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0.xml" ContentType="application/vnd.openxmlformats-officedocument.spreadsheetml.comments+xml"/>
  <Override PartName="/xl/comments21.xml" ContentType="application/vnd.openxmlformats-officedocument.spreadsheetml.comments+xml"/>
  <Override PartName="/xl/comments22.xml" ContentType="application/vnd.openxmlformats-officedocument.spreadsheetml.comments+xml"/>
  <Override PartName="/xl/comments23.xml" ContentType="application/vnd.openxmlformats-officedocument.spreadsheetml.comments+xml"/>
  <Override PartName="/xl/comments24.xml" ContentType="application/vnd.openxmlformats-officedocument.spreadsheetml.comments+xml"/>
  <Override PartName="/xl/comments25.xml" ContentType="application/vnd.openxmlformats-officedocument.spreadsheetml.comments+xml"/>
  <Override PartName="/xl/comments26.xml" ContentType="application/vnd.openxmlformats-officedocument.spreadsheetml.comments+xml"/>
  <Override PartName="/xl/comments27.xml" ContentType="application/vnd.openxmlformats-officedocument.spreadsheetml.comments+xml"/>
  <Override PartName="/xl/comments28.xml" ContentType="application/vnd.openxmlformats-officedocument.spreadsheetml.comments+xml"/>
  <Override PartName="/xl/comments29.xml" ContentType="application/vnd.openxmlformats-officedocument.spreadsheetml.comments+xml"/>
  <Override PartName="/xl/comments30.xml" ContentType="application/vnd.openxmlformats-officedocument.spreadsheetml.comments+xml"/>
  <Override PartName="/xl/comments31.xml" ContentType="application/vnd.openxmlformats-officedocument.spreadsheetml.comments+xml"/>
  <Override PartName="/xl/comments32.xml" ContentType="application/vnd.openxmlformats-officedocument.spreadsheetml.comments+xml"/>
  <Override PartName="/xl/comments33.xml" ContentType="application/vnd.openxmlformats-officedocument.spreadsheetml.comments+xml"/>
  <Override PartName="/xl/comments34.xml" ContentType="application/vnd.openxmlformats-officedocument.spreadsheetml.comments+xml"/>
  <Override PartName="/xl/comments35.xml" ContentType="application/vnd.openxmlformats-officedocument.spreadsheetml.comments+xml"/>
  <Override PartName="/xl/comments36.xml" ContentType="application/vnd.openxmlformats-officedocument.spreadsheetml.comments+xml"/>
  <Override PartName="/xl/comments37.xml" ContentType="application/vnd.openxmlformats-officedocument.spreadsheetml.comments+xml"/>
  <Override PartName="/xl/comments38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270" yWindow="11385" windowWidth="4095" windowHeight="1170" tabRatio="891"/>
  </bookViews>
  <sheets>
    <sheet name="Taufik ST" sheetId="54" r:id="rId1"/>
    <sheet name="Indra Fashion" sheetId="2" r:id="rId2"/>
    <sheet name="Bandros" sheetId="58" r:id="rId3"/>
    <sheet name="Atlantis" sheetId="63" r:id="rId4"/>
    <sheet name="Sale Atlantis" sheetId="62" r:id="rId5"/>
    <sheet name="ESP" sheetId="57" r:id="rId6"/>
    <sheet name="Sale ESP" sheetId="64" r:id="rId7"/>
    <sheet name="Yuan" sheetId="61" r:id="rId8"/>
    <sheet name="Anip" sheetId="35" r:id="rId9"/>
    <sheet name="Yanyan" sheetId="12" r:id="rId10"/>
    <sheet name="Agus" sheetId="32" r:id="rId11"/>
    <sheet name="Bentang" sheetId="55" r:id="rId12"/>
    <sheet name="Azalea" sheetId="56" r:id="rId13"/>
    <sheet name="Imas" sheetId="18" r:id="rId14"/>
    <sheet name="Sofya" sheetId="16" r:id="rId15"/>
    <sheet name="Jarkasih" sheetId="19" r:id="rId16"/>
    <sheet name="Bambang" sheetId="30" r:id="rId17"/>
    <sheet name="Laporan" sheetId="15" r:id="rId18"/>
    <sheet name="Sale" sheetId="60" r:id="rId19"/>
    <sheet name="Ghaisan" sheetId="20" r:id="rId20"/>
    <sheet name="PM" sheetId="4" r:id="rId21"/>
    <sheet name="LATIF" sheetId="29" r:id="rId22"/>
    <sheet name="Sheet3" sheetId="5" r:id="rId23"/>
    <sheet name="PYK" sheetId="21" r:id="rId24"/>
    <sheet name="Anang" sheetId="34" r:id="rId25"/>
    <sheet name="BOJES" sheetId="50" r:id="rId26"/>
    <sheet name="Aneka" sheetId="6" r:id="rId27"/>
    <sheet name="Okris" sheetId="33" r:id="rId28"/>
    <sheet name="Widya" sheetId="25" r:id="rId29"/>
    <sheet name="Aspuri" sheetId="11" r:id="rId30"/>
    <sheet name="Sambas" sheetId="40" r:id="rId31"/>
    <sheet name="Gafur" sheetId="46" r:id="rId32"/>
    <sheet name="Dudung" sheetId="41" r:id="rId33"/>
    <sheet name="Dadang S" sheetId="38" r:id="rId34"/>
    <sheet name="Heni" sheetId="42" r:id="rId35"/>
    <sheet name="Kusno" sheetId="39" r:id="rId36"/>
    <sheet name="ANDI" sheetId="47" r:id="rId37"/>
    <sheet name="Nina" sheetId="17" r:id="rId38"/>
    <sheet name="Arif Rah" sheetId="13" r:id="rId39"/>
    <sheet name="ARVAN" sheetId="48" r:id="rId40"/>
    <sheet name="Sheet5" sheetId="27" r:id="rId41"/>
    <sheet name="Dadang" sheetId="14" r:id="rId42"/>
    <sheet name="Sheet2" sheetId="9" r:id="rId43"/>
    <sheet name="Sheet1" sheetId="28" r:id="rId44"/>
    <sheet name="Sheet4" sheetId="45" r:id="rId45"/>
  </sheets>
  <definedNames>
    <definedName name="_xlnm.Print_Area" localSheetId="36">ANDI!$A$1:$J$38</definedName>
    <definedName name="_xlnm.Print_Area" localSheetId="39">ARVAN!$A$1:$J$38</definedName>
    <definedName name="_xlnm.Print_Area" localSheetId="3">Atlantis!$L$52:$M$67</definedName>
    <definedName name="_xlnm.Print_Area" localSheetId="16">Bambang!$M$41:$P$53</definedName>
    <definedName name="_xlnm.Print_Area" localSheetId="2">Bandros!$A$914:$J$921</definedName>
    <definedName name="_xlnm.Print_Area" localSheetId="11">Bentang!$A$1:$J$62</definedName>
    <definedName name="_xlnm.Print_Area" localSheetId="25">BOJES!$A$1:$J$38</definedName>
    <definedName name="_xlnm.Print_Area" localSheetId="19">Ghaisan!$A$1:$J$126</definedName>
    <definedName name="_xlnm.Print_Area" localSheetId="1">'Indra Fashion'!$A$1:$J$7</definedName>
    <definedName name="_xlnm.Print_Area" localSheetId="15">Jarkasih!$A$1:$J$50</definedName>
    <definedName name="_xlnm.Print_Area" localSheetId="17">Laporan!$A$1:$C$24</definedName>
    <definedName name="_xlnm.Print_Area" localSheetId="20">PM!$A$1:$J$95</definedName>
    <definedName name="_xlnm.Print_Area" localSheetId="18">Sale!$L$60:$M$75</definedName>
    <definedName name="_xlnm.Print_Area" localSheetId="4">'Sale Atlantis'!$L$61:$M$78</definedName>
    <definedName name="_xlnm.Print_Area" localSheetId="42">Sheet2!$A$4:$J$71</definedName>
    <definedName name="_xlnm.Print_Area" localSheetId="22">Sheet3!$A$1:$J$37</definedName>
    <definedName name="_xlnm.Print_Area" localSheetId="40">Sheet5!$A$4:$J$72</definedName>
    <definedName name="_xlnm.Print_Area" localSheetId="0">'Taufik ST'!$A$5:$J$438</definedName>
    <definedName name="_xlnm.Print_Area" localSheetId="28">Widya!$A$1:$J$25</definedName>
    <definedName name="_xlnm.Print_Area" localSheetId="7">Yuan!$N$70:$N$85</definedName>
  </definedNames>
  <calcPr calcId="144525"/>
</workbook>
</file>

<file path=xl/calcChain.xml><?xml version="1.0" encoding="utf-8"?>
<calcChain xmlns="http://schemas.openxmlformats.org/spreadsheetml/2006/main">
  <c r="L2" i="61" l="1"/>
  <c r="L1" i="61"/>
  <c r="M2" i="58"/>
  <c r="M1" i="58"/>
  <c r="L3" i="58"/>
  <c r="L2" i="58"/>
  <c r="L1" i="58"/>
  <c r="N1" i="2" l="1"/>
  <c r="M2" i="2"/>
  <c r="M1" i="2"/>
  <c r="L1" i="2"/>
  <c r="L2" i="54" l="1"/>
  <c r="L1" i="54"/>
  <c r="L2" i="12" l="1"/>
  <c r="L1" i="12"/>
  <c r="M2" i="57" l="1"/>
  <c r="M1" i="57"/>
  <c r="L2" i="2" l="1"/>
  <c r="B9" i="15" l="1"/>
  <c r="L66" i="62" l="1"/>
  <c r="L2" i="35"/>
  <c r="L1" i="35"/>
  <c r="B13" i="15" l="1"/>
  <c r="L678" i="63" l="1"/>
  <c r="L677" i="63"/>
  <c r="J234" i="64"/>
  <c r="J232" i="64"/>
  <c r="J230" i="64"/>
  <c r="J229" i="64"/>
  <c r="G227" i="64"/>
  <c r="F227" i="64"/>
  <c r="C227" i="64"/>
  <c r="J231" i="64" l="1"/>
  <c r="J233" i="64" s="1"/>
  <c r="J235" i="64" s="1"/>
  <c r="I2" i="64" s="1"/>
  <c r="C21" i="15" s="1"/>
  <c r="L679" i="63"/>
  <c r="I235" i="64" l="1"/>
  <c r="J750" i="63" l="1"/>
  <c r="J748" i="63"/>
  <c r="J746" i="63"/>
  <c r="J745" i="63"/>
  <c r="I743" i="63"/>
  <c r="H743" i="63"/>
  <c r="G743" i="63"/>
  <c r="F743" i="63"/>
  <c r="D743" i="63"/>
  <c r="C743" i="63"/>
  <c r="L3" i="63"/>
  <c r="L2" i="63"/>
  <c r="L1" i="63"/>
  <c r="J747" i="63" l="1"/>
  <c r="J749" i="63" s="1"/>
  <c r="J751" i="63" s="1"/>
  <c r="I751" i="63" l="1"/>
  <c r="I2" i="63"/>
  <c r="L2" i="56" l="1"/>
  <c r="L1" i="56"/>
  <c r="L3" i="56" s="1"/>
  <c r="O1" i="2"/>
  <c r="M3" i="54" l="1"/>
  <c r="J655" i="62"/>
  <c r="J653" i="62"/>
  <c r="J651" i="62"/>
  <c r="J650" i="62"/>
  <c r="I648" i="62"/>
  <c r="H648" i="62"/>
  <c r="G648" i="62"/>
  <c r="F648" i="62"/>
  <c r="D648" i="62"/>
  <c r="C648" i="62"/>
  <c r="L2" i="62"/>
  <c r="L1" i="62"/>
  <c r="L3" i="62" s="1"/>
  <c r="L2" i="60"/>
  <c r="L1" i="60"/>
  <c r="J652" i="62" l="1"/>
  <c r="J654" i="62" s="1"/>
  <c r="J656" i="62" s="1"/>
  <c r="I2" i="62" l="1"/>
  <c r="I656" i="62"/>
  <c r="M3" i="2" l="1"/>
  <c r="L3" i="61" l="1"/>
  <c r="J91" i="61" l="1"/>
  <c r="J89" i="61"/>
  <c r="J87" i="61"/>
  <c r="J86" i="61"/>
  <c r="F84" i="61"/>
  <c r="C84" i="61"/>
  <c r="J88" i="61" l="1"/>
  <c r="J90" i="61" s="1"/>
  <c r="J92" i="61" s="1"/>
  <c r="I92" i="61" s="1"/>
  <c r="I2" i="61" l="1"/>
  <c r="C12" i="15" s="1"/>
  <c r="J652" i="60" l="1"/>
  <c r="J650" i="60"/>
  <c r="J648" i="60"/>
  <c r="J647" i="60"/>
  <c r="I645" i="60"/>
  <c r="H645" i="60"/>
  <c r="G645" i="60"/>
  <c r="F645" i="60"/>
  <c r="D645" i="60"/>
  <c r="C645" i="60"/>
  <c r="L3" i="60"/>
  <c r="J649" i="60" l="1"/>
  <c r="J651" i="60" s="1"/>
  <c r="J653" i="60" s="1"/>
  <c r="I653" i="60" s="1"/>
  <c r="I2" i="60" l="1"/>
  <c r="N3" i="57" l="1"/>
  <c r="O2" i="57"/>
  <c r="M3" i="57"/>
  <c r="O1" i="57" l="1"/>
  <c r="J1398" i="58" l="1"/>
  <c r="J1396" i="58"/>
  <c r="J1394" i="58"/>
  <c r="J1393" i="58"/>
  <c r="I1391" i="58"/>
  <c r="H1391" i="58"/>
  <c r="G1391" i="58"/>
  <c r="F1391" i="58"/>
  <c r="D1391" i="58"/>
  <c r="C1391" i="58"/>
  <c r="L666" i="58"/>
  <c r="L665" i="58"/>
  <c r="M3" i="58"/>
  <c r="N3" i="58" l="1"/>
  <c r="J1395" i="58"/>
  <c r="J1397" i="58" s="1"/>
  <c r="J1399" i="58" s="1"/>
  <c r="I1399" i="58" l="1"/>
  <c r="I2" i="58"/>
  <c r="C8" i="15" s="1"/>
  <c r="M66" i="57" l="1"/>
  <c r="M65" i="57"/>
  <c r="M67" i="57" l="1"/>
  <c r="L15" i="2"/>
  <c r="L16" i="2"/>
  <c r="L17" i="2"/>
  <c r="J309" i="57" l="1"/>
  <c r="J307" i="57"/>
  <c r="J305" i="57"/>
  <c r="J304" i="57"/>
  <c r="G302" i="57"/>
  <c r="F302" i="57"/>
  <c r="C302" i="57"/>
  <c r="J306" i="57" l="1"/>
  <c r="J308" i="57" s="1"/>
  <c r="J310" i="57" s="1"/>
  <c r="I310" i="57" s="1"/>
  <c r="I2" i="57" l="1"/>
  <c r="C11" i="15" s="1"/>
  <c r="J35" i="56"/>
  <c r="J33" i="56"/>
  <c r="J31" i="56"/>
  <c r="J30" i="56"/>
  <c r="G28" i="56"/>
  <c r="F28" i="56"/>
  <c r="C28" i="56"/>
  <c r="J32" i="56" l="1"/>
  <c r="J34" i="56" s="1"/>
  <c r="J36" i="56" s="1"/>
  <c r="I36" i="56" s="1"/>
  <c r="I2" i="56" l="1"/>
  <c r="J61" i="55"/>
  <c r="J59" i="55"/>
  <c r="J57" i="55"/>
  <c r="J56" i="55"/>
  <c r="G54" i="55"/>
  <c r="F54" i="55"/>
  <c r="C54" i="55"/>
  <c r="M1" i="56" l="1"/>
  <c r="J58" i="55"/>
  <c r="J60" i="55" s="1"/>
  <c r="J62" i="55" s="1"/>
  <c r="I62" i="55" s="1"/>
  <c r="I2" i="55" l="1"/>
  <c r="C9" i="15" s="1"/>
  <c r="I42" i="30" l="1"/>
  <c r="I44" i="30"/>
  <c r="I37" i="18" l="1"/>
  <c r="I39" i="18"/>
  <c r="L3" i="12" l="1"/>
  <c r="B17" i="15" l="1"/>
  <c r="B14" i="15"/>
  <c r="J437" i="54" l="1"/>
  <c r="J435" i="54"/>
  <c r="J433" i="54"/>
  <c r="J432" i="54"/>
  <c r="I430" i="54"/>
  <c r="H430" i="54"/>
  <c r="G430" i="54"/>
  <c r="F430" i="54"/>
  <c r="D430" i="54"/>
  <c r="C430" i="54"/>
  <c r="J434" i="54" l="1"/>
  <c r="J436" i="54" s="1"/>
  <c r="J438" i="54" s="1"/>
  <c r="I2" i="54" s="1"/>
  <c r="C5" i="15" s="1"/>
  <c r="L3" i="54"/>
  <c r="N3" i="54" s="1"/>
  <c r="I438" i="54" l="1"/>
  <c r="J191" i="35" l="1"/>
  <c r="J195" i="35"/>
  <c r="J193" i="35"/>
  <c r="J190" i="35"/>
  <c r="G188" i="35"/>
  <c r="F188" i="35"/>
  <c r="J192" i="35" l="1"/>
  <c r="J194" i="35" s="1"/>
  <c r="J196" i="35" s="1"/>
  <c r="L3" i="2" l="1"/>
  <c r="L2" i="20" l="1"/>
  <c r="L4" i="20" s="1"/>
  <c r="L112" i="20" s="1"/>
  <c r="B15" i="15" l="1"/>
  <c r="L1" i="4" l="1"/>
  <c r="L2" i="33" l="1"/>
  <c r="J126" i="29" l="1"/>
  <c r="J124" i="29"/>
  <c r="J122" i="29"/>
  <c r="I2" i="35" l="1"/>
  <c r="C19" i="15" s="1"/>
  <c r="C188" i="35" l="1"/>
  <c r="L4" i="35" l="1"/>
  <c r="J76" i="33" l="1"/>
  <c r="J74" i="33"/>
  <c r="J73" i="33"/>
  <c r="J75" i="33" l="1"/>
  <c r="J37" i="50" l="1"/>
  <c r="J35" i="50"/>
  <c r="J33" i="50"/>
  <c r="J32" i="50"/>
  <c r="I30" i="50"/>
  <c r="H30" i="50"/>
  <c r="G30" i="50"/>
  <c r="F30" i="50"/>
  <c r="D30" i="50"/>
  <c r="C30" i="50"/>
  <c r="M4" i="50"/>
  <c r="M2" i="50"/>
  <c r="M5" i="50" s="1"/>
  <c r="J34" i="50" l="1"/>
  <c r="J36" i="50" s="1"/>
  <c r="J38" i="50" s="1"/>
  <c r="I38" i="50" s="1"/>
  <c r="I2" i="50" l="1"/>
  <c r="J78" i="33" l="1"/>
  <c r="L2" i="39" l="1"/>
  <c r="L1" i="39"/>
  <c r="N2" i="35" l="1"/>
  <c r="O2" i="35" s="1"/>
  <c r="J24" i="25" l="1"/>
  <c r="J22" i="25"/>
  <c r="J20" i="25"/>
  <c r="J19" i="25"/>
  <c r="J21" i="25" s="1"/>
  <c r="J23" i="25" s="1"/>
  <c r="I17" i="25"/>
  <c r="H17" i="25"/>
  <c r="G17" i="25"/>
  <c r="F17" i="25"/>
  <c r="J221" i="2" l="1"/>
  <c r="I216" i="2"/>
  <c r="H216" i="2"/>
  <c r="G216" i="2"/>
  <c r="F216" i="2"/>
  <c r="J37" i="48" l="1"/>
  <c r="J35" i="48"/>
  <c r="J33" i="48"/>
  <c r="J32" i="48"/>
  <c r="I30" i="48"/>
  <c r="H30" i="48"/>
  <c r="G30" i="48"/>
  <c r="F30" i="48"/>
  <c r="D30" i="48"/>
  <c r="C30" i="48"/>
  <c r="M4" i="48"/>
  <c r="M2" i="48"/>
  <c r="M5" i="48" s="1"/>
  <c r="J37" i="47"/>
  <c r="J35" i="47"/>
  <c r="J33" i="47"/>
  <c r="J32" i="47"/>
  <c r="I30" i="47"/>
  <c r="H30" i="47"/>
  <c r="G30" i="47"/>
  <c r="F30" i="47"/>
  <c r="D30" i="47"/>
  <c r="C30" i="47"/>
  <c r="M4" i="47"/>
  <c r="M2" i="47"/>
  <c r="J34" i="48" l="1"/>
  <c r="J36" i="48" s="1"/>
  <c r="J38" i="48" s="1"/>
  <c r="I38" i="48" s="1"/>
  <c r="M5" i="47"/>
  <c r="J34" i="47"/>
  <c r="J36" i="47" s="1"/>
  <c r="J38" i="47" s="1"/>
  <c r="I38" i="47" s="1"/>
  <c r="I2" i="48" l="1"/>
  <c r="I2" i="47"/>
  <c r="I11" i="6" l="1"/>
  <c r="J40" i="46" l="1"/>
  <c r="J38" i="46"/>
  <c r="J36" i="46"/>
  <c r="J35" i="46"/>
  <c r="F33" i="46"/>
  <c r="C33" i="46"/>
  <c r="J37" i="46" l="1"/>
  <c r="J39" i="46" s="1"/>
  <c r="J41" i="46" s="1"/>
  <c r="I2" i="46" s="1"/>
  <c r="I41" i="46" l="1"/>
  <c r="J58" i="34" l="1"/>
  <c r="J56" i="34"/>
  <c r="J54" i="34"/>
  <c r="J53" i="34"/>
  <c r="C51" i="34"/>
  <c r="F51" i="34"/>
  <c r="J55" i="34" l="1"/>
  <c r="J57" i="34" s="1"/>
  <c r="J31" i="32" l="1"/>
  <c r="I9" i="30" l="1"/>
  <c r="J49" i="18" l="1"/>
  <c r="J47" i="18"/>
  <c r="J46" i="18"/>
  <c r="J48" i="18" l="1"/>
  <c r="J50" i="18" s="1"/>
  <c r="N1" i="35" l="1"/>
  <c r="J40" i="42" l="1"/>
  <c r="J38" i="42"/>
  <c r="J36" i="42"/>
  <c r="J35" i="42"/>
  <c r="F33" i="42"/>
  <c r="C33" i="42"/>
  <c r="J37" i="42" l="1"/>
  <c r="J39" i="42" s="1"/>
  <c r="J41" i="42" s="1"/>
  <c r="I2" i="42" l="1"/>
  <c r="I41" i="42"/>
  <c r="J32" i="6" l="1"/>
  <c r="J33" i="6"/>
  <c r="J54" i="30"/>
  <c r="J52" i="30"/>
  <c r="J50" i="30"/>
  <c r="J49" i="30"/>
  <c r="J36" i="5" l="1"/>
  <c r="J34" i="5"/>
  <c r="J32" i="5"/>
  <c r="J31" i="5"/>
  <c r="J33" i="5" s="1"/>
  <c r="J35" i="5" s="1"/>
  <c r="I29" i="5"/>
  <c r="H29" i="5"/>
  <c r="G29" i="5"/>
  <c r="F29" i="5"/>
  <c r="D29" i="5"/>
  <c r="C29" i="5"/>
  <c r="M3" i="5"/>
  <c r="M2" i="5"/>
  <c r="M4" i="5" s="1"/>
  <c r="J70" i="9"/>
  <c r="J68" i="9"/>
  <c r="J66" i="9"/>
  <c r="J65" i="9"/>
  <c r="J67" i="9" s="1"/>
  <c r="J69" i="9" s="1"/>
  <c r="I63" i="9"/>
  <c r="H63" i="9"/>
  <c r="G63" i="9"/>
  <c r="F63" i="9"/>
  <c r="D63" i="9"/>
  <c r="C63" i="9"/>
  <c r="J71" i="27"/>
  <c r="J69" i="27"/>
  <c r="J67" i="27"/>
  <c r="J66" i="27"/>
  <c r="J68" i="27" s="1"/>
  <c r="J70" i="27" s="1"/>
  <c r="I64" i="27"/>
  <c r="H64" i="27"/>
  <c r="G64" i="27"/>
  <c r="F64" i="27"/>
  <c r="D64" i="27"/>
  <c r="C64" i="27"/>
  <c r="J40" i="38"/>
  <c r="J38" i="38"/>
  <c r="J36" i="38"/>
  <c r="J35" i="38"/>
  <c r="F33" i="38"/>
  <c r="C33" i="38"/>
  <c r="J56" i="21"/>
  <c r="J54" i="21"/>
  <c r="J53" i="21"/>
  <c r="F51" i="21"/>
  <c r="C51" i="21"/>
  <c r="I25" i="21"/>
  <c r="I23" i="21"/>
  <c r="J58" i="21" s="1"/>
  <c r="J40" i="41"/>
  <c r="J38" i="41"/>
  <c r="J36" i="41"/>
  <c r="J35" i="41"/>
  <c r="F33" i="41"/>
  <c r="C33" i="41"/>
  <c r="J40" i="40"/>
  <c r="J38" i="40"/>
  <c r="J36" i="40"/>
  <c r="J35" i="40"/>
  <c r="J37" i="40" s="1"/>
  <c r="F33" i="40"/>
  <c r="C33" i="40"/>
  <c r="J163" i="39"/>
  <c r="J161" i="39"/>
  <c r="J159" i="39"/>
  <c r="J158" i="39"/>
  <c r="F156" i="39"/>
  <c r="C156" i="39"/>
  <c r="F71" i="33"/>
  <c r="C71" i="33"/>
  <c r="J36" i="32"/>
  <c r="J34" i="32"/>
  <c r="J32" i="32"/>
  <c r="F29" i="32"/>
  <c r="C29" i="32"/>
  <c r="J51" i="30"/>
  <c r="J53" i="30" s="1"/>
  <c r="J55" i="30" s="1"/>
  <c r="F47" i="30"/>
  <c r="C47" i="30"/>
  <c r="F119" i="29"/>
  <c r="C119" i="29"/>
  <c r="J125" i="20"/>
  <c r="J123" i="20"/>
  <c r="J121" i="20"/>
  <c r="J120" i="20"/>
  <c r="F118" i="20"/>
  <c r="C118" i="20"/>
  <c r="J49" i="19"/>
  <c r="J47" i="19"/>
  <c r="J45" i="19"/>
  <c r="J44" i="19"/>
  <c r="F42" i="19"/>
  <c r="C42" i="19"/>
  <c r="J74" i="16"/>
  <c r="J72" i="16"/>
  <c r="J70" i="16"/>
  <c r="J69" i="16"/>
  <c r="F67" i="16"/>
  <c r="C67" i="16"/>
  <c r="F44" i="18"/>
  <c r="C44" i="18"/>
  <c r="L13" i="18"/>
  <c r="L14" i="18" s="1"/>
  <c r="I9" i="18"/>
  <c r="J51" i="18" s="1"/>
  <c r="J39" i="14"/>
  <c r="J40" i="14" s="1"/>
  <c r="J37" i="14"/>
  <c r="J35" i="14"/>
  <c r="J34" i="14"/>
  <c r="J36" i="14" s="1"/>
  <c r="J38" i="14" s="1"/>
  <c r="F32" i="14"/>
  <c r="C32" i="14"/>
  <c r="J84" i="12"/>
  <c r="J82" i="12"/>
  <c r="J80" i="12"/>
  <c r="J79" i="12"/>
  <c r="F77" i="12"/>
  <c r="C77" i="12"/>
  <c r="J121" i="13"/>
  <c r="J119" i="13"/>
  <c r="J117" i="13"/>
  <c r="J116" i="13"/>
  <c r="F114" i="13"/>
  <c r="C114" i="13"/>
  <c r="L50" i="13"/>
  <c r="L35" i="13"/>
  <c r="L34" i="13"/>
  <c r="L36" i="13" s="1"/>
  <c r="J58" i="11"/>
  <c r="J56" i="11"/>
  <c r="J54" i="11"/>
  <c r="J53" i="11"/>
  <c r="F51" i="11"/>
  <c r="C51" i="11"/>
  <c r="J94" i="4"/>
  <c r="J92" i="4"/>
  <c r="J90" i="4"/>
  <c r="J89" i="4"/>
  <c r="I87" i="4"/>
  <c r="H87" i="4"/>
  <c r="G87" i="4"/>
  <c r="F87" i="4"/>
  <c r="D87" i="4"/>
  <c r="C87" i="4"/>
  <c r="J60" i="17"/>
  <c r="J58" i="17"/>
  <c r="J57" i="17"/>
  <c r="F55" i="17"/>
  <c r="C55" i="17"/>
  <c r="I16" i="17"/>
  <c r="I15" i="17"/>
  <c r="J62" i="17" s="1"/>
  <c r="D17" i="25"/>
  <c r="C17" i="25"/>
  <c r="J37" i="6"/>
  <c r="J35" i="6"/>
  <c r="J34" i="6"/>
  <c r="J36" i="6" s="1"/>
  <c r="I30" i="6"/>
  <c r="H30" i="6"/>
  <c r="G30" i="6"/>
  <c r="F30" i="6"/>
  <c r="D30" i="6"/>
  <c r="C30" i="6"/>
  <c r="J223" i="2"/>
  <c r="J219" i="2"/>
  <c r="J218" i="2"/>
  <c r="D216" i="2"/>
  <c r="C216" i="2"/>
  <c r="J52" i="18" l="1"/>
  <c r="I2" i="18" s="1"/>
  <c r="C14" i="15" s="1"/>
  <c r="I2" i="14"/>
  <c r="I40" i="14"/>
  <c r="J72" i="27"/>
  <c r="J71" i="9"/>
  <c r="J37" i="5"/>
  <c r="J55" i="21"/>
  <c r="J57" i="21" s="1"/>
  <c r="J59" i="21" s="1"/>
  <c r="J39" i="40"/>
  <c r="J41" i="40" s="1"/>
  <c r="I2" i="40" s="1"/>
  <c r="J37" i="38"/>
  <c r="J39" i="38" s="1"/>
  <c r="J41" i="38" s="1"/>
  <c r="I2" i="38" s="1"/>
  <c r="J118" i="13"/>
  <c r="J120" i="13" s="1"/>
  <c r="J122" i="13" s="1"/>
  <c r="I2" i="13" s="1"/>
  <c r="J37" i="41"/>
  <c r="J39" i="41" s="1"/>
  <c r="J41" i="41" s="1"/>
  <c r="I41" i="41" s="1"/>
  <c r="J71" i="16"/>
  <c r="J73" i="16" s="1"/>
  <c r="J75" i="16" s="1"/>
  <c r="I75" i="16" s="1"/>
  <c r="J220" i="2"/>
  <c r="J222" i="2" s="1"/>
  <c r="J224" i="2" s="1"/>
  <c r="I224" i="2" s="1"/>
  <c r="J55" i="11"/>
  <c r="J57" i="11" s="1"/>
  <c r="J59" i="11" s="1"/>
  <c r="J59" i="34"/>
  <c r="I2" i="21"/>
  <c r="I59" i="21"/>
  <c r="J122" i="20"/>
  <c r="J124" i="20" s="1"/>
  <c r="J126" i="20" s="1"/>
  <c r="I2" i="20" s="1"/>
  <c r="J81" i="12"/>
  <c r="J83" i="12" s="1"/>
  <c r="J85" i="12" s="1"/>
  <c r="J25" i="25"/>
  <c r="I2" i="25" s="1"/>
  <c r="J77" i="33"/>
  <c r="J79" i="33" s="1"/>
  <c r="I2" i="33" s="1"/>
  <c r="J91" i="4"/>
  <c r="J93" i="4" s="1"/>
  <c r="J95" i="4" s="1"/>
  <c r="I2" i="4" s="1"/>
  <c r="J33" i="32"/>
  <c r="J35" i="32" s="1"/>
  <c r="J37" i="32" s="1"/>
  <c r="J38" i="6"/>
  <c r="I38" i="6" s="1"/>
  <c r="I2" i="30"/>
  <c r="C17" i="15" s="1"/>
  <c r="J46" i="19"/>
  <c r="J59" i="17"/>
  <c r="J61" i="17" s="1"/>
  <c r="J63" i="17" s="1"/>
  <c r="I63" i="17" s="1"/>
  <c r="L3" i="39"/>
  <c r="J160" i="39"/>
  <c r="J162" i="39" s="1"/>
  <c r="J164" i="39" s="1"/>
  <c r="I2" i="12" l="1"/>
  <c r="C13" i="15" s="1"/>
  <c r="I2" i="9"/>
  <c r="I71" i="9"/>
  <c r="I37" i="5"/>
  <c r="I2" i="5"/>
  <c r="I72" i="27"/>
  <c r="I2" i="27"/>
  <c r="I41" i="38"/>
  <c r="J48" i="19"/>
  <c r="J50" i="19" s="1"/>
  <c r="J1" i="19" s="1"/>
  <c r="J2" i="19"/>
  <c r="I41" i="40"/>
  <c r="I2" i="41"/>
  <c r="I122" i="13"/>
  <c r="I2" i="11"/>
  <c r="I59" i="11"/>
  <c r="I59" i="34"/>
  <c r="I2" i="34"/>
  <c r="I55" i="30"/>
  <c r="I2" i="2"/>
  <c r="C6" i="15" s="1"/>
  <c r="I79" i="33"/>
  <c r="I85" i="12"/>
  <c r="I126" i="20"/>
  <c r="I52" i="18"/>
  <c r="I95" i="4"/>
  <c r="I37" i="32"/>
  <c r="I2" i="32"/>
  <c r="C18" i="15" s="1"/>
  <c r="I2" i="6"/>
  <c r="I2" i="17"/>
  <c r="I2" i="16"/>
  <c r="C15" i="15" s="1"/>
  <c r="I25" i="25"/>
  <c r="I196" i="35"/>
  <c r="I2" i="39"/>
  <c r="I164" i="39"/>
  <c r="J3" i="19" l="1"/>
  <c r="C16" i="15" s="1"/>
  <c r="I50" i="19"/>
  <c r="C23" i="15" l="1"/>
  <c r="J121" i="29"/>
  <c r="J123" i="29" s="1"/>
  <c r="J125" i="29" s="1"/>
  <c r="J127" i="29" s="1"/>
  <c r="I2" i="29" l="1"/>
  <c r="I127" i="29"/>
</calcChain>
</file>

<file path=xl/comments1.xml><?xml version="1.0" encoding="utf-8"?>
<comments xmlns="http://schemas.openxmlformats.org/spreadsheetml/2006/main">
  <authors>
    <author>Win-7</author>
  </authors>
  <commentList>
    <comment ref="J20" authorId="0">
      <text>
        <r>
          <rPr>
            <b/>
            <sz val="9"/>
            <color indexed="81"/>
            <rFont val="Tahoma"/>
            <family val="2"/>
          </rPr>
          <t xml:space="preserve"> PEND
TRSF E-BANKING CR
0602/FTSCY/WS95011
9117940.00
Pembayaran Taufik
TAUFIK HIDAYAT
0000
9,117,940.00
CR
119,305,577.01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PEND
TRSF E-BANKING CR
1402/FTSCY/WS95011
15956678.00
Pembayaran Taufik
TAUFIK HIDAYAT
0000
15,956,678.00
CR
169,596,025.01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20/02/18  TRANSFER IBNK TAUFIK HIDAYAT TO ABDUL RAHMAN
  13.353.901,00  364.011.933,00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PEND
TRSF E-BANKING CR
2802/FTSCY/WS95011
12775439.00
Pembayaran Taufik
TAUFIK HIDAYAT
0000
12,775,439.00
CR
225,774,956.01</t>
        </r>
      </text>
    </comment>
    <comment ref="J72" authorId="0">
      <text>
        <r>
          <rPr>
            <b/>
            <sz val="9"/>
            <color indexed="81"/>
            <rFont val="Tahoma"/>
            <family val="2"/>
          </rPr>
          <t xml:space="preserve"> PEND
TRSF E-BANKING CR
0503/FTSCY/WS95011
14747511.00
Pembayaran Taufik
TAUFIK HIDAYAT
0000
14,747,511.00
CR
231,085,868.72</t>
        </r>
      </text>
    </comment>
    <comment ref="J85" authorId="0">
      <text>
        <r>
          <rPr>
            <b/>
            <sz val="9"/>
            <color indexed="81"/>
            <rFont val="Tahoma"/>
            <family val="2"/>
          </rPr>
          <t>14/03/18  TRANSFER IBNK TAUFIK HIDAYAT TO ABDUL RAHMAN
  12.642.263,00  422.741.506,00</t>
        </r>
      </text>
    </comment>
    <comment ref="J95" authorId="0">
      <text>
        <r>
          <rPr>
            <b/>
            <sz val="9"/>
            <color indexed="81"/>
            <rFont val="Tahoma"/>
            <family val="2"/>
          </rPr>
          <t>19/03/18  TRANSFER IBNK TAUFIK HIDAYAT TO ABDUL RAHMAN
  10.494.491,00  482.672.950,00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8" authorId="0">
      <text>
        <r>
          <rPr>
            <b/>
            <sz val="9"/>
            <color indexed="81"/>
            <rFont val="Tahoma"/>
            <family val="2"/>
          </rPr>
          <t>26/03/18  TRANSFER IBNK TAUFIK HIDAYAT TO ABDUL RAHMAN
  13.033.040,00  428.992.204,00</t>
        </r>
      </text>
    </comment>
    <comment ref="J119" authorId="0">
      <text>
        <r>
          <rPr>
            <b/>
            <sz val="9"/>
            <color indexed="81"/>
            <rFont val="Tahoma"/>
            <family val="2"/>
          </rPr>
          <t>03/04/18  TRANSFER IBNK TAUFIK HIDAYAT TO ABDUL RAHMAN
  12.782.352,00  414.331.186,00</t>
        </r>
      </text>
    </comment>
    <comment ref="J132" authorId="0">
      <text>
        <r>
          <rPr>
            <b/>
            <sz val="9"/>
            <color indexed="81"/>
            <rFont val="Tahoma"/>
            <family val="2"/>
          </rPr>
          <t>09/04/18  TRANSFER IBNK TAUFIK HIDAYAT TO ABDUL RAHMAN
  14.126.527,00  395.481.155,00</t>
        </r>
      </text>
    </comment>
    <comment ref="J141" authorId="0">
      <text>
        <r>
          <rPr>
            <b/>
            <sz val="9"/>
            <color indexed="81"/>
            <rFont val="Tahoma"/>
            <family val="2"/>
          </rPr>
          <t>16/04/18  TRANSFER IBNK TAUFIK HIDAYAT TO ABDUL RAHMAN
  8.029.440,00  352.190.848,00</t>
        </r>
      </text>
    </comment>
    <comment ref="J154" authorId="0">
      <text>
        <r>
          <rPr>
            <b/>
            <sz val="9"/>
            <color indexed="81"/>
            <rFont val="Tahoma"/>
            <family val="2"/>
          </rPr>
          <t>24/04/18  TRANSFER IBNK TAUFIK HIDAYAT TO ABDUL RAHMAN
  15.447.163,00  533.996.556,00</t>
        </r>
      </text>
    </comment>
    <comment ref="J168" authorId="0">
      <text>
        <r>
          <rPr>
            <b/>
            <sz val="9"/>
            <color indexed="81"/>
            <rFont val="Tahoma"/>
            <family val="2"/>
          </rPr>
          <t xml:space="preserve"> PEND
TRSF E-BANKING CR
3004/FTSCY/WS95011
12517052.00
Pembayaran Taufik
TAUFIK HIDAYAT
0000
12,517,052.00
CR
272,875,149.23</t>
        </r>
      </text>
    </comment>
    <comment ref="J178" authorId="0">
      <text>
        <r>
          <rPr>
            <b/>
            <sz val="9"/>
            <color indexed="81"/>
            <rFont val="Tahoma"/>
            <family val="2"/>
          </rPr>
          <t>11/05/18  TRANSFER IBNK TAUFIK HIDAYAT TO ABDUL RAHMAN
  11.018.352,00  216.295.059,00</t>
        </r>
      </text>
    </comment>
    <comment ref="J187" authorId="0">
      <text>
        <r>
          <rPr>
            <b/>
            <sz val="9"/>
            <color indexed="81"/>
            <rFont val="Tahoma"/>
            <family val="2"/>
          </rPr>
          <t xml:space="preserve"> PEND
TRSF E-BANKING CR
1605/FTSCY/WS95011
10694076.00
Pembayaran Taufik
TAUFIK HIDAYAT
0000
10,694,076.00
CR
192,057,717.90</t>
        </r>
      </text>
    </comment>
    <comment ref="J203" authorId="0">
      <text>
        <r>
          <rPr>
            <b/>
            <sz val="9"/>
            <color indexed="81"/>
            <rFont val="Tahoma"/>
            <family val="2"/>
          </rPr>
          <t>24/05/18  TRANSFER IBNK TAUFIK HIDAYAT TO ABDUL RAHMAN
  20.830.252,00  227.462.165,00</t>
        </r>
      </text>
    </comment>
    <comment ref="J215" authorId="0">
      <text>
        <r>
          <rPr>
            <b/>
            <sz val="9"/>
            <color indexed="81"/>
            <rFont val="Tahoma"/>
            <family val="2"/>
          </rPr>
          <t xml:space="preserve"> PEND
TRSF E-BANKING CR
3105/FTSCY/WS95011
19084279.00
Pembayaran Taufik
TAUFIK HIDAYAT
0000
19,084,279.00
CR
447,699,862.90</t>
        </r>
      </text>
    </comment>
    <comment ref="J224" authorId="0">
      <text>
        <r>
          <rPr>
            <b/>
            <sz val="9"/>
            <color indexed="81"/>
            <rFont val="Tahoma"/>
            <family val="2"/>
          </rPr>
          <t>06/06/18  TRANSFER IBNK TAUFIK HIDAYAT TO ABDUL RAHMAN
  20.673.713,00  274.680.146,00</t>
        </r>
      </text>
    </comment>
    <comment ref="J235" authorId="0">
      <text>
        <r>
          <rPr>
            <b/>
            <sz val="9"/>
            <color indexed="81"/>
            <rFont val="Tahoma"/>
            <family val="2"/>
          </rPr>
          <t xml:space="preserve"> PEND
TRSF E-BANKING CR
1206/FTSCY/WS95011
17151750.00
Pembayaran Taufik
TAUFIK HIDAYAT
0000
17,151,750.00
CR
62,323,032.70</t>
        </r>
      </text>
    </comment>
    <comment ref="J243" authorId="0">
      <text>
        <r>
          <rPr>
            <b/>
            <sz val="9"/>
            <color indexed="81"/>
            <rFont val="Tahoma"/>
            <family val="2"/>
          </rPr>
          <t>02/07/18  TRANSFER IBNK TAUFIK HIDAYAT TO ABDUL RAHMAN Pembayaran Taufik FROM088501002191500 TO400301000897500IBN
  4.612.214,00  120.956.613,00</t>
        </r>
      </text>
    </comment>
    <comment ref="J254" authorId="0">
      <text>
        <r>
          <rPr>
            <b/>
            <sz val="9"/>
            <color indexed="81"/>
            <rFont val="Tahoma"/>
            <family val="2"/>
          </rPr>
          <t>09/07/18  TRANSFER IBNK TAUFIK HIDAYAT TO ABDUL RAHMAN
  5.430.602,00  129.568.711,00</t>
        </r>
      </text>
    </comment>
    <comment ref="J266" authorId="0">
      <text>
        <r>
          <rPr>
            <b/>
            <sz val="9"/>
            <color indexed="81"/>
            <rFont val="Tahoma"/>
            <family val="2"/>
          </rPr>
          <t>17/07/18  TRANSFER IBNK TAUFIK HIDAYAT TO ABDUL RAHMAN
  7.130.989,00  161.780.729,00</t>
        </r>
      </text>
    </comment>
    <comment ref="J278" authorId="0">
      <text>
        <r>
          <rPr>
            <b/>
            <sz val="9"/>
            <color indexed="81"/>
            <rFont val="Tahoma"/>
            <family val="2"/>
          </rPr>
          <t>24/07/18  TRANSFER IBNK TAUFIK HIDAYAT TO ABDUL RAHMAN
  6.204.539,00  157.122.052,00</t>
        </r>
      </text>
    </comment>
    <comment ref="J289" authorId="0">
      <text>
        <r>
          <rPr>
            <b/>
            <sz val="9"/>
            <color indexed="81"/>
            <rFont val="Tahoma"/>
            <family val="2"/>
          </rPr>
          <t>04/08/18  TRANSFER IBNK TAUFIK HIDAYAT TO ABDUL RAHMAN
  5.400.326,00  167.736.528,00</t>
        </r>
      </text>
    </comment>
    <comment ref="J300" authorId="0">
      <text>
        <r>
          <rPr>
            <b/>
            <sz val="9"/>
            <color indexed="81"/>
            <rFont val="Tahoma"/>
            <family val="2"/>
          </rPr>
          <t>06/08/18  TRANSFER IBNK TAUFIK HIDAYAT TO ABDUL RAHMAN
  5.714.802,00  152.899.405,00</t>
        </r>
      </text>
    </comment>
    <comment ref="J311" authorId="0">
      <text>
        <r>
          <rPr>
            <b/>
            <sz val="9"/>
            <color indexed="81"/>
            <rFont val="Tahoma"/>
            <family val="2"/>
          </rPr>
          <t xml:space="preserve"> PEND
TRSF E-BANKING CR
1508/FTSCY/WS95011
6056752.00
Pembayaran Taufik
TAUFIK HIDAYAT
0000
6,056,752.00
CR
273,962,840.11</t>
        </r>
      </text>
    </comment>
    <comment ref="J321" authorId="0">
      <text>
        <r>
          <rPr>
            <b/>
            <sz val="9"/>
            <color indexed="81"/>
            <rFont val="Tahoma"/>
            <family val="2"/>
          </rPr>
          <t xml:space="preserve"> PEND
TRSF E-BANKING CR
2308/FTSCY/WS95011
4192827.00
Pembayaran Taufik
TAUFIK HIDAYAT
0000
4,192,827.00
CR
335,260,684.11</t>
        </r>
      </text>
    </comment>
    <comment ref="J342" authorId="0">
      <text>
        <r>
          <rPr>
            <b/>
            <sz val="9"/>
            <color indexed="81"/>
            <rFont val="Tahoma"/>
            <family val="2"/>
          </rPr>
          <t>04/09/18  TRANSFER IBNK TAUFIK HIDAYAT TO ABDUL RAHMAN
  9.063.865,00  130.563.020,00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54" authorId="0">
      <text>
        <r>
          <rPr>
            <b/>
            <sz val="9"/>
            <color indexed="81"/>
            <rFont val="Tahoma"/>
            <charset val="1"/>
          </rPr>
          <t>12/09/2018  SA OB SA No Book
pembayaran taufik
DARI TAUFIK HIDAYAT
 0,00  4.971.929,00</t>
        </r>
      </text>
    </comment>
    <comment ref="J365" authorId="0">
      <text>
        <r>
          <rPr>
            <b/>
            <sz val="9"/>
            <color indexed="81"/>
            <rFont val="Tahoma"/>
            <family val="2"/>
          </rPr>
          <t>19/09/18  TRANSFER IBNK TAUFIK HIDAYAT TO ABDUL RAHMAN
  5.055.664,00  84.728.604,00</t>
        </r>
      </text>
    </comment>
    <comment ref="J377" authorId="0">
      <text>
        <r>
          <rPr>
            <b/>
            <sz val="9"/>
            <color indexed="81"/>
            <rFont val="Tahoma"/>
            <charset val="1"/>
          </rPr>
          <t xml:space="preserve"> PEND
TRSF E-BANKING CR
2709/FTSCY/WS95011
4616325.00
Pembayaran Taufik
TAUFIK HIDAYAT
0000
4,616,325.00
CR
247,919,354.99</t>
        </r>
      </text>
    </comment>
    <comment ref="J388" authorId="0">
      <text>
        <r>
          <rPr>
            <b/>
            <sz val="9"/>
            <color indexed="81"/>
            <rFont val="Tahoma"/>
            <charset val="1"/>
          </rPr>
          <t xml:space="preserve"> PEND
TRSF E-BANKING CR
0110/FTSCY/WS95011
5941252.00
Pembayaran Taufik
TAUFIK HIDAYAT
0000
5,941,252.00
CR
229,132,775.71</t>
        </r>
      </text>
    </comment>
    <comment ref="J401" authorId="0">
      <text>
        <r>
          <rPr>
            <b/>
            <sz val="9"/>
            <color indexed="81"/>
            <rFont val="Tahoma"/>
            <family val="2"/>
          </rPr>
          <t xml:space="preserve"> PEND
TRSF E-BANKING CR
0910/FTSCY/WS95011
5756280.00
Pembayaran Taufik
TAUFIK HIDAYAT
0000
5,756,280.00
CR
308,446,482.71</t>
        </r>
      </text>
    </comment>
    <comment ref="J413" authorId="0">
      <text>
        <r>
          <rPr>
            <b/>
            <sz val="9"/>
            <color indexed="81"/>
            <rFont val="Tahoma"/>
            <charset val="1"/>
          </rPr>
          <t xml:space="preserve"> PEND
TRSF E-BANKING CR
1510/FTSCY/WS95011
6120365.00
Pembayaran Taufik
TAUFIK HIDAYAT
0000
6,120,365.00
CR
373,299,855.71</t>
        </r>
      </text>
    </comment>
    <comment ref="J424" authorId="0">
      <text>
        <r>
          <rPr>
            <b/>
            <sz val="9"/>
            <color indexed="81"/>
            <rFont val="Tahoma"/>
            <charset val="1"/>
          </rPr>
          <t xml:space="preserve"> PEND
TRSF E-BANKING CR
2310/FTSCY/WS95011
4671100.00
pembayaran taufik
TAUFIK HIDAYAT
0000
4,671,100.00
CR
434,658,953.71</t>
        </r>
      </text>
    </comment>
  </commentList>
</comments>
</file>

<file path=xl/comments2.xml><?xml version="1.0" encoding="utf-8"?>
<comments xmlns="http://schemas.openxmlformats.org/spreadsheetml/2006/main">
  <authors>
    <author>Win-7</author>
  </authors>
  <commentList>
    <comment ref="J13" authorId="0">
      <text>
        <r>
          <rPr>
            <b/>
            <sz val="9"/>
            <color indexed="81"/>
            <rFont val="Tahoma"/>
            <family val="2"/>
          </rPr>
          <t>09/02/18  TRANSFER IBNK INDRA MASTOTI TO ABDUL RAHMAN
  2.977.189,00  244.699.668,00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15/02/18  TRANSFER IBNK INDRA MASTOTI TO ABDUL RAHMAN
  3.541.126,00  291.353.082,00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>01/03/18  TRANSFER IBNK INDRA MASTOTI TO ABDUL RAHMAN
  3.808.941,00  330.802.813,00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08/03/18  TRANSFER IBNK INDRA MASTOTI TO ABDUL RAHMAN
  4.534.438,00  422.619.753,00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>15/03/18  TRANSFER IBNK INDRA MASTOTI TO ABDUL RAHMAN
  4.541.953,00  486.133.633,00</t>
        </r>
      </text>
    </comment>
    <comment ref="J62" authorId="0">
      <text>
        <r>
          <rPr>
            <b/>
            <sz val="9"/>
            <color indexed="81"/>
            <rFont val="Tahoma"/>
            <family val="2"/>
          </rPr>
          <t>29/03/18  TRANSFER IBNK INDRA MASTOTI TO ABDUL RAHMAN
  4.355.401,00  331.140.194,00</t>
        </r>
      </text>
    </comment>
    <comment ref="J69" authorId="0">
      <text>
        <r>
          <rPr>
            <b/>
            <sz val="9"/>
            <color indexed="81"/>
            <rFont val="Tahoma"/>
            <family val="2"/>
          </rPr>
          <t>05/04/18  TRANSFER IBNK INDRA MASTOTI TO ABDUL RAHMAN
  3.943.539,00  394.661.388,00</t>
        </r>
      </text>
    </comment>
    <comment ref="J77" authorId="0">
      <text>
        <r>
          <rPr>
            <b/>
            <sz val="9"/>
            <color indexed="81"/>
            <rFont val="Tahoma"/>
            <family val="2"/>
          </rPr>
          <t>13/04/18  TRANSFER IBNK INDRA MASTOTI TO ABDUL RAHMAN
  4.253.813,00  368.190.857,00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>19/04/18  TRANSFER IBNK INDRA MASTOTI TO ABDUL RAHMAN
  3.698.189,00  405.171.876,00</t>
        </r>
      </text>
    </comment>
    <comment ref="J90" authorId="0">
      <text>
        <r>
          <rPr>
            <b/>
            <sz val="9"/>
            <color indexed="81"/>
            <rFont val="Tahoma"/>
            <family val="2"/>
          </rPr>
          <t>26/04/18 TRANSFER IBNK INDRA MASTOTI TO ABDUL RAHMAN
3.872.400,00 533.561.720,00</t>
        </r>
      </text>
    </comment>
    <comment ref="J96" authorId="0">
      <text>
        <r>
          <rPr>
            <b/>
            <sz val="9"/>
            <color indexed="81"/>
            <rFont val="Tahoma"/>
            <family val="2"/>
          </rPr>
          <t>03/05/18  TRANSFER IBNK INDRA MASTOTI TO ABDUL RAHMAN
  4.619.825,00  520.645.747,00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3" authorId="0">
      <text>
        <r>
          <rPr>
            <b/>
            <sz val="9"/>
            <color indexed="81"/>
            <rFont val="Tahoma"/>
            <family val="2"/>
          </rPr>
          <t>11/05/18  TRANSFER IBNK INDRA MASTOTI TO ABDUL RAHMAN
  2.982.088,00  204.480.944,00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>18/05/18  TRANSFER IBNK INDRA MASTOTI TO ABDUL RAHMAN
  2.850.051,00  225.883.686,00</t>
        </r>
      </text>
    </comment>
    <comment ref="J115" authorId="0">
      <text>
        <r>
          <rPr>
            <b/>
            <sz val="9"/>
            <color indexed="81"/>
            <rFont val="Tahoma"/>
            <family val="2"/>
          </rPr>
          <t>24/05/18  TRANSFER IBNK INDRA MASTOTI TO ABDUL RAHMAN
  2.714.339,00  211.432.163,00</t>
        </r>
      </text>
    </comment>
    <comment ref="J122" authorId="0">
      <text>
        <r>
          <rPr>
            <b/>
            <sz val="9"/>
            <color indexed="81"/>
            <rFont val="Tahoma"/>
            <family val="2"/>
          </rPr>
          <t>01/06/18  TRANSFER IBNK INDRA MASTOTI TO ABDUL RAHMAN
  4.841.554,00  179.963.289,00</t>
        </r>
      </text>
    </comment>
    <comment ref="J128" authorId="0">
      <text>
        <r>
          <rPr>
            <b/>
            <sz val="9"/>
            <color indexed="81"/>
            <rFont val="Tahoma"/>
            <family val="2"/>
          </rPr>
          <t>04/06/18  TRANSFER IBNK INDRA MASTOTI TO ABDUL RAHMAN
  5.325.600,00  251.319.879,00</t>
        </r>
      </text>
    </comment>
    <comment ref="J137" authorId="0">
      <text>
        <r>
          <rPr>
            <b/>
            <sz val="9"/>
            <color indexed="81"/>
            <rFont val="Tahoma"/>
            <family val="2"/>
          </rPr>
          <t>11/06/18  TRANSFER IBNK INDRA MASTOTI TO ABDUL RAHMAN
  6.791.575,00  134.482.450,00</t>
        </r>
      </text>
    </comment>
    <comment ref="J139" authorId="0">
      <text>
        <r>
          <rPr>
            <b/>
            <sz val="9"/>
            <color indexed="81"/>
            <rFont val="Tahoma"/>
            <family val="2"/>
          </rPr>
          <t>05/07/18  TRANSFER IBNK INDRA MASTOTI TO ABDUL RAHMAN
  1.062.251,00  122.140.314,00</t>
        </r>
      </text>
    </comment>
    <comment ref="J145" authorId="0">
      <text>
        <r>
          <rPr>
            <b/>
            <sz val="9"/>
            <color indexed="81"/>
            <rFont val="Tahoma"/>
            <family val="2"/>
          </rPr>
          <t>13/07/18  TRANSFER IBNK INDRA MASTOTI TO ABDUL RAHMAN
  3.499.651,00  135.216.214,00</t>
        </r>
      </text>
    </comment>
    <comment ref="J150" authorId="0">
      <text>
        <r>
          <rPr>
            <b/>
            <sz val="9"/>
            <color indexed="81"/>
            <rFont val="Tahoma"/>
            <family val="2"/>
          </rPr>
          <t>21/07/18  TRANSFER IBNK INDRA MASTOTI TO ABDUL RAHMAN BAYAR INFICLO FROM065001002566506 TO400301000897500IBN
  905.014,00  153.995.988,00</t>
        </r>
      </text>
    </comment>
    <comment ref="J154" authorId="0">
      <text>
        <r>
          <rPr>
            <b/>
            <sz val="9"/>
            <color indexed="81"/>
            <rFont val="Tahoma"/>
            <family val="2"/>
          </rPr>
          <t>29/07/18  TRANSFER IBNK INDRA MASTOTI TO ABDUL RAHMAN BAYAR INFICLO FROM065001002566506 TO400301000897500IBN
  489.650,00  156.924.374,00</t>
        </r>
      </text>
    </comment>
    <comment ref="J158" authorId="0">
      <text>
        <r>
          <rPr>
            <b/>
            <sz val="9"/>
            <color indexed="81"/>
            <rFont val="Tahoma"/>
            <family val="2"/>
          </rPr>
          <t>04/08/18  TRANSFER IBNK INDRA MASTOTI TO ABDUL RAHMAN
  2.905.263,00  162.336.202,00</t>
        </r>
      </text>
    </comment>
    <comment ref="J163" authorId="0">
      <text>
        <r>
          <rPr>
            <b/>
            <sz val="9"/>
            <color indexed="81"/>
            <rFont val="Tahoma"/>
            <family val="2"/>
          </rPr>
          <t>12/08/18  TRANSFER IBNK INDRA MASTOTI TO ABDUL RAHMAN BAYAR INFICLO FROM065001002566506 TO400301000897500IBN
  1.138.463,00  155.387.345,00</t>
        </r>
      </text>
    </comment>
    <comment ref="J167" authorId="0">
      <text>
        <r>
          <rPr>
            <b/>
            <sz val="9"/>
            <color indexed="81"/>
            <rFont val="Tahoma"/>
            <family val="2"/>
          </rPr>
          <t>19/08/18  TRANSFER IBNK INDRA MASTOTI TO ABDUL RAHMAN BAYAR INFICLO FROM065001002566506 TO400301000897500IBN
  597.976,00  162.309.973,00</t>
        </r>
      </text>
    </comment>
    <comment ref="J175" authorId="0">
      <text>
        <r>
          <rPr>
            <b/>
            <sz val="9"/>
            <color indexed="81"/>
            <rFont val="Tahoma"/>
            <charset val="1"/>
          </rPr>
          <t>01/09/18  TRANSFER IBNK INDRA MASTOTI TO ABDUL RAHMAN
  1.714.536,00  118.714.879,00</t>
        </r>
      </text>
    </comment>
    <comment ref="J182" authorId="0">
      <text>
        <r>
          <rPr>
            <b/>
            <sz val="9"/>
            <color indexed="81"/>
            <rFont val="Tahoma"/>
            <charset val="1"/>
          </rPr>
          <t xml:space="preserve"> 14/09/18  TRANSFER IBNK INDRA MASTOTI TO ABDUL RAHMAN
  1.253.702,00  80.287.464,00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87" authorId="0">
      <text>
        <r>
          <rPr>
            <b/>
            <sz val="9"/>
            <color indexed="81"/>
            <rFont val="Tahoma"/>
            <charset val="1"/>
          </rPr>
          <t>22/09/18  TRANSFER IBNK INDRA MASTOTI TO ABDUL RAHMAN
  1.761.375,00  88.951.157,00</t>
        </r>
      </text>
    </comment>
    <comment ref="J193" authorId="0">
      <text>
        <r>
          <rPr>
            <b/>
            <sz val="9"/>
            <color indexed="81"/>
            <rFont val="Tahoma"/>
            <family val="2"/>
          </rPr>
          <t>29/09/18  TRANSFER IBNK INDRA MASTOTI TO ABDUL RAHMAN
  1.345.312,00  93.511.696,00</t>
        </r>
      </text>
    </comment>
    <comment ref="J196" authorId="0">
      <text>
        <r>
          <rPr>
            <b/>
            <sz val="9"/>
            <color indexed="81"/>
            <rFont val="Tahoma"/>
            <charset val="1"/>
          </rPr>
          <t>07/10/18  TRANSFER IBNK INDRA MASTOTI TO ABDUL RAHMAN BAYAR INFICLO FROM065001002566506 TO400301000897500IBN
  353.063,00  100.258.848,00</t>
        </r>
      </text>
    </comment>
    <comment ref="J200" authorId="0">
      <text>
        <r>
          <rPr>
            <b/>
            <sz val="9"/>
            <color indexed="81"/>
            <rFont val="Tahoma"/>
            <charset val="1"/>
          </rPr>
          <t>15/10/18  TRANSFER IBNK INDRA MASTOTI TO ABDUL RAHMAN
  515.025,00  76.759.890,00</t>
        </r>
      </text>
    </comment>
  </commentList>
</comments>
</file>

<file path=xl/comments3.xml><?xml version="1.0" encoding="utf-8"?>
<comments xmlns="http://schemas.openxmlformats.org/spreadsheetml/2006/main">
  <authors>
    <author>Win-7</author>
  </authors>
  <commentList>
    <comment ref="J13" authorId="0">
      <text>
        <r>
          <rPr>
            <b/>
            <sz val="9"/>
            <color indexed="81"/>
            <rFont val="Tahoma"/>
            <family val="2"/>
          </rPr>
          <t xml:space="preserve"> PEND
TRSF E-BANKING CR
2701/FTSCY/WS95011
2867464.00
Inficlo Bandros
TIKA KARTIKA SARI
0000
2,867,464.00
CR
71,453,640.63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2901/FTSCY/WS95011
3798901.00
Inficlo Bandros
TIKA KARTIKA SARI
0000
3,798,901.00
CR
23,967,447.63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PEND
TRSF E-BANKING CR
3001/FTSCY/WS95011
6959751.00
Inficlo Bandros
TIKA KARTIKA SARI
0000
6,959,751.00
CR
35,302,452.63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PEND
TRSF E-BANKING CR
3101/FTSCY/WS95011
5249914.00
Inficlo Bandros
TIKA KARTIKA SARI
0000
5,249,914.00
CR
152,647,081.63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 xml:space="preserve"> PEND
TRSF E-BANKING CR
0102/FTSCY/WS95011
4076451.00
Inficlo Bandros
TIKA KARTIKA SARI
0000
4,076,451.00
CR
68,680,534.01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 xml:space="preserve"> PEND
TRSF E-BANKING CR
0202/FTSCY/WS95011
4669264.00
Inficlo Bandros
TIKA KARTIKA SARI
0000
4,669,264.00
CR
75,161,063.01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 xml:space="preserve"> PEND
TRSF E-BANKING CR
0302/FTSCY/WS95011
5488176.00
Inficlo Bandros
TIKA KARTIKA SARI
0000
5,488,176.00
CR
85,980,165.01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PEND
TRSF E-BANKING CR
0502/FTSCY/WS95011
7458764.00
Inficlo Bandros
TIKA KARTIKA SARI
0000
7,458,764.00
CR
107,813,785.01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PEND
TRSF E-BANKING CR
0602/FTSCY/WS95011
7929251.00
Inficlo Bandros
TIKA KARTIKA SARI
0000
7,929,251.00
CR
129,407,205.01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0702/FTSCY/WS95011
6141713.00
Inficlo Bandros
TIKA KARTIKA SARI
0000
6,141,713.00
CR
142,212,484.01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 PEND
TRSF E-BANKING CR
0802/FTSCY/WS95011
4754664.00
Inficlo Bandros
TIKA KARTIKA SARI
0000
4,754,664.00
CR
151,945,377.01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 xml:space="preserve"> PEND
TRSF E-BANKING CR
0902/FTSCY/WS95011
6531876.00
Inficlo Bandros
TIKA KARTIKA SARI
0000
6,531,876.00
CR
160,726,393.01</t>
        </r>
      </text>
    </comment>
    <comment ref="J84" authorId="0">
      <text>
        <r>
          <rPr>
            <b/>
            <sz val="9"/>
            <color indexed="81"/>
            <rFont val="Tahoma"/>
            <family val="2"/>
          </rPr>
          <t xml:space="preserve"> PEND
TRSF E-BANKING CR
1002/FTSCY/WS95011
5797576.00
Inficlo Bandros
TIKA KARTIKA SARI
0000
5,797,576.00
CR
170,955,836.01</t>
        </r>
      </text>
    </comment>
    <comment ref="J88" authorId="0">
      <text>
        <r>
          <rPr>
            <b/>
            <sz val="9"/>
            <color indexed="81"/>
            <rFont val="Tahoma"/>
            <family val="2"/>
          </rPr>
          <t xml:space="preserve"> PEND
TRSF E-BANKING CR
1202/FTSCY/WS95011
2500576.00
Inficlo Bandros
TIKA KARTIKA SARI
0000
2,500,576.00
CR
177,415,740.01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 xml:space="preserve"> PEND
TRSF E-BANKING CR
1302/FTSCY/WS95011
10163213.00
Inficlo Bandros
TIKA KARTIKA SARI
0000
10,163,213.00
CR
195,261,944.01</t>
        </r>
      </text>
    </comment>
    <comment ref="J96" authorId="0">
      <text>
        <r>
          <rPr>
            <b/>
            <sz val="9"/>
            <color indexed="81"/>
            <rFont val="Tahoma"/>
            <family val="2"/>
          </rPr>
          <t xml:space="preserve"> PEND
TRSF E-BANKING CR
1402/FTSCY/WS95011
5190939.00
Inficlo Bandros
TIKA KARTIKA SARI
0000
5,190,939.00
CR
175,563,353.01</t>
        </r>
      </text>
    </comment>
    <comment ref="J101" authorId="0">
      <text>
        <r>
          <rPr>
            <b/>
            <sz val="9"/>
            <color indexed="81"/>
            <rFont val="Tahoma"/>
            <family val="2"/>
          </rPr>
          <t xml:space="preserve"> PEND
TRSF E-BANKING CR
1502/FTSCY/WS95011
5316763.00
Inficlo Bandros
TIKA KARTIKA SARI
0000
5,316,763.00
CR
184,245,407.01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 xml:space="preserve"> PEND
TRSF E-BANKING CR
1602/FTSCY/WS95011
5048665.00
Inficlo Bandros
TIKA KARTIKA SARI
0000
5,048,665.00
CR
194,665,637.01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6" authorId="0">
      <text>
        <r>
          <rPr>
            <b/>
            <sz val="9"/>
            <color indexed="81"/>
            <rFont val="Tahoma"/>
            <family val="2"/>
          </rPr>
          <t xml:space="preserve"> PEND
TRSF E-BANKING CR
1702/FTSCY/WS95011
4951714.00
Inficlo Bandros
TIKA KARTIKA SARI
0000
4,951,714.00
CR
204,826,115.01</t>
        </r>
      </text>
    </comment>
    <comment ref="J121" authorId="0">
      <text>
        <r>
          <rPr>
            <b/>
            <sz val="9"/>
            <color indexed="81"/>
            <rFont val="Tahoma"/>
            <family val="2"/>
          </rPr>
          <t xml:space="preserve"> PEND
TRSF E-BANKING CR
1902/FTSCY/WS95011
3473751.00
Inficlo Bandros
TIKA KARTIKA SARI
0000
3,473,751.00
CR
212,432,109.01</t>
        </r>
      </text>
    </comment>
    <comment ref="J126" authorId="0">
      <text>
        <r>
          <rPr>
            <b/>
            <sz val="9"/>
            <color indexed="81"/>
            <rFont val="Tahoma"/>
            <family val="2"/>
          </rPr>
          <t xml:space="preserve"> PEND
TRSF E-BANKING CR
2102/FTSCY/WS95011
10125589.00
Inficlo Bandros
TIKA KARTIKA SARI
0000
10,125,589.00
CR
238,673,526.01</t>
        </r>
      </text>
    </comment>
    <comment ref="J132" authorId="0">
      <text>
        <r>
          <rPr>
            <b/>
            <sz val="9"/>
            <color indexed="81"/>
            <rFont val="Tahoma"/>
            <family val="2"/>
          </rPr>
          <t xml:space="preserve"> PEND
TRSF E-BANKING CR
2102/FTSCY/WS95011
5583990.00
Inficlo Bandros
Tgl 20
TIKA KARTIKA SARI
0000
5,583,990.00
CR
244,257,516.01</t>
        </r>
      </text>
    </comment>
    <comment ref="J139" authorId="0">
      <text>
        <r>
          <rPr>
            <b/>
            <sz val="9"/>
            <color indexed="81"/>
            <rFont val="Tahoma"/>
            <family val="2"/>
          </rPr>
          <t xml:space="preserve"> PEND
TRSF E-BANKING CR
2202/FTSCY/WS95011
3840025.00
Inficlo Bandros
TIKA KARTIKA SARI
0000
3,840,025.00
CR
252,758,631.01</t>
        </r>
      </text>
    </comment>
    <comment ref="J148" authorId="0">
      <text>
        <r>
          <rPr>
            <b/>
            <sz val="9"/>
            <color indexed="81"/>
            <rFont val="Tahoma"/>
            <family val="2"/>
          </rPr>
          <t>23/02/2018  MCM InhouseTrf CS-CS
Inficlo Bandros
DARI TIKA KARTIKA SARI
Transfer Fee Inficlo Bandros
 0,00  5.181.666,00</t>
        </r>
      </text>
    </comment>
    <comment ref="J155" authorId="0">
      <text>
        <r>
          <rPr>
            <b/>
            <sz val="9"/>
            <color indexed="81"/>
            <rFont val="Tahoma"/>
            <family val="2"/>
          </rPr>
          <t xml:space="preserve"> PEND
TRSF E-BANKING CR
2402/FTSCY/WS95011
6759990.00
Inficlo Bandros
TIKA KARTIKA SARI
0000
6,759,990.00
CR
267,876,764.01</t>
        </r>
      </text>
    </comment>
    <comment ref="J159" authorId="0">
      <text>
        <r>
          <rPr>
            <b/>
            <sz val="9"/>
            <color indexed="81"/>
            <rFont val="Tahoma"/>
            <family val="2"/>
          </rPr>
          <t xml:space="preserve"> 27/02
TRSF E-BANKING CR
2702/FTSCY/WS95011
3916326.00
Inficlo Bandros
Tgl 24
TIKA KARTIKA SARI
0000
3,916,326.00
CR
292,197,979.01</t>
        </r>
      </text>
    </comment>
    <comment ref="J165" authorId="0">
      <text>
        <r>
          <rPr>
            <b/>
            <sz val="9"/>
            <color indexed="81"/>
            <rFont val="Tahoma"/>
            <family val="2"/>
          </rPr>
          <t xml:space="preserve"> 27/02
TRSF E-BANKING CR
2702/FTSCY/WS95011
9502065.00
Inficlo Bandros
TIKA KARTIKA SARI
0000
9,502,065.00
CR
287,971,728.01</t>
        </r>
      </text>
    </comment>
    <comment ref="J175" authorId="0">
      <text>
        <r>
          <rPr>
            <b/>
            <sz val="9"/>
            <color indexed="81"/>
            <rFont val="Tahoma"/>
            <family val="2"/>
          </rPr>
          <t xml:space="preserve"> PEND
TRSF E-BANKING CR
2802/FTSCY/WS95011
8175564.00
Inficlo Bandros
TIKA KARTIKA SARI
0000
8,175,564.00
CR
212,999,517.01</t>
        </r>
      </text>
    </comment>
    <comment ref="J181" authorId="0">
      <text>
        <r>
          <rPr>
            <b/>
            <sz val="9"/>
            <color indexed="81"/>
            <rFont val="Tahoma"/>
            <family val="2"/>
          </rPr>
          <t xml:space="preserve"> PEND
TRSF E-BANKING CR
0103/FTSCY/WS95011
5120239.00
Inficlo Bandros
TIKA KARTIKA SARI
0000
5,120,239.00
CR
232,977,903.72</t>
        </r>
      </text>
    </comment>
    <comment ref="J189" authorId="0">
      <text>
        <r>
          <rPr>
            <b/>
            <sz val="9"/>
            <color indexed="81"/>
            <rFont val="Tahoma"/>
            <family val="2"/>
          </rPr>
          <t xml:space="preserve"> PEND
TRSF E-BANKING CR
0303/FTSCY/WS95011
6219152.00
Inficlo Bandros
1 Maret
TIKA KARTIKA SARI
0000
6,219,152.00
CR
212,006,774.72</t>
        </r>
      </text>
    </comment>
    <comment ref="J193" authorId="0">
      <text>
        <r>
          <rPr>
            <b/>
            <sz val="9"/>
            <color indexed="81"/>
            <rFont val="Tahoma"/>
            <family val="2"/>
          </rPr>
          <t xml:space="preserve"> 05/03
TRSF E-BANKING CR
0503/FTSCY/WS95011
6898414.00
Inficlo 2 Maret
TIKA KARTIKA SARI
0000
6,898,414.00
CR
242,191,383.72</t>
        </r>
      </text>
    </comment>
    <comment ref="J196" authorId="0">
      <text>
        <r>
          <rPr>
            <b/>
            <sz val="9"/>
            <color indexed="81"/>
            <rFont val="Tahoma"/>
            <family val="2"/>
          </rPr>
          <t xml:space="preserve"> 05/03
TRSF E-BANKING CR
0503/FTSCY/WS95011
3989475.00
Inficlo 3 Maret
TIKA KARTIKA SARI
0000
3,989,475.00
CR
246,294,858.72</t>
        </r>
      </text>
    </comment>
    <comment ref="J200" authorId="0">
      <text>
        <r>
          <rPr>
            <b/>
            <sz val="9"/>
            <color indexed="81"/>
            <rFont val="Tahoma"/>
            <family val="2"/>
          </rPr>
          <t>06/03/2018  MCM InhouseTrf CS-CS
Inficlo Bandros
DARI TIKA KARTIKA SARI
Transfer Fee Inficlo Bandros
 0,00  10.427.463,00</t>
        </r>
      </text>
    </comment>
    <comment ref="J205" authorId="0">
      <text>
        <r>
          <rPr>
            <b/>
            <sz val="9"/>
            <color indexed="81"/>
            <rFont val="Tahoma"/>
            <family val="2"/>
          </rPr>
          <t>07/03/2018  MCM InhouseTrf CS-CS
Inficlo Bandros
DARI TIKA KARTIKA SARI
Transfer Fee Inficlo Bandros
 0,00  9.305.363,00</t>
        </r>
      </text>
    </comment>
    <comment ref="J210" authorId="0">
      <text>
        <r>
          <rPr>
            <b/>
            <sz val="9"/>
            <color indexed="81"/>
            <rFont val="Tahoma"/>
            <family val="2"/>
          </rPr>
          <t xml:space="preserve"> PEND
TRSF E-BANKING CR
0803/FTSCY/WS95011
5335401.00
Inficlo Bandros
TIKA KARTIKA SARI
0000
5,335,401.00
CR
267,614,545.72</t>
        </r>
      </text>
    </comment>
    <comment ref="J216" authorId="0">
      <text>
        <r>
          <rPr>
            <b/>
            <sz val="9"/>
            <color indexed="81"/>
            <rFont val="Tahoma"/>
            <family val="2"/>
          </rPr>
          <t xml:space="preserve"> PEND
TRSF E-BANKING CR
0903/FTSCY/WS95011
7275714.00
Inficlo Bandros
TIKA KARTIKA SARI
0000
7,275,714.00
CR
284,515,927.72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20" authorId="0">
      <text>
        <r>
          <rPr>
            <b/>
            <sz val="9"/>
            <color indexed="81"/>
            <rFont val="Tahoma"/>
            <family val="2"/>
          </rPr>
          <t xml:space="preserve"> PEND
TRSF E-BANKING CR
1003/FTSCY/WS95011
6622001.00
Inficlo Bandros
TIKA KARTIKA SARI
0000
6,622,001.00
CR
299,568,492.72</t>
        </r>
      </text>
    </comment>
    <comment ref="J223" authorId="0">
      <text>
        <r>
          <rPr>
            <b/>
            <sz val="9"/>
            <color indexed="81"/>
            <rFont val="Tahoma"/>
            <family val="2"/>
          </rPr>
          <t xml:space="preserve"> PEND
TRSF E-BANKING CR
1203/FTSCY/WS95011
5693276.00
Inficlo Bandros
TIKA KARTIKA SARI
0000
5,693,276.00
CR
322,857,134.72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28" authorId="0">
      <text>
        <r>
          <rPr>
            <b/>
            <sz val="9"/>
            <color indexed="81"/>
            <rFont val="Tahoma"/>
            <family val="2"/>
          </rPr>
          <t xml:space="preserve"> PEND
TRSF E-BANKING CR
1303/FTSCY/WS95011
9645213.00
Inficlo Bandros
TIKA KARTIKA SARI
0000
9,645,213.00
CR
338,613,551.72</t>
        </r>
      </text>
    </comment>
    <comment ref="J233" authorId="0">
      <text>
        <r>
          <rPr>
            <b/>
            <sz val="9"/>
            <color indexed="81"/>
            <rFont val="Tahoma"/>
            <family val="2"/>
          </rPr>
          <t>14/03/2018  MCM InhouseTrf CS-CS
Inficlo Bandros
DARI TIKA KARTIKA SARI
Transfer Fee Inficlo Bandros
 0,00  6.023.239,00</t>
        </r>
      </text>
    </comment>
    <comment ref="J240" authorId="0">
      <text>
        <r>
          <rPr>
            <b/>
            <sz val="9"/>
            <color indexed="81"/>
            <rFont val="Tahoma"/>
            <family val="2"/>
          </rPr>
          <t xml:space="preserve"> PEND
TRSF E-BANKING CR
1503/FTSCY/WS95011
6016589.00
Inficlo Bandros
TIKA KARTIKA SARI
0000
6,016,589.00
CR
166,330,822.72</t>
        </r>
      </text>
    </comment>
    <comment ref="J248" authorId="0">
      <text>
        <r>
          <rPr>
            <b/>
            <sz val="9"/>
            <color indexed="81"/>
            <rFont val="Tahoma"/>
            <family val="2"/>
          </rPr>
          <t xml:space="preserve"> PEND
TRSF E-BANKING CR
1603/FTSCY/WS95011
5717690.00
Inficlo Bandros
TIKA KARTIKA SARI
0000
5,717,690.00
CR
155,588,240.72</t>
        </r>
      </text>
    </comment>
    <comment ref="J255" authorId="0">
      <text>
        <r>
          <rPr>
            <b/>
            <sz val="9"/>
            <color indexed="81"/>
            <rFont val="Tahoma"/>
            <family val="2"/>
          </rPr>
          <t xml:space="preserve"> PEND
TRSF E-BANKING CR
1703/FTSCY/WS95011
6346902.00
Inficlo Bandros
TIKA KARTIKA SARI
0000
6,346,902.00
CR
164,344,643.72</t>
        </r>
      </text>
    </comment>
    <comment ref="J261" authorId="0">
      <text>
        <r>
          <rPr>
            <b/>
            <sz val="9"/>
            <color indexed="81"/>
            <rFont val="Tahoma"/>
            <family val="2"/>
          </rPr>
          <t xml:space="preserve"> PEND
TRSF E-BANKING CR
1903/FTSCY/WS95011
3957801.00
Inficlo Bandros
TIKA KARTIKA SARI
0000
3,957,801.00
CR
186,060,986.72</t>
        </r>
      </text>
    </comment>
    <comment ref="J268" authorId="0">
      <text>
        <r>
          <rPr>
            <b/>
            <sz val="9"/>
            <color indexed="81"/>
            <rFont val="Tahoma"/>
            <family val="2"/>
          </rPr>
          <t xml:space="preserve"> PEND
TRSF E-BANKING CR
2003/FTSCY/WS95011
6425214.00
Inficlo Bandros
TIKA KARTIKA SARI
0000
6,425,214.00
CR
197,054,904.72</t>
        </r>
      </text>
    </comment>
    <comment ref="J273" authorId="0">
      <text>
        <r>
          <rPr>
            <b/>
            <sz val="9"/>
            <color indexed="81"/>
            <rFont val="Tahoma"/>
            <family val="2"/>
          </rPr>
          <t>21/03/2018  MCM InhouseTrf CS-CS
Inficlo Bandros
DARI TIKA KARTIKA SARI
Transfer Fee Inficlo Bandros
 0,00  6.468.527,00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80" authorId="0">
      <text>
        <r>
          <rPr>
            <b/>
            <sz val="9"/>
            <color indexed="81"/>
            <rFont val="Tahoma"/>
            <family val="2"/>
          </rPr>
          <t xml:space="preserve"> PEND
TRSF E-BANKING CR
2203/FTSCY/WS95011
6585251.00
Inficlo Bandros
TIKA KARTIKA SARI
0000
6,585,251.00
CR
195,676,291.72</t>
        </r>
      </text>
    </comment>
    <comment ref="J290" authorId="0">
      <text>
        <r>
          <rPr>
            <b/>
            <sz val="9"/>
            <color indexed="81"/>
            <rFont val="Tahoma"/>
            <family val="2"/>
          </rPr>
          <t xml:space="preserve"> PEND
TRSF E-BANKING CR
2303/FTSCY/WS95011
5173002.00
Inficlo Bandros
TIKA KARTIKA SARI
0000
5,173,002.00
CR
206,300,320.72</t>
        </r>
      </text>
    </comment>
    <comment ref="J296" authorId="0">
      <text>
        <r>
          <rPr>
            <b/>
            <sz val="9"/>
            <color indexed="81"/>
            <rFont val="Tahoma"/>
            <family val="2"/>
          </rPr>
          <t>24/03/2018  MCM InhouseTrf CS-CS
Inficlo Bandros
DARI TIKA KARTIKA SARI
Transfer Fee Inficlo Bandros
 0,00  6.752.464,00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1" authorId="0">
      <text>
        <r>
          <rPr>
            <b/>
            <sz val="9"/>
            <color indexed="81"/>
            <rFont val="Tahoma"/>
            <family val="2"/>
          </rPr>
          <t xml:space="preserve"> PEND
TRSF E-BANKING CR
2603/FTSCY/WS95011
3629414.00
Inficlo Bandros
TIKA KARTIKA SARI
0000
3,629,414.00
CR
223,099,464.72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9" authorId="0">
      <text>
        <r>
          <rPr>
            <b/>
            <sz val="9"/>
            <color indexed="81"/>
            <rFont val="Tahoma"/>
            <family val="2"/>
          </rPr>
          <t xml:space="preserve"> PEND
TRSF E-BANKING CR
2703/FTSCY/WS95011
7971864.00
Inficlo Bandros
TIKA KARTIKA SARI
0000
7,971,864.00
CR
233,380,642.72</t>
        </r>
      </text>
    </comment>
    <comment ref="J317" authorId="0">
      <text>
        <r>
          <rPr>
            <b/>
            <sz val="9"/>
            <color indexed="81"/>
            <rFont val="Tahoma"/>
            <family val="2"/>
          </rPr>
          <t xml:space="preserve"> PEND
TRSF E-BANKING CR
2803/FTSCY/WS95011
5995413.00
Inficlo Bandros
TIKA KARTIKA SARI
0000
5,995,413.00
CR
248,039,619.72</t>
        </r>
      </text>
    </comment>
    <comment ref="J324" authorId="0">
      <text>
        <r>
          <rPr>
            <b/>
            <sz val="9"/>
            <color indexed="81"/>
            <rFont val="Tahoma"/>
            <family val="2"/>
          </rPr>
          <t xml:space="preserve"> PEND
TRSF E-BANKING CR
2903/FTSCY/WS95011
3717088.00
Inficlo Bandros
TIKA KARTIKA SARI
0000
3,717,088.00
CR
253,296,261.72</t>
        </r>
      </text>
    </comment>
    <comment ref="J332" authorId="0">
      <text>
        <r>
          <rPr>
            <b/>
            <sz val="9"/>
            <color indexed="81"/>
            <rFont val="Tahoma"/>
            <family val="2"/>
          </rPr>
          <t xml:space="preserve"> PEND
TRSF E-BANKING CR
3003/FTSCY/WS95011
6049226.00
Inficlo Bandros
TIKA KARTIKA SARI
0000
6,049,226.00
CR
270,186,978.23</t>
        </r>
      </text>
    </comment>
    <comment ref="J338" authorId="0">
      <text>
        <r>
          <rPr>
            <b/>
            <sz val="9"/>
            <color indexed="81"/>
            <rFont val="Tahoma"/>
            <family val="2"/>
          </rPr>
          <t xml:space="preserve"> PEND
TRSF E-BANKING CR
3103/FTSCY/WS95011
3656626.00
Inficlo Bandros
TIKA KARTIKA SARI
0000
3,656,626.00
CR
276,913,557.23</t>
        </r>
      </text>
    </comment>
    <comment ref="J341" authorId="0">
      <text>
        <r>
          <rPr>
            <b/>
            <sz val="9"/>
            <color indexed="81"/>
            <rFont val="Tahoma"/>
            <family val="2"/>
          </rPr>
          <t xml:space="preserve"> PEND
TRSF E-BANKING CR
0204/FTSCY/WS95011
4475976.00
Inficlo Bandros
TIKA KARTIKA SARI
0000
4,475,976.00
CR
195,589,070.23</t>
        </r>
      </text>
    </comment>
    <comment ref="J347" authorId="0">
      <text>
        <r>
          <rPr>
            <b/>
            <sz val="9"/>
            <color indexed="81"/>
            <rFont val="Tahoma"/>
            <family val="2"/>
          </rPr>
          <t xml:space="preserve"> PEND
TRSF E-BANKING CR
0304/FTSCY/WS95011
11063238.00
Inficlo Bandros
TIKA KARTIKA SARI
0000
11,063,238.00
CR
117,727,562.23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52" authorId="0">
      <text>
        <r>
          <rPr>
            <b/>
            <sz val="9"/>
            <color indexed="81"/>
            <rFont val="Tahoma"/>
            <family val="2"/>
          </rPr>
          <t xml:space="preserve"> PEND
TRSF E-BANKING CR
0404/FTSCY/WS95011
12208701.00
Inficlo Bandros
TIKA KARTIKA SARI
0000
12,208,701.00
CR
138,761,567.23</t>
        </r>
      </text>
    </comment>
    <comment ref="J357" authorId="0">
      <text>
        <r>
          <rPr>
            <b/>
            <sz val="9"/>
            <color indexed="81"/>
            <rFont val="Tahoma"/>
            <family val="2"/>
          </rPr>
          <t xml:space="preserve"> PEND
TRSF E-BANKING CR
0504/FTSCY/WS95011
8354413.00
Infilco Bandros
TIKA KARTIKA SARI
0000
8,354,413.00
CR
160,914,298.23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61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TIKA KARTIKA SARI INTERNET BA
0998
6,124,738.00
CR
167,614,924.23</t>
        </r>
      </text>
    </comment>
    <comment ref="J367" authorId="0">
      <text>
        <r>
          <rPr>
            <b/>
            <sz val="9"/>
            <color indexed="81"/>
            <rFont val="Tahoma"/>
            <family val="2"/>
          </rPr>
          <t xml:space="preserve"> PEND
TRSF E-BANKING CR
0904/FTSCY/WS95011
6274801.00
Inficlo Bandros
Tgl 6
TIKA KARTIKA SARI
0000
6,274,801.00
CR
199,978,220.23</t>
        </r>
      </text>
    </comment>
    <comment ref="J372" authorId="0">
      <text>
        <r>
          <rPr>
            <b/>
            <sz val="9"/>
            <color indexed="81"/>
            <rFont val="Tahoma"/>
            <family val="2"/>
          </rPr>
          <t xml:space="preserve"> PEND
TRSF E-BANKING CR
0904/FTSCY/WS95011
6025688.00
Inficlo Bandros
Tgl 7
TIKA KARTIKA SARI
0000
6,025,688.00
CR
206,003,908.23</t>
        </r>
      </text>
    </comment>
    <comment ref="J375" authorId="0">
      <text>
        <r>
          <rPr>
            <b/>
            <sz val="9"/>
            <color indexed="81"/>
            <rFont val="Tahoma"/>
            <family val="2"/>
          </rPr>
          <t xml:space="preserve"> PEND
TRSF E-BANKING CR
1004/FTSCY/WS95011
8964113.00
Inficlo Bandros
TIKA KARTIKA SARI
0000
8,964,113.00
CR
117,368,285.23</t>
        </r>
      </text>
    </comment>
    <comment ref="J379" authorId="0">
      <text>
        <r>
          <rPr>
            <b/>
            <sz val="9"/>
            <color indexed="81"/>
            <rFont val="Tahoma"/>
            <family val="2"/>
          </rPr>
          <t xml:space="preserve"> PEND
TRSF E-BANKING CR
1104/FTSCY/WS95011
7204751.00
Inficlo Bandros
TIKA KARTIKA SARI
0000
7,204,751.00
CR
106,976,467.23</t>
        </r>
      </text>
    </comment>
    <comment ref="J385" authorId="0">
      <text>
        <r>
          <rPr>
            <b/>
            <sz val="9"/>
            <color indexed="81"/>
            <rFont val="Tahoma"/>
            <family val="2"/>
          </rPr>
          <t xml:space="preserve"> PEND
TRSF E-BANKING CR
1204/FTSCY/WS95011
5075264.00
Inficlo Bandros
10029
TIKA KARTIKA SARI
0000
5,075,264.00
CR
113,204,633.23</t>
        </r>
      </text>
    </comment>
    <comment ref="J390" authorId="0">
      <text>
        <r>
          <rPr>
            <b/>
            <sz val="9"/>
            <color indexed="81"/>
            <rFont val="Tahoma"/>
            <family val="2"/>
          </rPr>
          <t xml:space="preserve"> PEND
TRSF E-BANKING CR
1304/FTSCY/WS95011
7340814.00
Inficlo Bandros
TIKA KARTIKA SARI
0000
7,340,814.00
CR
129,407,336.23</t>
        </r>
      </text>
    </comment>
    <comment ref="J395" authorId="0">
      <text>
        <r>
          <rPr>
            <b/>
            <sz val="9"/>
            <color indexed="81"/>
            <rFont val="Tahoma"/>
            <family val="2"/>
          </rPr>
          <t>14/04/2018  MCM InhouseTrf CS-CS
Inficlo Bandros
DARI TIKA KARTIKA SARI
Inficlo Bandros
 0,00  5.478.639,00</t>
        </r>
      </text>
    </comment>
    <comment ref="J399" authorId="0">
      <text>
        <r>
          <rPr>
            <b/>
            <sz val="9"/>
            <color indexed="81"/>
            <rFont val="Tahoma"/>
            <family val="2"/>
          </rPr>
          <t xml:space="preserve"> PEND
TRSF E-BANKING CR
1604/FTSCY/WS95011
2760976.00
Inficlo Bandros
TIKA KARTIKA SARI
0000
2,760,976.00
CR
149,082,699.23</t>
        </r>
      </text>
    </comment>
    <comment ref="J402" authorId="0">
      <text>
        <r>
          <rPr>
            <b/>
            <sz val="9"/>
            <color indexed="81"/>
            <rFont val="Tahoma"/>
            <family val="2"/>
          </rPr>
          <t xml:space="preserve"> PEND
TRSF E-BANKING CR
1704/FTSCY/WS95011
8168301.00
Inficlo Bandros
TIKA KARTIKA SARI
0000
8,168,301.00
CR
167,950,659.23</t>
        </r>
      </text>
    </comment>
    <comment ref="J407" authorId="0">
      <text>
        <r>
          <rPr>
            <b/>
            <sz val="9"/>
            <color indexed="81"/>
            <rFont val="Tahoma"/>
            <family val="2"/>
          </rPr>
          <t xml:space="preserve"> PEND
TRSF E-BANKING CR
1804/FTSCY/WS95011
5755838.00
Inficlo Bandros
TIKA KARTIKA SARI
0000
5,755,838.00
CR
180,288,259.23</t>
        </r>
      </text>
    </comment>
    <comment ref="J414" authorId="0">
      <text>
        <r>
          <rPr>
            <b/>
            <sz val="9"/>
            <color indexed="81"/>
            <rFont val="Tahoma"/>
            <family val="2"/>
          </rPr>
          <t xml:space="preserve"> PEND
TRSF E-BANKING CR
1904/FTSCY/WS95011
4466265.00
Inficlo Bandros
TIKA KARTIKA SARI
0000
4,466,265.00
CR
189,836,779.23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20" authorId="0">
      <text>
        <r>
          <rPr>
            <b/>
            <sz val="9"/>
            <color indexed="81"/>
            <rFont val="Tahoma"/>
            <family val="2"/>
          </rPr>
          <t xml:space="preserve"> PEND
TRSF E-BANKING CR
2004/FTSCY/WS95011
5343977.00
Inficlo Bandros
TIKA KARTIKA SARI
0000
5,343,977.00
CR
205,680,835.23</t>
        </r>
      </text>
    </comment>
    <comment ref="J425" authorId="0">
      <text>
        <r>
          <rPr>
            <b/>
            <sz val="9"/>
            <color indexed="81"/>
            <rFont val="Tahoma"/>
            <family val="2"/>
          </rPr>
          <t xml:space="preserve"> PEND
TRSF E-BANKING CR
2104/FTSCY/WS95011
7949026.00
Inficlo Bandros
TIKA KARTIKA SARI
0000
7,949,026.00
CR
214,688,340.23</t>
        </r>
      </text>
    </comment>
    <comment ref="J430" authorId="0">
      <text>
        <r>
          <rPr>
            <b/>
            <sz val="9"/>
            <color indexed="81"/>
            <rFont val="Tahoma"/>
            <family val="2"/>
          </rPr>
          <t xml:space="preserve"> PEND
TRSF E-BANKING CR
2304/FTSCY/WS95011
1857188.00
Inficlo Bandros
TIKA KARTIKA SARI
0000
1,857,188.00
CR
227,067,201.23</t>
        </r>
      </text>
    </comment>
    <comment ref="J435" authorId="0">
      <text>
        <r>
          <rPr>
            <b/>
            <sz val="9"/>
            <color indexed="81"/>
            <rFont val="Tahoma"/>
            <family val="2"/>
          </rPr>
          <t xml:space="preserve"> PEND
TRSF E-BANKING CR
2404/FTSCY/WS95011
10238989.00
Inficlo Bandros
TIKA KARTIKA SARI
0000
10,238,989.00
CR
244,374,008.23</t>
        </r>
      </text>
    </comment>
    <comment ref="J439" authorId="0">
      <text>
        <r>
          <rPr>
            <b/>
            <sz val="9"/>
            <color indexed="81"/>
            <rFont val="Tahoma"/>
            <family val="2"/>
          </rPr>
          <t xml:space="preserve"> PEND
TRSF E-BANKING CR
2504/FTSCY/WS95011
3444613.00
Inficlo Bandros
TIKA KARTIKA SARI
0000
3,444,613.00
CR
250,390,312.23</t>
        </r>
      </text>
    </comment>
    <comment ref="J444" authorId="0">
      <text>
        <r>
          <rPr>
            <b/>
            <sz val="9"/>
            <color indexed="81"/>
            <rFont val="Tahoma"/>
            <family val="2"/>
          </rPr>
          <t xml:space="preserve"> PEND
TRSF E-BANKING CR
2604/FTSCY/WS95011
5746651.00
Inficlo Bandros
TIKA KARTIKA SARI
0000
5,746,651.00
CR
226,922,328.23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49" authorId="0">
      <text>
        <r>
          <rPr>
            <b/>
            <sz val="9"/>
            <color indexed="81"/>
            <rFont val="Tahoma"/>
            <family val="2"/>
          </rPr>
          <t xml:space="preserve"> PEND
TRSF E-BANKING CR
2804/FTSCY/WS95011
8204700.00
Inficlo Bandros
TIKA KARTIKA SARI
0000
8,204,700.00
CR
248,556,053.23</t>
        </r>
      </text>
    </comment>
    <comment ref="J453" authorId="0">
      <text>
        <r>
          <rPr>
            <b/>
            <sz val="9"/>
            <color indexed="81"/>
            <rFont val="Tahoma"/>
            <family val="2"/>
          </rPr>
          <t>28/04/2018  MCM InhouseTrf CS-CS
Inficlo Bandros
DARI TIKA KARTIKA SARI
Inficlo Bandros
 0,00  5.995.850,00</t>
        </r>
      </text>
    </comment>
    <comment ref="J456" authorId="0">
      <text>
        <r>
          <rPr>
            <b/>
            <sz val="9"/>
            <color indexed="81"/>
            <rFont val="Tahoma"/>
            <family val="2"/>
          </rPr>
          <t xml:space="preserve"> PEND
TRSF E-BANKING CR
3004/FTSCY/WS95011
8628113.00
Inficlo Bandros
TIKA KARTIKA SARI
0000
8,628,113.00
CR
284,791,151.23</t>
        </r>
      </text>
    </comment>
    <comment ref="J460" authorId="0">
      <text>
        <r>
          <rPr>
            <b/>
            <sz val="9"/>
            <color indexed="81"/>
            <rFont val="Tahoma"/>
            <family val="2"/>
          </rPr>
          <t xml:space="preserve"> PEND
TRSF E-BANKING CR
0105/FTSCY/WS95011
9927926.00
Inficlo Bandros
TIKA KARTIKA SARI
0000
9,927,926.00
CR
217,658,439.90</t>
        </r>
      </text>
    </comment>
    <comment ref="J465" authorId="0">
      <text>
        <r>
          <rPr>
            <b/>
            <sz val="9"/>
            <color indexed="81"/>
            <rFont val="Tahoma"/>
            <family val="2"/>
          </rPr>
          <t>02/05/2018  MCM InhouseTrf CS-CS
Inficlo Bandros
DARI TIKA KARTIKA SARI
Inficlo Bandros
 0,00  5.003.163,00</t>
        </r>
      </text>
    </comment>
    <comment ref="J471" authorId="0">
      <text>
        <r>
          <rPr>
            <b/>
            <sz val="9"/>
            <color indexed="81"/>
            <rFont val="Tahoma"/>
            <family val="2"/>
          </rPr>
          <t>03/05/2018  MCM InhouseTrf CS-CS
Inficlo Bandros
DARI TIKA KARTIKA SARI
Inficlo Bandros
 0,00  7.928.027,00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77" authorId="0">
      <text>
        <r>
          <rPr>
            <b/>
            <sz val="9"/>
            <color indexed="81"/>
            <rFont val="Tahoma"/>
            <family val="2"/>
          </rPr>
          <t xml:space="preserve"> PEND
TRSF E-BANKING CR
0405/FTSCY/WS95011
5982902.00
Inficlo Bandros
TIKA KARTIKA SARI
0000
5,982,902.00
CR
145,373,138.90</t>
        </r>
      </text>
    </comment>
    <comment ref="J481" authorId="0">
      <text>
        <r>
          <rPr>
            <b/>
            <sz val="9"/>
            <color indexed="81"/>
            <rFont val="Tahoma"/>
            <family val="2"/>
          </rPr>
          <t xml:space="preserve"> PEND
TRSF E-BANKING CR
0505/FTSCY/WS95011
6734088.00
Inficlo Bandros
TIKA KARTIKA SARI
0000
6,734,088.00
CR
156,796,090.90</t>
        </r>
      </text>
    </comment>
    <comment ref="J486" authorId="0">
      <text>
        <r>
          <rPr>
            <b/>
            <sz val="9"/>
            <color indexed="81"/>
            <rFont val="Tahoma"/>
            <family val="2"/>
          </rPr>
          <t xml:space="preserve"> PEND
TRSF E-BANKING CR
0705/FTSCY/WS95011
4780827.00
Inficlo Bandros
TIKA KARTIKA SARI
0000
4,780,827.00
CR
169,496,435.90</t>
        </r>
      </text>
    </comment>
    <comment ref="J491" authorId="0">
      <text>
        <r>
          <rPr>
            <b/>
            <sz val="9"/>
            <color indexed="81"/>
            <rFont val="Tahoma"/>
            <family val="2"/>
          </rPr>
          <t xml:space="preserve"> PEND
TRSF E-BANKING CR
0805/FTSCY/WS95011
10384238.00
Inficlo Bandros
TIKA KARTIKA SARI
0000
10,384,238.00
CR
186,108,888.90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96" authorId="0">
      <text>
        <r>
          <rPr>
            <b/>
            <sz val="9"/>
            <color indexed="81"/>
            <rFont val="Tahoma"/>
            <family val="2"/>
          </rPr>
          <t xml:space="preserve"> PEND
TRSF E-BANKING CR
0905/FTSCY/WS95011
6103039.00
Inficlo Bandros
TIKA KARTIKA SARI
0000
6,103,039.00
CR
201,234,841.90</t>
        </r>
      </text>
    </comment>
    <comment ref="J500" authorId="0">
      <text>
        <r>
          <rPr>
            <b/>
            <sz val="9"/>
            <color indexed="81"/>
            <rFont val="Tahoma"/>
            <family val="2"/>
          </rPr>
          <t xml:space="preserve"> PEND
TRSF E-BANKING CR
1005/FTSCY/WS95011
4309289.00
Inficlo Bandros
TIKA KARTIKA SARI
0000
4,309,289.00
CR
211,186,858.90</t>
        </r>
      </text>
    </comment>
    <comment ref="J504" authorId="0">
      <text>
        <r>
          <rPr>
            <b/>
            <sz val="9"/>
            <color indexed="81"/>
            <rFont val="Tahoma"/>
            <family val="2"/>
          </rPr>
          <t>PEND
TRSF E-BANKING CR 
1105/FTSCY/WS95011
5124175.00
Inficlo Bandros 
TIKA KARTIKA SARI 
0000
5,124,175.00
CR
117,741,210.90</t>
        </r>
      </text>
    </comment>
    <comment ref="J511" authorId="0">
      <text>
        <r>
          <rPr>
            <b/>
            <sz val="9"/>
            <color indexed="81"/>
            <rFont val="Tahoma"/>
            <family val="2"/>
          </rPr>
          <t xml:space="preserve"> PEND
TRSF E-BANKING CR
1205/FTSCY/WS95011
2886189.00
Inficlo Bandros
TIKA KARTIKA SARI
0000
2,886,189.00
CR
129,010,350.90</t>
        </r>
      </text>
    </comment>
    <comment ref="J513" authorId="0">
      <text>
        <r>
          <rPr>
            <b/>
            <sz val="9"/>
            <color indexed="81"/>
            <rFont val="Tahoma"/>
            <family val="2"/>
          </rPr>
          <t xml:space="preserve"> PEND
TRSF E-BANKING CR
1405/FTSCY/WS95011
4417438.00
Inficlo Bandros
TIKA KARTIKA SARI
0000
4,417,438.00
CR
164,103,721.90</t>
        </r>
      </text>
    </comment>
    <comment ref="J519" authorId="0">
      <text>
        <r>
          <rPr>
            <b/>
            <sz val="9"/>
            <color indexed="81"/>
            <rFont val="Tahoma"/>
            <family val="2"/>
          </rPr>
          <t xml:space="preserve"> PEND
TRSF E-BANKING CR
1505/FTSCY/WS95011
9681701.00
Inficlo Bandros
TIKA KARTIKA SARI
0000
9,681,701.00
CR
176,921,962.90</t>
        </r>
      </text>
    </comment>
    <comment ref="J529" authorId="0">
      <text>
        <r>
          <rPr>
            <b/>
            <sz val="9"/>
            <color indexed="81"/>
            <rFont val="Tahoma"/>
            <family val="2"/>
          </rPr>
          <t xml:space="preserve"> PEND
TRSF E-BANKING CR
1605/FTSCY/WS95011
6427665.00
Inficlo Bandros
TIKA KARTIKA SARI
0000
6,427,665.00
CR
199,535,358.90</t>
        </r>
      </text>
    </comment>
    <comment ref="J537" authorId="0">
      <text>
        <r>
          <rPr>
            <b/>
            <sz val="9"/>
            <color indexed="81"/>
            <rFont val="Tahoma"/>
            <family val="2"/>
          </rPr>
          <t xml:space="preserve"> PEND
TRSF E-BANKING CR
1705/FTSCY/WS95011
5570512.00
Inficlo Bandros
TIKA KARTIKA SARI
0000
5,570,512.00
CR
219,232,497.90</t>
        </r>
      </text>
    </comment>
    <comment ref="J546" authorId="0">
      <text>
        <r>
          <rPr>
            <b/>
            <sz val="9"/>
            <color indexed="81"/>
            <rFont val="Tahoma"/>
            <family val="2"/>
          </rPr>
          <t xml:space="preserve"> PEND
TRSF E-BANKING CR
1805/FTSCY/WS95011
4442027.00
Inficlo Bandros
TIKA KARTIKA SARI
0000
4,442,027.00
CR
234,183,907.90</t>
        </r>
      </text>
    </comment>
    <comment ref="J554" authorId="0">
      <text>
        <r>
          <rPr>
            <b/>
            <sz val="9"/>
            <color indexed="81"/>
            <rFont val="Tahoma"/>
            <family val="2"/>
          </rPr>
          <t xml:space="preserve"> PEND
TRSF E-BANKING CR
1905/FTSCY/WS95011
6191327.00
Inficlo Bandros
TIKA KARTIKA SARI
0000
6,191,327.00
CR
242,521,225.90</t>
        </r>
      </text>
    </comment>
    <comment ref="J559" authorId="0">
      <text>
        <r>
          <rPr>
            <b/>
            <sz val="9"/>
            <color indexed="81"/>
            <rFont val="Tahoma"/>
            <family val="2"/>
          </rPr>
          <t xml:space="preserve"> PEND
TRSF E-BANKING CR
2105/FTSCY/WS95011
5418262.00
Inficlo Bandros
Tgl 19
TIKA KARTIKA SARI
0000
5,418,262.00
CR
265,111,431.90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68" authorId="0">
      <text>
        <r>
          <rPr>
            <b/>
            <sz val="9"/>
            <color indexed="81"/>
            <rFont val="Tahoma"/>
            <family val="2"/>
          </rPr>
          <t>21/05/2018  MCM InhouseTrf CS-CS
Infilco Bandros
DARI TIKA KARTIKA SARI
Infilco Bandros
 0,00  4.877.690,00</t>
        </r>
      </text>
    </comment>
    <comment ref="J576" authorId="0">
      <text>
        <r>
          <rPr>
            <b/>
            <sz val="9"/>
            <color indexed="81"/>
            <rFont val="Tahoma"/>
            <family val="2"/>
          </rPr>
          <t xml:space="preserve"> PEND
TRSF E-BANKING CR
2205/FTSCY/WS95011
10151139.00
Inficlo Bandros
TIKA KARTIKA SARI
0000
10,151,139.00
CR
286,031,417.90</t>
        </r>
      </text>
    </comment>
    <comment ref="J584" authorId="0">
      <text>
        <r>
          <rPr>
            <b/>
            <sz val="9"/>
            <color indexed="81"/>
            <rFont val="Tahoma"/>
            <family val="2"/>
          </rPr>
          <t xml:space="preserve"> PEND
TRSF E-BANKING CR
2305/FTSCY/WS95011
7145777.00
Inficlo Bandros
TIKA KARTIKA SARI
0000
7,145,777.00
CR
298,941,061.90</t>
        </r>
      </text>
    </comment>
    <comment ref="J591" authorId="0">
      <text>
        <r>
          <rPr>
            <b/>
            <sz val="9"/>
            <color indexed="81"/>
            <rFont val="Tahoma"/>
            <family val="2"/>
          </rPr>
          <t xml:space="preserve"> PEND
TRSF E-BANKING CR
2405/FTSCY/WS95011
5023639.00
Inficlo Bandros
TIKA KARTIKA SARI
0000
5,023,639.00
CR
317,916,242.90</t>
        </r>
      </text>
    </comment>
    <comment ref="J599" authorId="0">
      <text>
        <r>
          <rPr>
            <b/>
            <sz val="9"/>
            <color indexed="81"/>
            <rFont val="Tahoma"/>
            <family val="2"/>
          </rPr>
          <t xml:space="preserve"> PEND
TRSF E-BANKING CR
2505/FTSCY/WS95011
6774252.00
Inficlo Bandros
TIKA KARTIKA SARI
0000
6,774,252.00
CR
333,114,049.90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06" authorId="0">
      <text>
        <r>
          <rPr>
            <b/>
            <sz val="9"/>
            <color indexed="81"/>
            <rFont val="Tahoma"/>
            <family val="2"/>
          </rPr>
          <t xml:space="preserve"> PEND
TRSF E-BANKING CR
2605/FTSCY/WS95011
9105515.00
Inficlo Bandros
TIKA KARTIKA SARI
0000
9,105,515.00
CR
350,397,318.90</t>
        </r>
      </text>
    </comment>
    <comment ref="J611" authorId="0">
      <text>
        <r>
          <rPr>
            <b/>
            <sz val="9"/>
            <color indexed="81"/>
            <rFont val="Tahoma"/>
            <family val="2"/>
          </rPr>
          <t xml:space="preserve"> PEND
TRSF E-BANKING CR
2805/FTSCY/WS95011
10269438.00
Inficlo Bandros
TIKA KARTIKA SARI
0000
10,269,438.00
CR
383,995,883.90</t>
        </r>
      </text>
    </comment>
    <comment ref="J615" authorId="0">
      <text>
        <r>
          <rPr>
            <b/>
            <sz val="9"/>
            <color indexed="81"/>
            <rFont val="Tahoma"/>
            <family val="2"/>
          </rPr>
          <t xml:space="preserve"> PEND
TRSF E-BANKING CR
2805/FTSCY/WS95011
6128589.00
Inficlo Bandros
Tgl 27
TIKA KARTIKA SARI
0000
6,128,589.00
CR
390,557,472.90</t>
        </r>
      </text>
    </comment>
    <comment ref="J619" authorId="0">
      <text>
        <r>
          <rPr>
            <b/>
            <sz val="9"/>
            <color indexed="81"/>
            <rFont val="Tahoma"/>
            <family val="2"/>
          </rPr>
          <t xml:space="preserve"> PEND
TRSF E-BANKING CR
2905/FTSCY/WS95011
13121764.00
Inficlo Bandros
TIKA KARTIKA SARI
0000
13,121,764.00
CR
386,181,462.90</t>
        </r>
      </text>
    </comment>
    <comment ref="J623" authorId="0">
      <text>
        <r>
          <rPr>
            <b/>
            <sz val="9"/>
            <color indexed="81"/>
            <rFont val="Tahoma"/>
            <family val="2"/>
          </rPr>
          <t xml:space="preserve"> PEND
TRSF E-BANKING CR
3005/FTSCY/WS95011
9814788.00
Inficlo Bandros
TIKA KARTIKA SARI
0000
9,814,788.00
CR
422,001,942.90</t>
        </r>
      </text>
    </comment>
    <comment ref="J626" authorId="0">
      <text>
        <r>
          <rPr>
            <b/>
            <sz val="9"/>
            <color indexed="81"/>
            <rFont val="Tahoma"/>
            <family val="2"/>
          </rPr>
          <t xml:space="preserve"> PEND
TRSF E-BANKING CR
3105/FTSCY/WS95011
13984338.00
Inficlo Bandros
TIKA KARTIKA SARI
0000
13,984,338.00
CR
463,372,789.90</t>
        </r>
      </text>
    </comment>
    <comment ref="J630" authorId="0">
      <text>
        <r>
          <rPr>
            <b/>
            <sz val="9"/>
            <color indexed="81"/>
            <rFont val="Tahoma"/>
            <family val="2"/>
          </rPr>
          <t xml:space="preserve"> PEND
TRSF E-BANKING CR
0106/FTSCY/WS95011
15181513.00
Inficlo Bandros
TIKA KARTIKA SARI
0000
15,181,513.00
CR
412,319,085.70</t>
        </r>
      </text>
    </comment>
    <comment ref="J633" authorId="0">
      <text>
        <r>
          <rPr>
            <b/>
            <sz val="9"/>
            <color indexed="81"/>
            <rFont val="Tahoma"/>
            <family val="2"/>
          </rPr>
          <t xml:space="preserve"> PEND
TRSF E-BANKING CR
0206/FTSCY/WS95011
11973588.00
Inficlo Bandros
TIKA KARTIKA SARI
0000
11,973,588.00
CR
432,700,466.70</t>
        </r>
      </text>
    </comment>
    <comment ref="J636" authorId="0">
      <text>
        <r>
          <rPr>
            <b/>
            <sz val="9"/>
            <color indexed="81"/>
            <rFont val="Tahoma"/>
            <family val="2"/>
          </rPr>
          <t xml:space="preserve"> PEND
TRSF E-BANKING CR
0406/FTSCY/WS95011
13795251.00
Inficlo Bandros
Tgl 2
TIKA KARTIKA SARI
0000
13,795,251.00
CR
496,031,613.70</t>
        </r>
      </text>
    </comment>
    <comment ref="J639" authorId="0">
      <text>
        <r>
          <rPr>
            <b/>
            <sz val="9"/>
            <color indexed="81"/>
            <rFont val="Tahoma"/>
            <family val="2"/>
          </rPr>
          <t>04/06/2018  MCM InhouseTrf CS-CS
Inficlo Bandros
DARI TIKA KARTIKA SARI
Inficlo Bandros
 0,00  9.327.588,00</t>
        </r>
      </text>
    </comment>
    <comment ref="J641" authorId="0">
      <text>
        <r>
          <rPr>
            <b/>
            <sz val="9"/>
            <color indexed="81"/>
            <rFont val="Tahoma"/>
            <family val="2"/>
          </rPr>
          <t xml:space="preserve"> PEND
TRSF E-BANKING CR
0506/FTSCY/WS95011
14022313.00
Inficlo Bandros
TIKA KARTIKA SARI
0000
14,022,313.00
CR
513,482,590.70</t>
        </r>
      </text>
    </comment>
    <comment ref="J647" authorId="0">
      <text>
        <r>
          <rPr>
            <b/>
            <sz val="9"/>
            <color indexed="81"/>
            <rFont val="Tahoma"/>
            <family val="2"/>
          </rPr>
          <t xml:space="preserve"> PEND
TRSF E-BANKING CR
0606/FTSCY/WS95011
13058415.00
Inficlo Bandros
TIKA KARTIKA SARI
0000
13,058,415.00
CR
50,952,115.70</t>
        </r>
      </text>
    </comment>
    <comment ref="J649" authorId="0">
      <text>
        <r>
          <rPr>
            <b/>
            <sz val="9"/>
            <color indexed="81"/>
            <rFont val="Tahoma"/>
            <family val="2"/>
          </rPr>
          <t xml:space="preserve"> PEND
TRSF E-BANKING CR
0706/FTSCY/WS95011
2965813.00
Inficlo Bandros
TIKA KARTIKA SARI
0000
2,965,813.00
CR
61,630,272.70</t>
        </r>
      </text>
    </comment>
    <comment ref="J659" authorId="0">
      <text>
        <r>
          <rPr>
            <b/>
            <sz val="9"/>
            <color indexed="81"/>
            <rFont val="Tahoma"/>
            <family val="2"/>
          </rPr>
          <t xml:space="preserve"> PEND
TRSF E-BANKING CR
0806/FTSCY/WS95011
18280939.00
Inficlo Bandros
TIKA KARTIKA SARI
0000
18,280,939.00
CR
185,122,064.70</t>
        </r>
      </text>
    </comment>
    <comment ref="J665" authorId="0">
      <text>
        <r>
          <rPr>
            <b/>
            <sz val="9"/>
            <color indexed="81"/>
            <rFont val="Tahoma"/>
            <family val="2"/>
          </rPr>
          <t xml:space="preserve"> PEND
TRSF E-BANKING CR
0906/FTSCY/WS95011
10239338.00
Inficlo Bandros
TIKA KARTIKA SARI
0000
10,239,338.00
CR
218,453,409.70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74" authorId="0">
      <text>
        <r>
          <rPr>
            <b/>
            <sz val="9"/>
            <color indexed="81"/>
            <rFont val="Tahoma"/>
            <family val="2"/>
          </rPr>
          <t>11/06/2018  MCM InhouseTrf CS-CS
Inficlo Bandros Tgl 9
DARI TIKA KARTIKA SARI
Inficlo Bandros Tgl 9
 0,00  1.786.313,00</t>
        </r>
      </text>
    </comment>
    <comment ref="J687" authorId="0">
      <text>
        <r>
          <rPr>
            <b/>
            <sz val="9"/>
            <color indexed="81"/>
            <rFont val="Tahoma"/>
            <family val="2"/>
          </rPr>
          <t xml:space="preserve"> PEND
TRSF E-BANKING CR
2806/FTSCY/WS95011
10483462.00
Inficlo Bandros
TIKA KARTIKA SARI
0000
10,483,462.00
CR
78,872,450.70</t>
        </r>
      </text>
    </comment>
    <comment ref="J692" authorId="0">
      <text>
        <r>
          <rPr>
            <b/>
            <sz val="9"/>
            <color indexed="81"/>
            <rFont val="Tahoma"/>
            <family val="2"/>
          </rPr>
          <t xml:space="preserve"> PEND
TRSF E-BANKING CR
3006/FTSCY/WS95011
9814263.00
Inficlo Bandros
TIKA KARTIKA SARI
0000
9,814,263.00
CR
102,810,282.68</t>
        </r>
      </text>
    </comment>
    <comment ref="J697" authorId="0">
      <text>
        <r>
          <rPr>
            <b/>
            <sz val="9"/>
            <color indexed="81"/>
            <rFont val="Tahoma"/>
            <family val="2"/>
          </rPr>
          <t xml:space="preserve"> PEND
TRSF E-BANKING CR
3006/FTSCY/WS95011
5646376.00
Inficlo Bandros
TIKA KARTIKA SARI
0000
5,646,376.00
CR
109,179,009.68</t>
        </r>
      </text>
    </comment>
    <comment ref="J700" authorId="0">
      <text>
        <r>
          <rPr>
            <b/>
            <sz val="9"/>
            <color indexed="81"/>
            <rFont val="Tahoma"/>
            <family val="2"/>
          </rPr>
          <t>PEND
TRSF E-BANKING CR 
0207/FTSCY/WS95011
5610151.00
Inficlo Bandros 
TIKA KARTIKA SARI 
0000
5,610,151.00
CR
32,599,662.68</t>
        </r>
      </text>
    </comment>
    <comment ref="J703" authorId="0">
      <text>
        <r>
          <rPr>
            <b/>
            <sz val="9"/>
            <color indexed="81"/>
            <rFont val="Tahoma"/>
            <family val="2"/>
          </rPr>
          <t xml:space="preserve"> PEND
TRSF E-BANKING CR
0307/FTSCY/WS95011
10269614.00
Inficlo Bandros
TIKA KARTIKA SARI
0000
10,269,614.00
CR
44,574,191.68</t>
        </r>
      </text>
    </comment>
    <comment ref="J709" authorId="0">
      <text>
        <r>
          <rPr>
            <b/>
            <sz val="9"/>
            <color indexed="81"/>
            <rFont val="Tahoma"/>
            <family val="2"/>
          </rPr>
          <t xml:space="preserve"> PEND
TRSF E-BANKING CR
0407/FTSCY/WS95011
9293377.00
Inficlo Bandros
TIKA KARTIKA SARI
0000
9,293,377.00
CR
54,221,819.68</t>
        </r>
      </text>
    </comment>
    <comment ref="J716" authorId="0">
      <text>
        <r>
          <rPr>
            <b/>
            <sz val="9"/>
            <color indexed="81"/>
            <rFont val="Tahoma"/>
            <family val="2"/>
          </rPr>
          <t xml:space="preserve"> PEND
TRSF E-BANKING CR
0507/FTSCY/WS95011
4099463.00
Inficlo Bandros
TIKA KARTIKA SARI
0000
4,099,463.00
CR
62,355,197.68</t>
        </r>
      </text>
    </comment>
    <comment ref="J723" authorId="0">
      <text>
        <r>
          <rPr>
            <b/>
            <sz val="9"/>
            <color indexed="81"/>
            <rFont val="Tahoma"/>
            <family val="2"/>
          </rPr>
          <t xml:space="preserve"> PEND
TRSF E-BANKING CR
0607/FTSCY/WS95011
4535389.00
Inficlo Bandros
TIKA KARTIKA SARI
0000
4,535,389.00
CR
42,160,821.68</t>
        </r>
      </text>
    </comment>
    <comment ref="J730" authorId="0">
      <text>
        <r>
          <rPr>
            <b/>
            <sz val="9"/>
            <color indexed="81"/>
            <rFont val="Tahoma"/>
            <family val="2"/>
          </rPr>
          <t xml:space="preserve"> PEND
TRSF E-BANKING CR
0907/FTSCY/WS95011
5985177.00
Inficlo Bandros
Tgl 6
TIKA KARTIKA SARI
0000
5,985,177.00
CR
56,429,008.68</t>
        </r>
      </text>
    </comment>
    <comment ref="J735" authorId="0">
      <text>
        <r>
          <rPr>
            <b/>
            <sz val="9"/>
            <color indexed="81"/>
            <rFont val="Tahoma"/>
            <family val="2"/>
          </rPr>
          <t xml:space="preserve"> PEND
TRSF E-BANKING CR
0907/FTSCY/WS95011
5292701.00
Inficlo Bandros
TIKA KARTIKA SARI
0000
5,292,701.00
CR
61,721,709.68</t>
        </r>
      </text>
    </comment>
    <comment ref="J740" authorId="0">
      <text>
        <r>
          <rPr>
            <b/>
            <sz val="9"/>
            <color indexed="81"/>
            <rFont val="Tahoma"/>
            <family val="2"/>
          </rPr>
          <t xml:space="preserve"> PEND
TRSF E-BANKING CR
1007/FTSCY/WS95011
9673476.00
Inficlo Bandros
TIKA KARTIKA SARI
0000
9,673,476.00
CR
76,385,239.68</t>
        </r>
      </text>
    </comment>
    <comment ref="J747" authorId="0">
      <text>
        <r>
          <rPr>
            <b/>
            <sz val="9"/>
            <color indexed="81"/>
            <rFont val="Tahoma"/>
            <family val="2"/>
          </rPr>
          <t xml:space="preserve"> PEND
TRSF E-BANKING CR
1107/FTSCY/WS95011
5043414.00
Inficlo Bandros
TIKA KARTIKA SARI
0000
5,043,414.00
CR
84,261,118.68</t>
        </r>
      </text>
    </comment>
    <comment ref="J754" authorId="0">
      <text>
        <r>
          <rPr>
            <b/>
            <sz val="9"/>
            <color indexed="81"/>
            <rFont val="Tahoma"/>
            <family val="2"/>
          </rPr>
          <t xml:space="preserve"> PEND
TRSF E-BANKING CR
1207/FTSCY/WS95011
4498203.00
Inficlo Bandros
TIKA KARTIKA SARI
0000
4,498,203.00
CR
92,963,360.68</t>
        </r>
      </text>
    </comment>
    <comment ref="J764" authorId="0">
      <text>
        <r>
          <rPr>
            <b/>
            <sz val="9"/>
            <color indexed="81"/>
            <rFont val="Tahoma"/>
            <family val="2"/>
          </rPr>
          <t xml:space="preserve"> PEND
TRSF E-BANKING CR
1507/FTSCY/WS95011
5648478.00
Inficlo Bandros
Tgl 12
TIKA KARTIKA SARI
0000
5,648,478.00
CR
107,424,276.68</t>
        </r>
      </text>
    </comment>
    <comment ref="J771" authorId="0">
      <text>
        <r>
          <rPr>
            <b/>
            <sz val="9"/>
            <color indexed="81"/>
            <rFont val="Tahoma"/>
            <family val="2"/>
          </rPr>
          <t xml:space="preserve"> PEND
TRSF E-BANKING CR
1507/FTSCY/WS95011
3645253.00
Inficlo Bandros 13
TIKA KARTIKA SARI
0000
3,645,253.00
CR
111,069,529.68</t>
        </r>
      </text>
    </comment>
    <comment ref="J775" authorId="0">
      <text>
        <r>
          <rPr>
            <b/>
            <sz val="9"/>
            <color indexed="81"/>
            <rFont val="Tahoma"/>
            <family val="2"/>
          </rPr>
          <t>16/07/2018  MCM InhouseTrf CS-CS
Inficlo Bandros
DARI TIKA KARTIKA SARI
Inficlo Bandros
 0,00  4.730.337,00</t>
        </r>
      </text>
    </comment>
    <comment ref="J782" authorId="0">
      <text>
        <r>
          <rPr>
            <b/>
            <sz val="9"/>
            <color indexed="81"/>
            <rFont val="Tahoma"/>
            <family val="2"/>
          </rPr>
          <t xml:space="preserve"> PEND
TRSF E-BANKING CR
1707/FTSCY/WS95011
6438864.00
Inficlo Bandros
TIKA KARTIKA SARI
0000
6,438,864.00
CR
133,788,439.68</t>
        </r>
      </text>
    </comment>
    <comment ref="J792" authorId="0">
      <text>
        <r>
          <rPr>
            <b/>
            <sz val="9"/>
            <color indexed="81"/>
            <rFont val="Tahoma"/>
            <family val="2"/>
          </rPr>
          <t xml:space="preserve"> PEND
TRSF E-BANKING CR
1807/FTSCY/WS95011
6022715.00
Inficlo Bandros
TIKA KARTIKA SARI
0000
6,022,715.00
CR
143,997,483.68</t>
        </r>
      </text>
    </comment>
    <comment ref="J799" authorId="0">
      <text>
        <r>
          <rPr>
            <b/>
            <sz val="9"/>
            <color indexed="81"/>
            <rFont val="Tahoma"/>
            <family val="2"/>
          </rPr>
          <t xml:space="preserve"> PEND
TRSF E-BANKING CR
1907/FTSCY/WS95011
6254939.00
Inficlo Bandros
TIKA KARTIKA SARI
0000
6,254,939.00
CR
155,319,324.68: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807" authorId="0">
      <text>
        <r>
          <rPr>
            <b/>
            <sz val="9"/>
            <color indexed="81"/>
            <rFont val="Tahoma"/>
            <family val="2"/>
          </rPr>
          <t xml:space="preserve"> PEND
TRSF E-BANKING CR
2007/FTSCY/WS95011
3743428.00
Inficlo Bandros
TIKA KARTIKA SARI
0000
3,743,428.00
CR
161,989,818.68</t>
        </r>
      </text>
    </comment>
    <comment ref="J814" authorId="0">
      <text>
        <r>
          <rPr>
            <b/>
            <sz val="9"/>
            <color indexed="81"/>
            <rFont val="Tahoma"/>
            <family val="2"/>
          </rPr>
          <t xml:space="preserve"> PEND
TRSF E-BANKING CR
2107/FTSCY/WS95011
4156076.00
Inficlo Bandros
TIKA KARTIKA SARI
0000
4,156,076.00
CR
170,466,486.68</t>
        </r>
      </text>
    </comment>
    <comment ref="J821" authorId="0">
      <text>
        <r>
          <rPr>
            <b/>
            <sz val="9"/>
            <color indexed="81"/>
            <rFont val="Tahoma"/>
            <family val="2"/>
          </rPr>
          <t xml:space="preserve"> PEND
TRSF E-BANKING CR
2307/FTSCY/WS95011
2791427.00
Inficlo Bandros
TIKA KARTIKA SARI
0000
2,791,427.00
CR
177,013,581.68</t>
        </r>
      </text>
    </comment>
    <comment ref="J831" authorId="0">
      <text>
        <r>
          <rPr>
            <b/>
            <sz val="9"/>
            <color indexed="81"/>
            <rFont val="Tahoma"/>
            <family val="2"/>
          </rPr>
          <t xml:space="preserve"> PEND
TRSF E-BANKING CR
2507/FTSCY/WS95011
8438240.00
Inficlo Bandros
TIKA KARTIKA SARI
0000
8,438,240.00
CR
151,231,655.68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841" authorId="0">
      <text>
        <r>
          <rPr>
            <b/>
            <sz val="9"/>
            <color indexed="81"/>
            <rFont val="Tahoma"/>
            <family val="2"/>
          </rPr>
          <t xml:space="preserve"> PEND
TRSF E-BANKING CR
2507/FTSCY/WS95011
5084715.00
Inficlo Bandros
TIKA KARTIKA SARI
0000
5,084,715.00
CR
141,763,202.68</t>
        </r>
      </text>
    </comment>
    <comment ref="J851" authorId="0">
      <text>
        <r>
          <rPr>
            <b/>
            <sz val="9"/>
            <color indexed="81"/>
            <rFont val="Tahoma"/>
            <family val="2"/>
          </rPr>
          <t xml:space="preserve"> PEND
TRSF E-BANKING CR
2607/FTSCY/WS95011
5064153.00
Inficlo Bandros
TIKA KARTIKA SARI
0000
5,064,153.00
CR
156,955,209.68</t>
        </r>
      </text>
    </comment>
    <comment ref="J859" authorId="0">
      <text>
        <r>
          <rPr>
            <b/>
            <sz val="9"/>
            <color indexed="81"/>
            <rFont val="Tahoma"/>
            <family val="2"/>
          </rPr>
          <t xml:space="preserve"> PEND
TRSF E-BANKING CR
2707/FTSCY/WS95011
4518501.00
Inficlo Bandros
TIKA KARTIKA SARI
0000
4,518,501.00
CR
162,665,362.68</t>
        </r>
      </text>
    </comment>
    <comment ref="J865" authorId="0">
      <text>
        <r>
          <rPr>
            <b/>
            <sz val="9"/>
            <color indexed="81"/>
            <rFont val="Tahoma"/>
            <family val="2"/>
          </rPr>
          <t xml:space="preserve"> PEND
TRSF E-BANKING CR
2807/FTSCY/WS95011
3735202.00
Inficlo Bandros
TIKA KARTIKA SARI
0000
3,735,202.00
CR
169,119,542.68</t>
        </r>
      </text>
    </comment>
    <comment ref="J872" authorId="0">
      <text>
        <r>
          <rPr>
            <b/>
            <sz val="9"/>
            <color indexed="81"/>
            <rFont val="Tahoma"/>
            <family val="2"/>
          </rPr>
          <t xml:space="preserve"> PEND
TRSF E-BANKING CR
3107/FTSCY/WS95011
3898563.00
Inficlo Bandros
28 Juli 2018
TIKA KARTIKA SARI
0000
3,898,563.00
CR
195,341,702.68</t>
        </r>
      </text>
    </comment>
    <comment ref="J879" authorId="0">
      <text>
        <r>
          <rPr>
            <b/>
            <sz val="9"/>
            <color indexed="81"/>
            <rFont val="Tahoma"/>
            <family val="2"/>
          </rPr>
          <t xml:space="preserve"> PEND
TRSF E-BANKING CR
3107/FTSCY/WS95011
6771276.00
Inficlo Bandros
30 Juli 2018
TIKA KARTIKA SARI
0000
6,771,276.00
CR
202,112,978.68</t>
        </r>
      </text>
    </comment>
    <comment ref="J887" authorId="0">
      <text>
        <r>
          <rPr>
            <b/>
            <sz val="9"/>
            <color indexed="81"/>
            <rFont val="Tahoma"/>
            <family val="2"/>
          </rPr>
          <t xml:space="preserve"> PEND
TRSF E-BANKING CR
0108/FTSCY/WS95011
4253814.00
Inficlo Bandros
TIKA KARTIKA SARI
0000
4,253,814.00
CR
150,004,477.11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893" authorId="0">
      <text>
        <r>
          <rPr>
            <b/>
            <sz val="9"/>
            <color indexed="81"/>
            <rFont val="Tahoma"/>
            <family val="2"/>
          </rPr>
          <t xml:space="preserve"> PEND
TRSF E-BANKING CR
0208/FTSCY/WS95011
5821114.00
Inficlo Bandros
TIKA KARTIKA SARI
0000
5,821,114.00
CR
158,711,631.11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902" authorId="0">
      <text>
        <r>
          <rPr>
            <b/>
            <sz val="9"/>
            <color indexed="81"/>
            <rFont val="Tahoma"/>
            <family val="2"/>
          </rPr>
          <t xml:space="preserve"> PEND
TRSF E-BANKING CR
0408/FTSCY/WS95011
5979752.00
Inficlo Bandros
Tgl 2
TIKA KARTIKA SARI
0000
5,979,752.00
CR
167,108,861.11</t>
        </r>
      </text>
    </comment>
    <comment ref="J908" authorId="0">
      <text>
        <r>
          <rPr>
            <b/>
            <sz val="9"/>
            <color indexed="81"/>
            <rFont val="Tahoma"/>
            <family val="2"/>
          </rPr>
          <t xml:space="preserve"> PEND
TRSF E-BANKING CR
0608/FTSCY/WS95011
4195539.00
Inficlo Tgl 3
Bandros
TIKA KARTIKA SARI
0000
4,195,539.00
CR
179,872,332.11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913" authorId="0">
      <text>
        <r>
          <rPr>
            <b/>
            <sz val="9"/>
            <color indexed="81"/>
            <rFont val="Tahoma"/>
            <family val="2"/>
          </rPr>
          <t xml:space="preserve"> PEND
TRSF E-BANKING CR
0608/FTSCY/WS95011
4916100.00
Inficlo Bandros
TIKA KARTIKA SARI
0000
4,916,100.00
CR
184,788,432.11</t>
        </r>
      </text>
    </comment>
    <comment ref="J921" authorId="0">
      <text>
        <r>
          <rPr>
            <b/>
            <sz val="9"/>
            <color indexed="81"/>
            <rFont val="Tahoma"/>
            <family val="2"/>
          </rPr>
          <t xml:space="preserve"> PEND
TRSF E-BANKING CR
0708/FTSCY/WS95011
9628327.00
Inficlo Bandros
TIKA KARTIKA SARI
0000
9,628,327.00
CR
196,773,235.11</t>
        </r>
      </text>
    </comment>
    <comment ref="J929" authorId="0">
      <text>
        <r>
          <rPr>
            <b/>
            <sz val="9"/>
            <color indexed="81"/>
            <rFont val="Tahoma"/>
            <family val="2"/>
          </rPr>
          <t xml:space="preserve"> PEND
TRSF E-BANKING CR
0808/FTSCY/WS95011
2933438.00
Inficlo Bandros
TIKA KARTIKA SARI
0000
2,933,438.00
CR
205,513,027.11</t>
        </r>
      </text>
    </comment>
    <comment ref="J936" authorId="0">
      <text>
        <r>
          <rPr>
            <b/>
            <sz val="9"/>
            <color indexed="81"/>
            <rFont val="Tahoma"/>
            <family val="2"/>
          </rPr>
          <t xml:space="preserve"> PEND
TRSF E-BANKING CR
0908/FTSCY/WS95011
10734677.00
Inficlo Bandros
TIKA KARTIKA SARI
0000
10,734,677.00
CR
221,375,807.11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945" authorId="0">
      <text>
        <r>
          <rPr>
            <b/>
            <sz val="9"/>
            <color indexed="81"/>
            <rFont val="Tahoma"/>
            <family val="2"/>
          </rPr>
          <t xml:space="preserve"> PEND
TRSF E-BANKING CR
1108/FTSCY/WS95011
4187577.00
Inficlo Bandros
Tgl 9
TIKA KARTIKA SARI
0000
4,187,577.00
CR
230,638,738.11</t>
        </r>
      </text>
    </comment>
    <comment ref="J956" authorId="0">
      <text>
        <r>
          <rPr>
            <b/>
            <sz val="9"/>
            <color indexed="81"/>
            <rFont val="Tahoma"/>
            <family val="2"/>
          </rPr>
          <t xml:space="preserve"> PEND
TRSF E-BANKING CR
1108/FTSCY/WS95011
6612553.00
Inficlo Bandros
TIKA KARTIKA SARI
0000
6,612,553.00
CR
237,251,291.11</t>
        </r>
      </text>
    </comment>
    <comment ref="J963" authorId="0">
      <text>
        <r>
          <rPr>
            <b/>
            <sz val="9"/>
            <color indexed="81"/>
            <rFont val="Tahoma"/>
            <family val="2"/>
          </rPr>
          <t xml:space="preserve"> PEND
TRSF E-BANKING CR
1308/FTSCY/WS95011
3492390.00
Inficlo Bandros
TIKA KARTIKA SARI
0000
3,492,390.00
CR
248,758,755.11</t>
        </r>
      </text>
    </comment>
    <comment ref="J971" authorId="0">
      <text>
        <r>
          <rPr>
            <b/>
            <sz val="9"/>
            <color indexed="81"/>
            <rFont val="Tahoma"/>
            <family val="2"/>
          </rPr>
          <t xml:space="preserve"> PEND
TRSF E-BANKING CR
1408/FTSCY/WS95011
9792040.00
Inficlo Bandros
TIKA KARTIKA SARI
0000
9,792,040.00
CR
262,904,835.11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980" authorId="0">
      <text>
        <r>
          <rPr>
            <b/>
            <sz val="9"/>
            <color indexed="81"/>
            <rFont val="Tahoma"/>
            <family val="2"/>
          </rPr>
          <t xml:space="preserve"> PEND
TRSF E-BANKING CR
1608/FTSCY/WS95011
4681863.00
Inficlo Bandros
Tgl 14
TIKA KARTIKA SARI
0000
4,681,863.00
CR
279,660,718.11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989" authorId="0">
      <text>
        <r>
          <rPr>
            <b/>
            <sz val="9"/>
            <color indexed="81"/>
            <rFont val="Tahoma"/>
            <family val="2"/>
          </rPr>
          <t xml:space="preserve"> PEND
TRSF E-BANKING CR
1608/FTSCY/WS95011
9449563.00
Inficlo Bandros
TIKA KARTIKA SARI
0000
9,449,563.00
CR
289,110,281.11</t>
        </r>
      </text>
    </comment>
    <comment ref="J996" authorId="0">
      <text>
        <r>
          <rPr>
            <b/>
            <sz val="9"/>
            <color indexed="81"/>
            <rFont val="Tahoma"/>
            <family val="2"/>
          </rPr>
          <t xml:space="preserve"> PEND
TRSF E-BANKING CR
1808/FTSCY/WS95011
3379514.00
Inficlo Bandros
TIKA KARTIKA SARI
0000
3,379,514.00
CR
295,676,473.11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04" authorId="0">
      <text>
        <r>
          <rPr>
            <b/>
            <sz val="9"/>
            <color indexed="81"/>
            <rFont val="Tahoma"/>
            <family val="2"/>
          </rPr>
          <t xml:space="preserve"> PEND
TRSF E-BANKING CR
2008/FTSCY/WS95011
5693190.00
Inficlo Bandros
TIKA KARTIKA SARI
0000
5,693,190.00
CR
317,972,226.11</t>
        </r>
      </text>
    </comment>
    <comment ref="J1011" authorId="0">
      <text>
        <r>
          <rPr>
            <b/>
            <sz val="9"/>
            <color indexed="81"/>
            <rFont val="Tahoma"/>
            <family val="2"/>
          </rPr>
          <t xml:space="preserve"> PEND
TRSF E-BANKING CR
2108/FTSCY/WS95011
6244614.00
Inficlo Bandros
TIKA KARTIKA SARI
0000
6,244,614.00
CR
329,792,381.11</t>
        </r>
      </text>
    </comment>
    <comment ref="J1020" authorId="0">
      <text>
        <r>
          <rPr>
            <b/>
            <sz val="9"/>
            <color indexed="81"/>
            <rFont val="Tahoma"/>
            <family val="2"/>
          </rPr>
          <t xml:space="preserve"> PEND
TRSF E-BANKING CR
2308/FTSCY/WS95011
3085339.00
Inficlo Bandros
TIKA KARTIKA SARI
0000
3,085,339.00
CR
339,128,936.11</t>
        </r>
      </text>
    </comment>
    <comment ref="J1028" authorId="0">
      <text>
        <r>
          <rPr>
            <b/>
            <sz val="9"/>
            <color indexed="81"/>
            <rFont val="Tahoma"/>
            <family val="2"/>
          </rPr>
          <t xml:space="preserve"> PEND
TRSF E-BANKING CR
2408/FTSCY/WS95011
9071477.00
Inficlo Bandros
TIKA KARTIKA SARI
0000
9,071,477.00
CR
351,250,777.11</t>
        </r>
      </text>
    </comment>
    <comment ref="J1036" authorId="0">
      <text>
        <r>
          <rPr>
            <b/>
            <sz val="9"/>
            <color indexed="81"/>
            <rFont val="Tahoma"/>
            <family val="2"/>
          </rPr>
          <t xml:space="preserve"> PEND
TRSF E-BANKING CR
2508/FTSCY/WS95011
3247039.00
Inficlo Bandros
TIKA KARTIKA SARI
0000
3,247,039.00
CR
359,275,496.11</t>
        </r>
      </text>
    </comment>
    <comment ref="J1041" authorId="0">
      <text>
        <r>
          <rPr>
            <b/>
            <sz val="9"/>
            <color indexed="81"/>
            <rFont val="Tahoma"/>
            <charset val="1"/>
          </rPr>
          <t xml:space="preserve"> PEND
TRSF E-BANKING CR
2808/FTSCY/WS95011
2080926.00
Inficlo Bandros
Tgl 25
TIKA KARTIKA SARI
0000
2,080,926.00
CR
366,335,788.11</t>
        </r>
      </text>
    </comment>
    <comment ref="J1049" authorId="0">
      <text>
        <r>
          <rPr>
            <b/>
            <sz val="9"/>
            <color indexed="81"/>
            <rFont val="Tahoma"/>
            <family val="2"/>
          </rPr>
          <t xml:space="preserve"> PEND
TRSF E-BANKING CR
2908/FTSCY/WS95011
6336839.00
Inficlo Bandros
Tgl 27
TIKA KARTIKA SARI
0000
6,336,839.00
CR
175,982,933.11</t>
        </r>
      </text>
    </comment>
    <comment ref="J1058" authorId="0">
      <text>
        <r>
          <rPr>
            <b/>
            <sz val="9"/>
            <color indexed="81"/>
            <rFont val="Tahoma"/>
            <family val="2"/>
          </rPr>
          <t>29/08/2018  MCM InhouseTrf CS-CS
Inficlo Bandros
DARI TIKA KARTIKA SARI
Inficlo Bandros
 0,00  4.291.526,00</t>
        </r>
      </text>
    </comment>
    <comment ref="J1067" authorId="0">
      <text>
        <r>
          <rPr>
            <b/>
            <sz val="9"/>
            <color indexed="81"/>
            <rFont val="Tahoma"/>
            <family val="2"/>
          </rPr>
          <t xml:space="preserve"> PEND
TRSF E-BANKING CR
3008/FTSCY/WS95011
6318553.00
Inficlo Bandros
TIKA KARTIKA SARI
0000
6,318,553.00
CR
190,208,289.11</t>
        </r>
      </text>
    </comment>
    <comment ref="J1075" authorId="0">
      <text>
        <r>
          <rPr>
            <b/>
            <sz val="9"/>
            <color indexed="81"/>
            <rFont val="Tahoma"/>
            <charset val="1"/>
          </rPr>
          <t xml:space="preserve"> PEND
TRSF E-BANKING CR
3108/FTSCY/WS95011
4183202.00
Inficlo Bandros
TIKA KARTIKA SARI
0000
4,183,202.00
CR
198,322,456.11</t>
        </r>
      </text>
    </comment>
    <comment ref="J1081" authorId="0">
      <text>
        <r>
          <rPr>
            <b/>
            <sz val="9"/>
            <color indexed="81"/>
            <rFont val="Tahoma"/>
            <charset val="1"/>
          </rPr>
          <t xml:space="preserve"> 03/09
TRSF E-BANKING CR
0309/FTSCY/WS95011
5256388.00
Inficlo Bandros
Tgl 31
TIKA KARTIKA SARI
0000
5,256,388.00
CR
161,912,672.99</t>
        </r>
      </text>
    </comment>
    <comment ref="J1084" authorId="0">
      <text>
        <r>
          <rPr>
            <b/>
            <sz val="9"/>
            <color indexed="81"/>
            <rFont val="Tahoma"/>
            <charset val="1"/>
          </rPr>
          <t xml:space="preserve"> 03/09
TRSF E-BANKING CR
0309/FTSCY/WS95011
2983488.00
Inficlo Bandros
TIKA KARTIKA SARI
0000
2,983,488.00
CR
164,896,160.99</t>
        </r>
      </text>
    </comment>
    <comment ref="J1091" authorId="0">
      <text>
        <r>
          <rPr>
            <b/>
            <sz val="9"/>
            <color indexed="81"/>
            <rFont val="Tahoma"/>
            <charset val="1"/>
          </rPr>
          <t xml:space="preserve"> PEND
TRSF E-BANKING CR
0409/FTSCY/WS95011
11303077.00
Inficlo Bandros
TIKA KARTIKA SARI
0000
11,303,077.00
CR
179,655,114.99</t>
        </r>
      </text>
    </comment>
    <comment ref="J1099" authorId="0">
      <text>
        <r>
          <rPr>
            <b/>
            <sz val="9"/>
            <color indexed="81"/>
            <rFont val="Tahoma"/>
            <family val="2"/>
          </rPr>
          <t xml:space="preserve">
PEND
TRSF E-BANKING CR
0509/FTSCY/WS95011
4058950.00
Inficlo Bandros
TIKA KARTIKA SARI
0000
4,058,950.00
CR
188,701,288.99</t>
        </r>
      </text>
    </comment>
    <comment ref="J1106" authorId="0">
      <text>
        <r>
          <rPr>
            <b/>
            <sz val="9"/>
            <color indexed="81"/>
            <rFont val="Tahoma"/>
            <charset val="1"/>
          </rPr>
          <t xml:space="preserve"> PEND
TRSF E-BANKING CR
0709/FTSCY/WS95011
4538277.00
Inficlo Bandros
Tgl 5
TIKA KARTIKA SARI
0000
4,538,277.00
CR
198,993,505.99</t>
        </r>
      </text>
    </comment>
    <comment ref="J1114" authorId="0">
      <text>
        <r>
          <rPr>
            <b/>
            <sz val="9"/>
            <color indexed="81"/>
            <rFont val="Tahoma"/>
            <charset val="1"/>
          </rPr>
          <t xml:space="preserve"> PEND
TRSF E-BANKING CR
0709/FTSCY/WS95011
4609414.00
Infilco Bandros
TIKA KARTIKA SARI
0000
4,609,414.00
CR
204,113,933.99</t>
        </r>
      </text>
    </comment>
    <comment ref="J1121" authorId="0">
      <text>
        <r>
          <rPr>
            <b/>
            <sz val="9"/>
            <color indexed="81"/>
            <rFont val="Tahoma"/>
            <charset val="1"/>
          </rPr>
          <t xml:space="preserve"> PEND
TRSF E-BANKING CR
0809/FTSCY/WS95011
5257701.00
Inficlo Bandros
TIKA KARTIKA SARI
0000
5,257,701.00
CR
210,438,422.99</t>
        </r>
      </text>
    </comment>
    <comment ref="J1127" authorId="0">
      <text>
        <r>
          <rPr>
            <b/>
            <sz val="9"/>
            <color indexed="81"/>
            <rFont val="Tahoma"/>
            <charset val="1"/>
          </rPr>
          <t>PEND
TRSF E-BANKING CR
1009/FTSCY/WS95011
4733138.00
Inficlo Bandros
TIKA KARTIKA SARI
0000
4,733,138.00
CR
227,076,579.99</t>
        </r>
      </text>
    </comment>
    <comment ref="J1134" authorId="0">
      <text>
        <r>
          <rPr>
            <b/>
            <sz val="9"/>
            <color indexed="81"/>
            <rFont val="Tahoma"/>
            <charset val="1"/>
          </rPr>
          <t>PEND
TRSF E-BANKING CR
1109/FTSCY/WS95011
9988651.00
Inficlo Bandros
TIKA KARTIKA SARI
0000
9,988,651.00
CR
240,470,573.99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142" authorId="0">
      <text>
        <r>
          <rPr>
            <b/>
            <sz val="9"/>
            <color indexed="81"/>
            <rFont val="Tahoma"/>
            <charset val="1"/>
          </rPr>
          <t xml:space="preserve"> PEND
TRSF E-BANKING CR
1209/FTSCY/WS95011
4246727.00
Inficlo Bandros
TIKA KARTIKA SARI
0000
4,246,727.00
CR
245,010,689.99</t>
        </r>
      </text>
    </comment>
    <comment ref="J1152" authorId="0">
      <text>
        <r>
          <rPr>
            <b/>
            <sz val="9"/>
            <color indexed="81"/>
            <rFont val="Tahoma"/>
            <charset val="1"/>
          </rPr>
          <t>PEND
TRSF E-BANKING CR
1309/FTSCY/WS95011
6622266.00
Inficlo Bandros
TIKA KARTIKA SARI
0000
6,622,266.00
CR
254,351,245.99</t>
        </r>
      </text>
    </comment>
    <comment ref="J1158" authorId="0">
      <text>
        <r>
          <rPr>
            <b/>
            <sz val="9"/>
            <color indexed="81"/>
            <rFont val="Tahoma"/>
            <charset val="1"/>
          </rPr>
          <t>PEND
TRSF E-BANKING CR
1409/FTSCY/WS95011
3467277.00
Inficlo Bandros
TIKA KARTIKA SARI
0000
3,467,277.00
CR
258,242,936.99</t>
        </r>
      </text>
    </comment>
    <comment ref="J1163" authorId="0">
      <text>
        <r>
          <rPr>
            <b/>
            <sz val="9"/>
            <color indexed="81"/>
            <rFont val="Tahoma"/>
            <family val="2"/>
          </rPr>
          <t xml:space="preserve"> PEND
TRSF E-BANKING CR
1509/FTSCY/WS95011
3742289.00
Inficlo Bandros
TIKA KARTIKA SARI
0000
3,742,289.00
CR
264,115,005.99</t>
        </r>
      </text>
    </comment>
    <comment ref="J1168" authorId="0">
      <text>
        <r>
          <rPr>
            <b/>
            <sz val="9"/>
            <color indexed="81"/>
            <rFont val="Tahoma"/>
            <charset val="1"/>
          </rPr>
          <t xml:space="preserve"> PEND
TRSF E-BANKING CR
1709/FTSCY/WS95011
4271226.00
Inficlo Bandros
TIKA KARTIKA SARI
0000
4,271,226.00
CR
179,679,700.99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178" authorId="0">
      <text>
        <r>
          <rPr>
            <b/>
            <sz val="9"/>
            <color indexed="81"/>
            <rFont val="Tahoma"/>
            <charset val="1"/>
          </rPr>
          <t xml:space="preserve"> PEND
TRSF E-BANKING CR
1809/FTSCY/WS95011
8405952.00
Inficlo Bandros
TIKA KARTIKA SARI
0000
8,405,952.00
CR
189,734,091.99</t>
        </r>
      </text>
    </comment>
    <comment ref="J1187" authorId="0">
      <text>
        <r>
          <rPr>
            <b/>
            <sz val="9"/>
            <color indexed="81"/>
            <rFont val="Tahoma"/>
            <charset val="1"/>
          </rPr>
          <t xml:space="preserve"> PEND
TRSF E-BANKING CR
2009/FTSCY/WS95011
4999666.00
Inficlo Bandros
TIKA KARTIKA SARI
0000
4,999,666.00
CR
200,051,827.99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195" authorId="0">
      <text>
        <r>
          <rPr>
            <b/>
            <sz val="9"/>
            <color indexed="81"/>
            <rFont val="Tahoma"/>
            <charset val="1"/>
          </rPr>
          <t xml:space="preserve"> PEND
TRSF E-BANKING CR
2009/FTSCY/WS95011
4038303.00
Inficlo Bandros
TIKA KARTIKA SARI
0000
4,038,303.00
CR
204,090,130.99</t>
        </r>
      </text>
    </comment>
    <comment ref="J1206" authorId="0">
      <text>
        <r>
          <rPr>
            <b/>
            <sz val="9"/>
            <color indexed="81"/>
            <rFont val="Tahoma"/>
            <charset val="1"/>
          </rPr>
          <t xml:space="preserve"> PEND
TRSF E-BANKING CR
2109/FTSCY/WS95011
4705579.00
INFICLO BANDROS
TIKA KARTIKA SARI
0000
4,705,579.00
CR
212,864,712.99</t>
        </r>
      </text>
    </comment>
    <comment ref="J1213" authorId="0">
      <text>
        <r>
          <rPr>
            <b/>
            <sz val="9"/>
            <color indexed="81"/>
            <rFont val="Tahoma"/>
            <charset val="1"/>
          </rPr>
          <t xml:space="preserve"> PEND
TRSF E-BANKING CR
2209/FTSCY/WS95011
3263753.00
Inficlo Bandros
TIKA KARTIKA SARI
0000
3,263,753.00
CR
217,554,216.99</t>
        </r>
      </text>
    </comment>
    <comment ref="J1218" authorId="0">
      <text>
        <r>
          <rPr>
            <b/>
            <sz val="9"/>
            <color indexed="81"/>
            <rFont val="Tahoma"/>
            <family val="2"/>
          </rPr>
          <t xml:space="preserve"> PEND
TRSF E-BANKING CR
2409/FTSCY/WS95011
3599926.00
INFICLO BANDROS
TIKA KARTIKA SARI
0000
3,599,926.00
CR
228,787,820.99</t>
        </r>
      </text>
    </comment>
    <comment ref="J1224" authorId="0">
      <text>
        <r>
          <rPr>
            <b/>
            <sz val="9"/>
            <color indexed="81"/>
            <rFont val="Tahoma"/>
            <charset val="1"/>
          </rPr>
          <t xml:space="preserve"> PEND
TRSF E-BANKING CR
2509/FTSCY/WS95011
8565988.00
Inficlo Bandros
TIKA KARTIKA SARI
0000
8,565,988.00
CR
237,761,959.99</t>
        </r>
      </text>
    </comment>
    <comment ref="J1231" authorId="0">
      <text>
        <r>
          <rPr>
            <b/>
            <sz val="9"/>
            <color indexed="81"/>
            <rFont val="Tahoma"/>
            <family val="2"/>
          </rPr>
          <t xml:space="preserve"> PEND
TRSF E-BANKING CR
2609/FTSCY/WS95011
5612427.00
Inficlo Bandros
TIKA KARTIKA SARI
0000
5,612,427.00
CR
240,575,139.99</t>
        </r>
      </text>
    </comment>
    <comment ref="J1238" authorId="0">
      <text>
        <r>
          <rPr>
            <b/>
            <sz val="9"/>
            <color indexed="81"/>
            <rFont val="Tahoma"/>
            <charset val="1"/>
          </rPr>
          <t xml:space="preserve"> PEND
TRSF E-BANKING CR
2809/FTSCY/WS95011
3533601.00
Inficlo Bandros
Tgl 26
TIKA KARTIKA SARI
0000
3,533,601.00
CR
253,399,068.99</t>
        </r>
      </text>
    </comment>
    <comment ref="J1245" authorId="0">
      <text>
        <r>
          <rPr>
            <b/>
            <sz val="9"/>
            <color indexed="81"/>
            <rFont val="Tahoma"/>
            <charset val="1"/>
          </rPr>
          <t xml:space="preserve"> PEND
TRSF E-BANKING CR
2809/FTSCY/WS95011
5739651.00
Inficlo Bandros
TIKA KARTIKA SARI
0000
5,739,651.00
CR
260,277,071.99</t>
        </r>
      </text>
    </comment>
    <comment ref="J1252" authorId="0">
      <text>
        <r>
          <rPr>
            <b/>
            <sz val="9"/>
            <color indexed="81"/>
            <rFont val="Tahoma"/>
            <family val="2"/>
          </rPr>
          <t xml:space="preserve"> PEND
TRSF E-BANKING CR
2909/FTSCY/WS95011
6738377.00
Inficlo Bandros
TIKA KARTIKA SARI
0000
6,738,377.00
CR
277,381,580.71</t>
        </r>
      </text>
    </comment>
    <comment ref="J1260" authorId="0">
      <text>
        <r>
          <rPr>
            <b/>
            <sz val="9"/>
            <color indexed="81"/>
            <rFont val="Tahoma"/>
            <family val="2"/>
          </rPr>
          <t xml:space="preserve"> PEND
TRSF E-BANKING CR
0210/FTSCY/WS95011
5729064.00
Inficlo Bandros
29
TIKA KARTIKA SARI
0000
5,729,064.00
CR
238,316,556.71</t>
        </r>
      </text>
    </comment>
    <comment ref="J1266" authorId="0">
      <text>
        <r>
          <rPr>
            <b/>
            <sz val="9"/>
            <color indexed="81"/>
            <rFont val="Tahoma"/>
            <family val="2"/>
          </rPr>
          <t xml:space="preserve"> PEND
TRSF E-BANKING CR
0210/FTSCY/WS95011
9320677.00
Inficlo Bandros
TIKA KARTIKA SARI
0000
9,320,677.00
CR
247,637,233.71</t>
        </r>
      </text>
    </comment>
    <comment ref="J1272" authorId="0">
      <text>
        <r>
          <rPr>
            <b/>
            <sz val="9"/>
            <color indexed="81"/>
            <rFont val="Tahoma"/>
            <charset val="1"/>
          </rPr>
          <t xml:space="preserve"> PEND
TRSF E-BANKING CR
0310/FTSCY/WS95011
5048227.00
Inficlo Bandros
TIKA KARTIKA SARI
0000
5,048,227.00
CR
255,005,673.71</t>
        </r>
      </text>
    </comment>
    <comment ref="J1278" authorId="0">
      <text>
        <r>
          <rPr>
            <b/>
            <sz val="9"/>
            <color indexed="81"/>
            <rFont val="Tahoma"/>
            <charset val="1"/>
          </rPr>
          <t>05/10/2018  PRMA CR Transfer
1300012670983 4661601008754134
1300000000/218727 /PRM-BTPN
 0,00  7.132.651,00</t>
        </r>
      </text>
    </comment>
    <comment ref="J1284" authorId="0">
      <text>
        <r>
          <rPr>
            <b/>
            <sz val="9"/>
            <color indexed="81"/>
            <rFont val="Tahoma"/>
            <charset val="1"/>
          </rPr>
          <t xml:space="preserve"> PEND
SWITCHING CR
TRANSFER DR 213 MOHAMAD IQBAL BTPN
0998
5,687,764.00
CR
264,950,877.71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290" authorId="0">
      <text>
        <r>
          <rPr>
            <b/>
            <sz val="9"/>
            <color indexed="81"/>
            <rFont val="Tahoma"/>
            <charset val="1"/>
          </rPr>
          <t xml:space="preserve"> PEND
SWITCHING CR
TRANSFER DR 046 MOHAMAD IQBAL, S.KDBS MOBILE
0998
5,109,738.00
CR
287,829,824.71</t>
        </r>
      </text>
    </comment>
    <comment ref="J1296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046 MOHAMAD IQBAL, S.KDBS MOBILE
0998
2,864,664.00
CR
299,147,798.71</t>
        </r>
      </text>
    </comment>
    <comment ref="J1303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046 MOHAMAD IQBAL, S.KDBS MOBILE
0998
11,210,327.00
CR
320,546,159.71</t>
        </r>
      </text>
    </comment>
    <comment ref="J1312" authorId="0">
      <text>
        <r>
          <rPr>
            <b/>
            <sz val="9"/>
            <color indexed="81"/>
            <rFont val="Tahoma"/>
            <charset val="1"/>
          </rPr>
          <t xml:space="preserve"> PEND
TRSF E-BANKING CR
1010/FTSCY/WS95011
3936802.00
Inficlo Bandros
TIKA KARTIKA SARI
0000
3,936,802.00
CR
325,584,963.71</t>
        </r>
      </text>
    </comment>
    <comment ref="J1317" authorId="0">
      <text>
        <r>
          <rPr>
            <b/>
            <sz val="9"/>
            <color indexed="81"/>
            <rFont val="Tahoma"/>
            <charset val="1"/>
          </rPr>
          <t xml:space="preserve"> PEND
TRSF E-BANKING CR
1210/FTSCY/WS95011
5386501.00
Inficlo Bandros
Tgl 10
TIKA KARTIKA SARI
0000
5,386,501.00
CR
333,733,155.71</t>
        </r>
      </text>
    </comment>
    <comment ref="J1321" authorId="0">
      <text>
        <r>
          <rPr>
            <b/>
            <sz val="9"/>
            <color indexed="81"/>
            <rFont val="Tahoma"/>
            <charset val="1"/>
          </rPr>
          <t xml:space="preserve"> PEND
TRSF E-BANKING CR
1210/FTSCY/WS95011
6008451.00
Infilco Tgl 11
Bandros
TIKA KARTIKA SARI
0000
6,008,451.00
CR
339,741,606.71</t>
        </r>
      </text>
    </comment>
    <comment ref="J1328" authorId="0">
      <text>
        <r>
          <rPr>
            <b/>
            <sz val="9"/>
            <color indexed="81"/>
            <rFont val="Tahoma"/>
            <family val="2"/>
          </rPr>
          <t xml:space="preserve"> PEND
TRSF E-BANKING CR
1310/FTSCY/WS95011
5852876.00
Inficlo Bandros
Tgl 12
TIKA KARTIKA SARI
0000
5,852,876.00
CR
350,000,426.71</t>
        </r>
      </text>
    </comment>
    <comment ref="J1335" authorId="0">
      <text>
        <r>
          <rPr>
            <b/>
            <sz val="9"/>
            <color indexed="81"/>
            <rFont val="Tahoma"/>
            <family val="2"/>
          </rPr>
          <t xml:space="preserve"> PEND
TRSF E-BANKING CR
1510/FTSCY/WS95011
4577651.00
Inficlo Bandros
TIKA KARTIKA SARI
0000
4,577,651.00
CR
365,551,859.71</t>
        </r>
      </text>
    </comment>
    <comment ref="J1343" authorId="0">
      <text>
        <r>
          <rPr>
            <b/>
            <sz val="9"/>
            <color indexed="81"/>
            <rFont val="Tahoma"/>
            <charset val="1"/>
          </rPr>
          <t xml:space="preserve"> PEND
TRSF E-BANKING CR
1710/FTSCY/WS95011
11822740.00
Inficlo Bandros
Tgl 15
TIKA KARTIKA SARI
0000
11,822,740.00
CR
387,237,573.71</t>
        </r>
      </text>
    </comment>
    <comment ref="J1349" authorId="0">
      <text>
        <r>
          <rPr>
            <b/>
            <sz val="9"/>
            <color indexed="81"/>
            <rFont val="Tahoma"/>
            <charset val="1"/>
          </rPr>
          <t xml:space="preserve"> PEND
TRSF E-BANKING CR
1710/FTSCY/WS95011
3938639.00
Inficlo Bandros
TIKA KARTIKA SARI
0000
3,938,639.00
CR
391,176,212.71</t>
        </r>
      </text>
    </comment>
    <comment ref="J1355" authorId="0">
      <text>
        <r>
          <rPr>
            <b/>
            <sz val="9"/>
            <color indexed="81"/>
            <rFont val="Tahoma"/>
            <family val="2"/>
          </rPr>
          <t xml:space="preserve"> PEND
TRSF E-BANKING CR
1810/FTSCY/WS95011
5431476.00
Inficlo Bandros
TIKA KARTIKA SARI
0000
5,431,476.00
CR
402,321,666.71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62" authorId="0">
      <text>
        <r>
          <rPr>
            <b/>
            <sz val="9"/>
            <color indexed="81"/>
            <rFont val="Tahoma"/>
            <family val="2"/>
          </rPr>
          <t xml:space="preserve"> PEND
TRSF E-BANKING CR
1910/FTSCY/WS95011
4673202.00
Inficlo Bandros
TIKA KARTIKA SARI
0000
4,673,202.00
CR
407,622,986.71</t>
        </r>
      </text>
    </comment>
    <comment ref="J1369" authorId="0">
      <text>
        <r>
          <rPr>
            <b/>
            <sz val="9"/>
            <color indexed="81"/>
            <rFont val="Tahoma"/>
            <charset val="1"/>
          </rPr>
          <t xml:space="preserve"> PEND
TRSF E-BANKING CR
2110/FTSCY/WS95011
5326739.00
Inficlo Bandros
TIKA KARTIKA SARI
0000
5,326,739.00
CR
428,254,114.71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373" authorId="0">
      <text>
        <r>
          <rPr>
            <b/>
            <sz val="9"/>
            <color indexed="81"/>
            <rFont val="Tahoma"/>
            <charset val="1"/>
          </rPr>
          <t xml:space="preserve"> PEND
TRSF E-BANKING CR
2310/FTSCY/WS95011
3541913.00
Inficlo Bandros
TIKA KARTIKA SARI
0000
3,541,913.00
CR
438,962,280.71</t>
        </r>
      </text>
    </comment>
  </commentList>
</comments>
</file>

<file path=xl/comments4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2701/FTSCY/WS95011
808851.00
Atlantis to INF
Rp.808.851
ABDUL RAHIM
0000
808,851.00
CR
72,565,329.63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TRSF E-BANKING CR
3001/FTSCY/WS95011
40425.00
Atlantis to INF
Rp.40.425
ABDUL RAHIM
0000
40,425.00
CR
36,222,528.63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3001/FTSCY/WS95011
2147863.00
Atlantis to INF
Rp.2.147.863
ABDUL RAHIM
0000
2,147,863.00
CR
38,688,754.63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0102/FTSCY/WS95011
1812475.00
Atlantis to INF
Rp.1.812.475
ABDUL RAHIM
0000
1,812,475.00
CR
61,052,368.01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 xml:space="preserve"> PEND
TRSF E-BANKING CR
0102/FTSCY/WS95011
1660927.00
Atlantis to INF
Rp.1660.927
ABDUL RAHIM
0000
1,660,927.00
CR
64,604,083.01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PEND
TRSF E-BANKING CR
0202/FTSCY/WS95011
2362325.00
Atlantis to INF
Rp.2.362.325
ABDUL RAHIM
0000
2,362,325.00
CR
79,617,638.01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 PEND
TRSF E-BANKING CR
0302/FTSCY/WS95011
2187151.00
Atlantis to INF
Rp.2.187.151
ABDUL RAHIM
0000
2,187,151.00
CR
89,057,017.01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 PEND
TRSF E-BANKING CR
0502/FTSCY/WS95011
1101276.00
Atalantis to INF
Rp.1.101.276
ABDUL RAHIM
0000
1,101,276.00
CR
109,028,749.01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 PEND
TRSF E-BANKING CR
0602/FTSCY/WS95011
3788927.00
Atlantis to INF
Rp.3.788.927
ABDUL RAHIM
0000
3,788,927.00
CR
133,395,570.01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 xml:space="preserve"> 07/02
TRSF E-BANKING CR
0702/FTSCY/WS95011
1598451.00
Atlantis to INF
Rp.1.598.451
ABDUL RAHIM
0000
1,598,451.00
CR
144,316,061.01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 PEND
TRSF E-BANKING CR
0802/FTSCY/WS95011
1098126.00
Atlantis to INF
Rp.1.098.126
ABDUL RAHIM
0000
1,098,126.00
CR
153,153,516.01</t>
        </r>
      </text>
    </comment>
    <comment ref="J61" authorId="0">
      <text>
        <r>
          <rPr>
            <b/>
            <sz val="9"/>
            <color indexed="81"/>
            <rFont val="Tahoma"/>
            <family val="2"/>
          </rPr>
          <t xml:space="preserve"> PEND
TRSF E-BANKING CR
0902/FTSCY/WS95011
1618665.00
Atlantis to INF
Rp.1.618.665
ABDUL RAHIM
0000
1,618,665.00
CR
163,685,822.01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1002/FTSCY/WS95011
1330089.00
Atlantis to INF
Rp.1.330.089
ABDUL RAHIM
0000
1,330,089.00
CR
172,285,925.01</t>
        </r>
      </text>
    </comment>
    <comment ref="J69" authorId="0">
      <text>
        <r>
          <rPr>
            <b/>
            <sz val="9"/>
            <color indexed="81"/>
            <rFont val="Tahoma"/>
            <family val="2"/>
          </rPr>
          <t xml:space="preserve"> 12/02
TRSF E-BANKING CR
1202/FTSCY/WS95011
1289488.00
Atlantis to INF
Rp.1.289.488
ABDUL RAHIM
0000
1,289,488.00
CR
182,172,904.01: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 PEND
TRSF E-BANKING CR
1302/FTSCY/WS95011
3304001.00
Atlantis to INF
Rp.3.304.001
ABDUL RAHIM
0000
3,304,001.00
CR
199,011,345.01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 xml:space="preserve"> 14/02
TRSF E-BANKING CR
1402/FTSCY/WS95011
2039714.00
Atlantis to INF
Rp.2.039.714
ABDUL RAHIM
0000
2,039,714.00
CR
178,257,606.01</t>
        </r>
      </text>
    </comment>
    <comment ref="J85" authorId="0">
      <text>
        <r>
          <rPr>
            <b/>
            <sz val="9"/>
            <color indexed="81"/>
            <rFont val="Tahoma"/>
            <family val="2"/>
          </rPr>
          <t xml:space="preserve"> PEND
TRSF E-BANKING CR
1502/FTSCY/WS95011
2600851.00
Atlantis to INF
Rp.2.600.851
ABDUL RAHIM
0000
2,600,851.00
CR
186,846,258.01</t>
        </r>
      </text>
    </comment>
    <comment ref="J90" authorId="0">
      <text>
        <r>
          <rPr>
            <b/>
            <sz val="9"/>
            <color indexed="81"/>
            <rFont val="Tahoma"/>
            <family val="2"/>
          </rPr>
          <t xml:space="preserve"> PEND
TRSF E-BANKING CR
1602/FTSCY/WS95011
2170000.00
Atlantis to INF
Rp.2.170.000
ABDUL RAHIM
0000
2,170,000.00
CR
197,093,825.01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 xml:space="preserve"> PEND
TRSF E-BANKING CR
1702/FTSCY/WS95011
1005901.00
Atlantis to INF
Rp.1.005.901
ABDUL RAHIM
0000
1,005,901.00
CR
206,100,879.01</t>
        </r>
      </text>
    </comment>
    <comment ref="J97" authorId="0">
      <text>
        <r>
          <rPr>
            <b/>
            <sz val="9"/>
            <color indexed="81"/>
            <rFont val="Tahoma"/>
            <family val="2"/>
          </rPr>
          <t xml:space="preserve"> PEND
TRSF E-BANKING CR
1902/FTSCY/WS95011
1276976.00
Atlantis to INF
Rp.1.276.976
ABDUL RAHIM
0000
1,276,976.00
CR
215,389,148.01</t>
        </r>
      </text>
    </comment>
    <comment ref="J102" authorId="0">
      <text>
        <r>
          <rPr>
            <b/>
            <sz val="9"/>
            <color indexed="81"/>
            <rFont val="Tahoma"/>
            <family val="2"/>
          </rPr>
          <t xml:space="preserve"> PEND
TRSF E-BANKING CR
2002/FTSCY/WS95011
2092476.00
Atlantis to INF
Rp.2.092.476
ABDUL RAHIM
0000
2,092,476.00
CR
228,397,024.01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5" authorId="0">
      <text>
        <r>
          <rPr>
            <b/>
            <sz val="9"/>
            <color indexed="81"/>
            <rFont val="Tahoma"/>
            <family val="2"/>
          </rPr>
          <t xml:space="preserve"> PEND
TRSF E-BANKING CR
2102/FTSCY/WS95011
1651651.00
Atlantis to INF
Rp.1.651.651
ABDUL RAHIM
0000
1,651,651.00
CR
247,985,892.01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 xml:space="preserve"> 22/02
TRSF E-BANKING CR
2202/FTSCY/WS95011
2497163.00
Atlantis to INF
Rp.2.497.163
ABDUL RAHIM
0000
2,497,163.00
CR
256,627,970.01</t>
        </r>
      </text>
    </comment>
    <comment ref="J114" authorId="0">
      <text>
        <r>
          <rPr>
            <b/>
            <sz val="9"/>
            <color indexed="81"/>
            <rFont val="Tahoma"/>
            <family val="2"/>
          </rPr>
          <t xml:space="preserve"> 23/02
TRSF E-BANKING CR
2302/FTSCY/WS95011
2861513.00
Atlantis to INF
Rp.2.861.513
ABDUL RAHIM
0000
2,861,513.00
CR
260,227,647.01</t>
        </r>
      </text>
    </comment>
    <comment ref="J119" authorId="0">
      <text>
        <r>
          <rPr>
            <b/>
            <sz val="9"/>
            <color indexed="81"/>
            <rFont val="Tahoma"/>
            <family val="2"/>
          </rPr>
          <t xml:space="preserve"> PEND
TRSF E-BANKING CR
2402/FTSCY/WS95011
2926875.00
Atlantis to INF
Rp.2.926.875
ABDUL RAHIM
0000
2,926,875.00
CR
270,803,639.01</t>
        </r>
      </text>
    </comment>
    <comment ref="J123" authorId="0">
      <text>
        <r>
          <rPr>
            <b/>
            <sz val="9"/>
            <color indexed="81"/>
            <rFont val="Tahoma"/>
            <family val="2"/>
          </rPr>
          <t xml:space="preserve"> 26/02
TRSF E-BANKING CR
2602/FTSCY/WS95011
3921839.00
Atlantis to INF
Rp.3.921.839
ABDUL RAHIM
0000
3,921,839.00
CR
286,501,749.01</t>
        </r>
      </text>
    </comment>
    <comment ref="J128" authorId="0">
      <text>
        <r>
          <rPr>
            <b/>
            <sz val="9"/>
            <color indexed="81"/>
            <rFont val="Tahoma"/>
            <family val="2"/>
          </rPr>
          <t xml:space="preserve"> 27/02
TRSF E-BANKING CR
2702/FTSCY/WS95011
5356400.00
Atlantis to INF
Rp.5.356.400
ABDUL RAHIM
0000
5,356,400.00
CR
297,554,379.01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3" authorId="0">
      <text>
        <r>
          <rPr>
            <b/>
            <sz val="9"/>
            <color indexed="81"/>
            <rFont val="Tahoma"/>
            <family val="2"/>
          </rPr>
          <t xml:space="preserve"> PEND
TRSF E-BANKING CR
2802/FTSCY/WS95011
2077950.00
Atlantis to INF
Rp.2.077.950
ABDUL RAHIM
0000
2,077,950.00
CR
204,823,953.01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9" authorId="0">
      <text>
        <r>
          <rPr>
            <b/>
            <sz val="9"/>
            <color indexed="81"/>
            <rFont val="Tahoma"/>
            <family val="2"/>
          </rPr>
          <t xml:space="preserve"> PEND
TRSF E-BANKING CR
0103/FTSCY/WS95011
3265676.00
Atlantis to INF
Rp.3.265.676
ABDUL RAHIM
0000
3,265,676.00
CR
236,681,329.72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3" authorId="0">
      <text>
        <r>
          <rPr>
            <b/>
            <sz val="9"/>
            <color indexed="81"/>
            <rFont val="Tahoma"/>
            <family val="2"/>
          </rPr>
          <t xml:space="preserve"> PEND
TRSF E-BANKING CR
0203/FTSCY/WS95011
2680038.00
Atlantis to INF
Rp.2.680.038
ABDUL RAHIM
0000
2,680,038.00
CR
245,425,483.72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7" authorId="0">
      <text>
        <r>
          <rPr>
            <b/>
            <sz val="9"/>
            <color indexed="81"/>
            <rFont val="Tahoma"/>
            <family val="2"/>
          </rPr>
          <t xml:space="preserve"> PEND
TRSF E-BANKING CR
0303/FTSCY/WS95011
939313.00
Atlantis to INF
Rp.939.313
ABDUL RAHIM
0000
939,313.00
CR
212,946,087.72</t>
        </r>
      </text>
    </comment>
    <comment ref="J152" authorId="0">
      <text>
        <r>
          <rPr>
            <b/>
            <sz val="9"/>
            <color indexed="81"/>
            <rFont val="Tahoma"/>
            <family val="2"/>
          </rPr>
          <t xml:space="preserve"> PEND
TRSF E-BANKING CR
0503/FTSCY/WS95011
1178626.00
Atlantis to INF
Rp.1.178.626
ABDUL RAHIM
0000
1,178,626.00
CR
234,576,969.72: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57" authorId="0">
      <text>
        <r>
          <rPr>
            <b/>
            <sz val="9"/>
            <color indexed="81"/>
            <rFont val="Tahoma"/>
            <family val="2"/>
          </rPr>
          <t xml:space="preserve"> PEND
TRSF E-BANKING CR
0603/FTSCY/WS95011
4177601.00
Atlantis to INF
Rp.4.177.601
ABDUL RAHIM
0000
4,177,601.00
CR
252,956,123.72</t>
        </r>
      </text>
    </comment>
    <comment ref="J162" authorId="0">
      <text>
        <r>
          <rPr>
            <b/>
            <sz val="9"/>
            <color indexed="81"/>
            <rFont val="Tahoma"/>
            <family val="2"/>
          </rPr>
          <t xml:space="preserve"> PEND
TRSF E-BANKING CR
0703/FTSCY/WS95011
2309739.00
Atlantis to INF
Rp.2.309.739
ABDUL RAHIM
0000
2,309,739.00
CR
259,967,541.72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67" authorId="0">
      <text>
        <r>
          <rPr>
            <b/>
            <sz val="9"/>
            <color indexed="81"/>
            <rFont val="Tahoma"/>
            <family val="2"/>
          </rPr>
          <t xml:space="preserve"> PEND
TRSF E-BANKING CR
0803/FTSCY/WS95011
3284577.00
Atlantis to INF
Rp.3.284.577
ABDUL RAHIM
0000
3,284,577.00
CR
273,677,985.72</t>
        </r>
      </text>
    </comment>
    <comment ref="J171" authorId="0">
      <text>
        <r>
          <rPr>
            <b/>
            <sz val="9"/>
            <color indexed="81"/>
            <rFont val="Tahoma"/>
            <family val="2"/>
          </rPr>
          <t xml:space="preserve"> PEND
TRSF E-BANKING CR
0903/FTSCY/WS95011
2029038.00
Atlantis to INF
Rp.2.029.038
ABDUL RAHIM
0000
2,029,038.00
CR
277,215,213.72</t>
        </r>
      </text>
    </comment>
    <comment ref="J177" authorId="0">
      <text>
        <r>
          <rPr>
            <b/>
            <sz val="9"/>
            <color indexed="81"/>
            <rFont val="Tahoma"/>
            <family val="2"/>
          </rPr>
          <t xml:space="preserve"> PEND
TRSF E-BANKING CR
1003/FTSCY/WS95011
5230664.00
Atlantis to INF
Rp.5.230.664
ABDUL RAHIM
0000
5,230,664.00
CR
304,799,156.72</t>
        </r>
      </text>
    </comment>
    <comment ref="J181" authorId="0">
      <text>
        <r>
          <rPr>
            <b/>
            <sz val="9"/>
            <color indexed="81"/>
            <rFont val="Tahoma"/>
            <family val="2"/>
          </rPr>
          <t xml:space="preserve"> PEND
TRSF E-BANKING CR
1203/FTSCY/WS95011
2891614.00
Atlantis to INF
Rp.2.891.614
ABDUL RAHIM
0000
2,891,614.00
CR
328,202,749.72</t>
        </r>
      </text>
    </comment>
    <comment ref="J186" authorId="0">
      <text>
        <r>
          <rPr>
            <b/>
            <sz val="9"/>
            <color indexed="81"/>
            <rFont val="Tahoma"/>
            <family val="2"/>
          </rPr>
          <t xml:space="preserve"> PEND
TRSF E-BANKING CR
1303/FTSCY/WS95011
4426713.00
Atlantis to INF
Rp.4.426.713
ABDUL RAHIM
0000
4,426,713.00
CR
343,963,090.72</t>
        </r>
      </text>
    </comment>
    <comment ref="J191" authorId="0">
      <text>
        <r>
          <rPr>
            <b/>
            <sz val="9"/>
            <color indexed="81"/>
            <rFont val="Tahoma"/>
            <family val="2"/>
          </rPr>
          <t xml:space="preserve"> PEND
TRSF E-BANKING CR
1403/FTSCY/WS95011
3864351.00
Atlantis to INF
Rp.3.864.351
ABDUL RAHIM
0000
3,864,351.00
CR
350,869,031.72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96" authorId="0">
      <text>
        <r>
          <rPr>
            <b/>
            <sz val="9"/>
            <color indexed="81"/>
            <rFont val="Tahoma"/>
            <family val="2"/>
          </rPr>
          <t xml:space="preserve"> PEND
TRSF E-BANKING CR
1503/FTSCY/WS95011
4295201.00
Atlantis to INF
Rp.4.295.201
ABDUL RAHIM
0000
4,295,201.00
CR
170,626,023.72</t>
        </r>
      </text>
    </comment>
    <comment ref="J202" authorId="0">
      <text>
        <r>
          <rPr>
            <b/>
            <sz val="9"/>
            <color indexed="81"/>
            <rFont val="Tahoma"/>
            <family val="2"/>
          </rPr>
          <t xml:space="preserve"> PEND
TRSF E-BANKING CR
1603/FTSCY/WS95011
2332488.00
Atlantis to INF
Rp.2.332.488
ABDUL RAHIM
0000
2,332,488.00
CR
157,920,728.72</t>
        </r>
      </text>
    </comment>
    <comment ref="J206" authorId="0">
      <text>
        <r>
          <rPr>
            <b/>
            <sz val="9"/>
            <color indexed="81"/>
            <rFont val="Tahoma"/>
            <family val="2"/>
          </rPr>
          <t xml:space="preserve"> PEND
TRSF E-BANKING CR
1703/FTSCY/WS95011
1289226.00
Atlantis to INF
Rp.1.289.226
ABDUL RAHIM
0000
1,289,226.00
CR
165,792,369.72</t>
        </r>
      </text>
    </comment>
    <comment ref="J209" authorId="0">
      <text>
        <r>
          <rPr>
            <b/>
            <sz val="9"/>
            <color indexed="81"/>
            <rFont val="Tahoma"/>
            <family val="2"/>
          </rPr>
          <t xml:space="preserve"> PEND
TRSF E-BANKING CR
1903/FTSCY/WS95011
1706163.00
Atlantis to INF
Rp.1.706.163
ABDUL RAHIM
0000
1,706,163.00
CR
188,033,775.72</t>
        </r>
      </text>
    </comment>
    <comment ref="J214" authorId="0">
      <text>
        <r>
          <rPr>
            <b/>
            <sz val="9"/>
            <color indexed="81"/>
            <rFont val="Tahoma"/>
            <family val="2"/>
          </rPr>
          <t xml:space="preserve"> PEND
TRSF E-BANKING CR
2003/FTSCY/WS95011
5542514.00
Atlantis to INF
Rp.5.542.514
ABDUL RAHIM
0000
5,542,514.00
CR
204,271,057.72</t>
        </r>
      </text>
    </comment>
    <comment ref="J219" authorId="0">
      <text>
        <r>
          <rPr>
            <b/>
            <sz val="9"/>
            <color indexed="81"/>
            <rFont val="Tahoma"/>
            <family val="2"/>
          </rPr>
          <t xml:space="preserve"> PEND
TRSF E-BANKING CR
2103/FTSCY/WS95011
2571451.00
Atlantis to INF
Rp.2.571.451
ABDUL RAHIM
0000
2,571,451.00
CR
208,703,398.72</t>
        </r>
      </text>
    </comment>
    <comment ref="J224" authorId="0">
      <text>
        <r>
          <rPr>
            <b/>
            <sz val="9"/>
            <color indexed="81"/>
            <rFont val="Tahoma"/>
            <family val="2"/>
          </rPr>
          <t xml:space="preserve"> PEND
TRSF E-BANKING CR
2203/FTSCY/WS95011
1268139.00
Atlantis to INF
Rp.1.268.139
ABDUL RAHIM
0000
1,268,139.00
CR
188,779,890.72</t>
        </r>
      </text>
    </comment>
    <comment ref="J228" authorId="0">
      <text>
        <r>
          <rPr>
            <b/>
            <sz val="9"/>
            <color indexed="81"/>
            <rFont val="Tahoma"/>
            <family val="2"/>
          </rPr>
          <t xml:space="preserve"> PEND
TRSF E-BANKING CR
2303/FTSCY/WS95011
788813.00
Atlantis to INF
Rp.788.813
ABDUL RAHIM
0000
788,813.00
CR
207,662,658.72</t>
        </r>
      </text>
    </comment>
    <comment ref="J232" authorId="0">
      <text>
        <r>
          <rPr>
            <b/>
            <sz val="9"/>
            <color indexed="81"/>
            <rFont val="Tahoma"/>
            <family val="2"/>
          </rPr>
          <t xml:space="preserve"> PEND
TRSF E-BANKING CR
2403/FTSCY/WS95011
2594113.00
Atlantis to INF
Rp.2.594.113
ABDUL RAHIM
0000
2,594,113.00
CR
215,953,459.72</t>
        </r>
      </text>
    </comment>
    <comment ref="J235" authorId="0">
      <text>
        <r>
          <rPr>
            <b/>
            <sz val="9"/>
            <color indexed="81"/>
            <rFont val="Tahoma"/>
            <family val="2"/>
          </rPr>
          <t xml:space="preserve"> PEND
TRSF E-BANKING CR
2603/FTSCY/WS95011
1257463.00
Atlantis to INF
Rp.1.257.463
ABDUL RAHIM
0000
1,257,463.00
CR
224,567,802.72</t>
        </r>
      </text>
    </comment>
    <comment ref="J240" authorId="0">
      <text>
        <r>
          <rPr>
            <b/>
            <sz val="9"/>
            <color indexed="81"/>
            <rFont val="Tahoma"/>
            <family val="2"/>
          </rPr>
          <t xml:space="preserve"> PEND
TRSF E-BANKING CR
2703/FTSCY/WS95011
4722639.00
Atlantis to INF
Rp.4.722.639
ABDUL RAHIM
0000
4,722,639.00
CR
238,103,281.72</t>
        </r>
      </text>
    </comment>
    <comment ref="J245" authorId="0">
      <text>
        <r>
          <rPr>
            <b/>
            <sz val="9"/>
            <color indexed="81"/>
            <rFont val="Tahoma"/>
            <family val="2"/>
          </rPr>
          <t xml:space="preserve"> PEND
TRSF E-BANKING CR
2803/FTSCY/WS95011
1759275.00
Atlantis to INF
Rp.1.759.275
ABDUL RAHIM
0000
1,759,275.00
CR
241,493,720.72</t>
        </r>
      </text>
    </comment>
    <comment ref="J249" authorId="0">
      <text>
        <r>
          <rPr>
            <b/>
            <sz val="9"/>
            <color indexed="81"/>
            <rFont val="Tahoma"/>
            <family val="2"/>
          </rPr>
          <t xml:space="preserve"> PEND
TRSF E-BANKING CR
2903/FTSCY/WS95011
2104551.00
Atlantis to INF
Rp.2.104.551
ABDUL RAHIM
0000
2,104,551.00
CR
255,530,325.72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52" authorId="0">
      <text>
        <r>
          <rPr>
            <b/>
            <sz val="9"/>
            <color indexed="81"/>
            <rFont val="Tahoma"/>
            <family val="2"/>
          </rPr>
          <t xml:space="preserve"> PEND
TRSF E-BANKING CR
3003/FTSCY/WS95011
2018100.00
Atlantis to INF
Rp.2.018.100
ABDUL RAHIM
0000
2,018,100.00
CR
272,787,142.23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55" authorId="0">
      <text>
        <r>
          <rPr>
            <b/>
            <sz val="9"/>
            <color indexed="81"/>
            <rFont val="Tahoma"/>
            <family val="2"/>
          </rPr>
          <t xml:space="preserve"> PEND
TRSF E-BANKING CR
3103/FTSCY/WS95011
2248488.00
Atlantis to INF
Rp.2.248.488
ABDUL RAHIM
0000
2,248,488.00
CR
279,713,295.23</t>
        </r>
      </text>
    </comment>
    <comment ref="J258" authorId="0">
      <text>
        <r>
          <rPr>
            <b/>
            <sz val="9"/>
            <color indexed="81"/>
            <rFont val="Tahoma"/>
            <family val="2"/>
          </rPr>
          <t xml:space="preserve"> PEND
TRSF E-BANKING CR
0204/FTSCY/WS95011
2769026.00
Atlantis to INF
Rp.2.769.026
ABDUL RAHIM
0000
2,769,026.00
CR
200,384,171.23</t>
        </r>
      </text>
    </comment>
    <comment ref="J263" authorId="0">
      <text>
        <r>
          <rPr>
            <b/>
            <sz val="9"/>
            <color indexed="81"/>
            <rFont val="Tahoma"/>
            <family val="2"/>
          </rPr>
          <t xml:space="preserve"> PEND
TRSF E-BANKING CR
0304/FTSCY/WS95011
4907263.00
Atlantis to INF
Rp.4.907.263
ABDUL RAHIM
0000
4,907,263.00
CR
123,389,626.23</t>
        </r>
      </text>
    </comment>
    <comment ref="J268" authorId="0">
      <text>
        <r>
          <rPr>
            <b/>
            <sz val="9"/>
            <color indexed="81"/>
            <rFont val="Tahoma"/>
            <family val="2"/>
          </rPr>
          <t xml:space="preserve"> PEND
TRSF E-BANKING CR
0404/FTSCY/WS95011
3027326.00
Atlantis to INF
Rp.3.027.326
ABDUL RAHIM
0000
3,027,326.00
CR
141,788,893.23</t>
        </r>
      </text>
    </comment>
    <comment ref="J274" authorId="0">
      <text>
        <r>
          <rPr>
            <b/>
            <sz val="9"/>
            <color indexed="81"/>
            <rFont val="Tahoma"/>
            <family val="2"/>
          </rPr>
          <t xml:space="preserve"> PEND
TRSF E-BANKING CR
0504/FTSCY/WS95011
4449464.00
Atlantis to INF
Rp.4.449.464
ABDUL RAHIM
0000
4,449,464.00
CR
152,559,885.23</t>
        </r>
      </text>
    </comment>
    <comment ref="J278" authorId="0">
      <text>
        <r>
          <rPr>
            <b/>
            <sz val="9"/>
            <color indexed="81"/>
            <rFont val="Tahoma"/>
            <family val="2"/>
          </rPr>
          <t xml:space="preserve"> PEND
TRSF E-BANKING CR
0604/FTSCY/WS95011
2402225.00
Atlantis to INF
Rp.2.402.225
ABDUL RAHIM
0000
2,402,225.00
CR
170,884,787.23</t>
        </r>
      </text>
    </comment>
    <comment ref="J283" authorId="0">
      <text>
        <r>
          <rPr>
            <b/>
            <sz val="9"/>
            <color indexed="81"/>
            <rFont val="Tahoma"/>
            <family val="2"/>
          </rPr>
          <t xml:space="preserve"> PEND
TRSF E-BANKING CR
0704/FTSCY/WS95011
1273651.00
Atlantis to INF
Rp.1.273.651
ABDUL RAHIM
0000
1,273,651.00
CR
185,633,190.23</t>
        </r>
      </text>
    </comment>
    <comment ref="J285" authorId="0">
      <text>
        <r>
          <rPr>
            <b/>
            <sz val="9"/>
            <color indexed="81"/>
            <rFont val="Tahoma"/>
            <family val="2"/>
          </rPr>
          <t xml:space="preserve"> PEND
TRSF E-BANKING CR
0904/FTSCY/WS95011
1044050.00
Atlantis to INF
Rp.1.044.050
ABDUL RAHIM
0000
1,044,050.00
CR
207,047,958.23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90" authorId="0">
      <text>
        <r>
          <rPr>
            <b/>
            <sz val="9"/>
            <color indexed="81"/>
            <rFont val="Tahoma"/>
            <family val="2"/>
          </rPr>
          <t xml:space="preserve"> PEND
TRSF E-BANKING CR
1004/FTSCY/WS95011
6571863.00
Atlantis to INF
Rp.6.571.863
ABDUL RAHIM
0000
6,571,863.00
CR
123,940,148.23: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95" authorId="0">
      <text>
        <r>
          <rPr>
            <b/>
            <sz val="9"/>
            <color indexed="81"/>
            <rFont val="Tahoma"/>
            <family val="2"/>
          </rPr>
          <t xml:space="preserve"> PEND
TRSF E-BANKING CR
1104/FTSCY/WS95011
2075152.00
Atlantis to INF
Rp.2.075.152
ABDUL RAHIM
0000
2,075,152.00
CR
99,595,403.23</t>
        </r>
      </text>
    </comment>
    <comment ref="J300" authorId="0">
      <text>
        <r>
          <rPr>
            <b/>
            <sz val="9"/>
            <color indexed="81"/>
            <rFont val="Tahoma"/>
            <family val="2"/>
          </rPr>
          <t xml:space="preserve"> PEND
TRSF E-BANKING CR
1204/FTSCY/WS95011
2188551.00
Atlantis to INF
Rp.2.188.551
ABDUL RAHIM
0000
2,188,551.00
CR
115,886,272.23</t>
        </r>
      </text>
    </comment>
    <comment ref="J305" authorId="0">
      <text>
        <r>
          <rPr>
            <b/>
            <sz val="9"/>
            <color indexed="81"/>
            <rFont val="Tahoma"/>
            <family val="2"/>
          </rPr>
          <t xml:space="preserve"> PEND
TRSF E-BANKING CR
1304/FTSCY/WS95011
1751052.00
Atlantis to INF
Rp.1.751.052
ABDUL RAHIM
0000
1,751,052.00
CR
131,418,088.23</t>
        </r>
      </text>
    </comment>
    <comment ref="J311" authorId="0">
      <text>
        <r>
          <rPr>
            <b/>
            <sz val="9"/>
            <color indexed="81"/>
            <rFont val="Tahoma"/>
            <family val="2"/>
          </rPr>
          <t xml:space="preserve"> PEND
TRSF E-BANKING CR
1404/FTSCY/WS95011
2358389.00
Atlantis to INF
Rp.2.358.389
ABDUL RAHIM
0000
2,358,389.00
CR
135,647,756.23</t>
        </r>
      </text>
    </comment>
    <comment ref="J315" authorId="0">
      <text>
        <r>
          <rPr>
            <b/>
            <sz val="9"/>
            <color indexed="81"/>
            <rFont val="Tahoma"/>
            <family val="2"/>
          </rPr>
          <t xml:space="preserve"> PEND
TRSF E-BANKING CR
1604/FTSCY/WS95011
264163.00
Atlantis to INF
Rp.264.163
ABDUL RAHIM
0000
264,163.00
CR
149,749,600.23</t>
        </r>
      </text>
    </comment>
    <comment ref="J320" authorId="0">
      <text>
        <r>
          <rPr>
            <b/>
            <sz val="9"/>
            <color indexed="81"/>
            <rFont val="Tahoma"/>
            <family val="2"/>
          </rPr>
          <t xml:space="preserve"> PEND
TRSF E-BANKING CR
1704/FTSCY/WS95011
3812726.00
Atlantis to INF
Rp.3.812.726
ABDUL RAHIM
0000
3,812,726.00
CR
159,665,283.23</t>
        </r>
      </text>
    </comment>
    <comment ref="J324" authorId="0">
      <text>
        <r>
          <rPr>
            <b/>
            <sz val="9"/>
            <color indexed="81"/>
            <rFont val="Tahoma"/>
            <family val="2"/>
          </rPr>
          <t xml:space="preserve"> PEND
TRSF E-BANKING CR
1804/FTSCY/WS95011
1857539.00
Atlantis to INF
Rp.1.857.539
ABDUL RAHIM
0000
1,857,539.00
CR
174,311,371.23</t>
        </r>
      </text>
    </comment>
    <comment ref="J328" authorId="0">
      <text>
        <r>
          <rPr>
            <b/>
            <sz val="9"/>
            <color indexed="81"/>
            <rFont val="Tahoma"/>
            <family val="2"/>
          </rPr>
          <t xml:space="preserve"> PEND
TRSF E-BANKING CR
1904/FTSCY/WS95011
3146501.00
Atlantis to INF
Rp.3.146.501
ABDUL RAHIM
0000
3,146,501.00
CR
184,790,673.23</t>
        </r>
      </text>
    </comment>
    <comment ref="J333" authorId="0">
      <text>
        <r>
          <rPr>
            <b/>
            <sz val="9"/>
            <color indexed="81"/>
            <rFont val="Tahoma"/>
            <family val="2"/>
          </rPr>
          <t xml:space="preserve"> PEND
TRSF E-BANKING CR
2004/FTSCY/WS95011
2578276.00
Atlantis to INF
Rp.2.578.276
ABDUL RAHIM
0000
2,578,276.00
CR
199,865,870.23</t>
        </r>
      </text>
    </comment>
    <comment ref="J337" authorId="0">
      <text>
        <r>
          <rPr>
            <b/>
            <sz val="9"/>
            <color indexed="81"/>
            <rFont val="Tahoma"/>
            <family val="2"/>
          </rPr>
          <t xml:space="preserve"> PEND
TRSF E-BANKING CR
2104/FTSCY/WS95011
2311663.00
Atlanti to INF
Rp.2.311.663
ABDUL RAHIM
0000
2,311,663.00
CR
217,000,003.23</t>
        </r>
      </text>
    </comment>
    <comment ref="J340" authorId="0">
      <text>
        <r>
          <rPr>
            <b/>
            <sz val="9"/>
            <color indexed="81"/>
            <rFont val="Tahoma"/>
            <family val="2"/>
          </rPr>
          <t xml:space="preserve"> PEND
TRSF E-BANKING CR
2304/FTSCY/WS95011
224351.00
Atlantis to INF
Rp.224.351
ABDUL RAHIM
0000
224,351.00
CR
222,392,868.23</t>
        </r>
      </text>
    </comment>
    <comment ref="J343" authorId="0">
      <text>
        <r>
          <rPr>
            <b/>
            <sz val="9"/>
            <color indexed="81"/>
            <rFont val="Tahoma"/>
            <family val="2"/>
          </rPr>
          <t xml:space="preserve"> PEND
TRSF E-BANKING CR
2404/FTSCY/WS95011
1690413.00
Atlantis to INF
Rp.1.690.413
ABDUL RAHIM
0000
1,690,413.00
CR
234,135,019.23</t>
        </r>
      </text>
    </comment>
    <comment ref="J348" authorId="0">
      <text>
        <r>
          <rPr>
            <b/>
            <sz val="9"/>
            <color indexed="81"/>
            <rFont val="Tahoma"/>
            <family val="2"/>
          </rPr>
          <t xml:space="preserve"> 25/04
TRSF E-BANKING CR
2504/FTSCY/WS95011
754950.00
Atalntis to INF
Rp.754.950
ABDUL RAHIM
0000
754,950.00
CR
246,304,761.23</t>
        </r>
      </text>
    </comment>
    <comment ref="J352" authorId="0">
      <text>
        <r>
          <rPr>
            <b/>
            <sz val="9"/>
            <color indexed="81"/>
            <rFont val="Tahoma"/>
            <family val="2"/>
          </rPr>
          <t xml:space="preserve"> PEND
TRSF E-BANKING CR
2604/FTSCY/WS95011
144901.00
Atlantis to INF
Rp.144.901
ABDUL RAHIM
0000
144,901.00
CR
227,067,229.23</t>
        </r>
      </text>
    </comment>
    <comment ref="J358" authorId="0">
      <text>
        <r>
          <rPr>
            <b/>
            <sz val="9"/>
            <color indexed="81"/>
            <rFont val="Tahoma"/>
            <family val="2"/>
          </rPr>
          <t xml:space="preserve"> PEND
TRSF E-BANKING CR
2704/FTSCY/WS95011
1382152.00
Atlantis to INF
Rp.1.382.152
ABDUL RAHIM
0000
1,382,152.00
CR
239,152,188.23</t>
        </r>
      </text>
    </comment>
    <comment ref="J363" authorId="0">
      <text>
        <r>
          <rPr>
            <b/>
            <sz val="9"/>
            <color indexed="81"/>
            <rFont val="Tahoma"/>
            <family val="2"/>
          </rPr>
          <t xml:space="preserve"> PEND
TRSF E-BANKING CR
2804/FTSCY/WS95011
896002.00
Atlantis to INF
Rp.896.002
ABDUL RAHIM
0000
896,002.00
CR
251,518,432.23</t>
        </r>
      </text>
    </comment>
    <comment ref="J367" authorId="0">
      <text>
        <r>
          <rPr>
            <b/>
            <sz val="9"/>
            <color indexed="81"/>
            <rFont val="Tahoma"/>
            <family val="2"/>
          </rPr>
          <t xml:space="preserve"> PEND
TRSF E-BANKING CR
3004/FTSCY/WS95011
3220438.00
Atlantis to INF
Rp.3.220.438
ABDUL RAHIM
0000
3,220,438.00
CR
288,124,902.23</t>
        </r>
      </text>
    </comment>
    <comment ref="J370" authorId="0">
      <text>
        <r>
          <rPr>
            <b/>
            <sz val="9"/>
            <color indexed="81"/>
            <rFont val="Tahoma"/>
            <family val="2"/>
          </rPr>
          <t xml:space="preserve"> PEND
TRSF E-BANKING CR
0105/FTSCY/WS95011
3529664.00
Atlantis to INF
Rp.3.529.664
ABDUL RAHIM
0000
3,529,664.00
CR
221,188,103.90</t>
        </r>
      </text>
    </comment>
    <comment ref="J371" authorId="0">
      <text>
        <r>
          <rPr>
            <b/>
            <sz val="9"/>
            <color indexed="81"/>
            <rFont val="Tahoma"/>
            <family val="2"/>
          </rPr>
          <t xml:space="preserve"> PEND
TRSF E-BANKING CR
0205/FTSCY/WS95011
1661275.00
Atlantis to INF
Rp.1.661.275
ABDUL RAHIM
0000
1,661,275.00
CR
231,104,720.90</t>
        </r>
      </text>
    </comment>
    <comment ref="J374" authorId="0">
      <text>
        <r>
          <rPr>
            <b/>
            <sz val="9"/>
            <color indexed="81"/>
            <rFont val="Tahoma"/>
            <family val="2"/>
          </rPr>
          <t xml:space="preserve"> PEND
TRSF E-BANKING CR
0305/FTSCY/WS95011
1262625.00
Atlantis to INF
Rp.1.262.625
ABDUL RAHIM
0000
1,262,625.00
CR
133,389,771.90</t>
        </r>
      </text>
    </comment>
    <comment ref="J377" authorId="0">
      <text>
        <r>
          <rPr>
            <b/>
            <sz val="9"/>
            <color indexed="81"/>
            <rFont val="Tahoma"/>
            <family val="2"/>
          </rPr>
          <t xml:space="preserve"> PEND
TRSF E-BANKING CR
0405/FTSCY/WS95011
961189.00
Atlantis to INF
Rp.961.189
ABDUL RAHIM
0000
961,189.00
CR
138,458,486.90</t>
        </r>
      </text>
    </comment>
    <comment ref="J381" authorId="0">
      <text>
        <r>
          <rPr>
            <b/>
            <sz val="9"/>
            <color indexed="81"/>
            <rFont val="Tahoma"/>
            <family val="2"/>
          </rPr>
          <t xml:space="preserve"> PEND
TRSF E-BANKING CR
0505/FTSCY/WS95011
2951114.00
Atlantis to INF
Rp.2.951.114
ABDUL RAHIM
0000
2,951,114.00
CR
150,062,002.90</t>
        </r>
      </text>
    </comment>
    <comment ref="J384" authorId="0">
      <text>
        <r>
          <rPr>
            <b/>
            <sz val="9"/>
            <color indexed="81"/>
            <rFont val="Tahoma"/>
            <family val="2"/>
          </rPr>
          <t xml:space="preserve"> PEND
TRSF E-BANKING CR
0705/FTSCY/WS95011
1194288.00
Atlantis to INF
Rp.1.194.288
ABDUL RAHIM
0000
1,194,288.00
CR
164,227,295.90</t>
        </r>
      </text>
    </comment>
    <comment ref="J388" authorId="0">
      <text>
        <r>
          <rPr>
            <b/>
            <sz val="9"/>
            <color indexed="81"/>
            <rFont val="Tahoma"/>
            <family val="2"/>
          </rPr>
          <t xml:space="preserve"> PEND
TRSF E-BANKING CR
0805/FTSCY/WS95011
4320137.00
Atlantis to INF
Rp.4.320.137
ABDUL RAHIM
0000
4,320,137.00
CR
193,958,176.90</t>
        </r>
      </text>
    </comment>
    <comment ref="J391" authorId="0">
      <text>
        <r>
          <rPr>
            <b/>
            <sz val="9"/>
            <color indexed="81"/>
            <rFont val="Tahoma"/>
            <family val="2"/>
          </rPr>
          <t xml:space="preserve"> PEND
TRSF E-BANKING CR
0905/FTSCY/WS95011
3510413.00
Atlantis to INF
Rp.3.510.413
ABDUL RAHIM
0000
3,510,413.00
CR
205,853,055.90</t>
        </r>
      </text>
    </comment>
    <comment ref="J393" authorId="0">
      <text>
        <r>
          <rPr>
            <b/>
            <sz val="9"/>
            <color indexed="81"/>
            <rFont val="Tahoma"/>
            <family val="2"/>
          </rPr>
          <t xml:space="preserve"> PEND
TRSF E-BANKING CR
1005/FTSCY/WS95011
180513.00
Atlantis to INF
Rp.180.513
ABDUL RAHIM
0000
180,513.00
CR
211,489,671.90</t>
        </r>
      </text>
    </comment>
    <comment ref="J394" authorId="0">
      <text>
        <r>
          <rPr>
            <b/>
            <sz val="9"/>
            <color indexed="81"/>
            <rFont val="Tahoma"/>
            <family val="2"/>
          </rPr>
          <t xml:space="preserve"> PEND
TRSF E-BANKING CR
1105/FTSCY/WS95011
42175.00
Atlantis to INF
Rp.42.175
ABDUL RAHIM
0000
42,175.00
CR
118,263,310.90</t>
        </r>
      </text>
    </comment>
    <comment ref="J399" authorId="0">
      <text>
        <r>
          <rPr>
            <b/>
            <sz val="9"/>
            <color indexed="81"/>
            <rFont val="Tahoma"/>
            <family val="2"/>
          </rPr>
          <t xml:space="preserve"> PEND
TRSF E-BANKING CR
1205/FTSCY/WS95011
2526213.00
Atlantis to INF
Rp.2.526.213
ABDUL RAHIM
0000
2,526,213.00
CR
150,453,996.90</t>
        </r>
      </text>
    </comment>
    <comment ref="J402" authorId="0">
      <text>
        <r>
          <rPr>
            <b/>
            <sz val="9"/>
            <color indexed="81"/>
            <rFont val="Tahoma"/>
            <family val="2"/>
          </rPr>
          <t xml:space="preserve"> PEND
TRSF E-BANKING CR
1405/FTSCY/WS95011
832826.00
Atlantis to INF
Rp.832.826
ABDUL RAHIM
0000
832,826.00
CR
159,419,357.90</t>
        </r>
      </text>
    </comment>
    <comment ref="J407" authorId="0">
      <text>
        <r>
          <rPr>
            <b/>
            <sz val="9"/>
            <color indexed="81"/>
            <rFont val="Tahoma"/>
            <family val="2"/>
          </rPr>
          <t xml:space="preserve"> PEND
TRSF E-BANKING CR
1505/FTSCY/WS95011
3904777.00
Atlantis to INF
Rp.3.904.777
ABDUL RAHIM
0000
3,904,777.00
CR
180,826,739.90</t>
        </r>
      </text>
    </comment>
    <comment ref="J413" authorId="0">
      <text>
        <r>
          <rPr>
            <b/>
            <sz val="9"/>
            <color indexed="81"/>
            <rFont val="Tahoma"/>
            <family val="2"/>
          </rPr>
          <t xml:space="preserve"> PEND
TRSF E-BANKING CR
1605/FTSCY/WS95011
4070761.00
Atlantis to INF
Rp.4.070.761
ABDUL RAHIM
0000
4,070,761.00
CR
203,606,119.90</t>
        </r>
      </text>
    </comment>
    <comment ref="J416" authorId="0">
      <text>
        <r>
          <rPr>
            <b/>
            <sz val="9"/>
            <color indexed="81"/>
            <rFont val="Tahoma"/>
            <family val="2"/>
          </rPr>
          <t xml:space="preserve"> PEND
TRSF E-BANKING CR
1705/FTSCY/WS95011
1857363.00
Atlantis to INF
Rp.1.857.363
ABDUL RAHIM
0000
1,857,363.00
CR
221,246,923.90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19" authorId="0">
      <text>
        <r>
          <rPr>
            <b/>
            <sz val="9"/>
            <color indexed="81"/>
            <rFont val="Tahoma"/>
            <family val="2"/>
          </rPr>
          <t xml:space="preserve"> PEND
TRSF E-BANKING CR
1805/FTSCY/WS95011
1637388.00
Atlantis to INF
Rp.1.637.388
ABDUL RAHIM
0000
1,637,388.00
CR
227,089,178.90</t>
        </r>
      </text>
    </comment>
    <comment ref="J425" authorId="0">
      <text>
        <r>
          <rPr>
            <b/>
            <sz val="9"/>
            <color indexed="81"/>
            <rFont val="Tahoma"/>
            <family val="2"/>
          </rPr>
          <t xml:space="preserve"> PEND
TRSF E-BANKING CR
1905/FTSCY/WS95011
2339838.00
Atlantis to INF
Rp.2.339.838
ABDUL RAHIM
0000
2,339,838.00
CR
246,125,327.90</t>
        </r>
      </text>
    </comment>
    <comment ref="J427" authorId="0">
      <text>
        <r>
          <rPr>
            <b/>
            <sz val="9"/>
            <color indexed="81"/>
            <rFont val="Tahoma"/>
            <family val="2"/>
          </rPr>
          <t xml:space="preserve"> PEND
TRSF E-BANKING CR
2105/FTSCY/WS95011
1448738.00
Atlantis to INF
Rp.1.448.738
ABDUL RAHIM
0000
1,448,738.00
CR
268,523,146.90</t>
        </r>
      </text>
    </comment>
    <comment ref="J430" authorId="0">
      <text>
        <r>
          <rPr>
            <b/>
            <sz val="9"/>
            <color indexed="81"/>
            <rFont val="Tahoma"/>
            <family val="2"/>
          </rPr>
          <t xml:space="preserve"> PEND
TRSF E-BANKING CR
2205/FTSCY/WS95011
2952251.00
Atlantis to INF
Rp.2.952.251
ABDUL RAHIM
0000
2,952,251.00
CR
275,880,278.90</t>
        </r>
      </text>
    </comment>
    <comment ref="J434" authorId="0">
      <text>
        <r>
          <rPr>
            <b/>
            <sz val="9"/>
            <color indexed="81"/>
            <rFont val="Tahoma"/>
            <family val="2"/>
          </rPr>
          <t xml:space="preserve"> PEND
TRSF E-BANKING CR
2305/FTSCY/WS95011
3965676.00
Atlantis to INF
Rp.3.965.676
ABDUL RAHIM
0000
3,965,676.00
CR
303,157,112.90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39" authorId="0">
      <text>
        <r>
          <rPr>
            <b/>
            <sz val="9"/>
            <color indexed="81"/>
            <rFont val="Tahoma"/>
            <family val="2"/>
          </rPr>
          <t xml:space="preserve"> PEND
TRSF E-BANKING CR
2405/FTSCY/WS95011
4228875.00
Atlantis to INF
Rp.4.228.875
ABDUL RAHIM
0000
4,228,875.00
CR
322,145,117.90</t>
        </r>
      </text>
    </comment>
    <comment ref="J443" authorId="0">
      <text>
        <r>
          <rPr>
            <b/>
            <sz val="9"/>
            <color indexed="81"/>
            <rFont val="Tahoma"/>
            <family val="2"/>
          </rPr>
          <t xml:space="preserve"> PEND
TRSF E-BANKING CR
2505/FTSCY/WS95011
237650.00
Atlantis to INF
Rp.237.650
ABDUL RAHIM
0000
237,650.00
CR
326,339,797.90</t>
        </r>
      </text>
    </comment>
    <comment ref="J445" authorId="0">
      <text>
        <r>
          <rPr>
            <b/>
            <sz val="9"/>
            <color indexed="81"/>
            <rFont val="Tahoma"/>
            <family val="2"/>
          </rPr>
          <t xml:space="preserve"> PEND
TRSF E-BANKING CR
2605/FTSCY/WS95011
2191088.00
Atlantis to INF
Rp.2.191.088
ABDUL RAHIM
0000
2,191,088.00
CR
352,743,631.90</t>
        </r>
      </text>
    </comment>
    <comment ref="J450" authorId="0">
      <text>
        <r>
          <rPr>
            <b/>
            <sz val="9"/>
            <color indexed="81"/>
            <rFont val="Tahoma"/>
            <family val="2"/>
          </rPr>
          <t xml:space="preserve"> PEND
TRSF E-BANKING CR
2805/FTSCY/WS95011
2690188.00
Atlantis to INF
Rp.2.690.188
ABDUL RAHIM
0000
2,690,188.00
CR
393,247,660.90</t>
        </r>
      </text>
    </comment>
    <comment ref="J455" authorId="0">
      <text>
        <r>
          <rPr>
            <b/>
            <sz val="9"/>
            <color indexed="81"/>
            <rFont val="Tahoma"/>
            <family val="2"/>
          </rPr>
          <t xml:space="preserve"> PEND
TRSF E-BANKING CR
2905/FTSCY/WS95011
5656264.00
Atlantis to INF
Rp.5.656.264
ABDUL RAHIM
0000
5,656,264.00
CR
405,287,098.90</t>
        </r>
      </text>
    </comment>
    <comment ref="J458" authorId="0">
      <text>
        <r>
          <rPr>
            <b/>
            <sz val="9"/>
            <color indexed="81"/>
            <rFont val="Tahoma"/>
            <family val="2"/>
          </rPr>
          <t xml:space="preserve"> PEND
TRSF E-BANKING CR
3005/FTSCY/WS95011
2414476.00
Atkantis to INF
Rp.2.414.476
ABDUL RAHIM
0000
2,414,476.00
CR
426,384,069.90</t>
        </r>
      </text>
    </comment>
    <comment ref="J461" authorId="0">
      <text>
        <r>
          <rPr>
            <b/>
            <sz val="9"/>
            <color indexed="81"/>
            <rFont val="Tahoma"/>
            <family val="2"/>
          </rPr>
          <t xml:space="preserve"> PEND
TRSF E-BANKING CR
3105/FTSCY/WS95011
3185263.00
Atlantis to INF
Rp.3.185.263
ABDUL RAHIM
0000
3,185,263.00
CR
386,806,754.90</t>
        </r>
      </text>
    </comment>
    <comment ref="J465" authorId="0">
      <text>
        <r>
          <rPr>
            <b/>
            <sz val="9"/>
            <color indexed="81"/>
            <rFont val="Tahoma"/>
            <family val="2"/>
          </rPr>
          <t xml:space="preserve"> PEND
TRSF E-BANKING CR
0106/FTSCY/WS95011
2291451.00
Atlantis to INF
Rp.2.291.451
ABDUL RAHIM
0000
2,291,451.00
CR
394,196,691.70</t>
        </r>
      </text>
    </comment>
    <comment ref="J469" authorId="0">
      <text>
        <r>
          <rPr>
            <b/>
            <sz val="9"/>
            <color indexed="81"/>
            <rFont val="Tahoma"/>
            <family val="2"/>
          </rPr>
          <t xml:space="preserve"> PEND
TRSF E-BANKING CR
0206/FTSCY/WS95011
2271501.00
Atlantis to INF
Rp.2.271.501
ABDUL RAHIM
0000
2,271,501.00
CR
435,870,806.70</t>
        </r>
      </text>
    </comment>
    <comment ref="J473" authorId="0">
      <text>
        <r>
          <rPr>
            <b/>
            <sz val="9"/>
            <color indexed="81"/>
            <rFont val="Tahoma"/>
            <family val="2"/>
          </rPr>
          <t xml:space="preserve"> PEND
TRSF E-BANKING CR
0406/FTSCY/WS95011
2633051.00
Atlantis to INF
Rp.2.633.051
ABDUL RAHIM
0000
2,633,051.00
CR
482,236,362.70</t>
        </r>
      </text>
    </comment>
    <comment ref="J477" authorId="0">
      <text>
        <r>
          <rPr>
            <b/>
            <sz val="9"/>
            <color indexed="81"/>
            <rFont val="Tahoma"/>
            <family val="2"/>
          </rPr>
          <t xml:space="preserve"> PEND
TRSF E-BANKING CR
0506/FTSCY/WS95011
6638713.00
Atlantis to INF
Rp.6.638.713
ABDUL RAHIM
0000
6,638,713.00
CR
27,110,522.70</t>
        </r>
      </text>
    </comment>
    <comment ref="J480" authorId="0">
      <text>
        <r>
          <rPr>
            <b/>
            <sz val="9"/>
            <color indexed="81"/>
            <rFont val="Tahoma"/>
            <family val="2"/>
          </rPr>
          <t xml:space="preserve"> PEND
TRSF E-BANKING CR
0606/FTSCY/WS95011
6259662.00
Atlantis to INF
Rp.6.259.662
ABDUL RAHIM
0000
6,259,662.00
CR
37,893,700.70</t>
        </r>
      </text>
    </comment>
    <comment ref="J486" authorId="0">
      <text>
        <r>
          <rPr>
            <b/>
            <sz val="9"/>
            <color indexed="81"/>
            <rFont val="Tahoma"/>
            <family val="2"/>
          </rPr>
          <t xml:space="preserve"> PEND
TRSF E-BANKING CR
0706/FTSCY/WS95011
2685115.00
Atlantis to INF
Rp.2.685.115
ABDUL RAHIM
0000
2,685,115.00
CR
64,315,387.70</t>
        </r>
      </text>
    </comment>
    <comment ref="J491" authorId="0">
      <text>
        <r>
          <rPr>
            <b/>
            <sz val="9"/>
            <color indexed="81"/>
            <rFont val="Tahoma"/>
            <family val="2"/>
          </rPr>
          <t xml:space="preserve"> PEND
TRSF E-BANKING CR
0806/FTSCY/WS95011
3213876.00
Atlantis to INF
Rp.3.213.876
ABDUL RAHIM
0000
3,213,876.00
CR
188,755,215.70</t>
        </r>
      </text>
    </comment>
    <comment ref="J496" authorId="0">
      <text>
        <r>
          <rPr>
            <b/>
            <sz val="9"/>
            <color indexed="81"/>
            <rFont val="Tahoma"/>
            <family val="2"/>
          </rPr>
          <t xml:space="preserve"> PEND
TRSF E-BANKING CR
0906/FTSCY/WS95011
3350638.00
Atlantis to CBR
Rp.3.350.638
ABDUL RAHIM
0000
3,350,638.00
CR
148,076,546.70</t>
        </r>
      </text>
    </comment>
    <comment ref="J499" authorId="0">
      <text>
        <r>
          <rPr>
            <b/>
            <sz val="9"/>
            <color indexed="81"/>
            <rFont val="Tahoma"/>
            <family val="2"/>
          </rPr>
          <t xml:space="preserve"> PEND
TRSF E-BANKING CR
1106/FTSCY/WS95011
2582738.00
Atlantis to INF
Rp.2.582.738
ABDUL RAHIM
0000
2,582,738.00
CR
80,154,907.70</t>
        </r>
      </text>
    </comment>
    <comment ref="J521" authorId="0">
      <text>
        <r>
          <rPr>
            <b/>
            <sz val="9"/>
            <color indexed="81"/>
            <rFont val="Tahoma"/>
            <family val="2"/>
          </rPr>
          <t xml:space="preserve"> PEND
TRSF E-BANKING CR
0607/FTSCY/WS95011
548367.00
Atlantis to INF
Rp.548.367
ABDUL RAHIM
0000
548,367.00
CR
65,136,994.68</t>
        </r>
      </text>
    </comment>
    <comment ref="J523" authorId="0">
      <text>
        <r>
          <rPr>
            <b/>
            <sz val="9"/>
            <color indexed="81"/>
            <rFont val="Tahoma"/>
            <family val="2"/>
          </rPr>
          <t xml:space="preserve"> PEND
TRSF E-BANKING CR
0707/FTSCY/WS95011
1032501.00
Atlatntis to INF
Rp.1.032.501
ABDUL RAHIM
0000
1,032,501.00
CR
46,810,440.68</t>
        </r>
      </text>
    </comment>
    <comment ref="J526" authorId="0">
      <text>
        <r>
          <rPr>
            <b/>
            <sz val="9"/>
            <color indexed="81"/>
            <rFont val="Tahoma"/>
            <family val="2"/>
          </rPr>
          <t xml:space="preserve"> PEND
TRSF E-BANKING CR
0907/FTSCY/WS95011
524213.00
Atlantis to INF
Rp.524.213
ABDUL RAHIM
0000
524,213.00
CR
63,639,624.68</t>
        </r>
      </text>
    </comment>
    <comment ref="J530" authorId="0">
      <text>
        <r>
          <rPr>
            <b/>
            <sz val="9"/>
            <color indexed="81"/>
            <rFont val="Tahoma"/>
            <family val="2"/>
          </rPr>
          <t xml:space="preserve"> PEND
TRSF E-BANKING CR
1007/FTSCY/WS95011
1281613.00
Atlantis to INF
Rp.1.281.613
ABDUL RAHIM
0000
1,281,613.00
CR
78,459,366.68</t>
        </r>
      </text>
    </comment>
    <comment ref="J532" authorId="0">
      <text>
        <r>
          <rPr>
            <b/>
            <sz val="9"/>
            <color indexed="81"/>
            <rFont val="Tahoma"/>
            <family val="2"/>
          </rPr>
          <t xml:space="preserve"> PEND
TRSF E-BANKING CR
1107/FTSCY/WS95011
2393125.00
Atlantis to INF
Rp.2.393.125
ABDUL RAHIM
0000
2,393,125.00
CR
87,916,957.68</t>
        </r>
      </text>
    </comment>
    <comment ref="J535" authorId="0">
      <text>
        <r>
          <rPr>
            <b/>
            <sz val="9"/>
            <color indexed="81"/>
            <rFont val="Tahoma"/>
            <family val="2"/>
          </rPr>
          <t xml:space="preserve"> PEND
TRSF E-BANKING CR
1207/FTSCY/WS95011
1520400.00
Atlantis to INF
Rp.1.520.400
ABDUL RAHIM
0000
1,520,400.00
CR
95,747,092.68</t>
        </r>
      </text>
    </comment>
    <comment ref="J539" authorId="0">
      <text>
        <r>
          <rPr>
            <b/>
            <sz val="9"/>
            <color indexed="81"/>
            <rFont val="Tahoma"/>
            <family val="2"/>
          </rPr>
          <t xml:space="preserve"> PEND
TRSF E-BANKING CR
1307/FTSCY/WS95011
1859375.00
Atlantis to INF
Rp.1.859.375
ABDUL RAHIM
0000
1,859,375.00
CR
96,402,981.68</t>
        </r>
      </text>
    </comment>
    <comment ref="J541" authorId="0">
      <text>
        <r>
          <rPr>
            <b/>
            <sz val="9"/>
            <color indexed="81"/>
            <rFont val="Tahoma"/>
            <family val="2"/>
          </rPr>
          <t xml:space="preserve"> PEND
TRSF E-BANKING CR
1407/FTSCY/WS95011
279912.00
Atlantis to INF
Rp.279.912
ABDUL RAHIM
0000
279,912.00
CR
101,775,798.68</t>
        </r>
      </text>
    </comment>
    <comment ref="J543" authorId="0">
      <text>
        <r>
          <rPr>
            <b/>
            <sz val="9"/>
            <color indexed="81"/>
            <rFont val="Tahoma"/>
            <family val="2"/>
          </rPr>
          <t xml:space="preserve"> PEND
TRSF E-BANKING CR
1607/FTSCY/WS95011
643388.00
Atlantis to INF
Rp.643.388
ABDUL RAHIM
0000
643,388.00
CR
120,457,250.68</t>
        </r>
      </text>
    </comment>
    <comment ref="J546" authorId="0">
      <text>
        <r>
          <rPr>
            <b/>
            <sz val="9"/>
            <color indexed="81"/>
            <rFont val="Tahoma"/>
            <family val="2"/>
          </rPr>
          <t xml:space="preserve"> PEND
TRSF E-BANKING CR
1707/FTSCY/WS95011
914376.00
Atlantis to INF
Rp.914.376
ABDUL RAHIM
0000
914,376.00
CR
134,702,815.68</t>
        </r>
      </text>
    </comment>
    <comment ref="J549" authorId="0">
      <text>
        <r>
          <rPr>
            <b/>
            <sz val="9"/>
            <color indexed="81"/>
            <rFont val="Tahoma"/>
            <family val="2"/>
          </rPr>
          <t xml:space="preserve"> PEND
TRSF E-BANKING CR
1807/FTSCY/WS95011
1218700.00
Atlantis to INF
Rp.1.218.700
ABDUL RAHIM
0000
1,218,700.00
CR
137,652,980.68</t>
        </r>
      </text>
    </comment>
    <comment ref="J554" authorId="0">
      <text>
        <r>
          <rPr>
            <b/>
            <sz val="9"/>
            <color indexed="81"/>
            <rFont val="Tahoma"/>
            <family val="2"/>
          </rPr>
          <t xml:space="preserve"> PEND
TRSF E-BANKING CR
1907/FTSCY/WS95011
491839.00
Atlantis to INF
Rp.491.839
ABDUL RAHIM
0000
491,839.00
CR
157,536,977.68</t>
        </r>
      </text>
    </comment>
    <comment ref="J557" authorId="0">
      <text>
        <r>
          <rPr>
            <b/>
            <sz val="9"/>
            <color indexed="81"/>
            <rFont val="Tahoma"/>
            <family val="2"/>
          </rPr>
          <t xml:space="preserve"> PEND
TRSF E-BANKING CR
2007/FTSCY/WS95011
1791738.00
Atlantis to INF
Rp.1.791.738
ABDUL RAHIM
0000
1,791,738.00
CR
163,836,919.68</t>
        </r>
      </text>
    </comment>
    <comment ref="J559" authorId="0">
      <text>
        <r>
          <rPr>
            <b/>
            <sz val="9"/>
            <color indexed="81"/>
            <rFont val="Tahoma"/>
            <family val="2"/>
          </rPr>
          <t xml:space="preserve"> PEND
TRSF E-BANKING CR
2107/FTSCY/WS95011
498750.00
Atlantis to INF
Rp.498.750
ABDUL RAHIM
0000
498,750.00
CR
171,535,724.68</t>
        </r>
      </text>
    </comment>
    <comment ref="J562" authorId="0">
      <text>
        <r>
          <rPr>
            <b/>
            <sz val="9"/>
            <color indexed="81"/>
            <rFont val="Tahoma"/>
            <family val="2"/>
          </rPr>
          <t xml:space="preserve"> PEND
TRSF E-BANKING CR
2307/FTSCY/WS95011
473463.00
Atlantis to INF
Rp.473.463
ABDUL RAHIM
0000
473,463.00
CR
178,826,272.68</t>
        </r>
      </text>
    </comment>
    <comment ref="J564" authorId="0">
      <text>
        <r>
          <rPr>
            <b/>
            <sz val="9"/>
            <color indexed="81"/>
            <rFont val="Tahoma"/>
            <family val="2"/>
          </rPr>
          <t xml:space="preserve"> PEND
TRSF E-BANKING CR
2407/FTSCY/WS95011
1177137.00
Atlantis to INF
Rp.1.177.137
ABDUL RAHIM
0000
1,177,137.00
CR
135,789,047.68</t>
        </r>
      </text>
    </comment>
    <comment ref="J567" authorId="0">
      <text>
        <r>
          <rPr>
            <b/>
            <sz val="9"/>
            <color indexed="81"/>
            <rFont val="Tahoma"/>
            <family val="2"/>
          </rPr>
          <t>25/07/2018  MCM InhouseTrf CS-CS
Rp.1.434.388 123
DARI ABDUL RAHIM
Transfer Fee 123
 0,00  1.434.388,00</t>
        </r>
      </text>
    </comment>
    <comment ref="J573" authorId="0">
      <text>
        <r>
          <rPr>
            <b/>
            <sz val="9"/>
            <color indexed="81"/>
            <rFont val="Tahoma"/>
            <family val="2"/>
          </rPr>
          <t>27/07/2018  MCM InhouseTrf CS-CS
Rp.536.202 123
DARI ABDUL RAHIM
Transfer Fee 123
 0,00  536.202,00</t>
        </r>
      </text>
    </comment>
    <comment ref="J576" authorId="0">
      <text>
        <r>
          <rPr>
            <b/>
            <sz val="9"/>
            <color indexed="81"/>
            <rFont val="Tahoma"/>
            <family val="2"/>
          </rPr>
          <t>28/07/2018  MCM InhouseTrf CS-CS
Rp.422.188 123
DARI ABDUL RAHIM
Transfer Fee 123
 0,00  422.188,00</t>
        </r>
      </text>
    </comment>
    <comment ref="J578" authorId="0">
      <text>
        <r>
          <rPr>
            <b/>
            <sz val="9"/>
            <color indexed="81"/>
            <rFont val="Tahoma"/>
            <family val="2"/>
          </rPr>
          <t>30/07/2018  MCM InhouseTrf CS-CS
Rp.610.838 123
DARI ABDUL RAHIM
Transfer Fee 123
 0,00  610.838,00</t>
        </r>
      </text>
    </comment>
    <comment ref="J581" authorId="0">
      <text>
        <r>
          <rPr>
            <b/>
            <sz val="9"/>
            <color indexed="81"/>
            <rFont val="Tahoma"/>
            <family val="2"/>
          </rPr>
          <t xml:space="preserve"> PEND
TRSF E-BANKING CR
3107/FTSCY/WS95011
2723701.00
Atlantis to INF
Rp.2.723.701
ABDUL RAHIM
0000
2,723,701.00
CR
191,443,139.68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86" authorId="0">
      <text>
        <r>
          <rPr>
            <b/>
            <sz val="9"/>
            <color indexed="81"/>
            <rFont val="Tahoma"/>
            <family val="2"/>
          </rPr>
          <t>01/08/2018  MCM InhouseTrf CS-CS
Rp.1.467.026 123
DARI ABDUL RAHIM
Transfer Fee 123
 0,00  1.467.026,00</t>
        </r>
      </text>
    </comment>
    <comment ref="J589" authorId="0">
      <text>
        <r>
          <rPr>
            <b/>
            <sz val="9"/>
            <color indexed="81"/>
            <rFont val="Tahoma"/>
            <family val="2"/>
          </rPr>
          <t>02/08/2018  MCM InhouseTrf CS-CS
Rp.544.426 123
DARI ABDUL RAHIM
Transfer Fee 123
 0,00  544.426,00</t>
        </r>
      </text>
    </comment>
    <comment ref="J592" authorId="0">
      <text>
        <r>
          <rPr>
            <b/>
            <sz val="9"/>
            <color indexed="81"/>
            <rFont val="Tahoma"/>
            <family val="2"/>
          </rPr>
          <t>03/08/2018  MCM InhouseTrf CS-CS
Rp.869.751 123
DARI ABDUL RAHIM
Transfer Fee 123
 0,00  869.751,00</t>
        </r>
      </text>
    </comment>
    <comment ref="J596" authorId="0">
      <text>
        <r>
          <rPr>
            <b/>
            <sz val="9"/>
            <color indexed="81"/>
            <rFont val="Tahoma"/>
            <family val="2"/>
          </rPr>
          <t>04/08/2018  MCM InhouseTrf CS-CS
Rp.571.813 123
DARI ABDUL RAHIM
Transfer Fee 123
 0,00  571.813,00</t>
        </r>
      </text>
    </comment>
    <comment ref="J598" authorId="0">
      <text>
        <r>
          <rPr>
            <b/>
            <sz val="9"/>
            <color indexed="81"/>
            <rFont val="Tahoma"/>
            <family val="2"/>
          </rPr>
          <t xml:space="preserve"> PEND
TRSF E-BANKING CR
0608/FTSCY/WS95011
497962.00
Atlantis to INF
Rp.497.962
ABDUL RAHIM
0000
497,962.00
CR
185,904,532.11</t>
        </r>
      </text>
    </comment>
    <comment ref="J600" authorId="0">
      <text>
        <r>
          <rPr>
            <b/>
            <sz val="9"/>
            <color indexed="81"/>
            <rFont val="Tahoma"/>
            <family val="2"/>
          </rPr>
          <t xml:space="preserve"> PEND
TRSF E-BANKING CR
0708/FTSCY/WS95011
1919925.00
Atlantis to INF
Rp.1.919.925
ABDUL RAHIM
0000
1,919,925.00
CR
199,306,536.11</t>
        </r>
      </text>
    </comment>
    <comment ref="J603" authorId="0">
      <text>
        <r>
          <rPr>
            <b/>
            <sz val="9"/>
            <color indexed="81"/>
            <rFont val="Tahoma"/>
            <family val="2"/>
          </rPr>
          <t xml:space="preserve"> PEND
TRSF E-BANKING CR
0808/FTSCY/WS95011
1278288.00
Atlantis to INF
Rp.1.278.288
ABDUL RAHIM
0000
1,278,288.00
CR
208,344,078.11</t>
        </r>
      </text>
    </comment>
    <comment ref="J606" authorId="0">
      <text>
        <r>
          <rPr>
            <b/>
            <sz val="9"/>
            <color indexed="81"/>
            <rFont val="Tahoma"/>
            <family val="2"/>
          </rPr>
          <t xml:space="preserve"> PEND
TRSF E-BANKING CR
0908/FTSCY/WS95011
828451.00
Atlantis to INF
Rp.828.451
ABDUL RAHIM
0000
828,451.00
CR
223,342,522.11</t>
        </r>
      </text>
    </comment>
    <comment ref="J610" authorId="0">
      <text>
        <r>
          <rPr>
            <b/>
            <sz val="9"/>
            <color indexed="81"/>
            <rFont val="Tahoma"/>
            <family val="2"/>
          </rPr>
          <t xml:space="preserve"> PEND
TRSF E-BANKING CR
1008/FTSCY/WS95011
2380701.00
Atalntis to INF
Rp.2.380.701
ABDUL RAHIM
0000
2,380,701.00
CR
226,152,923.11</t>
        </r>
      </text>
    </comment>
    <comment ref="J613" authorId="0">
      <text>
        <r>
          <rPr>
            <b/>
            <sz val="9"/>
            <color indexed="81"/>
            <rFont val="Tahoma"/>
            <family val="2"/>
          </rPr>
          <t xml:space="preserve"> PEND
TRSF E-BANKING CR
1108/FTSCY/WS95011
2276576.00
Atlantis to INF
Rp.2.276.576
ABDUL RAHIM
0000
2,276,576.00
CR
239,851,193.11</t>
        </r>
      </text>
    </comment>
    <comment ref="J616" authorId="0">
      <text>
        <r>
          <rPr>
            <b/>
            <sz val="9"/>
            <color indexed="81"/>
            <rFont val="Tahoma"/>
            <family val="2"/>
          </rPr>
          <t xml:space="preserve"> PEND
TRSF E-BANKING CR
1308/FTSCY/WS95011
1127260.00
Atlantis to INF
Rp.1.127.260
ABDUL RAHIM
0000
1,127,260.00
CR
250,008,691.11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18" authorId="0">
      <text>
        <r>
          <rPr>
            <b/>
            <sz val="9"/>
            <color indexed="81"/>
            <rFont val="Tahoma"/>
            <family val="2"/>
          </rPr>
          <t xml:space="preserve"> PEND
TRSF E-BANKING CR
1408/FTSCY/WS95011
2303262.00
Atlantis to INF
Rp.2.303.262
ABDUL RAHIM
0000
2,303,262.00
CR
265,287,022.11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19" authorId="0">
      <text>
        <r>
          <rPr>
            <b/>
            <sz val="9"/>
            <color indexed="81"/>
            <rFont val="Tahoma"/>
            <family val="2"/>
          </rPr>
          <t xml:space="preserve"> PEND
TRSF E-BANKING CR
1508/FTSCY/WS95011
1037837.00
Atlantis to INF
Rp.1.037.837
ABDUL RAHIM
0000
1,037,837.00
CR
267,683,262.11</t>
        </r>
      </text>
    </comment>
    <comment ref="J621" authorId="0">
      <text>
        <r>
          <rPr>
            <b/>
            <sz val="9"/>
            <color indexed="81"/>
            <rFont val="Tahoma"/>
            <family val="2"/>
          </rPr>
          <t xml:space="preserve"> PEND
TRSF E-BANKING CR
1608/FTSCY/WS95011
1233400.00
Atlantis to INF
Rp.1.233.400
ABDUL RAHIM
0000
1,233,400.00
CR
290,580,119.11</t>
        </r>
      </text>
    </comment>
    <comment ref="J625" authorId="0">
      <text>
        <r>
          <rPr>
            <b/>
            <sz val="9"/>
            <color indexed="81"/>
            <rFont val="Tahoma"/>
            <family val="2"/>
          </rPr>
          <t xml:space="preserve"> PEND
TRSF E-BANKING CR
1808/FTSCY/WS95011
777350.00
Atlantia to INF
Rp.777.350
ABDUL RAHIM
0000
777,350.00
CR
297,859,544.11</t>
        </r>
      </text>
    </comment>
    <comment ref="J628" authorId="0">
      <text>
        <r>
          <rPr>
            <b/>
            <sz val="9"/>
            <color indexed="81"/>
            <rFont val="Tahoma"/>
            <family val="2"/>
          </rPr>
          <t xml:space="preserve"> PEND
TRSF E-BANKING CR
2008/FTSCY/WS95011
1024713.00
Atlantis to INF
Rp.1.024.713
ABDUL RAHIM
0000
1,024,713.00
CR
318,996,939.11</t>
        </r>
      </text>
    </comment>
    <comment ref="J631" authorId="0">
      <text>
        <r>
          <rPr>
            <b/>
            <sz val="9"/>
            <color indexed="81"/>
            <rFont val="Tahoma"/>
            <family val="2"/>
          </rPr>
          <t xml:space="preserve"> PEND
TRSF E-BANKING CR
2108/FTSCY/WS95011
732375.00
Atlantis to INF
Rp.732.375
ABDUL RAHIM
0000
732,375.00
CR
331,067,857.11</t>
        </r>
      </text>
    </comment>
    <comment ref="J638" authorId="0">
      <text>
        <r>
          <rPr>
            <b/>
            <sz val="9"/>
            <color indexed="81"/>
            <rFont val="Tahoma"/>
            <family val="2"/>
          </rPr>
          <t xml:space="preserve"> PEND
TRSF E-BANKING CR
2408/FTSCY/WS95011
931876.00
Atlantis to INF
Rp.931.876
ABDUL RAHIM
0000
931,876.00
CR
352,270,853.11</t>
        </r>
      </text>
    </comment>
    <comment ref="J641" authorId="0">
      <text>
        <r>
          <rPr>
            <b/>
            <sz val="9"/>
            <color indexed="81"/>
            <rFont val="Tahoma"/>
            <family val="2"/>
          </rPr>
          <t xml:space="preserve"> PEND
TRSF E-BANKING CR
2508/FTSCY/WS95011
692738.00
Atlantis to INF
Rp.692.738
ABDUL RAHIM
0000
692,738.00
CR
354,542,005.11</t>
        </r>
      </text>
    </comment>
    <comment ref="J645" authorId="0">
      <text>
        <r>
          <rPr>
            <b/>
            <sz val="9"/>
            <color indexed="81"/>
            <rFont val="Tahoma"/>
            <family val="2"/>
          </rPr>
          <t>28/08/2018  MCM InhouseTrf CS-CS
Rp.1.101.889 123
DARI ABDUL RAHIM
Transfer Fee 123
 0,00  1.101.889,00</t>
        </r>
      </text>
    </comment>
    <comment ref="J647" authorId="0">
      <text>
        <r>
          <rPr>
            <b/>
            <sz val="9"/>
            <color indexed="81"/>
            <rFont val="Tahoma"/>
            <family val="2"/>
          </rPr>
          <t xml:space="preserve"> PEND
TRSF E-BANKING CR
2908/FTSCY/WS95011
1617963.00
Atlantis to INF
Rp.1.617.963
ABDUL RAHIM
0000
1,617,963.00
CR
177,600,896.11</t>
        </r>
      </text>
    </comment>
    <comment ref="J650" authorId="0">
      <text>
        <r>
          <rPr>
            <b/>
            <sz val="9"/>
            <color indexed="81"/>
            <rFont val="Tahoma"/>
            <family val="2"/>
          </rPr>
          <t>31/08/2018  MCM InhouseTrf CS-CS
Rp.818.913 123
DARI ABDUL RAHIM
Transfer Fee 123
 0,00  818.913,00</t>
        </r>
      </text>
    </comment>
    <comment ref="J653" authorId="0">
      <text>
        <r>
          <rPr>
            <b/>
            <sz val="9"/>
            <color indexed="81"/>
            <rFont val="Tahoma"/>
            <family val="2"/>
          </rPr>
          <t xml:space="preserve"> PEND
TRSF E-BANKING CR
3108/FTSCY/WS95011
836938.00
Atlantis to INF
Rp.836.938
ABDUL RAHIM
0000
836,938.00
CR
141,204,021.11</t>
        </r>
      </text>
    </comment>
    <comment ref="J655" authorId="0">
      <text>
        <r>
          <rPr>
            <b/>
            <sz val="9"/>
            <color indexed="81"/>
            <rFont val="Tahoma"/>
            <family val="2"/>
          </rPr>
          <t xml:space="preserve"> PEND
TRSF E-BANKING CR
0109/FTSCY/WS95011
1007738.00
Atlantis to INF
Rp.1.007.738
ABDUL RAHIM
0000
1,007,738.00
CR
149,215,850.99</t>
        </r>
      </text>
    </comment>
    <comment ref="J658" authorId="0">
      <text>
        <r>
          <rPr>
            <b/>
            <sz val="9"/>
            <color indexed="81"/>
            <rFont val="Tahoma"/>
            <family val="2"/>
          </rPr>
          <t xml:space="preserve"> PEND
TRSF E-BANKING CR
0309/FTSCY/WS95011
2287251.00
Atlantis to INF
Rp.2.287.251
ABDUL RAHIM
0000
2,287,251.00
CR
156,330,784.99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63" authorId="0">
      <text>
        <r>
          <rPr>
            <b/>
            <sz val="9"/>
            <color indexed="81"/>
            <rFont val="Tahoma"/>
            <family val="2"/>
          </rPr>
          <t>05/09/2018  MCM InhouseTrf CS-CS
Rp.569.801 123
DARI ABDUL RAHIM
Transfer Fee 123
 0,00  569.801,00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66" authorId="0">
      <text>
        <r>
          <rPr>
            <b/>
            <sz val="9"/>
            <color indexed="81"/>
            <rFont val="Tahoma"/>
            <family val="2"/>
          </rPr>
          <t xml:space="preserve"> PEND
TRSF E-BANKING CR
0609/FTSCY/WS95011
770788.00
Atlantis to INF
Rp.770.788
ABDUL RAHIM
0000
770,788.00
CR
193,772,807.99</t>
        </r>
      </text>
    </comment>
    <comment ref="J668" authorId="0">
      <text>
        <r>
          <rPr>
            <b/>
            <sz val="9"/>
            <color indexed="81"/>
            <rFont val="Tahoma"/>
            <charset val="1"/>
          </rPr>
          <t>07/09/2018  MCM InhouseTrf CS-CS
Rp.1.199.538 123
DARI ABDUL RAHIM
Transfer Fee 123
 0,00  1.199.538,00</t>
        </r>
      </text>
    </comment>
    <comment ref="J671" authorId="0">
      <text>
        <r>
          <rPr>
            <b/>
            <sz val="9"/>
            <color indexed="81"/>
            <rFont val="Tahoma"/>
            <charset val="1"/>
          </rPr>
          <t>08/09/2018  MCM InhouseTrf CS-CS
Rp.615.126 123
DARI ABDUL RAHIM
Transfer Fee 123
 0,00  615.126,00</t>
        </r>
      </text>
    </comment>
    <comment ref="J672" authorId="0">
      <text>
        <r>
          <rPr>
            <b/>
            <sz val="9"/>
            <color indexed="81"/>
            <rFont val="Tahoma"/>
            <charset val="1"/>
          </rPr>
          <t>10/09/2018  MCM InhouseTrf CS-CS
Rp.707.263 123
DARI ABDUL RAHIM
Transfer Fee 123
 0,00  707.263,00</t>
        </r>
      </text>
    </comment>
    <comment ref="J675" authorId="0">
      <text>
        <r>
          <rPr>
            <b/>
            <sz val="9"/>
            <color indexed="81"/>
            <rFont val="Tahoma"/>
            <family val="2"/>
          </rPr>
          <t>12/09/2018  MCM InhouseTrf CS-CS
Rp.13.388 123
DARI ABDUL RAHIM
Transfer Fee 123
 0,00  13.388,00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78" authorId="0">
      <text>
        <r>
          <rPr>
            <b/>
            <sz val="9"/>
            <color indexed="81"/>
            <rFont val="Tahoma"/>
            <charset val="1"/>
          </rPr>
          <t xml:space="preserve">13/09/2018  MCM InhouseTrf CS-CS
Rp.989.800 123
DARI ABDUL RAHIM
Transfer Fee 123
 0,00  989.800,00
</t>
        </r>
      </text>
    </comment>
    <comment ref="J681" authorId="0">
      <text>
        <r>
          <rPr>
            <b/>
            <sz val="9"/>
            <color indexed="81"/>
            <rFont val="Tahoma"/>
            <charset val="1"/>
          </rPr>
          <t xml:space="preserve">
14/09/2018  MCM InhouseTrf CS-CS
Rp.1.475.601 123
DARI ABDUL RAHIM
Transfer Fee 123
 0,00  1.475.601,0</t>
        </r>
      </text>
    </comment>
    <comment ref="J683" authorId="0">
      <text>
        <r>
          <rPr>
            <b/>
            <sz val="9"/>
            <color indexed="81"/>
            <rFont val="Tahoma"/>
            <family val="2"/>
          </rPr>
          <t>15/09/2018  MCM InhouseTrf CS-CS
Rp.1.618.051 123
DARI ABDUL RAHIM
Transfer Fee 123
 0,00  1.618.051,00</t>
        </r>
      </text>
    </comment>
    <comment ref="J686" authorId="0">
      <text>
        <r>
          <rPr>
            <b/>
            <sz val="9"/>
            <color indexed="81"/>
            <rFont val="Tahoma"/>
            <family val="2"/>
          </rPr>
          <t>17/09/2018  MCM InhouseTrf CS-CS
Rp.1.395.451 123
DARI ABDUL RAHIM
Transfer Fee 123
 0,00  1.395.451,00</t>
        </r>
      </text>
    </comment>
    <comment ref="J690" authorId="0">
      <text>
        <r>
          <rPr>
            <b/>
            <sz val="9"/>
            <color indexed="81"/>
            <rFont val="Tahoma"/>
            <charset val="1"/>
          </rPr>
          <t>18/09/2018  MCM InhouseTrf CS-CS
Rp.1.784.652 123
DARI ABDUL RAHIM
Transfer Fee 123
 0,00  1.784.652,00</t>
        </r>
      </text>
    </comment>
    <comment ref="J693" authorId="0">
      <text>
        <r>
          <rPr>
            <b/>
            <sz val="9"/>
            <color indexed="81"/>
            <rFont val="Tahoma"/>
            <family val="2"/>
          </rPr>
          <t>19/09/2018  MCM InhouseTrf CS-CS
Rp.1.020.776 123
DARI ABDUL RAHIM
Transfer Fee 123
 0,00  1.020.776,00</t>
        </r>
      </text>
    </comment>
    <comment ref="J696" authorId="0">
      <text>
        <r>
          <rPr>
            <b/>
            <sz val="9"/>
            <color indexed="81"/>
            <rFont val="Tahoma"/>
            <family val="2"/>
          </rPr>
          <t>20/09/2018  MCM InhouseTrf CS-CS
Rp.291.288 123
DARI ABDUL RAHIM
Transfer Fee 123
 0,00  291.288,00</t>
        </r>
      </text>
    </comment>
    <comment ref="J699" authorId="0">
      <text>
        <r>
          <rPr>
            <b/>
            <sz val="9"/>
            <color indexed="81"/>
            <rFont val="Tahoma"/>
            <charset val="1"/>
          </rPr>
          <t>21/09/2018  MCM InhouseTrf CS-CS
Rp.1.290.538 123
DARI ABDUL RAHIM
Transfer Fee 123
 0,00  1.290.538,00</t>
        </r>
      </text>
    </comment>
    <comment ref="J703" authorId="0">
      <text>
        <r>
          <rPr>
            <b/>
            <sz val="9"/>
            <color indexed="81"/>
            <rFont val="Tahoma"/>
            <charset val="1"/>
          </rPr>
          <t>22/09/2018  MCM InhouseTrf CS-CS
Rp.67.726 123
DARI ABDUL RAHIM
Transfer Fee 123
 0,00  67.726,00</t>
        </r>
      </text>
    </comment>
    <comment ref="J706" authorId="0">
      <text>
        <r>
          <rPr>
            <b/>
            <sz val="9"/>
            <color indexed="81"/>
            <rFont val="Tahoma"/>
            <charset val="1"/>
          </rPr>
          <t>24/09/2018  MCM InhouseTrf CS-CS
Rp.572.075 123
DARI ABDUL RAHIM
Transfer Fee 123
 0,00  572.075,00</t>
        </r>
      </text>
    </comment>
    <comment ref="J708" authorId="0">
      <text>
        <r>
          <rPr>
            <b/>
            <sz val="9"/>
            <color indexed="81"/>
            <rFont val="Tahoma"/>
            <charset val="1"/>
          </rPr>
          <t>25/09/2018  MCM InhouseTrf CS-CS
Rp.1.499.313 123
DARI ABDUL RAHIM
Transfer Fee 123
 0,00  1.499.313,00</t>
        </r>
      </text>
    </comment>
    <comment ref="J710" authorId="0">
      <text>
        <r>
          <rPr>
            <b/>
            <sz val="9"/>
            <color indexed="81"/>
            <rFont val="Tahoma"/>
            <family val="2"/>
          </rPr>
          <t>26/09/2018  MCM InhouseTrf CS-CS
Rp.798.438 123
DARI ABDUL RAHIM
Transfer Fee 123
 0,00  798.438,00</t>
        </r>
      </text>
    </comment>
    <comment ref="J712" authorId="0">
      <text>
        <r>
          <rPr>
            <b/>
            <sz val="9"/>
            <color indexed="81"/>
            <rFont val="Tahoma"/>
            <charset val="1"/>
          </rPr>
          <t>27/09/2018  MCM InhouseTrf CS-CS
Rp.833.700 123
DARI ABDUL RAHIM
Transfer Fee 123
 0,00  833.700,00</t>
        </r>
      </text>
    </comment>
    <comment ref="J715" authorId="0">
      <text>
        <r>
          <rPr>
            <b/>
            <sz val="9"/>
            <color indexed="81"/>
            <rFont val="Tahoma"/>
            <charset val="1"/>
          </rPr>
          <t>28/09/2018  MCM InhouseTrf CS-CS
Rp.748.651 123
DARI ABDUL RAHIM
Transfer Fee 123
 0,00  748.651,00</t>
        </r>
      </text>
    </comment>
    <comment ref="J718" authorId="0">
      <text>
        <r>
          <rPr>
            <b/>
            <sz val="9"/>
            <color indexed="81"/>
            <rFont val="Tahoma"/>
            <charset val="1"/>
          </rPr>
          <t>29/09/2018  MCM InhouseTrf CS-CS
Rp.1.227.451 123
DARI ABDUL RAHIM
Transfer Fee 123
 0,00  1.227.451,00</t>
        </r>
      </text>
    </comment>
    <comment ref="J719" authorId="0">
      <text>
        <r>
          <rPr>
            <b/>
            <sz val="9"/>
            <color indexed="81"/>
            <rFont val="Tahoma"/>
            <family val="2"/>
          </rPr>
          <t>01/10/2018  MCM InhouseTrf CS-CS
Rp.479.237 123
DARI ABDUL RAHIM
Transfer Fee 123
 0,00  479.237,00</t>
        </r>
      </text>
    </comment>
    <comment ref="J722" authorId="0">
      <text>
        <r>
          <rPr>
            <b/>
            <sz val="9"/>
            <color indexed="81"/>
            <rFont val="Tahoma"/>
            <charset val="1"/>
          </rPr>
          <t>02/10/2018  MCM InhouseTrf CS-CS
Rp.899.675 123
DARI ABDUL RAHIM
Transfer Fee 123
 0,00  899.675,00</t>
        </r>
      </text>
    </comment>
    <comment ref="J725" authorId="0">
      <text>
        <r>
          <rPr>
            <b/>
            <sz val="9"/>
            <color indexed="81"/>
            <rFont val="Tahoma"/>
            <charset val="1"/>
          </rPr>
          <t>03/10/2018  MCM InhouseTrf CS-CS
Rp.579.250 123
DARI ABDUL RAHIM
Transfer Fee 123
 0,00  579.250,00</t>
        </r>
      </text>
    </comment>
    <comment ref="J729" authorId="0">
      <text>
        <r>
          <rPr>
            <b/>
            <sz val="9"/>
            <color indexed="81"/>
            <rFont val="Tahoma"/>
            <charset val="1"/>
          </rPr>
          <t>06/10/2018  MCM InhouseTrf CS-CS
Rp.27.300 123
DARI ABDUL RAHIM
Transfer Fee 123
 0,00  27.300,00</t>
        </r>
      </text>
    </comment>
  </commentList>
</comments>
</file>

<file path=xl/comments5.xml><?xml version="1.0" encoding="utf-8"?>
<comments xmlns="http://schemas.openxmlformats.org/spreadsheetml/2006/main">
  <authors>
    <author>Win-7</author>
  </authors>
  <commentList>
    <comment ref="J25" authorId="0">
      <text>
        <r>
          <rPr>
            <b/>
            <sz val="9"/>
            <color indexed="81"/>
            <rFont val="Tahoma"/>
            <family val="2"/>
          </rPr>
          <t>11/09/2018 MCM InhouseTrf CS-CS Rp.826.290 123 DARI ABDUL RAHIM Transfer Fee 123 0,00 826.290,00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>11/09/2018 MCM InhouseTrf CS-CS Rp.4.298.446 123 DARI ABDUL RAHIM Transfer Fee 123 0,00 4.298.446,00</t>
        </r>
      </text>
    </comment>
    <comment ref="J39" authorId="0">
      <text>
        <r>
          <rPr>
            <b/>
            <sz val="9"/>
            <color indexed="81"/>
            <rFont val="Tahoma"/>
            <charset val="1"/>
          </rPr>
          <t xml:space="preserve"> 04/09
TRSF E-BANKING CR
0409/FTSCY/WS95011
118620.00
Atlantis to SLE
Rp.118.620
ABDUL RAHIM
0000
118,620.00
CR
180,367,423.99</t>
        </r>
      </text>
    </comment>
    <comment ref="J41" authorId="0">
      <text>
        <r>
          <rPr>
            <b/>
            <sz val="9"/>
            <color indexed="81"/>
            <rFont val="Tahoma"/>
            <charset val="1"/>
          </rPr>
          <t xml:space="preserve"> 06/09
TRSF E-BANKING CR
0609/FTSCY/WS95011
31545.00
Atlantis to SLE
Rp.31.545
ABDUL RAHIM
0000
31,545.00
CR
193,804,352.99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08/09/2018 MCM InhouseTrf CS-CS Rp.248.850 123 DARI ABDUL RAHIM Transfer Fee 123 0,00 248.850,00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>10/09/2018 MCM InhouseTrf CS-CS Rp.96.000 123 DARI ABDUL RAHIM Transfer Fee 123 0,00 96.000,00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11/09/2018 MCM InhouseTrf CS-CS Rp.131.085 123 DARI ABDUL RAHIM Transfer Fee 123 0,00 131.085,00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>13/09/2018 MCM InhouseTrf CS-CS Rp.244.755 123 DARI ABDUL RAHIM Transfer Fee 123 0,00 244.755,00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>15/09/2018  MCM InhouseTrf CS-CS
Rp.28.110 123
DARI ABDUL RAHIM
Transfer Fee 123
 0,00  28.110,00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>17/09/2018  MCM InhouseTrf CS-CS
Rp.265.455 123
DARI ABDUL RAHIM
Transfer Fee 123
 0,00  265.455,00</t>
        </r>
      </text>
    </comment>
    <comment ref="J57" authorId="0">
      <text>
        <r>
          <rPr>
            <b/>
            <sz val="9"/>
            <color indexed="81"/>
            <rFont val="Tahoma"/>
            <family val="2"/>
          </rPr>
          <t>19/09/2018  MCM InhouseTrf CS-CS
Rp.61.530 123
DARI ABDUL RAHIM
Transfer Fee 123
 0,00  61.530,00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>20/09/2018  MCM InhouseTrf CS-CS
405945 123
DARI ABDUL RAHIM
Transfer Fee 123
 0,00  405.945,00</t>
        </r>
      </text>
    </comment>
    <comment ref="J60" authorId="0">
      <text>
        <r>
          <rPr>
            <b/>
            <sz val="9"/>
            <color indexed="81"/>
            <rFont val="Tahoma"/>
            <charset val="1"/>
          </rPr>
          <t>22/09/2018  MCM InhouseTrf CS-CS
Rp.59.265 123
DARI ABDUL RAHIM
Transfer Fee 123
 0,00  59.265,00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62" authorId="0">
      <text>
        <r>
          <rPr>
            <b/>
            <sz val="9"/>
            <color indexed="81"/>
            <rFont val="Tahoma"/>
            <charset val="1"/>
          </rPr>
          <t>24/09/2018  MCM InhouseTrf CS-CS
Rp.117.135 123
DARI ABDUL RAHIM
Transfer Fee 123
 0,00  117.135,00</t>
        </r>
      </text>
    </comment>
    <comment ref="J64" authorId="0">
      <text>
        <r>
          <rPr>
            <b/>
            <sz val="9"/>
            <color indexed="81"/>
            <rFont val="Tahoma"/>
            <charset val="1"/>
          </rPr>
          <t>25/09/2018  MCM InhouseTrf CS-CS
Rp.331.335 123
DARI ABDUL RAHIM
Transfer Fee 123
 0,00  331.335,00</t>
        </r>
      </text>
    </comment>
    <comment ref="J66" authorId="0">
      <text>
        <r>
          <rPr>
            <b/>
            <sz val="9"/>
            <color indexed="81"/>
            <rFont val="Tahoma"/>
            <charset val="1"/>
          </rPr>
          <t>27/09/2018  MCM InhouseTrf CS-CS
Rp.18.270 123
DARI ABDUL RAHIM
Transfer Fee 123
 0,00  18.270,00</t>
        </r>
      </text>
    </comment>
    <comment ref="J68" authorId="0">
      <text>
        <r>
          <rPr>
            <b/>
            <sz val="9"/>
            <color indexed="81"/>
            <rFont val="Tahoma"/>
            <charset val="1"/>
          </rPr>
          <t>29/09/2018  MCM InhouseTrf CS-CS
Rp.317.970 123
DARI ABDUL RAHIM
Transfer Fee 123
 0,00  317.970,00</t>
        </r>
      </text>
    </comment>
    <comment ref="J69" authorId="0">
      <text>
        <r>
          <rPr>
            <b/>
            <sz val="9"/>
            <color indexed="81"/>
            <rFont val="Tahoma"/>
            <family val="2"/>
          </rPr>
          <t>01/10/2018  MCM InhouseTrf CS-CS
Rp.80.430 123
DARI ABDUL RAHIM
Transfer Fee 123
 0,00  80.430,00</t>
        </r>
      </text>
    </comment>
    <comment ref="J70" authorId="0">
      <text>
        <r>
          <rPr>
            <b/>
            <sz val="9"/>
            <color indexed="81"/>
            <rFont val="Tahoma"/>
            <charset val="1"/>
          </rPr>
          <t>03/10/2018  MCM InhouseTrf CS-CS
Rp.385.800 123
DARI ABDUL RAHIM
Transfer Fee 123
 0,00  385.800,00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73" authorId="0">
      <text>
        <r>
          <rPr>
            <b/>
            <sz val="9"/>
            <color indexed="81"/>
            <rFont val="Tahoma"/>
            <family val="2"/>
          </rPr>
          <t xml:space="preserve">05/10/2018 MCM InhouseTrf CS-CS 0 828.615,00
 Rp.828.615 123  
 DARI ABDUL RAHIM  
 Transfer Fee 123  
</t>
        </r>
      </text>
    </comment>
  </commentList>
</comments>
</file>

<file path=xl/comments6.xml><?xml version="1.0" encoding="utf-8"?>
<comments xmlns="http://schemas.openxmlformats.org/spreadsheetml/2006/main">
  <authors>
    <author>Win-7</author>
  </authors>
  <commentList>
    <comment ref="J24" authorId="0">
      <text>
        <r>
          <rPr>
            <b/>
            <sz val="9"/>
            <color indexed="81"/>
            <rFont val="Tahoma"/>
            <family val="2"/>
          </rPr>
          <t xml:space="preserve"> PEND
TRSF E-BANKING CR
2304/FTSCY/WS95011
2332144.00
Pembayaran Everous
PO1800002
WAHYUNI
0000
2,332,144.00
CR
225,210,013.23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 PEND
TRSF E-BANKING CR
2704/FTSCY/WS95011
5340215.00
Everous
Faktur PO1800003
WAHYUNI
0000
5,340,215.00
CR
233,747,783.23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 xml:space="preserve"> PEND
TRSF E-BANKING CR
0105/FTSCY/WS95011
9449391.00
Faktur
PO1800005
WAHYUNI
0000
9,449,391.00
CR
206,703,812.90</t>
        </r>
      </text>
    </comment>
    <comment ref="J64" authorId="0">
      <text>
        <r>
          <rPr>
            <b/>
            <sz val="9"/>
            <color indexed="81"/>
            <rFont val="Tahoma"/>
            <family val="2"/>
          </rPr>
          <t xml:space="preserve"> PEND
TRSF E-BANKING CR
1205/FTSCY/WS95011
18539145.00
Transfer Order
Blackkelly-Inficlo
WAHYUNI
0000
18,539,145.00
CR
147,927,783.90</t>
        </r>
      </text>
    </comment>
    <comment ref="J67" authorId="0">
      <text>
        <r>
          <rPr>
            <b/>
            <sz val="9"/>
            <color indexed="81"/>
            <rFont val="Tahoma"/>
            <family val="2"/>
          </rPr>
          <t xml:space="preserve"> PEND
TRSF E-BANKING CR
1405/FTSCY/WS95011
54000.00
Transfer Selisih
18539145-18593145
WAHYUNI
0000
54,000.00
CR
158,586,531.90</t>
        </r>
      </text>
    </comment>
    <comment ref="J78" authorId="0">
      <text>
        <r>
          <rPr>
            <b/>
            <sz val="9"/>
            <color indexed="81"/>
            <rFont val="Tahoma"/>
            <family val="2"/>
          </rPr>
          <t xml:space="preserve"> PEND
TRSF E-BANKING CR
1905/FTSCY/WS95011
1146166.00
Transfer Order
BlackKelly-Inficlo
WAHYUNI
0000
1,146,166.00
CR
235,721,323.90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 xml:space="preserve"> PEND
TRSF E-BANKING CR
2905/FTSCY/WS95011
16947792.00
Transfer
BlackKelly-Inficlo
WAHYUNI
0000
16,947,792.00
CR
405,102,992.90</t>
        </r>
      </text>
    </comment>
    <comment ref="J111" authorId="0">
      <text>
        <r>
          <rPr>
            <b/>
            <sz val="9"/>
            <color indexed="81"/>
            <rFont val="Tahoma"/>
            <family val="2"/>
          </rPr>
          <t xml:space="preserve"> PEND
TRSF E-BANKING CR
0206/FTSCY/WS95011
25632171.00
Transfer
BlackKelly-Inficlo
WAHYUNI
0000
25,632,171.00
CR
461,963,666.70</t>
        </r>
      </text>
    </comment>
    <comment ref="J123" authorId="0">
      <text>
        <r>
          <rPr>
            <b/>
            <sz val="9"/>
            <color indexed="81"/>
            <rFont val="Tahoma"/>
            <family val="2"/>
          </rPr>
          <t xml:space="preserve"> PEND
TRSF E-BANKING CR
0906/FTSCY/WS95011
17400603.00
Transfer
BlackKelly-Inficlo
WAHYUNI
0000
17,400,603.00
CR
207,970,558.70</t>
        </r>
      </text>
    </comment>
    <comment ref="J124" authorId="0">
      <text>
        <r>
          <rPr>
            <b/>
            <sz val="9"/>
            <color indexed="81"/>
            <rFont val="Tahoma"/>
            <family val="2"/>
          </rPr>
          <t xml:space="preserve"> PEND
TRSF E-BANKING CR
0906/FTSCY/WS95011
315000.00
Transfer
Biaya Ekspedisi
WAHYUNI
0000
315,000.00
CR
144,725,908.70</t>
        </r>
      </text>
    </comment>
    <comment ref="J142" authorId="0">
      <text>
        <r>
          <rPr>
            <b/>
            <sz val="9"/>
            <color indexed="81"/>
            <rFont val="Tahoma"/>
            <family val="2"/>
          </rPr>
          <t xml:space="preserve"> PEND
TRSF E-BANKING CR
0707/FTSCY/WS95011
1916166.00
Transfer
BlackKelly-Inficlo
WAHYUNI
0000
1,916,166.00
CR
44,798,162.68</t>
        </r>
      </text>
    </comment>
    <comment ref="J153" authorId="0">
      <text>
        <r>
          <rPr>
            <b/>
            <sz val="9"/>
            <color indexed="81"/>
            <rFont val="Tahoma"/>
            <family val="2"/>
          </rPr>
          <t xml:space="preserve"> PEND
TRSF E-BANKING CR
1407/FTSCY/WS95011
3610779.00
Transfer
BlackKelly-Inficlo
WAHYUNI
0000
3,610,779.00
CR
101,435,886.68</t>
        </r>
      </text>
    </comment>
    <comment ref="J154" authorId="0">
      <text>
        <r>
          <rPr>
            <b/>
            <sz val="9"/>
            <color indexed="81"/>
            <rFont val="Tahoma"/>
            <family val="2"/>
          </rPr>
          <t xml:space="preserve"> PEND
TRSF E-BANKING CR
1407/FTSCY/WS95011
60000.00
Transfer
Biaya Ekspedisi
WAHYUNI
0000
60,000.00
CR
101,495,886.68</t>
        </r>
      </text>
    </comment>
    <comment ref="J161" authorId="0">
      <text>
        <r>
          <rPr>
            <b/>
            <sz val="9"/>
            <color indexed="81"/>
            <rFont val="Tahoma"/>
            <family val="2"/>
          </rPr>
          <t xml:space="preserve"> PEND
TRSF E-BANKING CR
2107/FTSCY/WS95011
1953440.00
Transfer
BlackKelly-Inficlo
WAHYUNI
0000
1,953,440.00
CR
166,310,410.68</t>
        </r>
      </text>
    </comment>
    <comment ref="J169" authorId="0">
      <text>
        <r>
          <rPr>
            <b/>
            <sz val="9"/>
            <color indexed="81"/>
            <rFont val="Tahoma"/>
            <family val="2"/>
          </rPr>
          <t xml:space="preserve"> PEND
TRSF E-BANKING CR
2807/FTSCY/WS95011
2745489.00
Transfer
BlackKelly-Inficlo
WAHYUNI
0000
2,745,489.00
CR
172,098,481.68</t>
        </r>
      </text>
    </comment>
    <comment ref="J193" authorId="0">
      <text>
        <r>
          <rPr>
            <b/>
            <sz val="9"/>
            <color indexed="81"/>
            <rFont val="Tahoma"/>
            <family val="2"/>
          </rPr>
          <t xml:space="preserve"> PEND
TRSF E-BANKING CR
1808/FTSCY/WS95011
266007.00
Transfer
Inficlo Blackkelly
WAHYUNI
0000
266,007.00
CR
296,470,393.11</t>
        </r>
      </text>
    </comment>
    <comment ref="J194" authorId="0">
      <text>
        <r>
          <rPr>
            <b/>
            <sz val="9"/>
            <color indexed="81"/>
            <rFont val="Tahoma"/>
            <family val="2"/>
          </rPr>
          <t xml:space="preserve"> PEND
TRSF E-BANKING CR
1808/FTSCY/WS95011
611801.00
Transfer
INF/BCL Sale
WAHYUNI
0000
611,801.00
CR
297,082,194.11</t>
        </r>
      </text>
    </comment>
    <comment ref="J201" authorId="0">
      <text>
        <r>
          <rPr>
            <b/>
            <sz val="9"/>
            <color indexed="81"/>
            <rFont val="Tahoma"/>
            <family val="2"/>
          </rPr>
          <t xml:space="preserve"> PEND
TRSF E-BANKING CR
2508/FTSCY/WS95011
1486452.00
Transfer
Inficlo-Blackkelly
WAHYUNI
0000
1,486,452.00
CR
356,028,457.11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11" authorId="0">
      <text>
        <r>
          <rPr>
            <b/>
            <sz val="9"/>
            <color indexed="81"/>
            <rFont val="Tahoma"/>
            <charset val="1"/>
          </rPr>
          <t xml:space="preserve"> PEND
TRSF E-BANKING CR
0109/FTSCY/WS95011
3256139.00
Transfer
Blackkelly-Inficlo
WAHYUNI
0000
3,256,139.00
CR
146,552,611.99</t>
        </r>
      </text>
    </comment>
    <comment ref="J222" authorId="0">
      <text>
        <r>
          <rPr>
            <b/>
            <sz val="9"/>
            <color indexed="81"/>
            <rFont val="Tahoma"/>
            <family val="2"/>
          </rPr>
          <t>PEND
TRSF E-BANKING CR
0809/FTSCY/WS95011
6925280.00
Transfer
Inficlo-Blackkelly
WAHYUNI
0000
6,925,280.00
CR
217,821,277.99</t>
        </r>
      </text>
    </comment>
    <comment ref="J232" authorId="0">
      <text>
        <r>
          <rPr>
            <b/>
            <sz val="9"/>
            <color indexed="81"/>
            <rFont val="Tahoma"/>
            <family val="2"/>
          </rPr>
          <t xml:space="preserve"> PEND
TRSF E-BANKING CR
1509/FTSCY/WS95011
3814827.00
Transfer
Inficlo/Blackkelly
WAHYUNI
0000
3,814,827.00
CR
272,076,484.99</t>
        </r>
      </text>
    </comment>
    <comment ref="J242" authorId="0">
      <text>
        <r>
          <rPr>
            <b/>
            <sz val="9"/>
            <color indexed="81"/>
            <rFont val="Tahoma"/>
            <charset val="1"/>
          </rPr>
          <t xml:space="preserve"> PEND
TRSF E-BANKING CR
2209/FTSCY/WS95011
2096765.00
Transfer
INF-BCL
WAHYUNI
0000
2,096,765.00
CR
219,650,981.99</t>
        </r>
      </text>
    </comment>
    <comment ref="J254" authorId="0">
      <text>
        <r>
          <rPr>
            <b/>
            <sz val="9"/>
            <color indexed="81"/>
            <rFont val="Tahoma"/>
            <family val="2"/>
          </rPr>
          <t xml:space="preserve"> PEND
TRSF E-BANKING CR
2909/FTSCY/WS95011
6068568.00
Transfer
Inficlo-Blackkelly
WAHYUNI
0000
6,068,568.00
CR
270,410,148.71</t>
        </r>
      </text>
    </comment>
    <comment ref="J267" authorId="0">
      <text>
        <r>
          <rPr>
            <b/>
            <sz val="9"/>
            <color indexed="81"/>
            <rFont val="Tahoma"/>
            <family val="2"/>
          </rPr>
          <t xml:space="preserve"> PEND
TRSF E-BANKING CR
0610/FTSCY/WS95011
7514505.00
Transfer
Inficlo-Blackkelly
WAHYUNI
0000
7,514,505.00
CR
278,279,209.71</t>
        </r>
      </text>
    </comment>
    <comment ref="J280" authorId="0">
      <text>
        <r>
          <rPr>
            <b/>
            <sz val="9"/>
            <color indexed="81"/>
            <rFont val="Tahoma"/>
            <charset val="1"/>
          </rPr>
          <t xml:space="preserve"> PEND
TRSF E-BANKING CR
1310/FTSCY/WS95011
8097428.00
Transfer
Inficlo-Blackkelly
WAHYUNI
0000
8,097,428.00
CR
358,227,504.71</t>
        </r>
      </text>
    </comment>
    <comment ref="J293" authorId="0">
      <text>
        <r>
          <rPr>
            <b/>
            <sz val="9"/>
            <color indexed="81"/>
            <rFont val="Tahoma"/>
            <charset val="1"/>
          </rPr>
          <t xml:space="preserve"> PEND
TRSF E-BANKING CR
2010/FTSCY/WS95011
9494189.00
Transfer BCL-INF
Reguler
WAHYUNI
0000
9,494,189.00
CR
420,927,337.71</t>
        </r>
      </text>
    </comment>
  </commentList>
</comments>
</file>

<file path=xl/comments7.xml><?xml version="1.0" encoding="utf-8"?>
<comments xmlns="http://schemas.openxmlformats.org/spreadsheetml/2006/main">
  <authors>
    <author>Win-7</author>
  </authors>
  <commentList>
    <comment ref="J13" authorId="0">
      <text>
        <r>
          <rPr>
            <b/>
            <sz val="9"/>
            <color indexed="81"/>
            <rFont val="Tahoma"/>
            <family val="2"/>
          </rPr>
          <t xml:space="preserve"> PEND
TRSF E-BANKING CR
0809/FTSCY/WS95011
386370.00
Transfer
INF-BCL Sale
WAHYUNI
0000
386,370.00
CR
218,207,647.99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1509/FTSCY/WS95011
216585.00
Transfer
INF/BCL Sale
WAHYUNI
0000
216,585.00
CR
272,293,069.99</t>
        </r>
      </text>
    </comment>
    <comment ref="J20" authorId="0">
      <text>
        <r>
          <rPr>
            <b/>
            <sz val="9"/>
            <color indexed="81"/>
            <rFont val="Tahoma"/>
            <charset val="1"/>
          </rPr>
          <t xml:space="preserve"> PEND
TRSF E-BANKING CR
2209/FTSCY/WS95011
237780.00
Transfer
INF/BCL Sale
WAHYUNI
0000
237,780.00
CR
219,888,761.99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2909/FTSCY/WS95011
233055.00
Transfer
INF/BCL Sale
WAHYUNI
0000
233,055.00
CR
270,643,203.71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PEND
TRSF E-BANKING CR
0610/FTSCY/WS95011
638730.00
Transfer
INF-BCL Sale
WAHYUNI
0000
638,730.00
CR
278,917,939.71</t>
        </r>
      </text>
    </comment>
    <comment ref="J38" authorId="0">
      <text>
        <r>
          <rPr>
            <b/>
            <sz val="9"/>
            <color indexed="81"/>
            <rFont val="Tahoma"/>
            <charset val="1"/>
          </rPr>
          <t xml:space="preserve"> PEND
TRSF E-BANKING CR
1310/FTSCY/WS95011
1420215.00
Transfer
INF-BCL Sale
WAHYUNI
0000
1,420,215.00
CR
359,647,719.71</t>
        </r>
      </text>
    </comment>
    <comment ref="J49" authorId="0">
      <text>
        <r>
          <rPr>
            <b/>
            <sz val="9"/>
            <color indexed="81"/>
            <rFont val="Tahoma"/>
            <charset val="1"/>
          </rPr>
          <t xml:space="preserve"> PEND
TRSF E-BANKING CR
2010/FTSCY/WS95011
1130498.00
Transfer BCL-INF
Sale
WAHYUNI
0000
1,130,498.00
CR
422,057,835.71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08/21 95031
PELUNASAN TRANSAKS
I 20 AGSTS
YUAN PERDANA
0000
504,263.00
CR
323,185,766.11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08/24 95031
PELUNASAN KREDIT I
NFICLO,BLCKLLY
YUAN PERDANA
0000
1,061,813.00
CR
353,332,666.11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08/29 95031
PELUNASAN KREDIT I
NFCL,BCL 25,28
YUAN PERDANA
0000
1,845,988.00
CR
179,446,884.11</t>
        </r>
      </text>
    </comment>
    <comment ref="J25" authorId="0">
      <text>
        <r>
          <rPr>
            <b/>
            <sz val="9"/>
            <color indexed="81"/>
            <rFont val="Tahoma"/>
            <charset val="1"/>
          </rPr>
          <t xml:space="preserve"> PEND
TRSF E-BANKING CR
09/01 95031
PELUNASAN KREDIT I
NF, BCL
YUAN PERDANA
0000
1,344,264.00
CR
150,560,114.99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PEND
TRSF E-BANKING CR
09/05 95031
PELUNASAN KREDIT I
NFICLO 3,4 SEP
YUAN PERDANA
0000
961,101.00
CR
190,023,715.99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PEND
TRSF E-BANKING CR
09/08 95031
YUAN PERDANA
0000
965,038.00
CR
219,172,685.99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 xml:space="preserve"> PEND
TRSF E-BANKING CR
09/15 95031
PELUNASAN KREDIT I
NFICLO BLACKK
YUAN PERDANA
0000
3,441,902.00
CR
267,556,907.99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PEND
TRSF E-BANKING CR
09/19 95031
PELUNASAN KREDIT I
NFCL,BLCKLLY
YUAN PERDANA
0000
2,071,652.00
CR
192,854,995.99</t>
        </r>
      </text>
    </comment>
    <comment ref="J53" authorId="0">
      <text>
        <r>
          <rPr>
            <b/>
            <sz val="9"/>
            <color indexed="81"/>
            <rFont val="Tahoma"/>
            <charset val="1"/>
          </rPr>
          <t xml:space="preserve"> PEND
TRSF E-BANKING CR
09/22 95031
PELUNASAN KREDIT I
NFICLO,BCLLY
YUAN PERDANA
0000
941,939.00
CR
220,830,700.99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57" authorId="0">
      <text>
        <r>
          <rPr>
            <b/>
            <sz val="9"/>
            <color indexed="81"/>
            <rFont val="Tahoma"/>
            <charset val="1"/>
          </rPr>
          <t xml:space="preserve"> 26/09
TRSF E-BANKING CR
09/26 95031
PELUNASAN KREDIT I
NFICLO, BCL
YUAN PERDANA
0000
880,776.00
CR
239,935,387.99</t>
        </r>
      </text>
    </comment>
    <comment ref="J62" authorId="0">
      <text>
        <r>
          <rPr>
            <b/>
            <sz val="9"/>
            <color indexed="81"/>
            <rFont val="Tahoma"/>
            <charset val="1"/>
          </rPr>
          <t xml:space="preserve"> PEND
TRSF E-BANKING CR
09/29 95031
PELUNASAN INFCL,BC
LLY 26,28 SEPT
YUAN PERDANA
0000
3,703,877.00
CR
264,341,580.71</t>
        </r>
      </text>
    </comment>
    <comment ref="J69" authorId="0">
      <text>
        <r>
          <rPr>
            <b/>
            <sz val="9"/>
            <color indexed="81"/>
            <rFont val="Tahoma"/>
            <charset val="1"/>
          </rPr>
          <t xml:space="preserve"> PEND
TRSF E-BANKING CR
10/08 95031
PELUNASAN KREDIT I
NFCL N BCLLY
YUAN PERDANA
0000
3,087,090.00
CR
302,234,888.71</t>
        </r>
      </text>
    </comment>
    <comment ref="J76" authorId="0">
      <text>
        <r>
          <rPr>
            <b/>
            <sz val="9"/>
            <color indexed="81"/>
            <rFont val="Tahoma"/>
            <family val="2"/>
          </rPr>
          <t xml:space="preserve"> PEND
TRSF E-BANKING CR
10/19 95031
PELUNASAN KREDIT I
NFCL N BCLLY
YUAN PERDANA
0000
1,981,875.00
CR
409,810,699.71</t>
        </r>
      </text>
    </comment>
  </commentList>
</comments>
</file>

<file path=xl/comments9.xml><?xml version="1.0" encoding="utf-8"?>
<comments xmlns="http://schemas.openxmlformats.org/spreadsheetml/2006/main">
  <authors>
    <author>Win-7</author>
  </authors>
  <commentLis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01/29 95031
ANIP
ANIP SANATA
0000
6,209,913.00
CR
20,060,296.63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02/06 95031
ANIP
ANIP SANATA
0000
165,600.00
CR
109,949,899.01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02/13 95031
ANIP
ANIP SANATA
0000
398,200.00
CR
182,693,179.01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03/05 95031
ANIP
ANIP SANATA
0000
137,038.00
CR
216,338,357.72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03/13 95031
ANIP
ANIP SANATA
0000
101,575.00
CR
328,304,324.72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 02/04
TRSF E-BANKING CR
03/30 95031
DP
ANIP SANATA
0000
4,663,750.00
CR
263,865,764.23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PEND
TRSF E-BANKING CR
04/16 95031
ANIP
ANIP SANATA
0000
4,714,250.00
CR
142,652,160.23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04/23 95031
ANIP
ANIP SANATA
0000
115,088.00
CR
218,104,517.23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PEND
TRSF E-BANKING CR
05/14 95031
ANIP
ANIP SANATA
0000
2,317,732.00
CR
156,414,795.90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 xml:space="preserve"> PEND
TRSF E-BANKING CR
05/21 95031
ANIP
ANIP SANATA
0000
9,112,931.00
CR
256,981,743.90</t>
        </r>
      </text>
    </comment>
    <comment ref="J65" authorId="0">
      <text>
        <r>
          <rPr>
            <b/>
            <sz val="9"/>
            <color indexed="81"/>
            <rFont val="Tahoma"/>
            <family val="2"/>
          </rPr>
          <t xml:space="preserve"> PEND
TRSF E-BANKING CR
05/28 95031
ANIP
ANIP SANATA
0000
433,000.00
CR
384,428,883.90: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05/28 95031
ANIP
ANIP SANATA
0000
2,411,246.00
CR
366,997,656.90</t>
        </r>
      </text>
    </comment>
    <comment ref="J86" authorId="0">
      <text>
        <r>
          <rPr>
            <b/>
            <sz val="9"/>
            <color indexed="81"/>
            <rFont val="Tahoma"/>
            <family val="2"/>
          </rPr>
          <t xml:space="preserve"> PEND
TRSF E-BANKING CR
06/04 95031
ANIP
ANIP SANATA
0000
3,416,597.00
CR
471,038,493.70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 xml:space="preserve"> PEND
TRSF E-BANKING CR
06/11 95031
ANIP
ANIP SANATA
0000
1,154,866.00
CR
80,473,169.70</t>
        </r>
      </text>
    </comment>
    <comment ref="J94" authorId="0">
      <text>
        <r>
          <rPr>
            <b/>
            <sz val="9"/>
            <color indexed="81"/>
            <rFont val="Tahoma"/>
            <family val="2"/>
          </rPr>
          <t xml:space="preserve"> 29/06
TRSF E-BANKING CR
06/29 95031
LCP 567
ANIP SANATA
0998
4,663,750.00
CR
90,898,065.70</t>
        </r>
      </text>
    </comment>
    <comment ref="J115" authorId="0">
      <text>
        <r>
          <rPr>
            <b/>
            <sz val="9"/>
            <color indexed="81"/>
            <rFont val="Tahoma"/>
            <family val="2"/>
          </rPr>
          <t xml:space="preserve"> PEND
TRSF E-BANKING CR
07/17 95031
ANIP
ANIP SANATA
0000
3,378,598.00
CR
124,860,824.68</t>
        </r>
      </text>
    </comment>
    <comment ref="J116" authorId="0">
      <text>
        <r>
          <rPr>
            <b/>
            <sz val="9"/>
            <color indexed="81"/>
            <rFont val="Tahoma"/>
            <family val="2"/>
          </rPr>
          <t xml:space="preserve"> PEND
TRSF E-BANKING CR
07/16 95031
ANIP
ANIP SANATA
0000
4,667,750.00
CR
118,828,336.68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23" authorId="0">
      <text>
        <r>
          <rPr>
            <b/>
            <sz val="9"/>
            <color indexed="81"/>
            <rFont val="Tahoma"/>
            <family val="2"/>
          </rPr>
          <t xml:space="preserve"> PEND
TRSF E-BANKING CR
07/23 95031
ANIP
ANIP SANATA
0000
1,185,866.00
CR
173,852,841.68</t>
        </r>
      </text>
    </comment>
    <comment ref="J128" authorId="0">
      <text>
        <r>
          <rPr>
            <b/>
            <sz val="9"/>
            <color indexed="81"/>
            <rFont val="Tahoma"/>
            <family val="2"/>
          </rPr>
          <t xml:space="preserve"> PEND
TRSF E-BANKING CR
07/30 95031
ANIP
ANIP SANATA
0000
821,190.00
CR
179,842,835.68</t>
        </r>
      </text>
    </comment>
    <comment ref="J133" authorId="0">
      <text>
        <r>
          <rPr>
            <b/>
            <sz val="9"/>
            <color indexed="81"/>
            <rFont val="Tahoma"/>
            <family val="2"/>
          </rPr>
          <t xml:space="preserve"> PEND
TRSF E-BANKING CR
08/06 95031
ANIP
ANIP SANATA
0000
791,190.00
CR
175,108,293.11</t>
        </r>
      </text>
    </comment>
    <comment ref="J148" authorId="0">
      <text>
        <r>
          <rPr>
            <b/>
            <sz val="9"/>
            <color indexed="81"/>
            <rFont val="Tahoma"/>
            <family val="2"/>
          </rPr>
          <t xml:space="preserve"> PEND
TRSF E-BANKING CR
08/13 95031
ANIP
ANIP SANATA
0000
2,462,570.00
CR
244,034,977.11</t>
        </r>
      </text>
    </comment>
    <comment ref="J154" authorId="0">
      <text>
        <r>
          <rPr>
            <b/>
            <sz val="9"/>
            <color indexed="81"/>
            <rFont val="Tahoma"/>
            <family val="2"/>
          </rPr>
          <t xml:space="preserve"> PEND
TRSF E-BANKING CR
08/20 95031
ANIP
ANIP SANATA
0000
5,158,315.00
CR
311,896,661.11</t>
        </r>
      </text>
    </comment>
    <comment ref="J159" authorId="0">
      <text>
        <r>
          <rPr>
            <b/>
            <sz val="9"/>
            <color indexed="81"/>
            <rFont val="Tahoma"/>
            <charset val="1"/>
          </rPr>
          <t xml:space="preserve"> PEND
TRSF E-BANKING CR
09/24 95031
ANIP
ANIP SANATA
0000
940,190.00
CR
224,203,380.99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82" authorId="0">
      <text>
        <r>
          <rPr>
            <b/>
            <sz val="9"/>
            <color indexed="81"/>
            <rFont val="Tahoma"/>
            <charset val="1"/>
          </rPr>
          <t xml:space="preserve"> PEND
TRSF E-BANKING CR
10/08 95031
ANIP
ANIP SANATA
0000
7,621,197.00
CR
296,168,059.71</t>
        </r>
      </text>
    </comment>
  </commentList>
</comments>
</file>

<file path=xl/comments10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PEND
TRSF E-BANKING CR
02/16 95031
TRANPER
YAN YAN HERYANA
0000
1,314,863.00
CR
199,103,001.01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02/24 95031
TRANPER
YAN YAN HERYANA
0000
2,515,539.00
CR
274,426,379.01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02/24 95031
TRANPER
YAN YAN HERYANA
0000
981,926.00
CR
271,910,840.01: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03/03 95031
YAN YAN HERYANA
0000
1,175,475.00
CR
246,867,958.72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PEND
TRSF E-BANKING CR
04/07 95031
TRANPER
YAN YAN HERYANA
0000
2,647,226.00
CR
181,735,388.23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PEND
TRSF E-BANKING CR
04/20 95031
TRANPER
YAN YAN HERYANA
0000
4,804,976.00
CR
195,531,456.23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 PEND
TRSF E-BANKING CR
04/24 95031
TRANPER
YAN YAN HERYANA
0000
1,822,013.00
CR
230,596,754.23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 PEND
TRSF E-BANKING CR
05/01 95031
TRANPER
YAN YAN HERYANA
0000
2,157,662.00
CR
195,003,907.90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 xml:space="preserve"> PEND
TRSF E-BANKING CR
05/17 95031
TRANPER
YAN YAN HERYANA
0000
2,564,013.00
CR
212,461,846.90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 PEND
TRSF E-BANKING CR
05/27 95031
TRANPER
YAN YAN HERYANA
0000
2,088,688.00
CR
361,501,109.90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PEND
TRSF E-BANKING CR
06/10 95031
TRANPER
YAN YAN HERYANA
0000
699,419.00
CR
152,553,965.70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 xml:space="preserve"> 18/07
TRSF E-BANKING CR
07/18 95031
TRANPER
YAN YAN HERYANA
0000
2,752,489.00
CR
147,745,010.68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PEND
TRSF E-BANKING CR
08/09 95031
TRANPER
YAN YAN HERYANA
0000
550,200.00
CR
209,742,816.11</t>
        </r>
      </text>
    </comment>
    <comment ref="J62" authorId="0">
      <text>
        <r>
          <rPr>
            <b/>
            <sz val="9"/>
            <color indexed="81"/>
            <rFont val="Tahoma"/>
            <charset val="1"/>
          </rPr>
          <t xml:space="preserve"> PEND
TRSF E-BANKING CR
08/30 95031
TRANPER
YAN YAN HERYANA
0000
2,036,126.00
CR
181,673,073.11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67" authorId="0">
      <text>
        <r>
          <rPr>
            <b/>
            <sz val="9"/>
            <color indexed="81"/>
            <rFont val="Tahoma"/>
            <charset val="1"/>
          </rPr>
          <t>PEND
TRSF E-BANKING CR
09/27 95031
TRANPER
YAN YAN HERYANA
0000
707,963.00
CR
242,407,428.9</t>
        </r>
      </text>
    </comment>
    <comment ref="J70" authorId="0">
      <text>
        <r>
          <rPr>
            <b/>
            <sz val="9"/>
            <color indexed="81"/>
            <rFont val="Tahoma"/>
            <charset val="1"/>
          </rPr>
          <t xml:space="preserve"> 03/10
TRSF E-BANKING CR
10/03 95031
TRANPER
YAN YAN HERYANA
0000
538,651.00
CR
256,135,449.71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74" authorId="0">
      <text>
        <r>
          <rPr>
            <b/>
            <sz val="9"/>
            <color indexed="81"/>
            <rFont val="Tahoma"/>
            <charset val="1"/>
          </rPr>
          <t xml:space="preserve"> PEND
TRSF E-BANKING CR
10/23 95031
TRANPER
YAN YAN HERYANA
0000
592,639.00
CR
435,420,367.71</t>
        </r>
      </text>
    </comment>
  </commentList>
</comments>
</file>

<file path=xl/comments11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20/02 WSID:145F1
AGUS ANDRIANTO
0000
1,746,000.00
CR
218,645,498.01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02/03 WSID:145F1
AGUS ANDRIANTO
0000
3,830,000.00
CR
241,348,180.72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12/03 WSID:Z95B1
AGUS ANDRIANTO
0000
4,651,000.00
CR
316,915,308.72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TRSF E-BANKING CR
23/03 WSID:145F1
AGUS ANDRIANTO
0000
3,898,000.00
CR
200,555,517.72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03/04 WSID:Z95A1
AGUS ANDRIANTO
0000
3,650,000.00
CR
204,997,585.23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13/04 WSID:145F1
AGUS ANDRIANTO
0000
5,573,000.00
CR
121,459,272.23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PEND
TRSF E-BANKING CR
23/04 WSID:145F1
AGUS ANDRIANTO
0000
4,064,000.00
CR
222,168,517.23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02/05 WSID:145F1
AGUS ANDRIANTO
0000
2,997,000.00
CR
224,664,080.90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:12/05
12/05 WSID:Z95A1
AGUS ANDRIANTO
0000
4,495,000.00
CR
124,837,523.90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24/05 WSID:145F1
AGUS ANDRIANTO
0000
4,680,000.00
CR
310,161,375.90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:02/06
02/06 WSID:06211
AGUS ANDRIANTO
0000
3,471,000.00
CR
416,664,388.70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PEND
TRSF E-BANKING CR
08/08 WSID:145F1
AGUS ANDRIANTO
0000
1,088,000.00
CR
201,608,850.11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:19/08
19/08 WSID:145F1
AGUS ANDRIANTO
0000
2,136,000.00
CR
303,104,495.11</t>
        </r>
      </text>
    </comment>
    <comment ref="J24" authorId="0">
      <text>
        <r>
          <rPr>
            <b/>
            <sz val="9"/>
            <color indexed="81"/>
            <rFont val="Tahoma"/>
            <charset val="1"/>
          </rPr>
          <t xml:space="preserve"> PEND
TRSF E-BANKING CR
30/08 WSID:351V1
AGUS ANDRIANTO
0000
1,650,000.00
CR
183,439,123.11</t>
        </r>
      </text>
    </comment>
    <comment ref="J25" authorId="0">
      <text>
        <r>
          <rPr>
            <b/>
            <sz val="9"/>
            <color indexed="81"/>
            <rFont val="Tahoma"/>
            <charset val="1"/>
          </rPr>
          <t xml:space="preserve"> 17/10
TRSF E-BANKING CR
10/17 95031
AGUS ANDRIANTO
0000
4,005,000.00
CR
396,000,976.71</t>
        </r>
      </text>
    </comment>
  </commentList>
</comments>
</file>

<file path=xl/comments12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>28/03/18  SETORAN TANPA BUKU 4409351 2111 SA Cash Dep NoBook
  9.000.000,00  365.985.392,00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20/04/18  SETORAN TANPA BUKU
  6.300.000,00  433.521.714,00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30/04/18  SETORAN TANPA BUKU
  6.000.000,00  527.690.159,00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11/05/18  SETORAN TANPA BUKU
  6.000.000,00  201.498.856,00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18/05/18  SETORAN TANPA BUKU
  1.900.000,00  227.585.436,00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10/07/18  SETORAN TANPA BUKU
  4.057.176,00  131.715.637,00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>18/07/18  SETORAN TANPA BUKU
  4.000.000,00  164.980.479,00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19/07/18  SETORAN TANPA BUKU
  1.000.000,00  165.179.729,00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>31/07/18  TRANSFER EDC RIKA RESTIANA TO ABDUL RAHMAN FROM135501000848531 TO400301000897500EDC
  5.000.000,00  161.040.662,00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09/08/18  SETORAN TANPA BUKU
  5.000.000,00  154.373.893,00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15/08/18  SETORAN TANPA BUKU BP IMAT-400301000897500
  2.000.000,00  160.884.282,00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>20/08/18  SETORAN TANPA BUKU BP IMAT AS-400301000897500
  5.000.000,00  166.409.272,00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>29/08/18  SETORAN TANPA BUKU BP IMAT AS-400301000897500
  4.000.000,00  117.639.193,00</t>
        </r>
      </text>
    </comment>
    <comment ref="J40" authorId="0">
      <text>
        <r>
          <rPr>
            <b/>
            <sz val="9"/>
            <color indexed="81"/>
            <rFont val="Tahoma"/>
            <charset val="1"/>
          </rPr>
          <t>17/09/18  SETORAN TANPA BUKU
  4.000.000,00  82.323.452,00</t>
        </r>
      </text>
    </comment>
    <comment ref="J44" authorId="0">
      <text>
        <r>
          <rPr>
            <b/>
            <sz val="9"/>
            <color indexed="81"/>
            <rFont val="Tahoma"/>
            <charset val="1"/>
          </rPr>
          <t xml:space="preserve">27/09/2018 SETORAN TANPA BUKU 4409051 2111 SA Cash Dep NoBook  2.100.000,00 91.244.334,00
</t>
        </r>
      </text>
    </comment>
    <comment ref="J45" authorId="0">
      <text>
        <r>
          <rPr>
            <b/>
            <sz val="9"/>
            <color indexed="81"/>
            <rFont val="Tahoma"/>
            <charset val="1"/>
          </rPr>
          <t xml:space="preserve">
27/09/2018 SETORAN TANPA BUKU 4409051 2111 SA Cash Dep NoBook  2.000.000,00 93.244.334,00</t>
        </r>
      </text>
    </comment>
    <comment ref="J46" authorId="0">
      <text>
        <r>
          <rPr>
            <b/>
            <sz val="9"/>
            <color indexed="81"/>
            <rFont val="Tahoma"/>
            <charset val="1"/>
          </rPr>
          <t>07/10/18  TRANSFER EDCSETOR#5016474090 400301000897500#8644 STR#01000897500 TRX#9418644EDC08521041
  4.000.000,00  99.077.534,00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52" authorId="0">
      <text>
        <r>
          <rPr>
            <b/>
            <sz val="9"/>
            <color indexed="81"/>
            <rFont val="Tahoma"/>
            <charset val="1"/>
          </rPr>
          <t>17/10/18  TRANSFER EDCSETOR#5016474090 400301000897500#7473 STR#01000897500 TRX#9337473EDC08521041
  4.000.000,00  57.969.593,00</t>
        </r>
      </text>
    </comment>
  </commentList>
</comments>
</file>

<file path=xl/comments13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SETORAN VIA CDM
17/04 WSID:Z2LV1 NURDIN
0998
1,850,000.00
CR
151,599,600.23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 xml:space="preserve"> PEND
SETORAN VIA CDM
17/04 WSID:Z2LV1 NURDIN
0998
2,500,000.00
CR
154,099,600.23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PEND
SETORAN VIA CDM
17/04 WSID:Z2LV1 NURDIN
0998
250,000.00
CR
154,349,600.23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17/04 WSID:Z79F1
NURDIN
0000
163,000.00
CR
154,910,051.23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SETORAN VIA CDM
TANGGAL :28/04 28/04 WSID:Z2LV1 NURDIN
0998
4,550,000.00
CR
256,323,470.23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SETORAN VIA CDM
TANGGAL :28/04 28/04 WSID:Z2LV1 NURDIN
0998
1,150,000.00
CR
257,473,470.23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:28/04
28/04 WSID:Z2LV1
NURDIN
0000
82,000.00
CR
257,555,470.23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07/05
TRSF E-BANKING CR
07/05 WSID:Z2LV1
NURDIN
0000
4,873,000.00
CR
174,917,624.90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16/05
TRSF E-BANKING CR
16/05 WSID:Z2LV1
NURDIN
0000
5,864,000.00
CR
209,897,833.90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:26/05
26/05 WSID:Z2LU1
NURDIN
0000
3,594,000.00
CR
359,309,371.90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SWITCHING CR
TANGGAL :10/06 TRANSFER DR 002 SURAMIN 9823-RSIA P
0998
3,778,000.00
CR
151,854,546.70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10/07 WSID:Z2LU1
NURDIN
0000
2,572,000.00
CR
66,437,237.68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 PEND
TRSF E-BANKING CR
19/07 WSID:344K1
NURDIN
0000
648,000.00
CR
148,393,010.68</t>
        </r>
      </text>
    </comment>
    <comment ref="J21" authorId="0">
      <text>
        <r>
          <rPr>
            <b/>
            <sz val="9"/>
            <color indexed="81"/>
            <rFont val="Tahoma"/>
            <charset val="1"/>
          </rPr>
          <t xml:space="preserve"> PEND
TRSF E-BANKING CR
06/09 WSID:Z2LU1
NURDIN
0000
307,000.00
CR
190,973,766.99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03/09
TRSF E-BANKING CR
09/03 720R1
NURDIN
0000
433,000.00
CR
165,329,160.99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4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09/05
SETORAN VIA CDM
TANGGAL :07/05 0705 WSID:Z19F1 8800844909 IDR NINA KOMARIAH
0998
1,400,000.00
CR
91,512,376.74
09/05
SETORAN VIA CDM
TANGGAL :07/05 0705 WSID:Z19F1 8800844909 IDR NINA KOMARIAH
0998
200,000.00
CR
91,712,376.74
09/05
SETORAN VIA CDM
TANGGAL :07/05 0705 WSID:Z19F1 8800844909 IDR NINA KOMARIAH
0998
250,000.00
CR
91,962,376.74
09/05
TRSF E-BANKING CR
TANGGAL :07/05
07/05 WSID:Z19F1
NINA KOMARIAH
0000
50,000.00
CR
92,012,376.74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11 MEI 2016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PEND
SWITCHING CR
TRANSFER DR 009 IBU MASBUBAH KL PARUNG 2
0998
2,400,000.00
CR
210,689,684.74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C16009436  Titipan Pembayaran (K)  May 21 '16 19:19  2.500.000   Kas Besar  Dani Darmawan  Sesuai Faktur   Titipan Pembayaran a/n Ibu Imas Parung Bogor Rp. 2.500.000 ID Opex 160083952 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3,510,000.00
CR
193,415,807.74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GRUTTY CIBA
0998
5,000,000.00
CR
34,293,224.57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3,000,000.00
CR
164,227,522.57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C16011205  Titipan Pembayaran (K)  Jun 22 '16 12:16  1.488.000   Kas Besar  Gugun  Sesuai Faktur   Pembayaran pelanggan a/n Imas Parung bogor Rp. 1.488.000 ID 160086869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C16011231  Titipan Pembayaran (K)  Jun 22 '16 15:18  1.000.000   Kas Besar  Gugun  Sesuai Faktur   Pembayaran pelanggan a/n Imas Parung Bogor Rp. 1.000.000 &gt; ID 160089125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2,500,000.00
CR
335,205,172.15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 C16012235  Titipan Pembayaran (K)  Jul 30 '16 16:37  1.863.500   Kas Besar  Dewi Rosdiana  Sesuai Faktur   Sisa Pembayaran Pelanggan a/n Ibu Imas Parung ID Opex 160090979 dan 160089125 Rp. 1.863.500  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C16012238  Titipan Pembayaran (K)  Jul 30 '16 17:50  1.000.000   Kas Besar  Dewi Rosdiana  Sesuai Faktur   Titipan Pembayaran Tunai Pembelanjaan a/n Ibu mas Parung ID Opex 160092409 Rp. 1.000.000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 C16012829  Titipan Pembayaran (K)  Aug 14 '16 19:06  1.825.400   Kas Besar  Imam Maulana  Sesuai Faktur   Titipan pembayaran a.n Ibu Imas - Parung Bogor Rp 1.825.400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C16013285  Titipan Pembayaran (K)  Aug 25 '16 17:33  2.000.000   Kas Besar  Dewi Rosdiana  Sesuai Faktur   Titip Pembayaran Pelanggan via Tunai a/n Imas Parung Rp. 2.000.000  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 xml:space="preserve">  C16013631  Titipan Pembayaran (K)  Sep 02 '16 19:27  2.000.000   Kas Besar  Dewi Rosdiana  Sesuai Faktur   Titipan Tunai Pemabayaran Pelanggan a/n Imas Parung Bogor Rp. 2.000.000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2,600,000.00
CR
174,457,168.26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 C16014704  Titipan Pembayaran (K)  Sep 24 '16 15:55  2.000.000   Kas Besar  Gugun Gunawan  Sesuai Faktur   Titip pembayaran a/n Imas Parung Bogor Rp. 2.000.000 ID 160097892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C16015199  Titipan Pembayaran (K)  Oct 04 '16 18:28  2.000.000   Kas Besar  Roni Setiadi  Sesuai Faktur   Titip Bayar Pelanggan a/n Imas Parung Rp. 2.000.000 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 xml:space="preserve">C16016221  Titipan Pembayaran (K)  Oct 24 '16 18:25  1.500.000   Kas Besar  Annisa Zahirah  Sesuai Faktur   Titip bayar Pelanggan a/n Ibu Imas Rp. 1.500.000 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 C16017077  Titipan Pembayaran (K)  Nov 10 '16 16:21  1.000.000   Kas Besar  Annisa Zahirah  Sesuai Faktur   Titip Uang a/n Imas Parung Rp 1.000.000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 C16018739  Titipan Pembayaran (K)  Dec 20 '16 17:43  2.000.000   Kas Besar  Annisa Zahirah  Sesuai Faktur   Titip pembayaran a/n Imas Parung Rp 2.000.000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24/04/17  TRANSFER ATM MASBUBAH TO ABDUL RAHMAN
  200.000,00  318.935.590,00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30/08
SWITCHING CR
TRANSFER DR 009 SDRI SRI RAHMAWATKL PARUNG 2
0998
1,050,000.00
CR
71,696,285.12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PEND
SWITCHING CR
TANGGAL :10/09 TRANSFER DR 002 MASBUBAH 0812-UNIT P
0998
1,200,000.00
CR
24,653,397.90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>29/09/17  TRANSFER ATM MASBUBAH TO ABDUL RAHMAN FROM081201044144532 TO400301000897500ATM
  800.000,00  203.552.110,00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5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14/04/16  TRANSFER ATM SOFYA TO ABDUL RAHMAN
  5.500.000,00  26.542.076,00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25/04/16  TRANSFER ATM SOFYA TO ABDUL RAHMAN
  15.000.000,00  51.008.003,00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13/05/16  TRANSFER ATM SOFYA TO ABDUL RAHMAN
  23.000.000,00  124.333.575,00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25/05/16  TRANSFER ATM SOFYA TO ABDUL RAHMAN
  20.000.000,00  197.939.214,00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03/06/16  TRANSFER ATM SOFYA TO ABDUL RAHMAN
  25.000.000,00  168.626.118,00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14/06/16  TRANSFER ATM SOFYA TO ABDUL RAHMAN
  45.000.000,00  276.559.304,00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25/06/16  TRANSFER ATM SOFYA TO ABDUL RAHMAN
  22.000.000,00  324.356.042,00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01/07/16  TRANSFER ATM SOFYA TO ABDUL RAHMAN
  5.000.000,00  335.571.694,00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23/08/16  TRANSFER ATM SOFYA TO ABDUL RAHMAN
  14.000.000,00  415.217.862,00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>05/09/16  TRANSFER ATM SOFYA TO ABDUL RAHMAN
  10.000.000,00  463.165.066,00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>23/09/16  TRANSFER ATM SOFYA TO ABDUL RAHMAN
  15.000.000,00  505.367.663,00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03/10/16  TRANSFER ATM SOFYA TO ABDUL RAHMAN
  8.000.000,00  531.223.192,00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25/10/16  TRANSFER ATM SOFYA TO ABDUL RAHMAN
  12.000.000,00  595.021.718,00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15/11/16  TRANSFER ATM SOFYA TO ABDUL RAHMAN
  7.000.000,00  894.123.890,00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03/12/16  TRANSFER ATM SOFYA TO ABDUL RAHMAN
  4.000.000,00  572.012.534,00</t>
        </r>
      </text>
    </comment>
    <comment ref="J57" authorId="0">
      <text>
        <r>
          <rPr>
            <b/>
            <sz val="9"/>
            <color indexed="81"/>
            <rFont val="Tahoma"/>
            <family val="2"/>
          </rPr>
          <t>17/05/17  TRANSAKSI KREDIT DARI BANK LAIN 5221848002104291#000000304577#ATM #TRFHM
  6.000.000,00  368.933.667,00: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>28/05/17  TRANSFER ATM SOFYA TO ABDUL RAHMAN FROM112701000095563 TO400301000897500ATM
  4.500.000,00  427.330.547,00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>05/06/17  TRANSFER ATM SOFYA TO ABDUL RAHMAN e
  10.000.000,00  478.196.083,00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>21/06/17  TRANSFER ATM SOFYA TO ABDUL RAHMAN FROM112701000095563 TO400301000897500ATM
  2.500.000,00  489.689.916,00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6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C16012859  Titipan Pembayaran (K)  Aug 15 '16 17:35  2.000.000   Kas Besar  Dewi Rosdiana  Sesuai Faktur   Titipan Pembayaran Pelanggan a/n Jarkasih - Jaya Mandiri Rp. 2.000.000 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C16013284  Titipan Pembayaran (K)  Aug 25 '16 17:33  2.000.000   Kas Besar  Dewi Rosdiana  Sesuai Faktur   Titip Pembayaran Pelanggan via Tunai a/n Pak Jarkasih Rp. 2.000.000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C16013806  Titipan Pembayaran (K)  Sep 06 '16 18:15  3.500.000   Kas Besar  Dewi Rosdiana  Sesuai Faktur   Titip Tunai Pembayaran Pelanggan a/n Jarkasih (Berkah Mandiri) Rp. 3.500.000 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C16014524  Titipan Pembayaran (K)  Sep 22 '16 09:18  2.000.000   Kas Besar  Annisa Zahirah  Sesuai Faktur   Titip Bayar Pelanggan a/n Jarkasih (Berkah Mandiri) Rp. 2.000.000 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C16015116  Titipan Pembayaran (K)  Oct 03 '16 10:34  2.000.000   Kas Besar  Annisa Zahirah  Sesuai Faktur   Titip Bayar Tunai Pelanggan a/n Jarkasih Rp. 2.000.000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C16015552  Titipan Pembayaran (K)  Oct 11 '16 16:43  3.000.000   Kas Besar  Annisa Zahirah  Sesuai Faktur   Titip bayar Pelanggan a/n Jarkasih Rp. 3.000.000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27/10/16  SETORAN TANPA BUKU TRANSFER
  3.000.000,00  599.823.218,00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C16016603  Titipan Pembayaran (K)  Nov 01 '16 15:51  2.000.000   Kas Besar  Annisa Zahirah  Sesuai Faktur   Titip bayar Berkah mandiri ID 1601018861 Rp 2.000.000 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 C16017211  Titipan Pembayaran (K)  Nov 13 '16 18:05  3.000.000   Kas Besar  Annisa Zahirah  Sesuai Faktur   Titip bayar pelanggan a.n Jarkasih(Berkah Mandiri) Rp 3.000.000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C16017661  Titipan Pembayaran (K)  Nov 24 '16 15:07  5.000.000   Kas Besar  Annisa Zahirah  Sesuai Faktur   Titip uang dari pelanggan a/n Jarkasih Berkah mandiri Rp 5.000.000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C16018118  Titipan Pembayaran (K)  Dec 05 '16 18:24  4.600.000   Kas Besar  Annisa Zahirah  Sesuai Faktur   Titip pembayaran a/n Jarkasih Berkah Mandiri ID 160105412 Rp 4.600.000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 xml:space="preserve">  C16018555  Titipan Pembayaran (K)  Dec 16 '16 16:47  5.000.000   Kas Besar  Annisa Zahirah  Sesuai Faktur   Titip Bayar Pelanggan a/n Jarkasih Rp. 5.000.000 &gt; ID 160106323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C16019044  Titipan Pembayaran (K)  Dec 28 '16 12:26  4.000.000   Kas Besar  Annisa Zahirah  Sesuai Faktur   Titip pembayaran a/n Jarkasih ID 160107630 Rp 4.000.000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 C17019475  Titipan Pembayaran (K)  Jan 10 '17 18:01  1.000.000   Kas Besar  Annisa Zahirah  Sesuai Faktur   Titip Pembayaran a/n Berkah mandiri ID 170108559 Rp 1.000.000 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C17020176  Titipan Pembayaran (K)  Feb 01 '17 16:05  3.000.000   Kas Besar  Anisa Zahirah  Sesuai Faktur   Titip Bayar Pelanggan a/n Jarkasih Rp. 3.000.000 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C17020580  Titipan Pembayaran (K)  Feb 13 '17 18:12  400.000   Kas Besar  Anisa Zahirah  Sesuai Faktur   Titip Bayar Pelanggan a/n jarkasih (Berkah Mandiri) Rp. 400.000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 C17021308  Titipan Pembayaran (K)  Mar 05 '17 19:03  1.000.000   Kas Besar  Anisa Zahirah  Sesuai Faktur   Titip pembayaran dari bpk Jarkasih Rp 1.000.000. ID pesanan hari ini 170115046  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Titip bayar Rp 3,000,000
Pemasukan ID C17022286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 C17023286  Titipan Pembayaran (K)  Apr 17 '17 09:59  3.500.000   7.868.700  Kas Besar  Rizal Zaelani  Sesuai Faktur   Titip Bayar Pelanggan a/n Jarkasih Rp. 3.500.000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C17024220  Titipan Pembayaran (K)  May 08 '17 13:43  2.000.000   15.503.700  Kas Besar  Anisa Zahirah  Sesuai Faktur   Titip Tunai pelanggan a/n jarkasih Rp 2.000.000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  C17024725  Titipan Pembayaran (K)  May 18 '17 16:05  3.500.000   17.325.000  Kas Besar  Dani Darmawan  Sesuai Faktur   Titip Bayar Pelanggan a/n Jarkasih Rp 3.500.000 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 xml:space="preserve">C17027411  Titipan Pembayaran (K)  Jul 17 '17 15:55  2.360.000   27.456.700  Kas Besar  Roni Setiadi  Sesuai Faktur   Titip Tunai Pelanggan a/n Jarkasih Rp 2.360.000 ID 170133968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C17027869  Titipan Pembayaran (K)  Jul 28 '17 16:06  1.417.800   31.105.300  Kas Besar  Aliva Greata...  Sesuai Faktur   Titip Tunai Pelanggan a/n Jarkasih Rp 1.417.800 ID 170135154 </t>
        </r>
      </text>
    </comment>
  </commentList>
</comments>
</file>

<file path=xl/comments17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>03/10/16  TRANSFER ATM BAMBANG ARIANT TO ABDUL RAHMAN
  2.565.000,00  523.223.192,00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C16015441  Titipan Pembayaran (K)  Oct 08 '16 18:26  1.400.000   Kas Besar  Annisa Zahirah  Sesuai Faktur   Titip Bayar Pelanggan a/n Bambang Ariantoro Rp. 1.400.000 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20/10/16  TRANSFER ATM ENENG ROHIMAH TO ABDUL RAHMAN
  5.565.000,00  571.631.701,00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C16016357  Titipan Pembayaran (K)  Oct 27 '16 16:08  1.100.000   Kas Besar  Maulana...  Sesuai Faktur   titip pemabayaran a/n:BAMBANG ARIANTORO Rp 1.100.000 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C16016915  Titipan Pembayaran (K)  Nov 07 '16 17:20  3.250.000   Kas Besar  Annisa Zahirah  Sesuai Faktur   Titip Uang a/n Bambang Ariantoro Rp 3.250.000 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C16017307  Titipan Pembayaran (K)  Nov 15 '16 17:59  3.000.000   Kas Besar  Annisa Zahirah  Sesuai Faktur   Titip Bayar Pelanggan a/n Bambang Ariantoro Rp. 3.000.000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26/11/16  TRANSFER ATM BAMBANG ARIANT TO ABDUL RAHMAN O
  3.300.000,00  616.449.495,00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05/12/16  TRANSFER ATM BAMBANG ARIANT TO ABDUL RAHMAN O
  2.300.000,00  576.357.035,00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C16018117  Titipan Pembayaran (K)  Dec 05 '16 18:22  50.000   Kas Besar  Annisa Zahirah  Sesuai Faktur   Titip bayar pelanggan a/n Bambang ariantoro Rp 50.000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26/12/16  TRANSFER ATM BAMBANG ARIANT TO ABDUL RAHMAN L
  3.000.000,00  307.110.700,00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C17019362  Titipan Pembayaran (K)  Jan 07 '17 18:08  4.250.000   Kas Besar  Annisa Zahirah  Sesuai Faktur   Titip Pembayaran a/n Bambang Ariantoro Rp 4.250.000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C17019980  Titipan Pembayaran (K)  Jan 26 '17 18:10  2.400.000   Kas Besar  Anisa Zahirah  Sesuai Faktur   Titip Bayar Pelanggan a/n Bambang Ariantoror Rp. 2.400.000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C17020334  Titipan Pembayaran (K)  Feb 06 '17 16:33  993.400   Kas Besar  Rizal Zaelani  Sesuai Faktur   Titip Bayar Pelanggan /n Bambang Ariantoro Rp. 993.400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C17020670  Titipan Pembayaran (K)  Feb 17 '17 16:57  3.402.000   Kas Besar  Rizal Zaelani  Sesuai Faktur   Titip Pembayaran Pelanggan Tunai a/n Bambang Ariantoro Rp. 3.402.000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 xml:space="preserve">C17023990  Titipan Pembayaran (K)  May 03 '17 10:55  1.251.000   13.290.100  Kas Besar  Ramdan Dermawan  Sesuai Faktur   Titip Bayar Pelanggan a/n Bambang Ariantoro Rp 1.251.000    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  C17024871  Titipan Pembayaran (K)  May 21 '17 12:04  1.655.000   5.597.700  Kas Besar  Ramdan Dermawan  Sesuai Faktur   Titipan pembayaran dari Bambang Ariantoro Rp 1.655.000 </t>
        </r>
      </text>
    </comment>
  </commentList>
</comments>
</file>

<file path=xl/comments18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13/05/2016  M-BK TRF CA/SA
00104672750000000
DARI SAMSUL BAHRI
 0,00  10.467.275,00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17/05/2016  M-BK TRF CA/SA
DARI SAMSUL BAHRI
 0,00  13.246.625,00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27/05/2016  M-BK TRF CA/SA
DARI SAMSUL BAHRI
 0,00  5.515.625,00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03/06/2016  M-BK TRF CA/SA
DARI SAMSUL BAHRI
 0,00  10.851.400,00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>10/06/2016  M-BK TRF CA/SA
DARI SAMSUL BAHRI
 0,00  8.920.450,00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20/06/2016  M-BK TRF CA/SA
DARI SAMSUL BAHRI
 0,00  11.561.725,00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24/06/2016  M-BK TRF CA/SA
DARI SAMSUL BAHRI
 0,00  11.077.938,00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29/06/2016  M-BK TRF CA/SA
DARI SAMSUL BAHRI
 0,00  7.507.063,00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06/08/2016  M-BK TRF CA/SA
DARI SAMSUL BAHRI
 0,00  1.887.200,00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12/08/2016  M-BK TRF CA/SA
DARI SAMSUL BAHRI
 0,00  2.968.613,00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22/08/2016  M-BK TRF CA/SA
DARI SAMSUL BAHRI
 0,00  5.593.875,00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26/08/2016  M-BK TRF CA/SA
DARI SAMSUL BAHRI
 0,00  6.003.025,00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05/09/2016  M-BK TRF CA/SA
DARI SAMSUL BAHRI
 0,00  6.249.338,00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13/09/2016  M-BK TRF CA/SA
DARI SAMSUL BAHRI
 0,00  7.901.075,00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20/09/2016  M-BK TRF CA/SA
DARI SAMSUL BAHRI
 0,00  16.241.925,00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26/09/2016  M-BK TRF CA/SA
DARI SAMSUL BAHRI
 0,00  4.244.100,00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04/10/2016  M-BK TRF CA/SA
DARI SAMSUL BAHRI
 0,00  7.447.825,00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11/10/2016  M-BK TRF CA/SA
DARI SAMSUL BAHRI
 0,00  6.781.250,00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>18/10/2016  M-BK TRF CA/SA
DARI SAMSUL BAHRI
 0,00  2.817.413,00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>26/10/2016  M-BK TRF CA/SA
DARI SAMSUL BAHRI
 0,00  2.685.550,00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01/11/2016  M-BK TRF CA/SA
DARI SAMSUL BAHRI
 0,00  2.953.650,00</t>
        </r>
      </text>
    </comment>
    <comment ref="J41" authorId="0">
      <text>
        <r>
          <rPr>
            <b/>
            <sz val="9"/>
            <color indexed="81"/>
            <rFont val="Tahoma"/>
            <family val="2"/>
          </rPr>
          <t>09/11/2016  M-BK TRF CA/SA
DARI SAMSUL BAHRI
 0,00  1.810.112,00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14/11/2016  M-BK TRF CA/SA
DARI SAMSUL BAHRI
 0,00  5.661.600,00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23/11/2016  M-BK TRF CA/SA
DARI SAMSUL BAHRI
 0,00  2.440.638,00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01/12/2016  M-BK TRF CA/SA
DARI SAMSUL BAHRI
 0,00  6.617.275,00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>08/12/2016  M-BK TRF CA/SA
DARI SAMSUL BAHRI
 0,00  4.312.700,00</t>
        </r>
      </text>
    </comment>
    <comment ref="J51" authorId="0">
      <text>
        <r>
          <rPr>
            <b/>
            <sz val="9"/>
            <color indexed="81"/>
            <rFont val="Tahoma"/>
            <family val="2"/>
          </rPr>
          <t>15/12/2016  M-BK TRF CA/SA
DARI SAMSUL BAHRI
 0,00  3.917.813,00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>22/12/2016  M-BK TRF CA/SA
DARI SAMSUL BAHRI
 0,00  5.448.188,00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>29/12/2016  M-BK TRF CA/SA
DARI SAMSUL BAHRI
 0,00  3.705.275,00</t>
        </r>
      </text>
    </comment>
    <comment ref="J58" authorId="0">
      <text>
        <r>
          <rPr>
            <b/>
            <sz val="9"/>
            <color indexed="81"/>
            <rFont val="Tahoma"/>
            <family val="2"/>
          </rPr>
          <t>04/01/2017  M-BK TRF CA/SA
DARI SAMSUL BAHRI
 0,00  4.729.112,00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>12/01/2017  M-BK TRF CA/SA
DARI SAMSUL BAHRI
 0,00  5.064.150,00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>20/01/2017  M-BK TRF CA/SA
DARI SAMSUL BAHRI
 0,00  2.515.099,00</t>
        </r>
      </text>
    </comment>
    <comment ref="J67" authorId="0">
      <text>
        <r>
          <rPr>
            <b/>
            <sz val="9"/>
            <color indexed="81"/>
            <rFont val="Tahoma"/>
            <family val="2"/>
          </rPr>
          <t>02/02/2017  M-BK TRF CA/SA
DARI SAMSUL BAHRI
 0,00  2.566.375,00</t>
        </r>
      </text>
    </comment>
    <comment ref="J70" authorId="0">
      <text>
        <r>
          <rPr>
            <b/>
            <sz val="9"/>
            <color indexed="81"/>
            <rFont val="Tahoma"/>
            <family val="2"/>
          </rPr>
          <t>09/02/2017  M-BK TRF CA/SA
DARI SAMSUL BAHRI
 0,00  4.288.026,00</t>
        </r>
      </text>
    </comment>
    <comment ref="J71" authorId="0">
      <text>
        <r>
          <rPr>
            <b/>
            <sz val="9"/>
            <color indexed="81"/>
            <rFont val="Tahoma"/>
            <family val="2"/>
          </rPr>
          <t>13/02/2017  M-BK TRF CA/SA
DARI SAMSUL BAHRI
 0,00  6.394.062,00</t>
        </r>
      </text>
    </comment>
    <comment ref="J72" authorId="0">
      <text>
        <r>
          <rPr>
            <b/>
            <sz val="9"/>
            <color indexed="81"/>
            <rFont val="Tahoma"/>
            <family val="2"/>
          </rPr>
          <t>24/02/2017  M-BK TRF CA/SA
DARI SAMSUL BAHRI
 0,00  4.989.950,00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02/03/2017  M-BK TRF CA/SA
DARI SAMSUL BAHRI
 0,00  6.144.950,00</t>
        </r>
      </text>
    </comment>
    <comment ref="J77" authorId="0">
      <text>
        <r>
          <rPr>
            <b/>
            <sz val="9"/>
            <color indexed="81"/>
            <rFont val="Tahoma"/>
            <family val="2"/>
          </rPr>
          <t>06/03/2017  M-BK TRF CA/SA
DARI SAMSUL BAHRI
 0,00  12.327.000,00</t>
        </r>
      </text>
    </comment>
    <comment ref="J80" authorId="0">
      <text>
        <r>
          <rPr>
            <b/>
            <sz val="9"/>
            <color indexed="81"/>
            <rFont val="Tahoma"/>
            <family val="2"/>
          </rPr>
          <t>17/03/2017  M-BK TRF CA/SA
DARI SAMSUL BAHRI
 0,00  9.473.188,00</t>
        </r>
      </text>
    </comment>
    <comment ref="J81" authorId="0">
      <text>
        <r>
          <rPr>
            <b/>
            <sz val="9"/>
            <color indexed="81"/>
            <rFont val="Tahoma"/>
            <family val="2"/>
          </rPr>
          <t>20/03/2017  M-BK TRF CA/SA
DARI SAMSUL BAHRI
 0,00  11.004.963,00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>27/03/2017  M-BK TRF CA/SA
DARI SAMSUL BAHRI
 0,00  10.936.537,00</t>
        </r>
      </text>
    </comment>
    <comment ref="J84" authorId="0">
      <text>
        <r>
          <rPr>
            <b/>
            <sz val="9"/>
            <color indexed="81"/>
            <rFont val="Tahoma"/>
            <family val="2"/>
          </rPr>
          <t>03/04/2017  M-BK TRF CA/SA
DARI SAMSUL BAHRI
 0,00  9.455.625,00</t>
        </r>
      </text>
    </comment>
    <comment ref="J86" authorId="0">
      <text>
        <r>
          <rPr>
            <b/>
            <sz val="9"/>
            <color indexed="81"/>
            <rFont val="Tahoma"/>
            <family val="2"/>
          </rPr>
          <t>10/04/2017  M-BK TRF CA/SA
DARI SAMSUL BAHRI
 0,00  10.660.913,00</t>
        </r>
      </text>
    </comment>
    <comment ref="J87" authorId="0">
      <text>
        <r>
          <rPr>
            <b/>
            <sz val="9"/>
            <color indexed="81"/>
            <rFont val="Tahoma"/>
            <family val="2"/>
          </rPr>
          <t>17/04/2017  M-BK TRF CA/SA
DARI SAMSUL BAHRI
 0,00  11.949.875,00</t>
        </r>
      </text>
    </comment>
    <comment ref="J88" authorId="0">
      <text>
        <r>
          <rPr>
            <b/>
            <sz val="9"/>
            <color indexed="81"/>
            <rFont val="Tahoma"/>
            <family val="2"/>
          </rPr>
          <t>24/04/2017  M-BK TRF CA/SA
DARI SAMSUL BAHRI
 0,00  12.264.613,00</t>
        </r>
      </text>
    </comment>
    <comment ref="J89" authorId="0">
      <text>
        <r>
          <rPr>
            <b/>
            <sz val="9"/>
            <color indexed="81"/>
            <rFont val="Tahoma"/>
            <family val="2"/>
          </rPr>
          <t>02/05/2017  M-BK TRF CA/SA
DARI SAMSUL BAHRI
 0,00  5.178.600,00</t>
        </r>
      </text>
    </comment>
    <comment ref="J90" authorId="0">
      <text>
        <r>
          <rPr>
            <b/>
            <sz val="9"/>
            <color indexed="81"/>
            <rFont val="Tahoma"/>
            <family val="2"/>
          </rPr>
          <t>08/05/2017  M-BK TRF CA/SA
DARI SAMSUL BAHRI
 0,00  14.149.363,00</t>
        </r>
      </text>
    </comment>
    <comment ref="J91" authorId="0">
      <text>
        <r>
          <rPr>
            <b/>
            <sz val="9"/>
            <color indexed="81"/>
            <rFont val="Tahoma"/>
            <family val="2"/>
          </rPr>
          <t>15/05/2017  M-BK TRF CA/SA
DARI SAMSUL BAHRI
 0,00  2.809.013,00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>22/05/2017  M-BK TRF CA/SA
DARI SAMSUL BAHRI
 0,00  11.905.688,00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>29/05/2017  M-BK TRF CA/SA
DARI SAMSUL BAHRI
 0,00  7.863.100,00</t>
        </r>
      </text>
    </comment>
    <comment ref="J94" authorId="0">
      <text>
        <r>
          <rPr>
            <b/>
            <sz val="9"/>
            <color indexed="81"/>
            <rFont val="Tahoma"/>
            <family val="2"/>
          </rPr>
          <t>05/06/2017  M-BK TRF CA/SA
DARI SAMSUL BAHRI
 0,00  8.260.692,00</t>
        </r>
      </text>
    </comment>
    <comment ref="J95" authorId="0">
      <text>
        <r>
          <rPr>
            <b/>
            <sz val="9"/>
            <color indexed="81"/>
            <rFont val="Tahoma"/>
            <family val="2"/>
          </rPr>
          <t>12/06/2017  ATMB CR Transfer
00004722 /0000006827/ATB-0000000000022
0761230386300
 0,00  6.568.363,00</t>
        </r>
      </text>
    </comment>
    <comment ref="J98" authorId="0">
      <text>
        <r>
          <rPr>
            <b/>
            <sz val="9"/>
            <color indexed="81"/>
            <rFont val="Tahoma"/>
            <family val="2"/>
          </rPr>
          <t>19/06/2017  ATMB CR Transfer
00004722 /0000000913/ATB-0000000000022
0761230386300
 0,00  16.544.151,00</t>
        </r>
      </text>
    </comment>
    <comment ref="J100" authorId="0">
      <text>
        <r>
          <rPr>
            <b/>
            <sz val="9"/>
            <color indexed="81"/>
            <rFont val="Tahoma"/>
            <family val="2"/>
          </rPr>
          <t>29/07/2017  M-BK TRF CA/SA
DARI SAMSUL BAHRI
 0,00  2.302.563,00</t>
        </r>
      </text>
    </comment>
    <comment ref="J103" authorId="0">
      <text>
        <r>
          <rPr>
            <b/>
            <sz val="9"/>
            <color indexed="81"/>
            <rFont val="Tahoma"/>
            <family val="2"/>
          </rPr>
          <t>18/08/2017  SA Cash Dep NoBook
BLACKKELY FROM SAMSUL BAHRI(GHAISAN
ABDUL RAHMAN
 0,00  2.085.000,00</t>
        </r>
      </text>
    </comment>
    <comment ref="J105" authorId="0">
      <text>
        <r>
          <rPr>
            <b/>
            <sz val="9"/>
            <color indexed="81"/>
            <rFont val="Tahoma"/>
            <family val="2"/>
          </rPr>
          <t>31/08/2017  M-BK TRF CA/SA W/TXT
black from mja
DARI SAMSUL BAHRI
 0,00  2.500.000,00</t>
        </r>
      </text>
    </comment>
    <comment ref="J108" authorId="0">
      <text>
        <r>
          <rPr>
            <b/>
            <sz val="9"/>
            <color indexed="81"/>
            <rFont val="Tahoma"/>
            <family val="2"/>
          </rPr>
          <t>09/09/2017  M-BK TRF CA/SA
DARI SAMSUL BAHRI
 0,00  1.000.000,00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>09/10/2017  M-BK TRF CA/SA W/TXT
blackely lunas
DARI SAMSUL BAHRI
 0,00  1.377.000,00</t>
        </r>
      </text>
    </comment>
    <comment ref="J111" authorId="0">
      <text>
        <r>
          <rPr>
            <b/>
            <sz val="9"/>
            <color indexed="81"/>
            <rFont val="Tahoma"/>
            <family val="2"/>
          </rPr>
          <t>30/10/2017  M-BK TRF CA/SA W/TXT
black from mja
DARI SAMSUL BAHRI
 0,00  1.700.000,00</t>
        </r>
      </text>
    </comment>
  </commentList>
</comments>
</file>

<file path=xl/comments19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19 MARET 2016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26 MARET 2016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26 MARET 2016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 APRIL 2016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PEND
TRSF E-BANKING CR 
29/04 WSID:248L1 
ASEP SAEPUL ROHMAT
0000
15,000,000.00
CR
72,946,521.28
PM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07/05/2016  PRMA CR Transfer
1300012670983 5576920004948594
7555 /4279 /PRM-JL.RY CITAN
 0,00  15.000.000,00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20/05/16  TRANSFER ATM ASEP SAEPUL RO TO ABDUL RAHMAN d
  3.500.000,00  166.775.442,00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C16010170  Titipan Pembayaran (K)  Jun 03 '16 17:51  5.000.000   Kas Besar  Dewi Rosdiana  Sesuai Faktur   Pembayaran Pelanggan a/n PM Collection Rp. 5.000.000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17/06/16  TRANSAKSI KREDIT DARI BANK LAIN 5221842057599844#000000080908#ATM #TRFHM
  5.000.000,00  287.980.393,00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C16011375  Titipan Pembayaran (K)  Jun 25 '16 12:57  4.500.000   Kas Besar  Gugun  Sesuai Faktur   Titip pembayaran a/n PM COLLECTION Rp. 4.500.000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C16011555  Titipan Pembayaran (K)  Jun 29 '16 15:26  2.000.000   Kas Besar  Dewi Rosdiana  Sesuai Faktur   Titipan Pembayaran PM Collection Rp. 2.000.000 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16/07/2016  SA ATM Dr Trf
DARI ASEP SAEPUL ROHMAT
S1AW1OP5 /7980530420/ATM-TK BUMI CIT
 0,00  9.503.156,00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C16013016  Titipan Pembayaran (K)  Aug 20 '16 08:17  1.500.000   Kas Besar  Dewi Rosdiana  Sesuai Faktur   Titip Pembayaran Pelanggan a/n Bpk. Asep Saepul Rohmat PM Collection Rp. 1.500.000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>02/09/2016  SA ATM Dr Trf
DARI ASEP SAEPUL ROHMAT
S1AW1EZW /6990873760/ATM-RS GRH ASRI
 0,00  3.500.000,00</t>
        </r>
      </text>
    </comment>
    <comment ref="J41" authorId="0">
      <text>
        <r>
          <rPr>
            <b/>
            <sz val="9"/>
            <color indexed="81"/>
            <rFont val="Tahoma"/>
            <family val="2"/>
          </rPr>
          <t xml:space="preserve">  C16014315  Titipan Pembayaran (K)  Sep 17 '16 18:00  1.800.000   Kas Besar  Annisa Zahirah  Sesuai Faktur   Titipan Pembayaran Pelanggan a/n PM Collection Rp. 1.800.000 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30/09/2016  ATMB CR Transfer
00007635 /0000007787/ATB-0000000000022
0700283961300
 0,00  4.000.000,00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 xml:space="preserve">  C16015377  Titipan Pembayaran (K)  Oct 07 '16 17:54  2.000.000   Kas Besar  Dani Darmawan  Sesuai Faktur   Titip Bayar Pelanggan a/n Asep PM Collection Rp. 2.000.000 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 C16015719  Titipan Pembayaran (K)  Oct 14 '16 19:08  3.000.000   Kas Besar  Annisa Zahirah  Sesuai Faktur   Titip bayar Pelanggan a/n PM Collection Rp. 3.000.000 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 C16016147  Titipan Pembayaran (K)  Oct 22 '16 19:11  5.000.000   Kas Besar  Maulana...  Sesuai Faktur   titip pembayaran pelanggan a/n PM collection Rp 5.000.000 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C16016464  Titipan Pembayaran (K)  Oct 29 '16 18:36  2.000.000   Kas Besar  Maulana...  Sesuai Faktur   titip bayar a/n: PM COLLECTION Rp 2.000.000 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 xml:space="preserve">  C16016756  Titipan Pembayaran (K)  Nov 04 '16 16:17  3.000.000   Kas Besar  Dewi Rosdiana  Sesuai Faktur   Penitipan pembayaran a/n Asep Saeful rohmat PM Rp 3.000.000 </t>
        </r>
      </text>
    </comment>
    <comment ref="J52" authorId="0">
      <text>
        <r>
          <rPr>
            <b/>
            <sz val="9"/>
            <color indexed="81"/>
            <rFont val="Tahoma"/>
            <family val="2"/>
          </rPr>
          <t xml:space="preserve">C16017122  Titipan Pembayaran (K)  Nov 11 '16 18:29  5.000.000   Kas Besar  Roni Setiadi  Sesuai Faktur   Titip pembayaran a/n Asep Saepul Rohmat Rp 5.000.000 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>18/11/2016  SA ATM Dr Trf
DARI ASEP SAEPUL ROHMAT
S1AD130X /5148883032/ATM-TOKO GARSEL
 0,00  1.000.000,00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 C16017420  Titipan Pembayaran (K)  Nov 18 '16 17:59  3.000.000   Kas Besar  Annisa Zahirah  Sesuai Faktur   Titip Bayar Pelanggan a/n PM Collection Rp. 3.000.000 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C16017701  Titipan Pembayaran (K)  Nov 25 '16 15:50  4.500.000   Kas Besar  Annisa Zahirah  Sesuai Faktur   Titip Uang an PM Collection / Asep Saepul Rohmat Rp 4.500.000 </t>
        </r>
      </text>
    </comment>
    <comment ref="J57" authorId="0">
      <text>
        <r>
          <rPr>
            <b/>
            <sz val="9"/>
            <color indexed="81"/>
            <rFont val="Tahoma"/>
            <family val="2"/>
          </rPr>
          <t>C16018202  Titipan Pembayaran (K)  Dec 07 '16 17:59  5.000.000   Kas Besar  Deden Rizal  Sesuai Faktur   Titip bayar pelanggan ID 160105209 a/n Asep saepul rohmat (PM) Rp 5.000.000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 C16018679  Titipan Pembayaran (K)  Dec 19 '16 15:37  5.000.000   Kas Besar  Roni Setiadi  Sesuai Faktur   Titip pembayaran a/n Asep Saepul Rohmat PM Rp 5.000.000 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 xml:space="preserve">C16018923  Titipan Pembayaran (K)  Dec 24 '16 18:17  5.000.000   Kas Besar  Annisa Zahirah  Sesuai Faktur   Titip pembayaran a/n Asep Saepul Rohmat ID 160107283 Rp 5.000.000 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 xml:space="preserve">  C17022786  Titipan Pembayaran (K)  Apr 07 '17 17:09  5.230.000   44.265.400  Kas Besar  Aris Supriatna  Sesuai Faktur   Pelunasan Piutang Pak Asep PM Rp. 5.230.000 </t>
        </r>
      </text>
    </comment>
    <comment ref="J70" authorId="0">
      <text>
        <r>
          <rPr>
            <b/>
            <sz val="9"/>
            <color indexed="81"/>
            <rFont val="Tahoma"/>
            <family val="2"/>
          </rPr>
          <t xml:space="preserve">C17024571  Titipan Pembayaran (K)  May 15 '17 10:45  4.800.000   8.380.100  Kas Besar  Dani Darmawan  Sesuai Faktur   pembayaran via Tunai pelanggan a/n PM Collection Rp 4.800.000 </t>
        </r>
      </text>
    </comment>
    <comment ref="J72" authorId="0">
      <text>
        <r>
          <rPr>
            <b/>
            <sz val="9"/>
            <color indexed="81"/>
            <rFont val="Tahoma"/>
            <family val="2"/>
          </rPr>
          <t xml:space="preserve">C17024874  Titipan Pembayaran (K)  May 21 '17 16:16  4.251.000   9.648.700  Kas Besar  Ramdan Dermawan  Sesuai Faktur   Titipan pembayaran dari Asep Saepul Rohmat Rp 4.251.000 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3" authorId="0">
      <text>
        <r>
          <rPr>
            <b/>
            <sz val="9"/>
            <color indexed="81"/>
            <rFont val="Tahoma"/>
            <family val="2"/>
          </rPr>
          <t>22/05/2017  ATMB CR Transfer
00007635 /0000008639/ATB-0000000000022
0700283961300
 0,00  2.000.000,00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C17025265  Titipan Pembayaran (K)  May 30 '17 17:00  2.741.000   31.286.100  Kas Besar  Imam Maulana  Sesuai Faktur   Titip Bayar Pelanggan a/n PM Collectio Rp 2.741.000 </t>
        </r>
      </text>
    </comment>
    <comment ref="J75" authorId="0">
      <text>
        <r>
          <rPr>
            <b/>
            <sz val="9"/>
            <color indexed="81"/>
            <rFont val="Tahoma"/>
            <family val="2"/>
          </rPr>
          <t xml:space="preserve">C17025265  Titipan Pembayaran (K)  May 30 '17 17:00  2.741.000   31.286.100  Kas Besar  Imam Maulana  Sesuai Faktur   Titip Bayar Pelanggan a/n PM Collectio Rp 2.741.000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7" authorId="0">
      <text>
        <r>
          <rPr>
            <b/>
            <sz val="9"/>
            <color indexed="81"/>
            <rFont val="Tahoma"/>
            <family val="2"/>
          </rPr>
          <t xml:space="preserve">  C17025440  Titipan Pembayaran (K)  Jun 03 '17 15:52  505.000   4.139.300  Kas Besar  Imam Maulana  Sesuai Faktur   Titip Tunai Pembayaran Pelanggan a/n PM Collection Rp 505.000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>09/01/18  TRANSAKSI KREDIT DARI BANK LAIN 5210838260095029#000000009849#MP #TRFHMB
  1.067.000,00  313.749.840,00</t>
        </r>
      </text>
    </comment>
  </commentList>
</comments>
</file>

<file path=xl/comments20.xml><?xml version="1.0" encoding="utf-8"?>
<comments xmlns="http://schemas.openxmlformats.org/spreadsheetml/2006/main">
  <authors>
    <author>Win-7</author>
  </authors>
  <commentList>
    <comment ref="J39" authorId="0">
      <text>
        <r>
          <rPr>
            <b/>
            <sz val="9"/>
            <color indexed="81"/>
            <rFont val="Tahoma"/>
            <family val="2"/>
          </rPr>
          <t>01/06/2017  SA OB SA No Book
Pembayaran Order 2 Maret - 15 April 2017
DARI ABDUL LATIF
 0,00  66.452.950,00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20/06/17  SETORAN DARI TABUNGAN 400301000897500-ABDUL RAHMAN
  43.000.000,00  497.992.770,00</t>
        </r>
      </text>
    </comment>
    <comment ref="J75" authorId="0">
      <text>
        <r>
          <rPr>
            <b/>
            <sz val="9"/>
            <color indexed="81"/>
            <rFont val="Tahoma"/>
            <family val="2"/>
          </rPr>
          <t>20/06/2017  SA OB SA No Book
Pembayaran Order 18 April- 15 Juni 2017
DARI ABDUL LATIF
 0,00  33.800.000,00</t>
        </r>
      </text>
    </comment>
    <comment ref="G105" authorId="0">
      <text>
        <r>
          <rPr>
            <b/>
            <sz val="9"/>
            <color indexed="81"/>
            <rFont val="Tahoma"/>
            <family val="2"/>
          </rPr>
          <t>Koli Kecil</t>
        </r>
      </text>
    </comment>
    <comment ref="G106" authorId="0">
      <text>
        <r>
          <rPr>
            <b/>
            <sz val="9"/>
            <color indexed="81"/>
            <rFont val="Tahoma"/>
            <family val="2"/>
          </rPr>
          <t>Koli Besar</t>
        </r>
      </text>
    </comment>
    <comment ref="G107" authorId="0">
      <text>
        <r>
          <rPr>
            <b/>
            <sz val="9"/>
            <color indexed="81"/>
            <rFont val="Tahoma"/>
            <family val="2"/>
          </rPr>
          <t>Produk Katalog 2016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 xml:space="preserve"> PEND
TRSF E-BANKING CR
0301/FTSCY/WS95011
25327746.00
Pembayaran Order
19juni s/d 5 des
ABDUL LATIF
0000
25,327,746.00
CR
38,738,694.63</t>
        </r>
      </text>
    </comment>
  </commentList>
</comments>
</file>

<file path=xl/comments21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 C16013805  Titipan Pembayaran (K)  Sep 06 '16 18:13  1.500.000   Kas Besar  Dewi Rosdiana  Sesuai Faktur   Titip Tunai Pembayaran Pelanggan a/n Anang Suryana ID 160096124 Rp. 1.500.000 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 xml:space="preserve">C16014263  Titipan Pembayaran (K)  Sep 17 '16 14:06  1.491.400   Kas Besar  Annisa Zahirah  Sesuai Faktur   Sisa Pembayaran Anang Suryana ID 160096124 Rp. 1.491.400  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C16014264  Titipan Pembayaran (K)  Sep 17 '16 14:08  1.000.000   Kas Besar  Annisa Zahirah  Sesuai Faktur   Titipan Pembayaran a/n Anang Suryana ID 160097095 Rp. 1.000.000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C16014392  Titipan Pembayaran (K)  Sep 19 '16 17:34  225.900   Kas Besar  Annisa Zahirah  Sesuai Faktur   Titip Bayar Pelanggan a/n Anang Suryana Rp. 225.900 &gt; ID 160097364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C16014525  Titipan Pembayaran (K)  Sep 22 '16 09:19  795.000   Kas Besar  Annisa Zahirah  Sesuai Faktur   Sisa Kekurangan Pembayaran Pelanggan a/n Anang Suryana Rp. 795.000 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C16015119  Titipan Pembayaran (K)  Oct 03 '16 10:46  1.450.000   Kas Besar  Annisa Zahirah  Sesuai Faktur   Titip Bayar Tunai Pelanggan a/n Anang Suryana Rp. 1.450.000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C16015311  Titipan Pembayaran (K)  Oct 06 '16 17:24  1.000.000   Kas Besar  Annisa Zahirah  Sesuai Faktur   Titip Bayar Pelanggan a/n Anang Suryana Rp. 1.000.000 &gt; ID 160099178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C16015500  Titipan Pembayaran (K)  Oct 10 '16 17:50  600.000   Kas Besar  Annisa Zahirah  Sesuai Faktur   Titip Bayar Pelanggan a/n Anang Suryana Rp. 600.000 &gt; ID 160099666 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C16015615  Titipan Pembayaran (K)  Oct 12 '16 17:23  497.000   Kas Besar  Annisa Zahirah  Sesuai Faktur   Titip Bayar Pelanggan a/n Anang Suryana Rp. 497.000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C16016358  Titipan Pembayaran (K)  Oct 27 '16 16:09  1.000.000   Kas Besar  Maulana...  Sesuai Faktur   titip pembayaran a/n: ANANG SURYANA Rp 1.000.000 ID 160101392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C16016823  Titipan Pembayaran (K)  Nov 05 '16 16:10  1.000.000   Kas Besar  Annisa Zahirah  Sesuai Faktur   Titip Bayar Pelanggan a/n Anang Suryana Rp. 1.000.000 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 xml:space="preserve">C16017296  Titipan Pembayaran (K)  Nov 15 '16 16:34  1.511.500   Kas Besar  Annisa Zahirah  Sesuai Faktur   Titip Bayar Pelanggan a/n Anang Suryana Rp. 1.511.500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C16017700  Titipan Pembayaran (K)  Nov 25 '16 15:44  494.400   Kas Besar  Annisa Zahirah  Sesuai Faktur   Titip Pembayaran a/n Anang Suryana Rp 494.400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  C16018556  Titipan Pembayaran (K)  Dec 16 '16 16:54  1.500.000   Kas Besar  Annisa Zahirah  Sesuai Faktur   Titip Bayar Pelanggan a/n Anang Suryana Rp. 1.500.000 &gt; ID 160106576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C16018978  Titipan Pembayaran (K)  Dec 26 '16 14:27  2.000.000   Kas Besar  Annisa Zahirah  Sesuai Faktur   Titip Pembayaran a/n Anang Suryana ID 160107391 Rp 2.000.000 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C17019405  Titipan Pembayaran (K)  Jan 09 '17 17:23  3.150.000   Kas Besar  Dewi Rosdiana  Sesuai Faktur   Titip Pembayaran a/n Anang suryana untuk pelunasan tgl 25 desember 2016 Rp 3.150.000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  C17019646  Titipan Pembayaran (K)  Jan 16 '17 18:37  1.400.000   Kas Besar  Annisa Zahirah  Sesuai Faktur   Titip pembayaran a/n Anang Suryana ID 170109009 Rp 1.400.000 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 xml:space="preserve">  C17019758  Titipan Pembayaran (K)  Jan 20 '17 16:42  500.000   Kas Besar  Dewi Rosdiana  Sesuai Faktur   Titip Pembayaran a/n Anang suryana ID 170109365 Rp 500.000 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C17019954  Titipan Pembayaran (K)  Jan 25 '17 18:11  2.000.000   Kas Besar  Anisa Zahirah  Sesuai Faktur   Titip Pembayaran a/n Anang Suryana Rp 2.000.000 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 xml:space="preserve">  C17020313  Titipan Pembayaran (K)  Feb 05 '17 16:52  4.031.700   Kas Besar  Andi Haeruman  Sesuai Faktur   Titip pembayaran dari pak Anang Suryana Rp 4.031.700 untuk ID belanja 170110975 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PEND
TRSF E-BANKING CR
03/21 95031
P ANANG CIANJUR
ACHMAD SUPANDI
0000
2,000,000.00
CR
234,814,375.93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 xml:space="preserve"> PEND
TRSF E-BANKING CR
03/21 95031
ANANG CIANJUR
ACHMAD SUPANDI
0000
4,000,000.00
CR
239,792,375.93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PEND
TRSF E-BANKING CR
03/30 95031
ANANG S
ACHMAD SUPANDI
0000
1,100,000.00
CR
261,588,278.93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C17022435  Titipan Pembayaran (K)  Mar 30 '17 09:49  713.600   7.576.500  Kas Besar  Anisa Zahirah  Sesuai Faktur   Titip Bayar Pelanggan a/n Anang Suryana Rp. 713.600 </t>
        </r>
      </text>
    </comment>
  </commentList>
</comments>
</file>

<file path=xl/comments22.xml><?xml version="1.0" encoding="utf-8"?>
<comments xmlns="http://schemas.openxmlformats.org/spreadsheetml/2006/main">
  <authors>
    <author>Win-7</author>
  </authors>
  <commentList>
    <comment ref="J18" authorId="0">
      <text>
        <r>
          <rPr>
            <b/>
            <sz val="9"/>
            <color indexed="81"/>
            <rFont val="Tahoma"/>
            <family val="2"/>
          </rPr>
          <t xml:space="preserve">  C17022106  Titipan Pembayaran (K)  Mar 22 '17 17:23  500.300   7.226.900  Kas Besar  Anisa Zahirah  Sesuai Faktur   Titip Bayar Pelanggan a/n Bojes Kuningan Rp. 500.300 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22/03/17  TRANSFER ATM MUHAMAD JUHARA TO ABDUL RAHMAN h
  5.343.000,00  239.827.613,00</t>
        </r>
      </text>
    </comment>
  </commentList>
</comments>
</file>

<file path=xl/comments23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2811/FTSCY/WS95011
154700.00
AnekaBusana
22Nov16
ARMI
0000
154,700.00
CR
163,034,294.4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13/01/2017 SA OB SA No Book
AnekaBusana07Jan17
DARI ARMI
0,00 100.000,00
PEND
TRSF E-BANKING CR 
1301/FTSCY/WS95011
121800.00
AnekaBusana 
07Jan17 
ARMI 
0000
121,800.00
CR
162,030,100.53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20/01/2017  SA OB SA No Book
AnekaBusana13-16Jan17
DARI ARMI
 0,00  406.613,00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28/01/17  TRANSFER IBNK ARMI TO ABDUL RAHMAN
  682.763,00  330.647.440,00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08/02/17  TRANSFER IBNK ARMI TO ABDUL RAHMAN
  264.513,00  47.424.315,00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10/02/17  TRANSFER IBNK ARMI TO ABDUL RAHMAN
  84.525,00  51.174.728,00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2002/FTSCY/WS95011
257951.00
AnekaBusana
16-17FEB17
ARMI
0000
257,951.00
CR
110,120,661.79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PEND
TRSF E-BANKING CR
0603/FTSCY/WS95011
121450.00
AnekaBusana
ARMI
0000
121,450.00
CR
128,724,959.93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1303/FTSCY/WS95011
623876.00
AnekaBusana
sd 12Mar17
ARMI
0000
623,876.00
CR
239,260,090.93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 PEND
TRSF E-BANKING CR
2003/FTSCY/WS95011
177825.00
AnekaBusana
15-17Mar17
ARMI
0000
177,825.00
CR
217,167,955.93</t>
        </r>
      </text>
    </comment>
  </commentList>
</comments>
</file>

<file path=xl/comments24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 C16013498  Titipan Pembayaran (K)  Aug 31 '16 16:34  1.500.000   Kas Besar  Dewi Rosdiana  Sesuai Faktur   Titip Tunai Pembayaran Pelanggan a/n Okris Mardani K Rp. 1.500.000 &gt; ID 160095517 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>02/09/16  SETORAN TANPA BUKU
  2.320.000,00  448.505.728,00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C16014048  Titipan Pembayaran (K)  Sep 11 '16 17:28  2.500.000   Kas Besar  Roni Setiadi  Sesuai Faktur   Pembayaran sebagian pelanggan a.n Bpk Okris Mardani Kristian ID Belanja 160096738 Rp 2.500.000 Disetujui #Manajemen 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16014522  Titipan Pembayaran (K)  Sep 22 '16 09:15  3.391.000   Kas Besar  Annisa Zahirah  Sesuai Faktur   Sisa Kekurangan Pembayaran a/n Okris Mardani K Rp. 3.391.000 ID 160096738 </t>
        </r>
      </text>
    </comment>
    <comment ref="D12" authorId="0">
      <text>
        <r>
          <rPr>
            <b/>
            <sz val="9"/>
            <color indexed="81"/>
            <rFont val="Tahoma"/>
            <family val="2"/>
          </rPr>
          <t>Retur yg terpakai pada ID 160097197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16015118  Titipan Pembayaran (K)  Oct 03 '16 10:44  3.798.600   Kas Besar  Annisa Zahirah  Sesuai Faktur   Titip Bayar Tunai Pelanggan a/n Okris Mardani K Rp. 3.798.600 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 C16015551  Titipan Pembayaran (K)  Oct 11 '16 16:38  6.335.700   Kas Besar  Annisa Zahirah  Sesuai Faktur   Titip Bayar Pelanggan a/n Okris Mardani K Rp. 6.335.700  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24/10/16  SETORAN TANPA BUKU 0537052 2111 SA Cash Dep NoBook
  3.437.000,00  578.830.427,00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C16016526  Titipan Pembayaran (K)  Oct 31 '16 16:04  1.693.200   Kas Besar  Annisa Zahirah  Sesuai Faktur   Pelunasan pembelanjaan Okris Id 160100968 Rp 1.693.200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 C17020506  Titipan Pembayaran (K)  Feb 11 '17 18:20  500.000   Kas Besar  Anisa Zahirah  Sesuai Faktur   Titip Bayar Tunai Pelanggan a/n okris Mardani K Rp. 500.000 ID 170111877 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C17020811  Titipan Pembayaran (K)  Feb 21 '17 11:30  7.037.000   Kas Besar  Anisa Zahirah  Sesuai Faktur   Pelunasan Pembyaran Pelanggan a/n Okris Rp. 7.037.000 ID 170111877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07/03/17  SETORAN TANPA BUKU
  4.000.000,00  138.374.204,00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 C17021549  Titipan Pembayaran (K)  Mar 11 '17 11:18  3.000.000   Kas Besar  Erza...  Sesuai Faktur   Titip bayar Pelanggan a/n Okris Mardani K Rp. 3.000.000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C17021678  Titipan Pembayaran (K)  Mar 14 '17 12:38  4.669.300   Kas Besar  Anisa Zahirah  Sesuai Faktur   Titip bayar Pelanggan a/n Okris Mardani K Rp. 4.669.300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
 PEND
TRSF E-BANKING CR
03/23 95031
OKRIS M CKR
ACHMAD SUPANDI
0000
1,136,000.00
CR
232,311,181.93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>C17022140  Titipan Pembayaran (K)  Mar 23 '17 10:55  5.000.000   11.279.300  Kas Besar  Dani Darmawan  Sesuai Faktur   Titip Bayar a/n Okris mardani K Rp. 5.000.000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Uang diterima oleh Ramdan dengan ID Kas masuk C17022312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Uang diterima oleh Ramdan dengan ID Kas masuk C17022285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 PEND
TRSF E-BANKING CR
03/26 95031
OKRIS CKR
ACHMAD SUPANDI
0000
3,000,000.00
CR
244,305,110.93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>C17022436  Titipan Pembayaran (K)  Mar 30 '17 13:40  4.050.200   11.626.700  Kas Besar  Anisa Zahirah  Sesuai Faktur   Titip Bayar pelanggan a/n Okris Mardani K Rp. 4.050.200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 xml:space="preserve">  C17022455  Titipan Pembayaran (K)  Mar 30 '17 18:17  1.500.000   12.149.700  Kas Besar  Anton Hermawan  Sesuai Faktur   Titip bayar Pelanggan a/n Okris Mardani K Rp. 1.500.000 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 C17022666  Titipan Pembayaran (K)  Apr 05 '17 15:23  3.911.800   10.344.200  Kas Besar  Anisa Zahirah  Sesuai Faktur   Titip bayar Pelanggan a/n Okris Mardani K Rp. 3.911.800 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 xml:space="preserve">C17023003  Titipan Pembayaran (K)  Apr 11 '17 17:31  2.630.000   29.965.300  Kas Besar  Robby...  Sesuai Faktur   Titip Bayar Pelanggan a/n Okris Mardani K Rp. 2.630.000 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 xml:space="preserve">C17023342  Titipan Pembayaran (K)  Apr 18 '17 13:55  3.114.900   8.808.500  Kas Besar  Anisa Zahirah  Sesuai Faktur   Titip Bayar Pelanggan a/n Okris Mardani K Rp. 3.114.900 </t>
        </r>
      </text>
    </comment>
    <comment ref="J51" authorId="0">
      <text>
        <r>
          <rPr>
            <b/>
            <sz val="9"/>
            <color indexed="81"/>
            <rFont val="Tahoma"/>
            <family val="2"/>
          </rPr>
          <t xml:space="preserve">  C17023346  Titipan Pembayaran (K)  Apr 18 '17 16:05  350.000   73.560.000  Kas Besar  Robby...  Sesuai Faktur   Titip bayar Pelanggan a/n Okris Mardani Rp. 350.000 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 xml:space="preserve">C17023497  Titipan Pembayaran (K)  Apr 21 '17 15:46  2.451.100   43.425.900  Kas Besar  Robby...  Sesuai Faktur   Titip Tunai Pelanggan a/n Okris Mardani K Rp. 2.451.100   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 xml:space="preserve">  C17023678  Titipan Pembayaran (K)  Apr 25 '17 14:52  3.000.000   18.154.200  Kas Besar  Anisa Zahirah  Sesuai Faktur   Titip Tunai Pelanggan a/n Okris Mardani K Rp 3.000.000 I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 C17023677  Titipan Pembayaran (K)  Apr 25 '17 14:51  2.400.000   15.154.200  Kas Besar  Robby...  Sesuai Faktur   Titip Tunai pelanggan a/n Okris Mardani K Rp 2.400.000 ID 170122659 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  C17023850  Titipan Pembayaran (K)  Apr 29 '17 16:21  4.160.000   46.512.800  Kas Besar  Robby...  Sesuai Faktur   Titip Tunai pelanggan a/n Okris Rp 4.160.000 ID 170122659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5" authorId="0">
      <text>
        <r>
          <rPr>
            <b/>
            <sz val="9"/>
            <color indexed="81"/>
            <rFont val="Tahoma"/>
            <family val="2"/>
          </rPr>
          <t xml:space="preserve">C17024778  Titipan Pembayaran (K)  May 19 '17 17:01  500.000   11.868.700  Kas Besar  Robby...  Sesuai Faktur   Titip Tunai Pelanggan a/n Okris Mardani K Rp 500.000 </t>
        </r>
      </text>
    </comment>
    <comment ref="J67" authorId="0">
      <text>
        <r>
          <rPr>
            <b/>
            <sz val="9"/>
            <color indexed="81"/>
            <rFont val="Tahoma"/>
            <family val="2"/>
          </rPr>
          <t>22/05/2017  SA Cash Dep NoBook
OKRIS M
ABDUL RAHMAN
 0,00  1.900.000,00: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5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0901/FTSCY/WS95011
533226.00
3-5 Jan
WIDYA HUTOMO SAHAD
0000
533,226.00
CR
199,407,632.53</t>
        </r>
      </text>
    </comment>
  </commentList>
</comments>
</file>

<file path=xl/comments26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04/05/16  SETORAN TANPA BUKU
  3.550.000,00  64.408.533,00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13/05/16  SETORAN TANPA BUKU
  1.000.000,00  101.333.575,00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20/05/16 SETORAN TANPA BUKU 
1.173.000,00 160.861.266,00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26/05/16  SETORAN TANPA BUKU
  2.100.000,00  200.039.214,00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06/06/16  SETORAN TANPA BUKU AHMAD
  2.490.000,00  173.089.745,00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16/06/16  SETORAN TANPA BUKU
  3.876.000,00  281.429.979,00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24/06/16  SETORAN TANPA BUKU
  1.500.000,00  302.147.454,00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01/07/16  SETORAN TANPA BUKU
  500.000,00  330.571.694,00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16/08/16  SETORAN TANPA BUKU
  216.000,00  381.413.244,00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15/09/16  SETORAN TANPA BUKU
  636.000,00  1.265.980,00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07/10/16  SETORAN TANPA BUKU AHMAD A
  454.000,00  536.735.967,00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04/11/16  SETORAN TANPA BUKU
  300.000,00  613.549.033,00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>15/11/16  SETORAN TANPA BUKU AHMAD ASPURI-400301000897500
  300.000,00  895.596.828,00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08/12/16  SETORAN TANPA BUKU AHMAD ASPURI-400301000897500
  730.000,00  579.106.523,00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06/01/17  SETORAN TANPA BUKU AHMAD ASPURI-400301000897500
  358.000,00  314.508.242,00</t>
        </r>
      </text>
    </comment>
    <comment ref="H42" authorId="0">
      <text>
        <r>
          <rPr>
            <b/>
            <sz val="9"/>
            <color indexed="81"/>
            <rFont val="Tahoma"/>
            <family val="2"/>
          </rPr>
          <t>ONGKIR KATALOG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30/01/17  SETORAN TANPA BUKU AHMAD ASPURI-400301000897500
  400.000,00  333.069.892,00</t>
        </r>
      </text>
    </comment>
    <comment ref="H46" authorId="0">
      <text>
        <r>
          <rPr>
            <b/>
            <sz val="9"/>
            <color indexed="81"/>
            <rFont val="Tahoma"/>
            <family val="2"/>
          </rPr>
          <t>ONGKIR TGL 19 FEBRUARI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>20/02/17  SETORAN TANPA BUKU AHMAD ASPURI-400301000897500
  586.000,00  68.850.908,00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27/02/17  SETORAN TANPA BUKU AHMAD
  2.292.000,00  100.134.108,00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>08/03/17  SETORAN TANPA BUKU
  2.800.000,00  154.669.735,00</t>
        </r>
      </text>
    </comment>
  </commentList>
</comments>
</file>

<file path=xl/comments27.xml><?xml version="1.0" encoding="utf-8"?>
<comments xmlns="http://schemas.openxmlformats.org/spreadsheetml/2006/main">
  <authors>
    <author>Win-7</author>
  </authors>
  <commentList>
    <comment ref="J13" authorId="0">
      <text>
        <r>
          <rPr>
            <b/>
            <sz val="9"/>
            <color indexed="81"/>
            <rFont val="Tahoma"/>
            <family val="2"/>
          </rPr>
          <t xml:space="preserve">08/11/16 SETORAN TANPA BUKU SA Cash Dep NoBook
2.300.000,00 623.719.937,00
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24/01/17  TRANSFER ATM SAMBAS TRIANA TO ABDUL RAHMAN X
  330.000,00  327.199.413,00</t>
        </r>
      </text>
    </comment>
  </commentList>
</comments>
</file>

<file path=xl/comments28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12/25 95031
ABDUL GAFUR
0000
1,844,863.00
CR
29,153,391.95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 xml:space="preserve"> PEND
TRSF E-BANKING CR
01/05 95031
ABDUL GAFUR
0000
987,175.00
CR
169,344,715.53</t>
        </r>
      </text>
    </comment>
    <comment ref="H10" authorId="0">
      <text>
        <r>
          <rPr>
            <b/>
            <sz val="9"/>
            <color indexed="81"/>
            <rFont val="Tahoma"/>
            <family val="2"/>
          </rPr>
          <t>085939449764
16-02
AJI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01/16 95031
ABDUL GAFUR
0000
1,082,125.00
CR
184,715,583.53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01/26 95031
ABDUL GAFUR
0000
1,678,000.00
CR
118,797,322.53</t>
        </r>
      </text>
    </comment>
    <comment ref="H12" authorId="0">
      <text>
        <r>
          <rPr>
            <b/>
            <sz val="9"/>
            <color indexed="81"/>
            <rFont val="Tahoma"/>
            <family val="2"/>
          </rPr>
          <t>BENO
081809908590
16-02</t>
        </r>
      </text>
    </comment>
    <comment ref="H13" authorId="0">
      <text>
        <r>
          <rPr>
            <b/>
            <sz val="9"/>
            <color indexed="81"/>
            <rFont val="Tahoma"/>
            <family val="2"/>
          </rPr>
          <t xml:space="preserve">ONGKIR KATALOG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02/06 95031
ABDUL GAFUR
0000
2,820,488.00
CR
57,881,988.79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02/15 95031
ABDUL GAFUR
0000
1,420,738.00
CR
69,199,823.79</t>
        </r>
      </text>
    </comment>
    <comment ref="H17" authorId="0">
      <text>
        <r>
          <rPr>
            <b/>
            <sz val="9"/>
            <color indexed="81"/>
            <rFont val="Tahoma"/>
            <family val="2"/>
          </rPr>
          <t>08-76
08592176859
AJAT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:26/02
26/02 WSID:Z4421
ABDUL GAFUR
0000
2,245,425.00
CR
114,064,798.79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03/17 95031
ABDUL GAFUR
0000
1,460,951.00
CR
192,309,395.93</t>
        </r>
      </text>
    </comment>
  </commentList>
</comments>
</file>

<file path=xl/comments29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C16015553  Titipan Pembayaran (K)  Oct 11 '16 16:44  1.000.000   Kas Besar  Annisa Zahirah  Sesuai Faktur   Titip Bayar Pelnggan a/n Dudung (Sinar Utama) Rp. 1.000.000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24/10/2016  SA Cash Dep NoBook
NANAN SUPENA
ABDUL RAHMAN
 0,00  500.000,00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08/11/2016  SA Cash Dep NoBook
ABDUL RAHMAN
 0,00  4.000.000,00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C16017755  Titipan Pembayaran (K)  Nov 26 '16 16:41  2.467.200   Kas Besar  Annisa Zahirah  Sesuai Faktur   Penitipan pembayaran a/n Dudung sinar utama Rp 2.467.200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22/12/2016  SA Cash Dep NoBook
ABDUL RAHMAN
 0,00  2.000.000,00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 C17019286  Titipan Pembayaran (K)  Jan 05 '17 09:35  2.033.400   Kas Besar  Dewi Rosdiana  Sesuai Faktur   Titip Bayar Pelanggan Pelanggan a/n Dudung (Sinar Utama) Rp. 2.033.400 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>06/02/2017  SA Cash Dep NoBook
ANGGI
ABDUL RAHMAN
 0,00  1.500.000,00</t>
        </r>
      </text>
    </comment>
  </commentList>
</comments>
</file>

<file path=xl/comments30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19/12/16  TRANSFER ATM DADANG SUPRIAT TO ABDUL RAHMAN g
  2.226.300,00  599.482.761,00</t>
        </r>
      </text>
    </comment>
    <comment ref="H9" authorId="0">
      <text>
        <r>
          <rPr>
            <b/>
            <sz val="9"/>
            <color indexed="81"/>
            <rFont val="Tahoma"/>
            <family val="2"/>
          </rPr>
          <t xml:space="preserve">081906697332
B72005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04/01/17  SETORAN TANPA BUKU
  443.000,00  313.428.704,00</t>
        </r>
      </text>
    </comment>
    <comment ref="H14" authorId="0">
      <text>
        <r>
          <rPr>
            <b/>
            <sz val="9"/>
            <color indexed="81"/>
            <rFont val="Tahoma"/>
            <family val="2"/>
          </rPr>
          <t>0878040335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>03/02/17  SETORAN TANPA BUKU
  1.088.000,00  339.131.412,00</t>
        </r>
      </text>
    </comment>
  </commentList>
</comments>
</file>

<file path=xl/comments31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C16016906  Titipan Pembayaran (K)  Nov 07 '16 15:29  1.500.000   Kas Besar  Annisa Zahirah  Sesuai Faktur   Titip uang a/n Heni Agung Jaya kecil ID 160102430 Rp 1.500.000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C16017846  Titipan Pembayaran (K)  Nov 28 '16 17:41  468.500   Kas Besar  Dewi Rosdiana  Sesuai Faktur   Titipan dari Heni Agung jaya kecil ID 160102430 Rp 468.500 </t>
        </r>
      </text>
    </comment>
  </commentList>
</comments>
</file>

<file path=xl/comments32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27/09/2016  M-BK TRF CA/SA W/TXT
inv blackelly
DARI KUSNO
 0,00  1.496.038,00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06/10/2016  M-BK TRF CA/SA W/TXT
inv blackelly
DARI KUSNO
 0,00  2.185.665,00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13/10/16  TRANSFER SMS KUSNO TO ABDUL RAHMAN
  2.374.228,00  551.531.535,00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20/10/16  TRANSFER SMS KUSNO TO ABDUL RAHMAN
  2.990.928,00  565.895.451,00</t>
        </r>
      </text>
    </comment>
    <comment ref="J52" authorId="0">
      <text>
        <r>
          <rPr>
            <b/>
            <sz val="9"/>
            <color indexed="81"/>
            <rFont val="Tahoma"/>
            <family val="2"/>
          </rPr>
          <t xml:space="preserve"> 27/10
TRSF E-BANKING CR
10/27 95031
INV BLAKKELLY
KUSNO
0000
3,545,240.00
CR
197,791,443.35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11/03 95031
INV BCL
KUSNO
0000
678,827.00
CR
68,602,354.47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 PEND
TRSF E-BANKING CR
11/12 95031
INV IFL
KUSNO
0000
621,426.00
CR
32,730,137.47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>20/11/16  TRANSFER SMS KUSNO TO ABDUL RAHMAN
  1.214.238,00  604.846.131,00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 xml:space="preserve"> PEND
TRSF E-BANKING CR
11/24 95031
LFLC
KUSNO
0000
3,068,453.00
CR
120,621,381.47</t>
        </r>
      </text>
    </comment>
    <comment ref="J91" authorId="0">
      <text>
        <r>
          <rPr>
            <b/>
            <sz val="9"/>
            <color indexed="81"/>
            <rFont val="Tahoma"/>
            <family val="2"/>
          </rPr>
          <t>05/12/2016  M-BK TRF CA/SA W/TXT
inv bcl
DARI KUSNO
 0,00  955.588,00</t>
        </r>
      </text>
    </comment>
    <comment ref="J99" authorId="0">
      <text>
        <r>
          <rPr>
            <b/>
            <sz val="9"/>
            <color indexed="81"/>
            <rFont val="Tahoma"/>
            <family val="2"/>
          </rPr>
          <t xml:space="preserve"> 13/12
TRSF E-BANKING CR
12/13 95031
INV BLACKELLY
KUSNO
0000
2,488,327.00
CR
59,941,638.95</t>
        </r>
      </text>
    </comment>
    <comment ref="J113" authorId="0">
      <text>
        <r>
          <rPr>
            <b/>
            <sz val="9"/>
            <color indexed="81"/>
            <rFont val="Tahoma"/>
            <family val="2"/>
          </rPr>
          <t>26/12/16  TRANSFER SMS KUSNO TO ABDUL RAHMAN
  2.010.227,00  309.120.927,00</t>
        </r>
      </text>
    </comment>
    <comment ref="J119" authorId="0">
      <text>
        <r>
          <rPr>
            <b/>
            <sz val="9"/>
            <color indexed="81"/>
            <rFont val="Tahoma"/>
            <family val="2"/>
          </rPr>
          <t>06/01/2017  M-BK TRF CA/SA W/TXT
inv bcl
DARI KUSNO
 0,00  878.502,00</t>
        </r>
      </text>
    </comment>
    <comment ref="J129" authorId="0">
      <text>
        <r>
          <rPr>
            <b/>
            <sz val="9"/>
            <color indexed="81"/>
            <rFont val="Tahoma"/>
            <family val="2"/>
          </rPr>
          <t xml:space="preserve"> 17/01
TRSF E-BANKING CR
01/17 95031
INV BCL
KUSNO
0000
596,314.00
CR
144,517,052.53</t>
        </r>
      </text>
    </comment>
  </commentList>
</comments>
</file>

<file path=xl/comments33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31/01/17  TRANSFER ATM ANDI RIANSYAH TO ABDUL RAHMAN l FROM408701009061538 TO400301000897500ATM
  565.688,00  335.766.931,00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06/02/17  TRANSFER ATM ANDI RIANSYAH TO ABDUL RAHMAN l
  1.472.100,00  343.852.512,00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11/02/17  TRANSFER ATM ANDI RIANSYAH TO ABDUL RAHMAN l FROM408701009061538 TO400301000897500ATM
  2.289.700,00  53.262.652,00</t>
        </r>
      </text>
    </comment>
    <comment ref="B16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Cancel
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
==VALIDASI EBANKING==
Diverifikasi oleh: Imam M
Kopi Paste Teks Transaksi Ebanking: 
19/02/17 TRANSFER ATM ANDI RIANSYAH TO ABDUL RAHMAN
  2.140.251,00 66.301.408,00
Untuk
- ID 170112471 Rp  413.438 
- ID 170112609 Rp  1.449.700 
- ID 170113071 Rp 277.113
</t>
        </r>
      </text>
    </comment>
  </commentList>
</comments>
</file>

<file path=xl/comments34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06/05/16  TRANSFER ATM NINA RAHMAWATI TO ABDUL RAHMAN d
  11.034.450,00  75.514.858,00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>10/05/16 TRANSFER ATM NINA RAHMAWATI TO ABDUL RAHMAN d
5.150.688,00 97.907.649,00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13/05/16  TRANSFER ATM NINA RAHMAWATI TO ABDUL RAHMAN d
  16.768.938,00  141.102.513,00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05/17 95031
NINA RAHMAWATI
0000
16,065,700.00
CR
208,289,684.74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19/05/16  TRANSFER ATM NINA RAHMAWATI TO ABDUL RAHMAN
  13.807.763,00  159.688.266,00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23/05
SETORAN VIA CDM
2305 WSID:983H1 NINA RAHMAWATI
0998
4,700,000.00
CR
90,486,271.74
23/05
SETORAN VIA CDM
2305 WSID:983H1 NINA RAHMAWATI
0998
4,800,000.00
CR
95,286,271.74
23/05
SETORAN VIA CDM
2305 WSID:983H1 NINA RAHMAWATI
0998
4,700,000.00
CR
99,986,271.74
23/05
SETORAN VIA CDM
2305 WSID:983H1 NINA RAHMAWATI
0998
400,000.00
CR
100,386,271.74
23/05
SETORAN VIA CDM
2305 WSID:983H1 NINA RAHMAWATI
0998
400,000.00
CR
100,786,271.74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PEND
SETORAN VIA CDM
24/05 WSID:983H1 NINA RAHMAWATI
0998
4,300,000.00
CR
127,205,538.74
PEND
SETORAN VIA CDM
24/05 WSID:983H1 NINA RAHMAWATI
0998
3,100,000.00
CR
130,305,538.74
PEND
SETORAN VIA CDM
24/05 WSID:983H1 NINA RAHMAWATI
0998
250,000.00
CR
130,555,538.74
PEND
SETORAN VIA CDM
24/05 WSID:983H1 NINA RAHMAWATI
0998
200,000.00
CR
130,755,538.74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25/05 WSID:024R1
NINA RAHMAWATI
0000
6,651,500.00
CR
148,528,865.74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27/05/16  TRANSFER ATM NINA RAHMAWATI TO ABDUL RAHMAN d
  10.379.338,00  212.531.428,00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30/05/16  SETORAN TANPA BUKU
  13.900.000,00  228.932.329,00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C16009929  Titipan Pembayaran (K)  May 30 '16 18:34  3.850.300   Kas Besar  Eva  Sesuai Faktur   Pembayaran ID 160085171 a/n Ibu Nina Rp. 3.850.300 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PEND
TRSF E-BANKING CR
05/31 95031
NINA RAHMAWATI
0000
10,693,150.00
CR
82,088,436.74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07/06/16  TRANSFER ATM NINA RAHMAWATI TO ABDUL RAHMAN d
  14.577.575,00  189.662.409,00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09/06
TRSF E-BANKING CR
06/09 95031
NINA RAHMAWATI
0000
1,465,976.00
CR
17,578,946.57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PEND
TRSF E-BANKING CR
06/11 95031
NINA RAHMAWATI
0000
1,936,200.00
CR
44,866,023.57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13/06
SETORAN TUNAI
0337
13,857,000.00
CR
88,175,963.57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21/06/16  SETORAN TANPA BUKU 7023052 2111 SA Cash Dep NoBook
  7.050.000,00  297.083.744,00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 PEND
TRSF E-BANKING CR
06/27 95031
NINA RAHMAWATI
0000
2,871,138.00
CR
352,038,826.57</t>
        </r>
      </text>
    </comment>
  </commentList>
</comments>
</file>

<file path=xl/comments35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15/05/16  TRANSFER ATM ARIF RAHMAN HA TO ABDUL RAHMAN c
  1.050.276,00  142.649.789,00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26/05/2016 M-BK TRF CA/SA
DARI ARIF RAHMAN HAKIM
0,00 1.004.589,00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01/06/16  TRANSFER ATM ARIF RAHMAN HA TO ABDUL RAHMAN
  1.711.600,00  241.833.929,00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11/06/16  TRANSFER ATM ARIF RAHMAN HA TO ABDUL RAHMAN
  2.168.525,00  196.297.362,00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>20/06/2016  M-BK TRF CA/SA
DARI ARIF RAHMAN HAKIM
 0,00  789.350,00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21/06/2016  M-BK TRF CA/SA
DARI ARIF RAHMAN HAKIM
 0,00  723.363,00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24/06/2016  M-BK TRF CA/SA
DARI ARIF RAHMAN HAKIM
 0,00  960.576,00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>28/06/2016  M-BK TRF CA/SA
DARI ARIF RAHMAN HAKIM
 0,00  1.009.575,00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27/07/16  TRANSFER ATM ARIF RAHMAN HA TO ABDUL RAHMAN c
  1.500.000,00  340.733.926,00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05/08/16  TRANSAKSI KREDIT DARI BANK LAIN 5264222511790164#100000610866#ATM #TRFHM
  1.100.000,00  356.437.482,00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10/08/16  TRANSFER ATM ARIF RAHMAN HA TO ABDUL RAHMAN
  1.200.000,00  373.571.136,00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12/08/16  TRANSFER ATM ARIF RAHMAN HA TO ABDUL RAHMAN
  1.600.000,00  377.743.436,00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>28/08/16  TRANSFER ATM ARIF RAHMAN HA TO ABDUL RAHMAN c
  1.500.000,00  421.854.613,00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>04/09/2016  M-BK TRF CA/SA
DARI ARIF RAHMAN HAKIM
 0,00  1.000.000,00</t>
        </r>
      </text>
    </comment>
    <comment ref="J62" authorId="0">
      <text>
        <r>
          <rPr>
            <b/>
            <sz val="9"/>
            <color indexed="81"/>
            <rFont val="Tahoma"/>
            <family val="2"/>
          </rPr>
          <t>15/09/16  TRANSFER ATM ARIF RAHMAN HA TO ABDUL RAHMAN
  1.500.000,00  474.837.824,00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>28/09/2016  M-BK TRF CA/SA
DARI ARIF RAHMAN HAKIM
 0,00  1.100.000,00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16/10/16  TRANSFER ATM ARIF RAHMAN HA TO ABDUL RAHMAN
  1.500.000,00  557.260.248,00</t>
        </r>
      </text>
    </comment>
    <comment ref="J81" authorId="0">
      <text>
        <r>
          <rPr>
            <b/>
            <sz val="9"/>
            <color indexed="81"/>
            <rFont val="Tahoma"/>
            <family val="2"/>
          </rPr>
          <t xml:space="preserve"> PEND
TRSF E-BANKING CR
31/10 WSID:Z1391
ARIF RAHMAN HAKIM
0000
1,000,000.00
CR
194,244,632.35</t>
        </r>
      </text>
    </comment>
    <comment ref="J82" authorId="0">
      <text>
        <r>
          <rPr>
            <b/>
            <sz val="9"/>
            <color indexed="81"/>
            <rFont val="Tahoma"/>
            <family val="2"/>
          </rPr>
          <t>01/11/16  TRANSFER ATM ARIF RAHMAN HA TO ABDUL RAHMAN
  1.000.000,00  606.657.970,00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>28/11/2016  M-BK TRF CA/SA
DARI ARIF RAHMAN HAKIM
 0,00  1.000.000,00</t>
        </r>
      </text>
    </comment>
    <comment ref="J99" authorId="0">
      <text>
        <r>
          <rPr>
            <b/>
            <sz val="9"/>
            <color indexed="81"/>
            <rFont val="Tahoma"/>
            <family val="2"/>
          </rPr>
          <t>14/12/16  TRANSFER SMS ARIF RAHMAN HA TO ABDUL RAHMAN
  1.000.000,00  588.735.958,00</t>
        </r>
      </text>
    </comment>
    <comment ref="H100" authorId="0">
      <text>
        <r>
          <rPr>
            <b/>
            <sz val="9"/>
            <color indexed="81"/>
            <rFont val="Tahoma"/>
            <family val="2"/>
          </rPr>
          <t>888018480764</t>
        </r>
      </text>
    </comment>
    <comment ref="J100" authorId="0">
      <text>
        <r>
          <rPr>
            <b/>
            <sz val="9"/>
            <color indexed="81"/>
            <rFont val="Tahoma"/>
            <family val="2"/>
          </rPr>
          <t xml:space="preserve"> PEND
TRSF E-BANKING CR
04/01 WSID:064D1
ARIF RAHMAN HAKIM
0000
1,500,000.00
CR
163,870,887.53</t>
        </r>
      </text>
    </comment>
    <comment ref="J101" authorId="0">
      <text>
        <r>
          <rPr>
            <b/>
            <sz val="9"/>
            <color indexed="81"/>
            <rFont val="Tahoma"/>
            <family val="2"/>
          </rPr>
          <t>10/01/2017  M-BK TRF CA/SA
DARI ARIF RAHMAN HAKIM
 0,00  1.000.000,00</t>
        </r>
      </text>
    </comment>
    <comment ref="J102" authorId="0">
      <text>
        <r>
          <rPr>
            <b/>
            <sz val="9"/>
            <color indexed="81"/>
            <rFont val="Tahoma"/>
            <family val="2"/>
          </rPr>
          <t xml:space="preserve"> PEND
TRSF E-BANKING CR
24/01 WSID:159Z1
ARIF RAHMAN HAKIM
0000
500,000.00
CR
126,749,190.53</t>
        </r>
      </text>
    </comment>
    <comment ref="H103" authorId="0">
      <text>
        <r>
          <rPr>
            <b/>
            <sz val="9"/>
            <color indexed="81"/>
            <rFont val="Tahoma"/>
            <family val="2"/>
          </rPr>
          <t xml:space="preserve">C17020019  Ongkos Kirim Kurir (D)  Jan 27 '17 18:09   80.000  Kas Besar  Andi Haeruman  Sesuai Faktur   Ongkir a/n Arif Rahman Hakim Rp. 80.000 B7413 082-240-498-199 </t>
        </r>
      </text>
    </comment>
    <comment ref="J103" authorId="0">
      <text>
        <r>
          <rPr>
            <b/>
            <sz val="9"/>
            <color indexed="81"/>
            <rFont val="Tahoma"/>
            <family val="2"/>
          </rPr>
          <t>27/01/2017  M-BK TRF CA/SA
DARI ARIF RAHMAN HAKIM
 0,00  1.000.000,00</t>
        </r>
      </text>
    </comment>
    <comment ref="J104" authorId="0">
      <text>
        <r>
          <rPr>
            <b/>
            <sz val="9"/>
            <color indexed="81"/>
            <rFont val="Tahoma"/>
            <family val="2"/>
          </rPr>
          <t xml:space="preserve"> PEND
TRSF E-BANKING CR
02/05 95031
ARIF RAHMAN HAKIM
0000
1,000,000.00
CR
28,697,598.79</t>
        </r>
      </text>
    </comment>
    <comment ref="H107" authorId="0">
      <text>
        <r>
          <rPr>
            <b/>
            <sz val="9"/>
            <color indexed="81"/>
            <rFont val="Tahoma"/>
            <family val="2"/>
          </rPr>
          <t>HENDI
B 7945
081888440419</t>
        </r>
      </text>
    </comment>
    <comment ref="J107" authorId="0">
      <text>
        <r>
          <rPr>
            <b/>
            <sz val="9"/>
            <color indexed="81"/>
            <rFont val="Tahoma"/>
            <family val="2"/>
          </rPr>
          <t>07/02/2017  M-BK TRF CA/SA
DARI ARIF RAHMAN HAKIM
 0,00  1.000.000,00</t>
        </r>
      </text>
    </comment>
    <comment ref="J108" authorId="0">
      <text>
        <r>
          <rPr>
            <b/>
            <sz val="9"/>
            <color indexed="81"/>
            <rFont val="Tahoma"/>
            <family val="2"/>
          </rPr>
          <t xml:space="preserve"> PEND
TRSF E-BANKING CR
02/09 78371
ARIF RAHMAN HAKIM
0000
600,000.00
CR
9,087,830.79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>10/02/17  TRANSFER ATM ARIF RAHMAN HA TO ABDUL RAHMAN c
  719.688,00  50.521.288,00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>15/02/17  TRANSFER SMS ARIF RAHMAN HA TO ABDUL RAHMAN
  444.319,00  51.656.015,00</t>
        </r>
      </text>
    </comment>
  </commentList>
</comments>
</file>

<file path=xl/comments36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C17020581  Titipan Pembayaran (K)  Feb 13 '17 18:13  3.000.000   Kas Besar  Anisa Zahirah  Sesuai Faktur   Titip bayar Pelanggan a/n Nur Arvan - Bekasi Rp. 3.000.000 ID 170112175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C17020922  Titipan Pembayaran (K)  Feb 23 '17 18:21  3.481.200   Kas Besar  Anisa Zahirah  Tidak Sesuai Faktur   Titip bayar pelanggan a/n Ervan Bekasi Rp. 3.481.262 dibulatkan menjadi Rp. 3.481.200 </t>
        </r>
      </text>
    </comment>
  </commentList>
</comments>
</file>

<file path=xl/comments37.xml><?xml version="1.0" encoding="utf-8"?>
<comments xmlns="http://schemas.openxmlformats.org/spreadsheetml/2006/main">
  <authors>
    <author>Win-7</author>
  </authors>
  <commentList>
    <comment ref="J7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022 AI NANI JL.ZAENAL Z
0998
536,762.00
CR
120,530,236.74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10/06/2016  PRMA CR Transfer
1300012670983 5022820396158051
0000051486/564855 /PRM-9826 - SPBU
 0,00  1.252.950,00</t>
        </r>
      </text>
    </comment>
    <comment ref="H14" authorId="0">
      <text>
        <r>
          <rPr>
            <b/>
            <sz val="9"/>
            <color indexed="81"/>
            <rFont val="Tahoma"/>
            <family val="2"/>
          </rPr>
          <t>BDOG 109379967216</t>
        </r>
      </text>
    </comment>
    <comment ref="H15" authorId="0">
      <text>
        <r>
          <rPr>
            <b/>
            <sz val="9"/>
            <color indexed="81"/>
            <rFont val="Tahoma"/>
            <family val="2"/>
          </rPr>
          <t>2947953560008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17/06/2016  PRMA CR Transfer
1300012670983 5022820396158051
0000051486/674116 /PRM-9826 - SPBU
 0,00  2.234.125,00</t>
        </r>
      </text>
    </comment>
    <comment ref="H16" authorId="0">
      <text>
        <r>
          <rPr>
            <b/>
            <sz val="9"/>
            <color indexed="81"/>
            <rFont val="Tahoma"/>
            <family val="2"/>
          </rPr>
          <t>2947953850000</t>
        </r>
      </text>
    </comment>
    <comment ref="H17" authorId="0">
      <text>
        <r>
          <rPr>
            <b/>
            <sz val="9"/>
            <color indexed="81"/>
            <rFont val="Tahoma"/>
            <family val="2"/>
          </rPr>
          <t>2947954960005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29/06/2016  PRMA CR Transfer
1300012670983 5022820396158051
0000051486/44596 /PRM-9826 - SPBU
 0,00  3.011.350,00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02/08/2016  M-BK TRF CA/SA
DARI WAWAN KURNIAWAN
 0,00  663.400,00</t>
        </r>
      </text>
    </comment>
  </commentList>
</comments>
</file>

<file path=xl/comments38.xml><?xml version="1.0" encoding="utf-8"?>
<comments xmlns="http://schemas.openxmlformats.org/spreadsheetml/2006/main">
  <authors>
    <author>Win-7</author>
  </authors>
  <commentList>
    <comment ref="J15" authorId="0">
      <text>
        <r>
          <rPr>
            <b/>
            <sz val="9"/>
            <color indexed="81"/>
            <rFont val="Tahoma"/>
            <family val="2"/>
          </rPr>
          <t>06/04
TRSF E-BANKING CR 
0604/FTSCY/WS95011
9000000.00
WIDYA HUTOMO SAHAD
0000
9,000,000.00
CR
23,388,730.28
Lebih 33.239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SETORAN
PRATAMA SELARAS
0346
20,000,000.00
CR
88,769,266.28
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TRSF E-BANKING CR
0205/FTSCY/WS95011
5808519.00
Blackklly
WIDYA HUTOMO SAHAD
0000
5,808,519.00
CR
8,608,348.74
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GIRO TGL 12 MEI 2016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PEND
TRSF E-BANKING CR
1205/FTSCY/WS95011
10000000.00
Pembayaran
Blackkelly
WIDYA HUTOMO SAHAD
0000
10,000,000.00
CR
153,357,275.74</t>
        </r>
      </text>
    </comment>
  </commentList>
</comments>
</file>

<file path=xl/sharedStrings.xml><?xml version="1.0" encoding="utf-8"?>
<sst xmlns="http://schemas.openxmlformats.org/spreadsheetml/2006/main" count="2374" uniqueCount="228">
  <si>
    <t>NAMA PELANGGAN</t>
  </si>
  <si>
    <t>SISTEM PEMBAYARAN</t>
  </si>
  <si>
    <t>TGL</t>
  </si>
  <si>
    <t>TRANSAKSI</t>
  </si>
  <si>
    <t>EKSPEDISI</t>
  </si>
  <si>
    <t>TOTAL BAYAR</t>
  </si>
  <si>
    <t>KETERANGAN</t>
  </si>
  <si>
    <t>ID PESANAN</t>
  </si>
  <si>
    <t>QTY</t>
  </si>
  <si>
    <t>JUMLAH</t>
  </si>
  <si>
    <t>ID RETUR</t>
  </si>
  <si>
    <t>TOTAL</t>
  </si>
  <si>
    <t>TOTAL PESANAN</t>
  </si>
  <si>
    <t>TOTAL RETUR</t>
  </si>
  <si>
    <t>TOTAL TAGIHAN</t>
  </si>
  <si>
    <t>TOTAL EKSPEDISI</t>
  </si>
  <si>
    <t>TOTAL PIUTANG</t>
  </si>
  <si>
    <t>TRANSFER</t>
  </si>
  <si>
    <t>: TAUFIK ST</t>
  </si>
  <si>
    <t>: TRANSFER</t>
  </si>
  <si>
    <t xml:space="preserve"> PERMINGGU TIAP HARI SENIN</t>
  </si>
  <si>
    <t>TOTAL PIUTANG                            :</t>
  </si>
  <si>
    <t>SISTEM PENAGIHAN                    :</t>
  </si>
  <si>
    <t>: INDRA FASHION</t>
  </si>
  <si>
    <t>: DENI DENTILO</t>
  </si>
  <si>
    <t>: ANEKA BUSANA</t>
  </si>
  <si>
    <t xml:space="preserve"> PERMINGGU TIAP HARI KAMIS</t>
  </si>
  <si>
    <t>PENDING 1 HARI</t>
  </si>
  <si>
    <t>CAHSBACK</t>
  </si>
  <si>
    <t>: PM COLLECTION</t>
  </si>
  <si>
    <t>: TRANSFER+TUNAI</t>
  </si>
  <si>
    <t>SETIAP HARI JUM'AT</t>
  </si>
  <si>
    <t>TOTAL AKHIR</t>
  </si>
  <si>
    <t>TRANSFER BCA</t>
  </si>
  <si>
    <t>BILYET GIRO</t>
  </si>
  <si>
    <t>: WIDYA HUTOMO SAHADAD</t>
  </si>
  <si>
    <t>: AHMAD ASPURI</t>
  </si>
  <si>
    <t>COD</t>
  </si>
  <si>
    <t>: YANYAN HERYANA</t>
  </si>
  <si>
    <t>: ARIF RAHMAN</t>
  </si>
  <si>
    <t>-</t>
  </si>
  <si>
    <t>: DADANG YUDIANTARA</t>
  </si>
  <si>
    <t>: SOFYA - TANGSEL</t>
  </si>
  <si>
    <t>: NINA | EKA JAYA</t>
  </si>
  <si>
    <t>TUNAI KAS BESAR</t>
  </si>
  <si>
    <t>: IMAS PARUNG BOGOR</t>
  </si>
  <si>
    <t>: TRANSFER + TUNAI</t>
  </si>
  <si>
    <t>SETIAP HARI KAMIS</t>
  </si>
  <si>
    <t>: PYK</t>
  </si>
  <si>
    <t>LAPORAN PIUTANG PELANGGAN</t>
  </si>
  <si>
    <t>TAUFIK ST</t>
  </si>
  <si>
    <t>ARIF JULIANSAH</t>
  </si>
  <si>
    <t>YANYAN HERYANA</t>
  </si>
  <si>
    <t>: SAMSUL BAHRI (GHAISAN)</t>
  </si>
  <si>
    <t xml:space="preserve">TRANSFER </t>
  </si>
  <si>
    <t>PINJAM SAMPLE TGL 11 APRIL</t>
  </si>
  <si>
    <t>RETUR ID 160079969 (PINJAM SAMPLE)</t>
  </si>
  <si>
    <t>PINJAM SAMPLE</t>
  </si>
  <si>
    <t>RETUR ID 160080428 (ADA SATU YG MASUK KE PEMBELANJAAN)</t>
  </si>
  <si>
    <t>TUNAI</t>
  </si>
  <si>
    <t>REKAP TAGIHAN TAUFIK ST</t>
  </si>
  <si>
    <t>: PINJAM FOTO WIDYA</t>
  </si>
  <si>
    <t>REKAP ANEKA BUSANA</t>
  </si>
  <si>
    <t>penggantian kresek</t>
  </si>
  <si>
    <t>INDRA FASHION BANDUNG</t>
  </si>
  <si>
    <t>ATLANTIS</t>
  </si>
  <si>
    <t>dibayarkan pada ID 160092189</t>
  </si>
  <si>
    <t>: JARKASIH</t>
  </si>
  <si>
    <t>JARKASIH (BERKAH MANDIRI)</t>
  </si>
  <si>
    <t>: TUNAI</t>
  </si>
  <si>
    <t>: TUNAI/TRANSFER</t>
  </si>
  <si>
    <t>Titip Kas Besar</t>
  </si>
  <si>
    <t>: BAMBANG ARIANTORO</t>
  </si>
  <si>
    <t>: AGUS ANDRIANTO</t>
  </si>
  <si>
    <t>BAMBANG ARIANTORO</t>
  </si>
  <si>
    <t>AGUS ANDRIANTO</t>
  </si>
  <si>
    <t>PER 10 HARI</t>
  </si>
  <si>
    <t>Tunai Kas besar</t>
  </si>
  <si>
    <t>Transfer</t>
  </si>
  <si>
    <t>DIPROSES OLEH PAK IMAM</t>
  </si>
  <si>
    <t>DIPROSES OLEH PAK ARIS</t>
  </si>
  <si>
    <t>: OKRIS MARDANI KRISTIANA</t>
  </si>
  <si>
    <t>Tunai Kas Besar</t>
  </si>
  <si>
    <t>TRANSFER MANDIRI</t>
  </si>
  <si>
    <t>: ANANG SURYANA</t>
  </si>
  <si>
    <t>: TRANSFER/TUNAI</t>
  </si>
  <si>
    <t xml:space="preserve">Tunai Kas Besar </t>
  </si>
  <si>
    <t>ANIP SANATA</t>
  </si>
  <si>
    <t>SETIAP HARI SABTU</t>
  </si>
  <si>
    <t>: KUSNO</t>
  </si>
  <si>
    <t>SETIAP HARI SELASA</t>
  </si>
  <si>
    <t>Tunai</t>
  </si>
  <si>
    <t xml:space="preserve">: </t>
  </si>
  <si>
    <t>: SAMBAS (USAHA MANDIRI)</t>
  </si>
  <si>
    <t>: DUDUNG (SINAR UTAMA)</t>
  </si>
  <si>
    <t>Tunai kas kecil</t>
  </si>
  <si>
    <t xml:space="preserve">: TRANSFER </t>
  </si>
  <si>
    <t>PER 10 HARI (RABU)</t>
  </si>
  <si>
    <t>Tunai Kas Kecil</t>
  </si>
  <si>
    <t>Titip Tunai Kas Besar</t>
  </si>
  <si>
    <t>TRANSFER BRI</t>
  </si>
  <si>
    <t>Titip tunai Kas Besar</t>
  </si>
  <si>
    <t>: HENI | AGUNG JAYA</t>
  </si>
  <si>
    <t>Titip Bayar Kas Besar</t>
  </si>
  <si>
    <t>Transfer Mandiri</t>
  </si>
  <si>
    <t>TITIP KAS BESAR</t>
  </si>
  <si>
    <t xml:space="preserve">TITIP KAS BESAR </t>
  </si>
  <si>
    <t>: DADANG SUPRIATNA</t>
  </si>
  <si>
    <t>TOTAL DISC 12,5%                         :</t>
  </si>
  <si>
    <t xml:space="preserve">TOTAL NET TAGIHAN                   : </t>
  </si>
  <si>
    <t>: TANPA DISKON/PER 10 HARI</t>
  </si>
  <si>
    <t>: ABDUL GAFUR</t>
  </si>
  <si>
    <t>: ANDI RIANSYAH</t>
  </si>
  <si>
    <t>TIGA HARI SEKALI</t>
  </si>
  <si>
    <t>: +6285794820999</t>
  </si>
  <si>
    <t>NO. KONTAK</t>
  </si>
  <si>
    <t>: +6281221040118</t>
  </si>
  <si>
    <t>EMAIL</t>
  </si>
  <si>
    <t>: +628112251305/+6287825375030</t>
  </si>
  <si>
    <t>TOTAL PIUTANG                     :</t>
  </si>
  <si>
    <t>SISTEM PENAGIHAN             :</t>
  </si>
  <si>
    <t xml:space="preserve">                 :</t>
  </si>
  <si>
    <t>triantono92@gmail.com / wie_edz@yahoo.co.id</t>
  </si>
  <si>
    <t>: +6282218961961</t>
  </si>
  <si>
    <t>: +6287822039397</t>
  </si>
  <si>
    <t>: +6282111169226</t>
  </si>
  <si>
    <t>: +6285656158024</t>
  </si>
  <si>
    <t>: +6285723556256</t>
  </si>
  <si>
    <t>: +6281572410001</t>
  </si>
  <si>
    <t>: +6285795837444</t>
  </si>
  <si>
    <t>: +6289660154903</t>
  </si>
  <si>
    <t xml:space="preserve">                         :</t>
  </si>
  <si>
    <t>anipsanata@gmail.com</t>
  </si>
  <si>
    <t>: 085924057312</t>
  </si>
  <si>
    <t>: +6281316745002</t>
  </si>
  <si>
    <t>: +6287821511448</t>
  </si>
  <si>
    <t>: +6285780409030/+6287744203040</t>
  </si>
  <si>
    <t>: TUNAI-TRANSFER</t>
  </si>
  <si>
    <t>: +6281280187118</t>
  </si>
  <si>
    <t>: +6289682817624/+6285772603852</t>
  </si>
  <si>
    <t>: +6281299218946</t>
  </si>
  <si>
    <t>: +6285721135782/+6281272513000</t>
  </si>
  <si>
    <t>TGL AWAL</t>
  </si>
  <si>
    <t>NILAI PIUTANG</t>
  </si>
  <si>
    <t>IMAS PARUNG BOGOR</t>
  </si>
  <si>
    <t>SOFYA - TANGSEL</t>
  </si>
  <si>
    <t xml:space="preserve"> </t>
  </si>
  <si>
    <t>: NUR ARVAN - BRKASI</t>
  </si>
  <si>
    <t>CAHSBACK 2016</t>
  </si>
  <si>
    <t>CASHBACK 2016</t>
  </si>
  <si>
    <t>PENDING SATU HARI, PEMBAYARAN DITRANSFER SORE HARI</t>
  </si>
  <si>
    <t>PENDING 1 MINGGU, PEMBAYARAN DITRANSFER SENIN ATAU SELASA</t>
  </si>
  <si>
    <t>PENDING 1 MINGGU, PEMBAYARAN DITRANSFER JUM'AT ATAU SABTU</t>
  </si>
  <si>
    <t>PENDING SATU HARI, PEMBAYARAN DITRANSFER SIANG ATAU SORE HARI</t>
  </si>
  <si>
    <t>PENDING 10 HARI</t>
  </si>
  <si>
    <t xml:space="preserve">PENDING 3 HARI , PESANAN TIAP HARI KAMIS DAN MINGGU </t>
  </si>
  <si>
    <t>PENDING 10 HARI (GANTUNG 1 FAKTUR)</t>
  </si>
  <si>
    <t>PENDING 10 HARI (GANTUNG 1 FAKTUR) , PNDING DIBATASI NILAI PEMBELANJAAN MAKS. 5,000,000</t>
  </si>
  <si>
    <t>PENDING 1 MINGGU, PEMBAYARAN DITRANSFER SABTU SORE ATAU HARI SENIN</t>
  </si>
  <si>
    <t>: BOJES KUNINGAN</t>
  </si>
  <si>
    <t>Titip Tunai</t>
  </si>
  <si>
    <t>dibuatkan saldo minus ID 170030977</t>
  </si>
  <si>
    <t>Hari ini piutang turun satu juta</t>
  </si>
  <si>
    <t>: ABDUL LATIF BK</t>
  </si>
  <si>
    <t>Khusus</t>
  </si>
  <si>
    <t>: +6285887476746 / 081212791281</t>
  </si>
  <si>
    <t>tunai kas kecil</t>
  </si>
  <si>
    <t>Tunai kas Besar</t>
  </si>
  <si>
    <t>: ANIP SANATA (ASSUNAH)</t>
  </si>
  <si>
    <t>Saldo</t>
  </si>
  <si>
    <t>Disc ID 170138761</t>
  </si>
  <si>
    <t>Disc ID 170139608</t>
  </si>
  <si>
    <t>Disc ID 170141701</t>
  </si>
  <si>
    <t>Disc ID 170123728</t>
  </si>
  <si>
    <t>Disc ID 170123506</t>
  </si>
  <si>
    <t>: +628122388451 / +6282218774123</t>
  </si>
  <si>
    <t>: +6281314706465 / +6285659505052</t>
  </si>
  <si>
    <t>: +628158392183 / +6287820508032</t>
  </si>
  <si>
    <t>: 085883137672 - 087770231577 - 081287108511</t>
  </si>
  <si>
    <t>: +6281310655195 / +6282112410631</t>
  </si>
  <si>
    <t>CASHBACK</t>
  </si>
  <si>
    <t>admin bank</t>
  </si>
  <si>
    <t>: CV. BENTANG FASHION</t>
  </si>
  <si>
    <t>CV. BENTANG FASHION</t>
  </si>
  <si>
    <t>PENDING 10 HARI , PEMBAYARAN DP 80%</t>
  </si>
  <si>
    <t>: PT. AZALEA SEJAHTERA MANDIRI</t>
  </si>
  <si>
    <t>PT. AZALEA SEJAHTERA MANDIRI</t>
  </si>
  <si>
    <t>: CV. EVEROUS SOLUSI PRIMA</t>
  </si>
  <si>
    <t>CV. EVEROUS SOLUSI PRIMA</t>
  </si>
  <si>
    <t>PENDING 3 HARI</t>
  </si>
  <si>
    <t>: ARIF JULIANSAH</t>
  </si>
  <si>
    <t xml:space="preserve">SISTEM PENAGIHAN                </t>
  </si>
  <si>
    <t>:</t>
  </si>
  <si>
    <t xml:space="preserve">TOTAL PIUTANG                    </t>
  </si>
  <si>
    <t>: +62816297550</t>
  </si>
  <si>
    <t>cs@badros.co.id</t>
  </si>
  <si>
    <t>: ATLANTIS</t>
  </si>
  <si>
    <t>sky 307</t>
  </si>
  <si>
    <t>saz 325</t>
  </si>
  <si>
    <t>: ATLANTIS SALE</t>
  </si>
  <si>
    <t>ATLANTIS SALE</t>
  </si>
  <si>
    <t>: YUAN PERDANA</t>
  </si>
  <si>
    <t>: +628976079530</t>
  </si>
  <si>
    <t>YUAN PERDANA</t>
  </si>
  <si>
    <t>R18000003</t>
  </si>
  <si>
    <t>R18000001</t>
  </si>
  <si>
    <t>R18000002</t>
  </si>
  <si>
    <t>R18000004</t>
  </si>
  <si>
    <t>R18000005</t>
  </si>
  <si>
    <t>R18000006</t>
  </si>
  <si>
    <t>R18000007</t>
  </si>
  <si>
    <t>R18000008</t>
  </si>
  <si>
    <t>R18000009</t>
  </si>
  <si>
    <t>R18000010</t>
  </si>
  <si>
    <t>CV. EVEROUS SOLUSI PRIMA SALE</t>
  </si>
  <si>
    <t>R18000012</t>
  </si>
  <si>
    <t>R18000013</t>
  </si>
  <si>
    <t>KATALOG</t>
  </si>
  <si>
    <t>R18000014</t>
  </si>
  <si>
    <t>TRANFSER</t>
  </si>
  <si>
    <t>R18000015</t>
  </si>
  <si>
    <t>R18000016</t>
  </si>
  <si>
    <t>R18000017</t>
  </si>
  <si>
    <t xml:space="preserve">180176843 - 180176855 - 180176858 - 180176861 - 180176876 - 180176899 - 180176903 - </t>
  </si>
  <si>
    <t>180176843 - 180176855 - 180176858 - 180176861 - 180176876 - 180176899 - 180176903</t>
  </si>
  <si>
    <t>R18000018</t>
  </si>
  <si>
    <t>R18000019</t>
  </si>
  <si>
    <t>R18000021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</si>
</sst>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19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5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charset val="1"/>
      <scheme val="minor"/>
    </font>
    <font>
      <sz val="9"/>
      <color indexed="81"/>
      <name val="Tahoma"/>
      <family val="2"/>
    </font>
    <font>
      <b/>
      <sz val="11"/>
      <color theme="1"/>
      <name val="Calibri"/>
      <family val="2"/>
      <charset val="1"/>
      <scheme val="minor"/>
    </font>
    <font>
      <sz val="11"/>
      <name val="Calibri"/>
      <family val="2"/>
      <charset val="1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charset val="1"/>
      <scheme val="minor"/>
    </font>
    <font>
      <sz val="10"/>
      <color theme="1"/>
      <name val="Calibri"/>
      <family val="2"/>
      <charset val="1"/>
      <scheme val="minor"/>
    </font>
    <font>
      <b/>
      <sz val="9"/>
      <color indexed="81"/>
      <name val="Tahoma"/>
      <charset val="1"/>
    </font>
    <font>
      <sz val="9"/>
      <color indexed="81"/>
      <name val="Tahoma"/>
      <charset val="1"/>
    </font>
  </fonts>
  <fills count="9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4" fillId="0" borderId="0"/>
    <xf numFmtId="41" fontId="4" fillId="0" borderId="0" applyFont="0" applyFill="0" applyBorder="0" applyAlignment="0" applyProtection="0"/>
    <xf numFmtId="0" fontId="1" fillId="0" borderId="0"/>
    <xf numFmtId="41" fontId="1" fillId="0" borderId="0" applyFont="0" applyFill="0" applyBorder="0" applyAlignment="0" applyProtection="0"/>
    <xf numFmtId="0" fontId="1" fillId="0" borderId="0"/>
  </cellStyleXfs>
  <cellXfs count="477">
    <xf numFmtId="0" fontId="0" fillId="0" borderId="0" xfId="0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16" fontId="0" fillId="0" borderId="1" xfId="0" applyNumberFormat="1" applyBorder="1" applyAlignment="1">
      <alignment horizontal="center"/>
    </xf>
    <xf numFmtId="41" fontId="0" fillId="0" borderId="1" xfId="0" applyNumberFormat="1" applyBorder="1" applyAlignment="1">
      <alignment horizontal="center"/>
    </xf>
    <xf numFmtId="41" fontId="0" fillId="0" borderId="1" xfId="0" applyNumberFormat="1" applyBorder="1"/>
    <xf numFmtId="0" fontId="0" fillId="0" borderId="1" xfId="0" applyBorder="1"/>
    <xf numFmtId="0" fontId="3" fillId="0" borderId="1" xfId="0" applyFont="1" applyBorder="1" applyAlignment="1">
      <alignment horizontal="center"/>
    </xf>
    <xf numFmtId="41" fontId="3" fillId="0" borderId="1" xfId="0" applyNumberFormat="1" applyFont="1" applyBorder="1" applyAlignment="1">
      <alignment horizontal="center"/>
    </xf>
    <xf numFmtId="16" fontId="0" fillId="0" borderId="1" xfId="0" applyNumberFormat="1" applyBorder="1" applyAlignment="1"/>
    <xf numFmtId="16" fontId="3" fillId="0" borderId="1" xfId="0" applyNumberFormat="1" applyFont="1" applyBorder="1" applyAlignment="1">
      <alignment horizontal="center"/>
    </xf>
    <xf numFmtId="41" fontId="0" fillId="0" borderId="1" xfId="0" applyNumberFormat="1" applyBorder="1" applyAlignment="1"/>
    <xf numFmtId="41" fontId="3" fillId="0" borderId="1" xfId="0" applyNumberFormat="1" applyFont="1" applyBorder="1"/>
    <xf numFmtId="16" fontId="0" fillId="0" borderId="1" xfId="0" applyNumberFormat="1" applyBorder="1"/>
    <xf numFmtId="41" fontId="3" fillId="0" borderId="1" xfId="0" applyNumberFormat="1" applyFont="1" applyBorder="1" applyAlignment="1"/>
    <xf numFmtId="0" fontId="0" fillId="0" borderId="1" xfId="0" applyNumberFormat="1" applyBorder="1"/>
    <xf numFmtId="41" fontId="0" fillId="0" borderId="1" xfId="0" applyNumberFormat="1" applyBorder="1" applyAlignment="1">
      <alignment horizontal="center" vertical="center"/>
    </xf>
    <xf numFmtId="41" fontId="0" fillId="0" borderId="0" xfId="0" applyNumberFormat="1"/>
    <xf numFmtId="0" fontId="0" fillId="0" borderId="0" xfId="0" applyAlignment="1">
      <alignment horizontal="center"/>
    </xf>
    <xf numFmtId="0" fontId="3" fillId="0" borderId="0" xfId="0" applyFont="1"/>
    <xf numFmtId="41" fontId="3" fillId="0" borderId="0" xfId="0" applyNumberFormat="1" applyFont="1"/>
    <xf numFmtId="0" fontId="3" fillId="0" borderId="0" xfId="0" applyFont="1" applyAlignment="1">
      <alignment horizontal="center"/>
    </xf>
    <xf numFmtId="1" fontId="0" fillId="0" borderId="0" xfId="0" applyNumberFormat="1" applyAlignment="1">
      <alignment horizontal="center"/>
    </xf>
    <xf numFmtId="1" fontId="3" fillId="0" borderId="1" xfId="0" applyNumberFormat="1" applyFon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3" fillId="0" borderId="0" xfId="0" applyNumberFormat="1" applyFont="1" applyAlignment="1">
      <alignment horizontal="left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1" fontId="6" fillId="0" borderId="1" xfId="0" applyNumberFormat="1" applyFont="1" applyBorder="1" applyAlignment="1">
      <alignment horizontal="center" vertical="center"/>
    </xf>
    <xf numFmtId="41" fontId="0" fillId="0" borderId="4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41" fontId="0" fillId="0" borderId="1" xfId="0" applyNumberFormat="1" applyFill="1" applyBorder="1"/>
    <xf numFmtId="0" fontId="7" fillId="0" borderId="1" xfId="0" applyFont="1" applyBorder="1" applyAlignment="1">
      <alignment horizontal="center"/>
    </xf>
    <xf numFmtId="41" fontId="7" fillId="0" borderId="1" xfId="0" applyNumberFormat="1" applyFont="1" applyBorder="1"/>
    <xf numFmtId="41" fontId="0" fillId="0" borderId="0" xfId="2" applyFont="1"/>
    <xf numFmtId="41" fontId="3" fillId="0" borderId="0" xfId="2" applyFont="1"/>
    <xf numFmtId="41" fontId="0" fillId="0" borderId="1" xfId="2" applyFont="1" applyBorder="1"/>
    <xf numFmtId="41" fontId="0" fillId="0" borderId="1" xfId="2" applyFont="1" applyBorder="1" applyAlignment="1">
      <alignment horizontal="center"/>
    </xf>
    <xf numFmtId="41" fontId="3" fillId="0" borderId="1" xfId="2" applyFont="1" applyBorder="1" applyAlignment="1"/>
    <xf numFmtId="0" fontId="3" fillId="0" borderId="0" xfId="2" applyNumberFormat="1" applyFont="1"/>
    <xf numFmtId="16" fontId="0" fillId="2" borderId="1" xfId="0" applyNumberFormat="1" applyFill="1" applyBorder="1" applyAlignment="1">
      <alignment horizontal="center"/>
    </xf>
    <xf numFmtId="0" fontId="4" fillId="2" borderId="1" xfId="0" applyNumberFormat="1" applyFont="1" applyFill="1" applyBorder="1" applyAlignment="1">
      <alignment horizontal="center"/>
    </xf>
    <xf numFmtId="164" fontId="4" fillId="2" borderId="1" xfId="1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41" fontId="0" fillId="2" borderId="1" xfId="0" applyNumberFormat="1" applyFill="1" applyBorder="1" applyAlignment="1">
      <alignment horizontal="center"/>
    </xf>
    <xf numFmtId="0" fontId="0" fillId="2" borderId="1" xfId="0" applyFill="1" applyBorder="1"/>
    <xf numFmtId="41" fontId="0" fillId="2" borderId="1" xfId="2" applyFont="1" applyFill="1" applyBorder="1"/>
    <xf numFmtId="41" fontId="0" fillId="2" borderId="1" xfId="0" applyNumberFormat="1" applyFill="1" applyBorder="1"/>
    <xf numFmtId="164" fontId="4" fillId="2" borderId="1" xfId="1" applyNumberFormat="1" applyFont="1" applyFill="1" applyBorder="1"/>
    <xf numFmtId="41" fontId="0" fillId="0" borderId="6" xfId="2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16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0" xfId="2" applyFont="1" applyAlignment="1"/>
    <xf numFmtId="41" fontId="3" fillId="0" borderId="1" xfId="2" applyFont="1" applyBorder="1" applyAlignment="1">
      <alignment vertical="center"/>
    </xf>
    <xf numFmtId="41" fontId="0" fillId="0" borderId="1" xfId="2" applyFont="1" applyBorder="1" applyAlignment="1">
      <alignment vertical="center"/>
    </xf>
    <xf numFmtId="41" fontId="0" fillId="0" borderId="1" xfId="2" applyFont="1" applyBorder="1" applyAlignment="1"/>
    <xf numFmtId="41" fontId="0" fillId="0" borderId="0" xfId="2" applyFont="1" applyAlignment="1"/>
    <xf numFmtId="41" fontId="0" fillId="0" borderId="7" xfId="0" applyNumberFormat="1" applyBorder="1" applyAlignment="1">
      <alignment horizontal="center" vertical="center"/>
    </xf>
    <xf numFmtId="0" fontId="0" fillId="0" borderId="0" xfId="0" applyAlignment="1"/>
    <xf numFmtId="41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15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16" fontId="0" fillId="0" borderId="1" xfId="0" applyNumberFormat="1" applyBorder="1" applyAlignment="1">
      <alignment vertical="center"/>
    </xf>
    <xf numFmtId="41" fontId="3" fillId="0" borderId="1" xfId="0" applyNumberFormat="1" applyFont="1" applyBorder="1" applyAlignment="1">
      <alignment vertical="center"/>
    </xf>
    <xf numFmtId="49" fontId="10" fillId="0" borderId="0" xfId="0" applyNumberFormat="1" applyFont="1" applyAlignment="1">
      <alignment wrapText="1"/>
    </xf>
    <xf numFmtId="49" fontId="10" fillId="0" borderId="1" xfId="0" applyNumberFormat="1" applyFont="1" applyBorder="1" applyAlignment="1">
      <alignment vertical="center" wrapText="1"/>
    </xf>
    <xf numFmtId="0" fontId="3" fillId="0" borderId="0" xfId="0" applyFont="1" applyAlignment="1"/>
    <xf numFmtId="41" fontId="12" fillId="0" borderId="1" xfId="2" applyFont="1" applyBorder="1" applyAlignment="1">
      <alignment vertical="center" wrapText="1"/>
    </xf>
    <xf numFmtId="0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vertical="center"/>
    </xf>
    <xf numFmtId="41" fontId="3" fillId="0" borderId="1" xfId="2" applyFont="1" applyBorder="1" applyAlignment="1">
      <alignment horizontal="center"/>
    </xf>
    <xf numFmtId="41" fontId="3" fillId="0" borderId="0" xfId="2" applyFont="1" applyAlignment="1">
      <alignment horizontal="left"/>
    </xf>
    <xf numFmtId="41" fontId="6" fillId="0" borderId="1" xfId="2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0" fillId="0" borderId="0" xfId="2" applyFont="1" applyAlignment="1">
      <alignment horizontal="center"/>
    </xf>
    <xf numFmtId="41" fontId="0" fillId="2" borderId="1" xfId="2" applyFont="1" applyFill="1" applyBorder="1" applyAlignment="1">
      <alignment horizontal="center"/>
    </xf>
    <xf numFmtId="41" fontId="4" fillId="2" borderId="1" xfId="2" applyFont="1" applyFill="1" applyBorder="1" applyAlignment="1">
      <alignment horizontal="center" vertical="center"/>
    </xf>
    <xf numFmtId="41" fontId="0" fillId="2" borderId="1" xfId="2" applyFont="1" applyFill="1" applyBorder="1" applyAlignment="1">
      <alignment horizontal="center" vertical="center"/>
    </xf>
    <xf numFmtId="41" fontId="0" fillId="2" borderId="1" xfId="2" applyFont="1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41" fontId="0" fillId="2" borderId="1" xfId="0" applyNumberFormat="1" applyFill="1" applyBorder="1" applyAlignment="1">
      <alignment horizontal="center" vertical="center"/>
    </xf>
    <xf numFmtId="1" fontId="0" fillId="2" borderId="1" xfId="0" applyNumberForma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41" fontId="7" fillId="2" borderId="1" xfId="0" applyNumberFormat="1" applyFont="1" applyFill="1" applyBorder="1"/>
    <xf numFmtId="41" fontId="7" fillId="2" borderId="1" xfId="2" applyFont="1" applyFill="1" applyBorder="1" applyAlignment="1">
      <alignment horizontal="center"/>
    </xf>
    <xf numFmtId="41" fontId="3" fillId="0" borderId="1" xfId="2" applyFont="1" applyBorder="1" applyAlignment="1">
      <alignment horizontal="center" vertical="center"/>
    </xf>
    <xf numFmtId="15" fontId="0" fillId="2" borderId="1" xfId="0" applyNumberFormat="1" applyFill="1" applyBorder="1" applyAlignment="1">
      <alignment horizontal="center"/>
    </xf>
    <xf numFmtId="49" fontId="10" fillId="2" borderId="1" xfId="0" applyNumberFormat="1" applyFont="1" applyFill="1" applyBorder="1" applyAlignment="1">
      <alignment wrapText="1"/>
    </xf>
    <xf numFmtId="15" fontId="0" fillId="2" borderId="1" xfId="0" applyNumberFormat="1" applyFill="1" applyBorder="1" applyAlignment="1">
      <alignment vertical="center"/>
    </xf>
    <xf numFmtId="41" fontId="0" fillId="2" borderId="1" xfId="0" applyNumberFormat="1" applyFill="1" applyBorder="1" applyAlignment="1">
      <alignment vertical="center"/>
    </xf>
    <xf numFmtId="49" fontId="10" fillId="2" borderId="1" xfId="0" applyNumberFormat="1" applyFont="1" applyFill="1" applyBorder="1" applyAlignment="1">
      <alignment vertical="center" wrapText="1"/>
    </xf>
    <xf numFmtId="16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41" fontId="0" fillId="0" borderId="1" xfId="2" applyFont="1" applyFill="1" applyBorder="1" applyAlignment="1">
      <alignment horizontal="center"/>
    </xf>
    <xf numFmtId="0" fontId="0" fillId="0" borderId="1" xfId="0" applyFill="1" applyBorder="1"/>
    <xf numFmtId="41" fontId="0" fillId="0" borderId="1" xfId="2" applyFont="1" applyFill="1" applyBorder="1"/>
    <xf numFmtId="0" fontId="0" fillId="2" borderId="1" xfId="0" applyFill="1" applyBorder="1" applyAlignment="1">
      <alignment vertical="center"/>
    </xf>
    <xf numFmtId="0" fontId="0" fillId="2" borderId="0" xfId="0" applyFill="1" applyAlignment="1">
      <alignment vertical="center"/>
    </xf>
    <xf numFmtId="49" fontId="10" fillId="2" borderId="2" xfId="0" applyNumberFormat="1" applyFont="1" applyFill="1" applyBorder="1" applyAlignment="1">
      <alignment vertical="center" wrapText="1"/>
    </xf>
    <xf numFmtId="41" fontId="0" fillId="2" borderId="1" xfId="0" applyNumberFormat="1" applyFill="1" applyBorder="1" applyAlignment="1"/>
    <xf numFmtId="49" fontId="0" fillId="0" borderId="0" xfId="0" applyNumberFormat="1"/>
    <xf numFmtId="41" fontId="13" fillId="2" borderId="1" xfId="0" applyNumberFormat="1" applyFont="1" applyFill="1" applyBorder="1"/>
    <xf numFmtId="0" fontId="3" fillId="0" borderId="0" xfId="0" applyFont="1" applyAlignment="1">
      <alignment horizontal="left"/>
    </xf>
    <xf numFmtId="1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0" applyNumberFormat="1" applyFont="1" applyBorder="1" applyAlignment="1">
      <alignment vertical="center"/>
    </xf>
    <xf numFmtId="15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41" fontId="0" fillId="3" borderId="1" xfId="2" applyFont="1" applyFill="1" applyBorder="1" applyAlignment="1">
      <alignment horizontal="center" vertical="center"/>
    </xf>
    <xf numFmtId="41" fontId="0" fillId="3" borderId="1" xfId="0" applyNumberFormat="1" applyFill="1" applyBorder="1"/>
    <xf numFmtId="0" fontId="0" fillId="3" borderId="1" xfId="0" applyFill="1" applyBorder="1"/>
    <xf numFmtId="49" fontId="10" fillId="3" borderId="1" xfId="0" applyNumberFormat="1" applyFont="1" applyFill="1" applyBorder="1" applyAlignment="1">
      <alignment wrapText="1"/>
    </xf>
    <xf numFmtId="41" fontId="0" fillId="3" borderId="1" xfId="2" applyFont="1" applyFill="1" applyBorder="1" applyAlignment="1">
      <alignment horizontal="center"/>
    </xf>
    <xf numFmtId="15" fontId="0" fillId="3" borderId="1" xfId="0" applyNumberFormat="1" applyFill="1" applyBorder="1" applyAlignment="1">
      <alignment vertical="center"/>
    </xf>
    <xf numFmtId="0" fontId="0" fillId="3" borderId="1" xfId="0" applyFill="1" applyBorder="1" applyAlignment="1">
      <alignment horizontal="center" vertical="center"/>
    </xf>
    <xf numFmtId="41" fontId="0" fillId="3" borderId="1" xfId="2" applyFont="1" applyFill="1" applyBorder="1" applyAlignment="1">
      <alignment vertical="center"/>
    </xf>
    <xf numFmtId="41" fontId="0" fillId="3" borderId="1" xfId="0" applyNumberForma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49" fontId="10" fillId="3" borderId="1" xfId="0" applyNumberFormat="1" applyFont="1" applyFill="1" applyBorder="1" applyAlignment="1">
      <alignment vertical="center" wrapText="1"/>
    </xf>
    <xf numFmtId="0" fontId="0" fillId="3" borderId="0" xfId="0" applyFill="1" applyAlignment="1">
      <alignment vertical="center"/>
    </xf>
    <xf numFmtId="49" fontId="10" fillId="3" borderId="2" xfId="0" applyNumberFormat="1" applyFont="1" applyFill="1" applyBorder="1" applyAlignment="1">
      <alignment vertical="center" wrapText="1"/>
    </xf>
    <xf numFmtId="1" fontId="0" fillId="2" borderId="1" xfId="0" applyNumberFormat="1" applyFill="1" applyBorder="1" applyAlignment="1">
      <alignment horizontal="center"/>
    </xf>
    <xf numFmtId="41" fontId="0" fillId="2" borderId="1" xfId="2" applyFont="1" applyFill="1" applyBorder="1" applyAlignment="1"/>
    <xf numFmtId="0" fontId="3" fillId="0" borderId="0" xfId="0" applyFont="1" applyFill="1"/>
    <xf numFmtId="1" fontId="3" fillId="0" borderId="0" xfId="0" applyNumberFormat="1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0" fillId="0" borderId="0" xfId="0" applyFill="1"/>
    <xf numFmtId="41" fontId="3" fillId="0" borderId="0" xfId="0" applyNumberFormat="1" applyFont="1" applyFill="1"/>
    <xf numFmtId="0" fontId="0" fillId="0" borderId="0" xfId="0" applyFill="1" applyAlignment="1">
      <alignment horizontal="center"/>
    </xf>
    <xf numFmtId="41" fontId="0" fillId="0" borderId="0" xfId="2" applyFont="1" applyFill="1" applyAlignment="1">
      <alignment horizontal="center"/>
    </xf>
    <xf numFmtId="41" fontId="0" fillId="0" borderId="0" xfId="2" applyFont="1" applyFill="1"/>
    <xf numFmtId="0" fontId="6" fillId="0" borderId="1" xfId="0" applyFont="1" applyFill="1" applyBorder="1" applyAlignment="1">
      <alignment horizontal="center" vertical="center"/>
    </xf>
    <xf numFmtId="41" fontId="6" fillId="0" borderId="1" xfId="0" applyNumberFormat="1" applyFont="1" applyFill="1" applyBorder="1" applyAlignment="1">
      <alignment horizontal="center" vertical="center"/>
    </xf>
    <xf numFmtId="41" fontId="6" fillId="0" borderId="1" xfId="2" applyFont="1" applyFill="1" applyBorder="1" applyAlignment="1">
      <alignment horizontal="center" vertical="center"/>
    </xf>
    <xf numFmtId="15" fontId="0" fillId="0" borderId="1" xfId="0" applyNumberFormat="1" applyFill="1" applyBorder="1" applyAlignment="1">
      <alignment horizontal="center"/>
    </xf>
    <xf numFmtId="41" fontId="0" fillId="0" borderId="1" xfId="0" applyNumberForma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41" fontId="3" fillId="0" borderId="1" xfId="0" applyNumberFormat="1" applyFont="1" applyFill="1" applyBorder="1" applyAlignment="1">
      <alignment horizontal="center"/>
    </xf>
    <xf numFmtId="41" fontId="3" fillId="0" borderId="1" xfId="2" applyFont="1" applyFill="1" applyBorder="1" applyAlignment="1">
      <alignment horizontal="center"/>
    </xf>
    <xf numFmtId="41" fontId="0" fillId="0" borderId="1" xfId="0" applyNumberFormat="1" applyFill="1" applyBorder="1" applyAlignment="1">
      <alignment horizontal="center"/>
    </xf>
    <xf numFmtId="16" fontId="0" fillId="0" borderId="1" xfId="0" applyNumberFormat="1" applyFill="1" applyBorder="1" applyAlignment="1"/>
    <xf numFmtId="16" fontId="3" fillId="0" borderId="1" xfId="0" applyNumberFormat="1" applyFont="1" applyFill="1" applyBorder="1" applyAlignment="1">
      <alignment horizontal="center"/>
    </xf>
    <xf numFmtId="41" fontId="3" fillId="0" borderId="1" xfId="0" applyNumberFormat="1" applyFont="1" applyFill="1" applyBorder="1"/>
    <xf numFmtId="16" fontId="0" fillId="0" borderId="1" xfId="0" applyNumberFormat="1" applyFill="1" applyBorder="1"/>
    <xf numFmtId="41" fontId="3" fillId="0" borderId="1" xfId="0" applyNumberFormat="1" applyFont="1" applyFill="1" applyBorder="1" applyAlignment="1"/>
    <xf numFmtId="0" fontId="0" fillId="0" borderId="1" xfId="0" applyNumberFormat="1" applyFill="1" applyBorder="1"/>
    <xf numFmtId="41" fontId="10" fillId="2" borderId="1" xfId="0" applyNumberFormat="1" applyFont="1" applyFill="1" applyBorder="1" applyAlignment="1">
      <alignment vertical="center"/>
    </xf>
    <xf numFmtId="0" fontId="3" fillId="0" borderId="0" xfId="0" applyFont="1" applyAlignment="1">
      <alignment horizontal="left"/>
    </xf>
    <xf numFmtId="0" fontId="0" fillId="0" borderId="0" xfId="0" applyAlignment="1">
      <alignment horizontal="center"/>
    </xf>
    <xf numFmtId="15" fontId="0" fillId="2" borderId="1" xfId="0" applyNumberFormat="1" applyFill="1" applyBorder="1" applyAlignment="1">
      <alignment horizontal="center" vertical="center"/>
    </xf>
    <xf numFmtId="15" fontId="0" fillId="0" borderId="1" xfId="0" applyNumberFormat="1" applyBorder="1" applyAlignment="1">
      <alignment horizontal="center" vertical="center"/>
    </xf>
    <xf numFmtId="16" fontId="0" fillId="0" borderId="1" xfId="0" applyNumberFormat="1" applyBorder="1" applyAlignment="1">
      <alignment horizontal="center" vertical="center"/>
    </xf>
    <xf numFmtId="0" fontId="14" fillId="0" borderId="0" xfId="0" applyFont="1"/>
    <xf numFmtId="16" fontId="14" fillId="2" borderId="1" xfId="0" applyNumberFormat="1" applyFont="1" applyFill="1" applyBorder="1" applyAlignment="1">
      <alignment horizontal="center"/>
    </xf>
    <xf numFmtId="16" fontId="14" fillId="0" borderId="1" xfId="0" applyNumberFormat="1" applyFont="1" applyBorder="1" applyAlignment="1">
      <alignment horizontal="center"/>
    </xf>
    <xf numFmtId="16" fontId="14" fillId="0" borderId="1" xfId="0" applyNumberFormat="1" applyFont="1" applyBorder="1" applyAlignment="1"/>
    <xf numFmtId="16" fontId="14" fillId="0" borderId="1" xfId="0" applyNumberFormat="1" applyFont="1" applyBorder="1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0" fillId="0" borderId="0" xfId="0" applyNumberFormat="1" applyFill="1"/>
    <xf numFmtId="41" fontId="0" fillId="0" borderId="1" xfId="2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2" applyFont="1" applyBorder="1" applyAlignment="1">
      <alignment horizontal="center" vertical="center"/>
    </xf>
    <xf numFmtId="41" fontId="0" fillId="2" borderId="1" xfId="0" applyNumberFormat="1" applyFill="1" applyBorder="1" applyAlignment="1">
      <alignment vertical="center" wrapText="1"/>
    </xf>
    <xf numFmtId="15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1" fontId="0" fillId="0" borderId="1" xfId="2" applyFont="1" applyFill="1" applyBorder="1" applyAlignment="1">
      <alignment vertical="center"/>
    </xf>
    <xf numFmtId="41" fontId="0" fillId="0" borderId="1" xfId="0" applyNumberFormat="1" applyFill="1" applyBorder="1" applyAlignment="1">
      <alignment vertical="center"/>
    </xf>
    <xf numFmtId="49" fontId="10" fillId="0" borderId="1" xfId="0" applyNumberFormat="1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3" fillId="0" borderId="1" xfId="0" applyNumberFormat="1" applyFont="1" applyBorder="1" applyAlignment="1">
      <alignment vertical="center"/>
    </xf>
    <xf numFmtId="3" fontId="0" fillId="0" borderId="0" xfId="0" applyNumberFormat="1"/>
    <xf numFmtId="41" fontId="3" fillId="0" borderId="0" xfId="0" applyNumberFormat="1" applyFont="1" applyAlignment="1"/>
    <xf numFmtId="41" fontId="0" fillId="0" borderId="0" xfId="0" applyNumberFormat="1" applyAlignment="1"/>
    <xf numFmtId="41" fontId="0" fillId="0" borderId="0" xfId="0" applyNumberFormat="1" applyAlignment="1">
      <alignment horizontal="center"/>
    </xf>
    <xf numFmtId="41" fontId="3" fillId="0" borderId="1" xfId="2" applyFont="1" applyBorder="1" applyAlignment="1">
      <alignment horizontal="center" vertical="center"/>
    </xf>
    <xf numFmtId="41" fontId="0" fillId="0" borderId="1" xfId="2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7" fillId="2" borderId="1" xfId="0" applyNumberFormat="1" applyFont="1" applyFill="1" applyBorder="1" applyAlignment="1"/>
    <xf numFmtId="41" fontId="3" fillId="0" borderId="1" xfId="2" applyFont="1" applyBorder="1" applyAlignment="1">
      <alignment horizontal="center" vertical="center"/>
    </xf>
    <xf numFmtId="16" fontId="0" fillId="3" borderId="1" xfId="0" applyNumberFormat="1" applyFill="1" applyBorder="1" applyAlignment="1">
      <alignment horizontal="center"/>
    </xf>
    <xf numFmtId="41" fontId="0" fillId="3" borderId="1" xfId="0" applyNumberFormat="1" applyFill="1" applyBorder="1" applyAlignment="1">
      <alignment horizontal="center" vertical="center"/>
    </xf>
    <xf numFmtId="41" fontId="0" fillId="3" borderId="1" xfId="0" applyNumberFormat="1" applyFill="1" applyBorder="1" applyAlignment="1">
      <alignment horizontal="center"/>
    </xf>
    <xf numFmtId="41" fontId="0" fillId="3" borderId="1" xfId="2" applyFont="1" applyFill="1" applyBorder="1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0" fillId="0" borderId="0" xfId="0"/>
    <xf numFmtId="0" fontId="3" fillId="0" borderId="0" xfId="0" applyFont="1"/>
    <xf numFmtId="41" fontId="0" fillId="0" borderId="0" xfId="2" applyFont="1"/>
    <xf numFmtId="41" fontId="3" fillId="0" borderId="0" xfId="2" applyFont="1"/>
    <xf numFmtId="41" fontId="3" fillId="0" borderId="0" xfId="2" applyFont="1" applyAlignment="1">
      <alignment horizontal="left"/>
    </xf>
    <xf numFmtId="41" fontId="0" fillId="0" borderId="0" xfId="2" applyFont="1" applyAlignment="1">
      <alignment horizontal="center"/>
    </xf>
    <xf numFmtId="0" fontId="3" fillId="0" borderId="1" xfId="0" applyFont="1" applyBorder="1" applyAlignment="1">
      <alignment horizontal="center"/>
    </xf>
    <xf numFmtId="41" fontId="3" fillId="0" borderId="1" xfId="0" applyNumberFormat="1" applyFont="1" applyBorder="1" applyAlignment="1">
      <alignment horizontal="center"/>
    </xf>
    <xf numFmtId="16" fontId="0" fillId="0" borderId="1" xfId="0" applyNumberFormat="1" applyBorder="1" applyAlignment="1"/>
    <xf numFmtId="16" fontId="3" fillId="0" borderId="1" xfId="0" applyNumberFormat="1" applyFont="1" applyBorder="1" applyAlignment="1">
      <alignment horizontal="center"/>
    </xf>
    <xf numFmtId="41" fontId="3" fillId="0" borderId="1" xfId="0" applyNumberFormat="1" applyFont="1" applyBorder="1"/>
    <xf numFmtId="16" fontId="0" fillId="0" borderId="1" xfId="0" applyNumberFormat="1" applyBorder="1"/>
    <xf numFmtId="41" fontId="3" fillId="0" borderId="1" xfId="0" applyNumberFormat="1" applyFont="1" applyBorder="1" applyAlignment="1"/>
    <xf numFmtId="0" fontId="0" fillId="0" borderId="1" xfId="0" applyNumberFormat="1" applyBorder="1"/>
    <xf numFmtId="41" fontId="0" fillId="0" borderId="1" xfId="0" applyNumberFormat="1" applyBorder="1" applyAlignment="1">
      <alignment horizontal="center" vertical="center"/>
    </xf>
    <xf numFmtId="41" fontId="3" fillId="0" borderId="1" xfId="2" applyFont="1" applyBorder="1" applyAlignment="1">
      <alignment horizontal="center"/>
    </xf>
    <xf numFmtId="0" fontId="0" fillId="0" borderId="0" xfId="0"/>
    <xf numFmtId="0" fontId="0" fillId="0" borderId="1" xfId="0" applyBorder="1" applyAlignment="1">
      <alignment horizontal="center"/>
    </xf>
    <xf numFmtId="16" fontId="0" fillId="0" borderId="1" xfId="0" applyNumberFormat="1" applyBorder="1" applyAlignment="1">
      <alignment horizontal="center"/>
    </xf>
    <xf numFmtId="41" fontId="0" fillId="0" borderId="1" xfId="0" applyNumberFormat="1" applyBorder="1"/>
    <xf numFmtId="0" fontId="0" fillId="0" borderId="1" xfId="0" applyBorder="1"/>
    <xf numFmtId="41" fontId="0" fillId="0" borderId="0" xfId="0" applyNumberFormat="1"/>
    <xf numFmtId="41" fontId="0" fillId="0" borderId="1" xfId="2" applyFont="1" applyBorder="1"/>
    <xf numFmtId="41" fontId="0" fillId="0" borderId="1" xfId="2" applyFont="1" applyBorder="1" applyAlignment="1">
      <alignment horizontal="center"/>
    </xf>
    <xf numFmtId="16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41" fontId="0" fillId="2" borderId="1" xfId="0" applyNumberFormat="1" applyFill="1" applyBorder="1" applyAlignment="1">
      <alignment horizontal="center"/>
    </xf>
    <xf numFmtId="0" fontId="0" fillId="2" borderId="1" xfId="0" applyFill="1" applyBorder="1"/>
    <xf numFmtId="41" fontId="0" fillId="2" borderId="1" xfId="2" applyFont="1" applyFill="1" applyBorder="1"/>
    <xf numFmtId="41" fontId="0" fillId="2" borderId="1" xfId="0" applyNumberFormat="1" applyFill="1" applyBorder="1"/>
    <xf numFmtId="41" fontId="0" fillId="2" borderId="1" xfId="2" applyFont="1" applyFill="1" applyBorder="1" applyAlignment="1">
      <alignment horizontal="center"/>
    </xf>
    <xf numFmtId="41" fontId="0" fillId="2" borderId="1" xfId="2" applyFon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1" fontId="0" fillId="0" borderId="1" xfId="0" applyNumberFormat="1" applyFill="1" applyBorder="1" applyAlignment="1">
      <alignment horizontal="center"/>
    </xf>
    <xf numFmtId="41" fontId="3" fillId="4" borderId="0" xfId="2" applyFont="1" applyFill="1"/>
    <xf numFmtId="41" fontId="3" fillId="0" borderId="1" xfId="2" applyFont="1" applyBorder="1" applyAlignment="1">
      <alignment horizontal="center" vertical="center"/>
    </xf>
    <xf numFmtId="0" fontId="0" fillId="0" borderId="0" xfId="0" applyFill="1" applyAlignment="1">
      <alignment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/>
    </xf>
    <xf numFmtId="41" fontId="4" fillId="0" borderId="1" xfId="2" applyFont="1" applyFill="1" applyBorder="1" applyAlignment="1">
      <alignment horizontal="center" vertical="center"/>
    </xf>
    <xf numFmtId="164" fontId="4" fillId="0" borderId="1" xfId="1" applyNumberFormat="1" applyFont="1" applyFill="1" applyBorder="1" applyAlignment="1">
      <alignment horizontal="center" vertical="center"/>
    </xf>
    <xf numFmtId="164" fontId="4" fillId="0" borderId="1" xfId="1" applyNumberFormat="1" applyFont="1" applyFill="1" applyBorder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vertical="center"/>
    </xf>
    <xf numFmtId="0" fontId="3" fillId="0" borderId="0" xfId="0" applyFont="1" applyBorder="1" applyAlignment="1">
      <alignment horizontal="left"/>
    </xf>
    <xf numFmtId="0" fontId="8" fillId="0" borderId="0" xfId="0" applyFont="1" applyAlignment="1">
      <alignment horizontal="center" vertical="center"/>
    </xf>
    <xf numFmtId="41" fontId="0" fillId="0" borderId="0" xfId="0" applyNumberFormat="1" applyFill="1" applyAlignment="1">
      <alignment horizontal="left" vertical="center"/>
    </xf>
    <xf numFmtId="41" fontId="0" fillId="5" borderId="0" xfId="0" applyNumberFormat="1" applyFill="1" applyAlignment="1">
      <alignment horizontal="center"/>
    </xf>
    <xf numFmtId="41" fontId="0" fillId="5" borderId="0" xfId="0" applyNumberFormat="1" applyFill="1"/>
    <xf numFmtId="41" fontId="0" fillId="5" borderId="0" xfId="2" applyFont="1" applyFill="1"/>
    <xf numFmtId="41" fontId="15" fillId="0" borderId="0" xfId="3" applyNumberFormat="1"/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41" fontId="13" fillId="0" borderId="1" xfId="0" applyNumberFormat="1" applyFont="1" applyFill="1" applyBorder="1" applyAlignment="1">
      <alignment horizontal="center" vertical="center"/>
    </xf>
    <xf numFmtId="41" fontId="0" fillId="0" borderId="1" xfId="2" applyFont="1" applyFill="1" applyBorder="1" applyAlignment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6" fillId="0" borderId="0" xfId="0" applyFont="1" applyAlignment="1">
      <alignment horizontal="center"/>
    </xf>
    <xf numFmtId="0" fontId="16" fillId="0" borderId="0" xfId="0" applyFont="1" applyFill="1" applyAlignment="1">
      <alignment horizontal="center"/>
    </xf>
    <xf numFmtId="0" fontId="0" fillId="7" borderId="1" xfId="0" applyFill="1" applyBorder="1" applyAlignment="1">
      <alignment horizontal="center"/>
    </xf>
    <xf numFmtId="41" fontId="0" fillId="7" borderId="1" xfId="2" applyFont="1" applyFill="1" applyBorder="1" applyAlignment="1">
      <alignment horizontal="center"/>
    </xf>
    <xf numFmtId="41" fontId="0" fillId="7" borderId="1" xfId="0" applyNumberFormat="1" applyFill="1" applyBorder="1"/>
    <xf numFmtId="0" fontId="0" fillId="2" borderId="0" xfId="0" applyFill="1"/>
    <xf numFmtId="0" fontId="3" fillId="0" borderId="0" xfId="0" applyFont="1" applyFill="1" applyAlignment="1">
      <alignment horizontal="left"/>
    </xf>
    <xf numFmtId="41" fontId="3" fillId="0" borderId="1" xfId="0" applyNumberFormat="1" applyFont="1" applyFill="1" applyBorder="1" applyAlignment="1">
      <alignment horizontal="center" vertical="center"/>
    </xf>
    <xf numFmtId="16" fontId="13" fillId="2" borderId="1" xfId="0" applyNumberFormat="1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1" fontId="13" fillId="2" borderId="1" xfId="0" applyNumberFormat="1" applyFont="1" applyFill="1" applyBorder="1" applyAlignment="1">
      <alignment horizontal="center"/>
    </xf>
    <xf numFmtId="41" fontId="13" fillId="2" borderId="1" xfId="2" applyFont="1" applyFill="1" applyBorder="1" applyAlignment="1">
      <alignment horizontal="center"/>
    </xf>
    <xf numFmtId="0" fontId="13" fillId="2" borderId="1" xfId="0" applyFont="1" applyFill="1" applyBorder="1"/>
    <xf numFmtId="41" fontId="13" fillId="2" borderId="1" xfId="2" applyFont="1" applyFill="1" applyBorder="1"/>
    <xf numFmtId="16" fontId="14" fillId="0" borderId="1" xfId="0" applyNumberFormat="1" applyFont="1" applyFill="1" applyBorder="1" applyAlignment="1">
      <alignment horizontal="center"/>
    </xf>
    <xf numFmtId="41" fontId="3" fillId="0" borderId="1" xfId="2" applyFont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/>
    </xf>
    <xf numFmtId="41" fontId="0" fillId="2" borderId="2" xfId="0" applyNumberFormat="1" applyFill="1" applyBorder="1"/>
    <xf numFmtId="41" fontId="0" fillId="3" borderId="1" xfId="0" applyNumberFormat="1" applyFill="1" applyBorder="1" applyAlignment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0" fillId="0" borderId="0" xfId="2" applyNumberFormat="1" applyFont="1" applyFill="1"/>
    <xf numFmtId="0" fontId="3" fillId="0" borderId="0" xfId="6" applyFont="1"/>
    <xf numFmtId="41" fontId="3" fillId="0" borderId="0" xfId="7" applyFont="1" applyAlignment="1">
      <alignment horizontal="left"/>
    </xf>
    <xf numFmtId="41" fontId="3" fillId="0" borderId="0" xfId="7" applyFont="1"/>
    <xf numFmtId="41" fontId="0" fillId="0" borderId="0" xfId="7" applyFont="1"/>
    <xf numFmtId="0" fontId="1" fillId="0" borderId="0" xfId="6"/>
    <xf numFmtId="41" fontId="0" fillId="0" borderId="0" xfId="7" applyFont="1" applyAlignment="1">
      <alignment horizontal="center"/>
    </xf>
    <xf numFmtId="0" fontId="3" fillId="0" borderId="1" xfId="6" applyFont="1" applyBorder="1" applyAlignment="1">
      <alignment horizontal="center" vertical="center"/>
    </xf>
    <xf numFmtId="41" fontId="3" fillId="0" borderId="1" xfId="7" applyFont="1" applyBorder="1" applyAlignment="1">
      <alignment horizontal="center" vertical="center"/>
    </xf>
    <xf numFmtId="41" fontId="3" fillId="0" borderId="1" xfId="6" applyNumberFormat="1" applyFont="1" applyBorder="1" applyAlignment="1">
      <alignment horizontal="center" vertical="center"/>
    </xf>
    <xf numFmtId="16" fontId="1" fillId="2" borderId="1" xfId="6" applyNumberFormat="1" applyFill="1" applyBorder="1" applyAlignment="1">
      <alignment horizontal="center"/>
    </xf>
    <xf numFmtId="0" fontId="1" fillId="2" borderId="1" xfId="6" applyFill="1" applyBorder="1" applyAlignment="1">
      <alignment horizontal="center"/>
    </xf>
    <xf numFmtId="41" fontId="0" fillId="2" borderId="1" xfId="7" applyFont="1" applyFill="1" applyBorder="1" applyAlignment="1">
      <alignment horizontal="center"/>
    </xf>
    <xf numFmtId="41" fontId="1" fillId="2" borderId="1" xfId="6" applyNumberFormat="1" applyFill="1" applyBorder="1"/>
    <xf numFmtId="0" fontId="1" fillId="2" borderId="1" xfId="6" applyFill="1" applyBorder="1"/>
    <xf numFmtId="41" fontId="0" fillId="2" borderId="1" xfId="7" applyFont="1" applyFill="1" applyBorder="1"/>
    <xf numFmtId="16" fontId="1" fillId="0" borderId="1" xfId="6" applyNumberFormat="1" applyFill="1" applyBorder="1" applyAlignment="1">
      <alignment horizontal="center"/>
    </xf>
    <xf numFmtId="0" fontId="1" fillId="0" borderId="1" xfId="6" applyFill="1" applyBorder="1" applyAlignment="1">
      <alignment horizontal="center"/>
    </xf>
    <xf numFmtId="41" fontId="0" fillId="0" borderId="1" xfId="7" applyFont="1" applyFill="1" applyBorder="1" applyAlignment="1">
      <alignment horizontal="center"/>
    </xf>
    <xf numFmtId="41" fontId="1" fillId="0" borderId="1" xfId="6" applyNumberFormat="1" applyFill="1" applyBorder="1"/>
    <xf numFmtId="0" fontId="1" fillId="0" borderId="1" xfId="6" applyFill="1" applyBorder="1"/>
    <xf numFmtId="41" fontId="0" fillId="0" borderId="1" xfId="7" applyFont="1" applyFill="1" applyBorder="1"/>
    <xf numFmtId="16" fontId="1" fillId="0" borderId="1" xfId="6" applyNumberFormat="1" applyBorder="1" applyAlignment="1">
      <alignment horizontal="center"/>
    </xf>
    <xf numFmtId="0" fontId="1" fillId="0" borderId="1" xfId="6" applyBorder="1" applyAlignment="1">
      <alignment horizontal="center"/>
    </xf>
    <xf numFmtId="41" fontId="0" fillId="0" borderId="1" xfId="7" applyFont="1" applyBorder="1" applyAlignment="1">
      <alignment horizontal="center"/>
    </xf>
    <xf numFmtId="0" fontId="1" fillId="0" borderId="1" xfId="6" applyBorder="1"/>
    <xf numFmtId="41" fontId="1" fillId="0" borderId="1" xfId="6" applyNumberFormat="1" applyBorder="1"/>
    <xf numFmtId="41" fontId="0" fillId="0" borderId="1" xfId="7" applyFont="1" applyBorder="1"/>
    <xf numFmtId="0" fontId="3" fillId="0" borderId="1" xfId="6" applyFont="1" applyBorder="1" applyAlignment="1">
      <alignment horizontal="center"/>
    </xf>
    <xf numFmtId="41" fontId="3" fillId="0" borderId="1" xfId="7" applyFont="1" applyBorder="1" applyAlignment="1">
      <alignment horizontal="center"/>
    </xf>
    <xf numFmtId="41" fontId="3" fillId="0" borderId="1" xfId="6" applyNumberFormat="1" applyFont="1" applyBorder="1" applyAlignment="1">
      <alignment horizontal="center"/>
    </xf>
    <xf numFmtId="41" fontId="1" fillId="0" borderId="1" xfId="6" applyNumberFormat="1" applyBorder="1" applyAlignment="1">
      <alignment horizontal="center"/>
    </xf>
    <xf numFmtId="16" fontId="3" fillId="0" borderId="1" xfId="6" applyNumberFormat="1" applyFont="1" applyBorder="1" applyAlignment="1">
      <alignment horizontal="center"/>
    </xf>
    <xf numFmtId="41" fontId="3" fillId="0" borderId="1" xfId="6" applyNumberFormat="1" applyFont="1" applyBorder="1"/>
    <xf numFmtId="16" fontId="1" fillId="0" borderId="1" xfId="6" applyNumberFormat="1" applyBorder="1" applyAlignment="1"/>
    <xf numFmtId="41" fontId="3" fillId="0" borderId="1" xfId="7" applyFont="1" applyBorder="1" applyAlignment="1"/>
    <xf numFmtId="41" fontId="3" fillId="0" borderId="1" xfId="6" applyNumberFormat="1" applyFont="1" applyBorder="1" applyAlignment="1"/>
    <xf numFmtId="16" fontId="1" fillId="0" borderId="1" xfId="6" applyNumberFormat="1" applyBorder="1"/>
    <xf numFmtId="0" fontId="1" fillId="0" borderId="1" xfId="6" applyNumberFormat="1" applyBorder="1"/>
    <xf numFmtId="41" fontId="1" fillId="0" borderId="1" xfId="6" applyNumberFormat="1" applyBorder="1" applyAlignment="1">
      <alignment horizontal="center" vertical="center"/>
    </xf>
    <xf numFmtId="41" fontId="0" fillId="2" borderId="1" xfId="6" applyNumberFormat="1" applyFont="1" applyFill="1" applyBorder="1"/>
    <xf numFmtId="41" fontId="0" fillId="0" borderId="1" xfId="6" applyNumberFormat="1" applyFont="1" applyFill="1" applyBorder="1"/>
    <xf numFmtId="41" fontId="1" fillId="0" borderId="0" xfId="6" applyNumberFormat="1"/>
    <xf numFmtId="41" fontId="1" fillId="0" borderId="0" xfId="2"/>
    <xf numFmtId="16" fontId="0" fillId="0" borderId="0" xfId="6" applyNumberFormat="1" applyFont="1"/>
    <xf numFmtId="0" fontId="3" fillId="0" borderId="1" xfId="6" applyFont="1" applyFill="1" applyBorder="1" applyAlignment="1">
      <alignment horizontal="center"/>
    </xf>
    <xf numFmtId="41" fontId="3" fillId="0" borderId="1" xfId="7" applyFont="1" applyFill="1" applyBorder="1" applyAlignment="1">
      <alignment horizontal="center"/>
    </xf>
    <xf numFmtId="41" fontId="3" fillId="0" borderId="1" xfId="6" applyNumberFormat="1" applyFont="1" applyFill="1" applyBorder="1" applyAlignment="1">
      <alignment horizontal="center"/>
    </xf>
    <xf numFmtId="41" fontId="1" fillId="0" borderId="1" xfId="6" applyNumberFormat="1" applyFill="1" applyBorder="1" applyAlignment="1">
      <alignment horizontal="center"/>
    </xf>
    <xf numFmtId="16" fontId="3" fillId="0" borderId="1" xfId="6" applyNumberFormat="1" applyFont="1" applyFill="1" applyBorder="1" applyAlignment="1">
      <alignment horizontal="center"/>
    </xf>
    <xf numFmtId="41" fontId="3" fillId="0" borderId="1" xfId="6" applyNumberFormat="1" applyFont="1" applyFill="1" applyBorder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0" fillId="2" borderId="1" xfId="6" applyFont="1" applyFill="1" applyBorder="1"/>
    <xf numFmtId="16" fontId="1" fillId="8" borderId="1" xfId="6" applyNumberFormat="1" applyFill="1" applyBorder="1" applyAlignment="1">
      <alignment horizontal="center"/>
    </xf>
    <xf numFmtId="0" fontId="1" fillId="8" borderId="1" xfId="6" applyFill="1" applyBorder="1" applyAlignment="1">
      <alignment horizontal="center"/>
    </xf>
    <xf numFmtId="41" fontId="0" fillId="8" borderId="1" xfId="7" applyFont="1" applyFill="1" applyBorder="1" applyAlignment="1">
      <alignment horizontal="center"/>
    </xf>
    <xf numFmtId="41" fontId="1" fillId="8" borderId="1" xfId="6" applyNumberFormat="1" applyFill="1" applyBorder="1"/>
    <xf numFmtId="0" fontId="1" fillId="8" borderId="1" xfId="6" applyFill="1" applyBorder="1"/>
    <xf numFmtId="41" fontId="0" fillId="8" borderId="1" xfId="7" applyFont="1" applyFill="1" applyBorder="1"/>
    <xf numFmtId="41" fontId="0" fillId="8" borderId="1" xfId="6" applyNumberFormat="1" applyFont="1" applyFill="1" applyBorder="1"/>
    <xf numFmtId="0" fontId="1" fillId="2" borderId="0" xfId="3" applyFont="1" applyFill="1" applyAlignment="1">
      <alignment horizontal="center"/>
    </xf>
    <xf numFmtId="16" fontId="1" fillId="5" borderId="1" xfId="6" applyNumberFormat="1" applyFill="1" applyBorder="1" applyAlignment="1">
      <alignment horizontal="center"/>
    </xf>
    <xf numFmtId="0" fontId="1" fillId="5" borderId="1" xfId="6" applyFill="1" applyBorder="1" applyAlignment="1">
      <alignment horizontal="center"/>
    </xf>
    <xf numFmtId="41" fontId="0" fillId="5" borderId="1" xfId="7" applyFont="1" applyFill="1" applyBorder="1" applyAlignment="1">
      <alignment horizontal="center"/>
    </xf>
    <xf numFmtId="41" fontId="1" fillId="5" borderId="1" xfId="6" applyNumberFormat="1" applyFill="1" applyBorder="1"/>
    <xf numFmtId="0" fontId="1" fillId="5" borderId="1" xfId="6" applyFill="1" applyBorder="1"/>
    <xf numFmtId="41" fontId="0" fillId="5" borderId="1" xfId="7" applyFont="1" applyFill="1" applyBorder="1"/>
    <xf numFmtId="0" fontId="0" fillId="5" borderId="1" xfId="6" applyFont="1" applyFill="1" applyBorder="1"/>
    <xf numFmtId="41" fontId="0" fillId="5" borderId="1" xfId="6" applyNumberFormat="1" applyFont="1" applyFill="1" applyBorder="1"/>
    <xf numFmtId="16" fontId="13" fillId="2" borderId="1" xfId="6" applyNumberFormat="1" applyFont="1" applyFill="1" applyBorder="1" applyAlignment="1">
      <alignment horizontal="center"/>
    </xf>
    <xf numFmtId="0" fontId="13" fillId="2" borderId="1" xfId="6" applyFont="1" applyFill="1" applyBorder="1" applyAlignment="1">
      <alignment horizontal="center"/>
    </xf>
    <xf numFmtId="41" fontId="13" fillId="2" borderId="1" xfId="7" applyFont="1" applyFill="1" applyBorder="1" applyAlignment="1">
      <alignment horizontal="center"/>
    </xf>
    <xf numFmtId="41" fontId="13" fillId="2" borderId="1" xfId="6" applyNumberFormat="1" applyFont="1" applyFill="1" applyBorder="1"/>
    <xf numFmtId="0" fontId="13" fillId="2" borderId="1" xfId="6" applyFont="1" applyFill="1" applyBorder="1"/>
    <xf numFmtId="41" fontId="13" fillId="2" borderId="1" xfId="7" applyFont="1" applyFill="1" applyBorder="1"/>
    <xf numFmtId="0" fontId="0" fillId="0" borderId="1" xfId="6" applyFont="1" applyFill="1" applyBorder="1"/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/>
    </xf>
    <xf numFmtId="1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left"/>
    </xf>
    <xf numFmtId="16" fontId="6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3" fillId="0" borderId="4" xfId="0" applyNumberFormat="1" applyFont="1" applyBorder="1" applyAlignment="1">
      <alignment horizontal="left"/>
    </xf>
    <xf numFmtId="41" fontId="3" fillId="0" borderId="6" xfId="0" applyNumberFormat="1" applyFont="1" applyBorder="1" applyAlignment="1">
      <alignment horizontal="left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1" fontId="3" fillId="0" borderId="2" xfId="0" applyNumberFormat="1" applyFont="1" applyBorder="1" applyAlignment="1">
      <alignment horizontal="center" vertical="center"/>
    </xf>
    <xf numFmtId="41" fontId="3" fillId="0" borderId="3" xfId="0" applyNumberFormat="1" applyFont="1" applyBorder="1" applyAlignment="1">
      <alignment horizontal="center" vertical="center"/>
    </xf>
    <xf numFmtId="0" fontId="3" fillId="0" borderId="0" xfId="6" applyFont="1" applyAlignment="1">
      <alignment horizontal="left"/>
    </xf>
    <xf numFmtId="0" fontId="2" fillId="0" borderId="4" xfId="6" applyFont="1" applyBorder="1" applyAlignment="1">
      <alignment horizontal="center" vertical="center"/>
    </xf>
    <xf numFmtId="0" fontId="2" fillId="0" borderId="5" xfId="6" applyFont="1" applyBorder="1" applyAlignment="1">
      <alignment horizontal="center" vertical="center"/>
    </xf>
    <xf numFmtId="0" fontId="2" fillId="0" borderId="6" xfId="6" applyFont="1" applyBorder="1" applyAlignment="1">
      <alignment horizontal="center" vertical="center"/>
    </xf>
    <xf numFmtId="16" fontId="3" fillId="0" borderId="2" xfId="6" applyNumberFormat="1" applyFont="1" applyBorder="1" applyAlignment="1">
      <alignment horizontal="center" vertical="center"/>
    </xf>
    <xf numFmtId="16" fontId="3" fillId="0" borderId="3" xfId="6" applyNumberFormat="1" applyFont="1" applyBorder="1" applyAlignment="1">
      <alignment horizontal="center" vertical="center"/>
    </xf>
    <xf numFmtId="0" fontId="3" fillId="0" borderId="4" xfId="6" applyFont="1" applyBorder="1" applyAlignment="1">
      <alignment horizontal="center" vertical="center"/>
    </xf>
    <xf numFmtId="0" fontId="3" fillId="0" borderId="5" xfId="6" applyFont="1" applyBorder="1" applyAlignment="1">
      <alignment horizontal="center" vertical="center"/>
    </xf>
    <xf numFmtId="0" fontId="3" fillId="0" borderId="6" xfId="6" applyFont="1" applyBorder="1" applyAlignment="1">
      <alignment horizontal="center" vertical="center"/>
    </xf>
    <xf numFmtId="0" fontId="3" fillId="0" borderId="2" xfId="6" applyFont="1" applyBorder="1" applyAlignment="1">
      <alignment horizontal="center" vertical="center"/>
    </xf>
    <xf numFmtId="0" fontId="3" fillId="0" borderId="3" xfId="6" applyFont="1" applyBorder="1" applyAlignment="1">
      <alignment horizontal="center" vertical="center"/>
    </xf>
    <xf numFmtId="41" fontId="3" fillId="0" borderId="2" xfId="7" applyFont="1" applyBorder="1" applyAlignment="1">
      <alignment horizontal="center" vertical="center" wrapText="1"/>
    </xf>
    <xf numFmtId="41" fontId="3" fillId="0" borderId="3" xfId="7" applyFont="1" applyBorder="1" applyAlignment="1">
      <alignment horizontal="center" vertical="center" wrapText="1"/>
    </xf>
    <xf numFmtId="41" fontId="3" fillId="0" borderId="2" xfId="6" applyNumberFormat="1" applyFont="1" applyBorder="1" applyAlignment="1">
      <alignment horizontal="center" vertical="center"/>
    </xf>
    <xf numFmtId="41" fontId="3" fillId="0" borderId="3" xfId="6" applyNumberFormat="1" applyFont="1" applyBorder="1" applyAlignment="1">
      <alignment horizontal="center" vertical="center"/>
    </xf>
    <xf numFmtId="41" fontId="3" fillId="0" borderId="1" xfId="6" applyNumberFormat="1" applyFont="1" applyBorder="1" applyAlignment="1">
      <alignment horizontal="left"/>
    </xf>
    <xf numFmtId="41" fontId="3" fillId="0" borderId="1" xfId="6" applyNumberFormat="1" applyFont="1" applyFill="1" applyBorder="1" applyAlignment="1">
      <alignment horizontal="left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6" fontId="3" fillId="0" borderId="2" xfId="0" applyNumberFormat="1" applyFont="1" applyBorder="1" applyAlignment="1">
      <alignment horizontal="center" vertical="center"/>
    </xf>
    <xf numFmtId="16" fontId="3" fillId="0" borderId="3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41" fontId="3" fillId="0" borderId="2" xfId="2" applyFont="1" applyBorder="1" applyAlignment="1">
      <alignment horizontal="center" vertical="center"/>
    </xf>
    <xf numFmtId="41" fontId="3" fillId="0" borderId="3" xfId="2" applyFont="1" applyBorder="1" applyAlignment="1">
      <alignment horizontal="center" vertical="center"/>
    </xf>
    <xf numFmtId="41" fontId="3" fillId="0" borderId="2" xfId="2" applyFont="1" applyBorder="1" applyAlignment="1">
      <alignment horizontal="center" vertical="center" wrapText="1"/>
    </xf>
    <xf numFmtId="41" fontId="3" fillId="0" borderId="3" xfId="2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/>
    </xf>
    <xf numFmtId="0" fontId="8" fillId="0" borderId="0" xfId="0" applyFont="1" applyAlignment="1">
      <alignment horizontal="center" vertical="center"/>
    </xf>
    <xf numFmtId="41" fontId="9" fillId="6" borderId="2" xfId="0" applyNumberFormat="1" applyFont="1" applyFill="1" applyBorder="1" applyAlignment="1">
      <alignment horizontal="center" vertical="center"/>
    </xf>
    <xf numFmtId="41" fontId="9" fillId="6" borderId="3" xfId="0" applyNumberFormat="1" applyFont="1" applyFill="1" applyBorder="1" applyAlignment="1">
      <alignment horizontal="center" vertical="center"/>
    </xf>
    <xf numFmtId="0" fontId="9" fillId="6" borderId="8" xfId="0" applyFont="1" applyFill="1" applyBorder="1" applyAlignment="1">
      <alignment horizontal="center" vertical="center"/>
    </xf>
    <xf numFmtId="0" fontId="9" fillId="6" borderId="9" xfId="0" applyFont="1" applyFill="1" applyBorder="1" applyAlignment="1">
      <alignment horizontal="center" vertical="center"/>
    </xf>
    <xf numFmtId="0" fontId="9" fillId="6" borderId="10" xfId="0" applyFont="1" applyFill="1" applyBorder="1" applyAlignment="1">
      <alignment horizontal="center" vertical="center"/>
    </xf>
    <xf numFmtId="0" fontId="9" fillId="6" borderId="11" xfId="0" applyFont="1" applyFill="1" applyBorder="1" applyAlignment="1">
      <alignment horizontal="center" vertical="center"/>
    </xf>
    <xf numFmtId="41" fontId="3" fillId="0" borderId="1" xfId="0" applyNumberFormat="1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2" fillId="0" borderId="1" xfId="0" applyFont="1" applyFill="1" applyBorder="1" applyAlignment="1">
      <alignment horizontal="center" vertical="center"/>
    </xf>
    <xf numFmtId="1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1" fontId="3" fillId="0" borderId="2" xfId="2" applyFont="1" applyFill="1" applyBorder="1" applyAlignment="1">
      <alignment horizontal="center" vertical="center" wrapText="1"/>
    </xf>
    <xf numFmtId="41" fontId="3" fillId="0" borderId="3" xfId="2" applyFont="1" applyFill="1" applyBorder="1" applyAlignment="1">
      <alignment horizontal="center" vertical="center" wrapText="1"/>
    </xf>
    <xf numFmtId="41" fontId="3" fillId="0" borderId="1" xfId="0" applyNumberFormat="1" applyFont="1" applyFill="1" applyBorder="1" applyAlignment="1">
      <alignment horizontal="center" vertical="center" wrapText="1"/>
    </xf>
    <xf numFmtId="41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1" fontId="0" fillId="0" borderId="2" xfId="0" applyNumberFormat="1" applyBorder="1" applyAlignment="1">
      <alignment horizontal="center" vertical="center" wrapText="1"/>
    </xf>
    <xf numFmtId="41" fontId="0" fillId="0" borderId="3" xfId="0" applyNumberFormat="1" applyBorder="1" applyAlignment="1">
      <alignment horizontal="center" vertical="center" wrapText="1"/>
    </xf>
    <xf numFmtId="41" fontId="6" fillId="0" borderId="2" xfId="2" applyFont="1" applyBorder="1" applyAlignment="1">
      <alignment horizontal="center" vertical="center" wrapText="1"/>
    </xf>
    <xf numFmtId="41" fontId="6" fillId="0" borderId="3" xfId="2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</cellXfs>
  <cellStyles count="9">
    <cellStyle name="Comma" xfId="1" builtinId="3"/>
    <cellStyle name="Comma [0]" xfId="2" builtinId="6"/>
    <cellStyle name="Comma [0] 2" xfId="5"/>
    <cellStyle name="Comma [0] 3" xfId="7"/>
    <cellStyle name="Hyperlink" xfId="3" builtinId="8"/>
    <cellStyle name="Normal" xfId="0" builtinId="0"/>
    <cellStyle name="Normal 2" xfId="4"/>
    <cellStyle name="Normal 3" xfId="8"/>
    <cellStyle name="Normal 4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cs@badros.co.id" TargetMode="External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mailto:anipsanata@gmail.com" TargetMode="External"/><Relationship Id="rId4" Type="http://schemas.openxmlformats.org/officeDocument/2006/relationships/comments" Target="../comments9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1.xml"/><Relationship Id="rId1" Type="http://schemas.openxmlformats.org/officeDocument/2006/relationships/vmlDrawing" Target="../drawings/vmlDrawing11.v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0.xml"/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1.xml"/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2.xml"/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3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3.xml"/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24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4.xml"/><Relationship Id="rId2" Type="http://schemas.openxmlformats.org/officeDocument/2006/relationships/vmlDrawing" Target="../drawings/vmlDrawing24.vml"/><Relationship Id="rId1" Type="http://schemas.openxmlformats.org/officeDocument/2006/relationships/printerSettings" Target="../printerSettings/printerSettings25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5.xml"/><Relationship Id="rId2" Type="http://schemas.openxmlformats.org/officeDocument/2006/relationships/vmlDrawing" Target="../drawings/vmlDrawing25.vml"/><Relationship Id="rId1" Type="http://schemas.openxmlformats.org/officeDocument/2006/relationships/printerSettings" Target="../printerSettings/printerSettings26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6.xml"/><Relationship Id="rId2" Type="http://schemas.openxmlformats.org/officeDocument/2006/relationships/vmlDrawing" Target="../drawings/vmlDrawing26.vml"/><Relationship Id="rId1" Type="http://schemas.openxmlformats.org/officeDocument/2006/relationships/printerSettings" Target="../printerSettings/printerSettings27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comments" Target="../comments27.xml"/><Relationship Id="rId1" Type="http://schemas.openxmlformats.org/officeDocument/2006/relationships/vmlDrawing" Target="../drawings/vmlDrawing27.vml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8.xml"/><Relationship Id="rId2" Type="http://schemas.openxmlformats.org/officeDocument/2006/relationships/vmlDrawing" Target="../drawings/vmlDrawing28.vml"/><Relationship Id="rId1" Type="http://schemas.openxmlformats.org/officeDocument/2006/relationships/printerSettings" Target="../printerSettings/printerSettings28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9.xml"/><Relationship Id="rId2" Type="http://schemas.openxmlformats.org/officeDocument/2006/relationships/vmlDrawing" Target="../drawings/vmlDrawing29.vml"/><Relationship Id="rId1" Type="http://schemas.openxmlformats.org/officeDocument/2006/relationships/printerSettings" Target="../printerSettings/printerSettings29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0.xml"/><Relationship Id="rId1" Type="http://schemas.openxmlformats.org/officeDocument/2006/relationships/vmlDrawing" Target="../drawings/vmlDrawing30.vml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comments" Target="../comments31.xml"/><Relationship Id="rId1" Type="http://schemas.openxmlformats.org/officeDocument/2006/relationships/vmlDrawing" Target="../drawings/vmlDrawing31.vml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2.xml"/><Relationship Id="rId2" Type="http://schemas.openxmlformats.org/officeDocument/2006/relationships/vmlDrawing" Target="../drawings/vmlDrawing32.vml"/><Relationship Id="rId1" Type="http://schemas.openxmlformats.org/officeDocument/2006/relationships/printerSettings" Target="../printerSettings/printerSettings30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3.xml"/><Relationship Id="rId2" Type="http://schemas.openxmlformats.org/officeDocument/2006/relationships/vmlDrawing" Target="../drawings/vmlDrawing33.vml"/><Relationship Id="rId1" Type="http://schemas.openxmlformats.org/officeDocument/2006/relationships/printerSettings" Target="../printerSettings/printerSettings31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4.xml"/><Relationship Id="rId2" Type="http://schemas.openxmlformats.org/officeDocument/2006/relationships/vmlDrawing" Target="../drawings/vmlDrawing34.vml"/><Relationship Id="rId1" Type="http://schemas.openxmlformats.org/officeDocument/2006/relationships/printerSettings" Target="../printerSettings/printerSettings32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comments" Target="../comments35.xml"/><Relationship Id="rId2" Type="http://schemas.openxmlformats.org/officeDocument/2006/relationships/vmlDrawing" Target="../drawings/vmlDrawing35.vml"/><Relationship Id="rId1" Type="http://schemas.openxmlformats.org/officeDocument/2006/relationships/printerSettings" Target="../printerSettings/printerSettings33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comments" Target="../comments36.xml"/><Relationship Id="rId2" Type="http://schemas.openxmlformats.org/officeDocument/2006/relationships/vmlDrawing" Target="../drawings/vmlDrawing36.vml"/><Relationship Id="rId1" Type="http://schemas.openxmlformats.org/officeDocument/2006/relationships/printerSettings" Target="../printerSettings/printerSettings34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comments" Target="../comments37.xml"/><Relationship Id="rId1" Type="http://schemas.openxmlformats.org/officeDocument/2006/relationships/vmlDrawing" Target="../drawings/vmlDrawing37.vml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8.xml"/><Relationship Id="rId2" Type="http://schemas.openxmlformats.org/officeDocument/2006/relationships/vmlDrawing" Target="../drawings/vmlDrawing38.vml"/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O438"/>
  <sheetViews>
    <sheetView tabSelected="1" zoomScale="85" zoomScaleNormal="85" workbookViewId="0">
      <pane ySplit="7" topLeftCell="A410" activePane="bottomLeft" state="frozen"/>
      <selection pane="bottomLeft" activeCell="K418" sqref="K418"/>
    </sheetView>
  </sheetViews>
  <sheetFormatPr defaultRowHeight="15" x14ac:dyDescent="0.25"/>
  <cols>
    <col min="1" max="1" width="9.42578125" style="233" customWidth="1"/>
    <col min="2" max="2" width="11.85546875" style="233" bestFit="1" customWidth="1"/>
    <col min="3" max="3" width="7.140625" style="63" customWidth="1"/>
    <col min="4" max="4" width="14.42578125" style="233" customWidth="1"/>
    <col min="5" max="5" width="10.28515625" style="233" customWidth="1"/>
    <col min="6" max="6" width="7.85546875" style="222" customWidth="1"/>
    <col min="7" max="7" width="13.42578125" style="233" customWidth="1"/>
    <col min="8" max="8" width="10.7109375" style="233" customWidth="1"/>
    <col min="9" max="9" width="13.42578125" style="219" customWidth="1"/>
    <col min="10" max="10" width="13.85546875" style="233" customWidth="1"/>
    <col min="11" max="11" width="9.140625" style="233"/>
    <col min="12" max="12" width="11.28515625" style="233" customWidth="1"/>
    <col min="13" max="13" width="14" style="233" bestFit="1" customWidth="1"/>
    <col min="14" max="15" width="11.5703125" style="233" bestFit="1" customWidth="1"/>
    <col min="16" max="16384" width="9.140625" style="233"/>
  </cols>
  <sheetData>
    <row r="1" spans="1:15" x14ac:dyDescent="0.25">
      <c r="A1" s="218" t="s">
        <v>0</v>
      </c>
      <c r="B1" s="218"/>
      <c r="C1" s="72" t="s">
        <v>18</v>
      </c>
      <c r="D1" s="218"/>
      <c r="E1" s="218"/>
      <c r="F1" s="405" t="s">
        <v>22</v>
      </c>
      <c r="G1" s="405"/>
      <c r="H1" s="405"/>
      <c r="I1" s="220" t="s">
        <v>20</v>
      </c>
      <c r="J1" s="218"/>
      <c r="L1" s="275">
        <f>SUM(D414:D424)</f>
        <v>5748839</v>
      </c>
      <c r="M1" s="238">
        <v>5485813</v>
      </c>
    </row>
    <row r="2" spans="1:15" x14ac:dyDescent="0.25">
      <c r="A2" s="218" t="s">
        <v>1</v>
      </c>
      <c r="B2" s="218"/>
      <c r="C2" s="72" t="s">
        <v>19</v>
      </c>
      <c r="D2" s="218"/>
      <c r="E2" s="218"/>
      <c r="F2" s="405" t="s">
        <v>21</v>
      </c>
      <c r="G2" s="405"/>
      <c r="H2" s="405"/>
      <c r="I2" s="220">
        <f>J438*-1</f>
        <v>1326501</v>
      </c>
      <c r="J2" s="218"/>
      <c r="L2" s="276">
        <f>SUM(G414:G424)</f>
        <v>1077739</v>
      </c>
      <c r="M2" s="238">
        <v>655638</v>
      </c>
      <c r="N2" s="238"/>
      <c r="O2" s="238"/>
    </row>
    <row r="3" spans="1:15" x14ac:dyDescent="0.25">
      <c r="A3" s="218" t="s">
        <v>115</v>
      </c>
      <c r="B3" s="218"/>
      <c r="C3" s="72" t="s">
        <v>114</v>
      </c>
      <c r="D3" s="218"/>
      <c r="E3" s="218"/>
      <c r="F3" s="307"/>
      <c r="G3" s="307"/>
      <c r="H3" s="307"/>
      <c r="I3" s="220"/>
      <c r="J3" s="218"/>
      <c r="L3" s="276">
        <f>L1-L2</f>
        <v>4671100</v>
      </c>
      <c r="M3" s="238">
        <f>M1-M2</f>
        <v>4830175</v>
      </c>
      <c r="N3" s="238">
        <f>L3+M3</f>
        <v>9501275</v>
      </c>
      <c r="O3" s="238"/>
    </row>
    <row r="4" spans="1:15" x14ac:dyDescent="0.25">
      <c r="L4" s="174"/>
      <c r="M4" s="238"/>
      <c r="N4" s="238"/>
      <c r="O4" s="238"/>
    </row>
    <row r="5" spans="1:15" ht="29.25" customHeight="1" x14ac:dyDescent="0.25">
      <c r="A5" s="406" t="s">
        <v>60</v>
      </c>
      <c r="B5" s="406"/>
      <c r="C5" s="406"/>
      <c r="D5" s="406"/>
      <c r="E5" s="406"/>
      <c r="F5" s="406"/>
      <c r="G5" s="406"/>
      <c r="H5" s="406"/>
      <c r="I5" s="406"/>
      <c r="J5" s="406"/>
      <c r="L5" s="274"/>
      <c r="M5" s="238"/>
      <c r="N5" s="238"/>
      <c r="O5" s="238"/>
    </row>
    <row r="6" spans="1:15" x14ac:dyDescent="0.25">
      <c r="A6" s="407" t="s">
        <v>2</v>
      </c>
      <c r="B6" s="408" t="s">
        <v>3</v>
      </c>
      <c r="C6" s="408"/>
      <c r="D6" s="408"/>
      <c r="E6" s="408"/>
      <c r="F6" s="408"/>
      <c r="G6" s="408"/>
      <c r="H6" s="408" t="s">
        <v>4</v>
      </c>
      <c r="I6" s="409" t="s">
        <v>5</v>
      </c>
      <c r="J6" s="410" t="s">
        <v>6</v>
      </c>
    </row>
    <row r="7" spans="1:15" x14ac:dyDescent="0.25">
      <c r="A7" s="407"/>
      <c r="B7" s="308" t="s">
        <v>7</v>
      </c>
      <c r="C7" s="309" t="s">
        <v>8</v>
      </c>
      <c r="D7" s="309" t="s">
        <v>9</v>
      </c>
      <c r="E7" s="308" t="s">
        <v>10</v>
      </c>
      <c r="F7" s="310" t="s">
        <v>8</v>
      </c>
      <c r="G7" s="309" t="s">
        <v>9</v>
      </c>
      <c r="H7" s="408"/>
      <c r="I7" s="409"/>
      <c r="J7" s="410"/>
    </row>
    <row r="8" spans="1:15" ht="15.75" customHeight="1" x14ac:dyDescent="0.25">
      <c r="A8" s="241">
        <v>43129</v>
      </c>
      <c r="B8" s="242">
        <v>180152611</v>
      </c>
      <c r="C8" s="106">
        <v>15</v>
      </c>
      <c r="D8" s="246">
        <v>1433775</v>
      </c>
      <c r="E8" s="244"/>
      <c r="F8" s="247"/>
      <c r="G8" s="246"/>
      <c r="H8" s="244"/>
      <c r="I8" s="245"/>
      <c r="J8" s="246"/>
    </row>
    <row r="9" spans="1:15" ht="15.75" customHeight="1" x14ac:dyDescent="0.25">
      <c r="A9" s="241">
        <v>43130</v>
      </c>
      <c r="B9" s="242">
        <v>180152681</v>
      </c>
      <c r="C9" s="106">
        <v>7</v>
      </c>
      <c r="D9" s="246">
        <v>728613</v>
      </c>
      <c r="E9" s="244">
        <v>180040124</v>
      </c>
      <c r="F9" s="247">
        <v>1</v>
      </c>
      <c r="G9" s="246">
        <v>135975</v>
      </c>
      <c r="H9" s="244"/>
      <c r="I9" s="245"/>
      <c r="J9" s="246"/>
    </row>
    <row r="10" spans="1:15" ht="15.75" customHeight="1" x14ac:dyDescent="0.25">
      <c r="A10" s="241">
        <v>43130</v>
      </c>
      <c r="B10" s="242">
        <v>180152728</v>
      </c>
      <c r="C10" s="106">
        <v>4</v>
      </c>
      <c r="D10" s="246">
        <v>451850</v>
      </c>
      <c r="E10" s="244"/>
      <c r="F10" s="247"/>
      <c r="G10" s="246"/>
      <c r="H10" s="244"/>
      <c r="I10" s="245"/>
      <c r="J10" s="246"/>
    </row>
    <row r="11" spans="1:15" ht="15.75" customHeight="1" x14ac:dyDescent="0.25">
      <c r="A11" s="241">
        <v>43131</v>
      </c>
      <c r="B11" s="242">
        <v>180152766</v>
      </c>
      <c r="C11" s="106">
        <v>6</v>
      </c>
      <c r="D11" s="246">
        <v>555538</v>
      </c>
      <c r="E11" s="244">
        <v>180040133</v>
      </c>
      <c r="F11" s="247">
        <v>1</v>
      </c>
      <c r="G11" s="246">
        <v>81025</v>
      </c>
      <c r="H11" s="244"/>
      <c r="I11" s="245"/>
      <c r="J11" s="246"/>
    </row>
    <row r="12" spans="1:15" ht="15.75" customHeight="1" x14ac:dyDescent="0.25">
      <c r="A12" s="241">
        <v>43131</v>
      </c>
      <c r="B12" s="242">
        <v>180152773</v>
      </c>
      <c r="C12" s="106">
        <v>1</v>
      </c>
      <c r="D12" s="246">
        <v>98613</v>
      </c>
      <c r="E12" s="244">
        <v>180040134</v>
      </c>
      <c r="F12" s="247">
        <v>1</v>
      </c>
      <c r="G12" s="246">
        <v>127138</v>
      </c>
      <c r="H12" s="244"/>
      <c r="I12" s="245"/>
      <c r="J12" s="246"/>
    </row>
    <row r="13" spans="1:15" ht="15.75" customHeight="1" x14ac:dyDescent="0.25">
      <c r="A13" s="241">
        <v>43131</v>
      </c>
      <c r="B13" s="242">
        <v>180152801</v>
      </c>
      <c r="C13" s="106">
        <v>3</v>
      </c>
      <c r="D13" s="246">
        <v>337225</v>
      </c>
      <c r="E13" s="244"/>
      <c r="F13" s="247"/>
      <c r="G13" s="246"/>
      <c r="H13" s="244"/>
      <c r="I13" s="245"/>
      <c r="J13" s="246"/>
    </row>
    <row r="14" spans="1:15" ht="15.75" customHeight="1" x14ac:dyDescent="0.25">
      <c r="A14" s="241">
        <v>43132</v>
      </c>
      <c r="B14" s="242">
        <v>180152841</v>
      </c>
      <c r="C14" s="106">
        <v>17</v>
      </c>
      <c r="D14" s="246">
        <v>1665038</v>
      </c>
      <c r="E14" s="244"/>
      <c r="F14" s="247"/>
      <c r="G14" s="246"/>
      <c r="H14" s="244"/>
      <c r="I14" s="245"/>
      <c r="J14" s="246"/>
    </row>
    <row r="15" spans="1:15" ht="15.75" customHeight="1" x14ac:dyDescent="0.25">
      <c r="A15" s="241">
        <v>43132</v>
      </c>
      <c r="B15" s="242">
        <v>180152872</v>
      </c>
      <c r="C15" s="106">
        <v>3</v>
      </c>
      <c r="D15" s="246">
        <v>303363</v>
      </c>
      <c r="E15" s="244"/>
      <c r="F15" s="247"/>
      <c r="G15" s="246"/>
      <c r="H15" s="244"/>
      <c r="I15" s="245"/>
      <c r="J15" s="246"/>
    </row>
    <row r="16" spans="1:15" ht="15.75" customHeight="1" x14ac:dyDescent="0.25">
      <c r="A16" s="241">
        <v>43132</v>
      </c>
      <c r="B16" s="242">
        <v>180152879</v>
      </c>
      <c r="C16" s="106">
        <v>1</v>
      </c>
      <c r="D16" s="246">
        <v>86013</v>
      </c>
      <c r="E16" s="244"/>
      <c r="F16" s="247"/>
      <c r="G16" s="246"/>
      <c r="H16" s="244"/>
      <c r="I16" s="245"/>
      <c r="J16" s="246"/>
    </row>
    <row r="17" spans="1:10" ht="15.75" customHeight="1" x14ac:dyDescent="0.25">
      <c r="A17" s="241">
        <v>43133</v>
      </c>
      <c r="B17" s="242">
        <v>180152918</v>
      </c>
      <c r="C17" s="106">
        <v>19</v>
      </c>
      <c r="D17" s="246">
        <v>1899625</v>
      </c>
      <c r="E17" s="244">
        <v>180040161</v>
      </c>
      <c r="F17" s="247">
        <v>2</v>
      </c>
      <c r="G17" s="246">
        <v>211050</v>
      </c>
      <c r="H17" s="244"/>
      <c r="I17" s="245"/>
      <c r="J17" s="246"/>
    </row>
    <row r="18" spans="1:10" ht="15.75" customHeight="1" x14ac:dyDescent="0.25">
      <c r="A18" s="241">
        <v>43133</v>
      </c>
      <c r="B18" s="242">
        <v>180152948</v>
      </c>
      <c r="C18" s="106">
        <v>5</v>
      </c>
      <c r="D18" s="246">
        <v>413350</v>
      </c>
      <c r="E18" s="244"/>
      <c r="F18" s="247"/>
      <c r="G18" s="246"/>
      <c r="H18" s="244"/>
      <c r="I18" s="245"/>
      <c r="J18" s="246"/>
    </row>
    <row r="19" spans="1:10" ht="15.75" customHeight="1" x14ac:dyDescent="0.25">
      <c r="A19" s="241">
        <v>43134</v>
      </c>
      <c r="B19" s="242">
        <v>180152999</v>
      </c>
      <c r="C19" s="106">
        <v>14</v>
      </c>
      <c r="D19" s="246">
        <v>1587425</v>
      </c>
      <c r="E19" s="244">
        <v>180040173</v>
      </c>
      <c r="F19" s="247">
        <v>1</v>
      </c>
      <c r="G19" s="246">
        <v>98613</v>
      </c>
      <c r="H19" s="244"/>
      <c r="I19" s="245"/>
      <c r="J19" s="246"/>
    </row>
    <row r="20" spans="1:10" ht="15.75" customHeight="1" x14ac:dyDescent="0.25">
      <c r="A20" s="241">
        <v>43134</v>
      </c>
      <c r="B20" s="242">
        <v>180153022</v>
      </c>
      <c r="C20" s="106">
        <v>3</v>
      </c>
      <c r="D20" s="246">
        <v>211313</v>
      </c>
      <c r="E20" s="244"/>
      <c r="F20" s="247"/>
      <c r="G20" s="246"/>
      <c r="H20" s="244"/>
      <c r="I20" s="245">
        <v>9117940</v>
      </c>
      <c r="J20" s="246" t="s">
        <v>17</v>
      </c>
    </row>
    <row r="21" spans="1:10" ht="15.75" customHeight="1" x14ac:dyDescent="0.25">
      <c r="A21" s="241">
        <v>43136</v>
      </c>
      <c r="B21" s="242">
        <v>180153160</v>
      </c>
      <c r="C21" s="106">
        <v>18</v>
      </c>
      <c r="D21" s="246">
        <v>1801100</v>
      </c>
      <c r="E21" s="244"/>
      <c r="F21" s="247"/>
      <c r="G21" s="246"/>
      <c r="H21" s="244"/>
      <c r="I21" s="245"/>
      <c r="J21" s="246"/>
    </row>
    <row r="22" spans="1:10" ht="15.75" customHeight="1" x14ac:dyDescent="0.25">
      <c r="A22" s="241">
        <v>43136</v>
      </c>
      <c r="B22" s="242">
        <v>180153201</v>
      </c>
      <c r="C22" s="106">
        <v>7</v>
      </c>
      <c r="D22" s="246">
        <v>760200</v>
      </c>
      <c r="E22" s="244"/>
      <c r="F22" s="247"/>
      <c r="G22" s="246"/>
      <c r="H22" s="244"/>
      <c r="I22" s="245"/>
      <c r="J22" s="246"/>
    </row>
    <row r="23" spans="1:10" ht="15.75" customHeight="1" x14ac:dyDescent="0.25">
      <c r="A23" s="241">
        <v>43137</v>
      </c>
      <c r="B23" s="242">
        <v>180153257</v>
      </c>
      <c r="C23" s="106">
        <v>19</v>
      </c>
      <c r="D23" s="246">
        <v>1987213</v>
      </c>
      <c r="E23" s="244">
        <v>180040225</v>
      </c>
      <c r="F23" s="247">
        <v>2</v>
      </c>
      <c r="G23" s="246">
        <v>247713</v>
      </c>
      <c r="H23" s="244"/>
      <c r="I23" s="245"/>
      <c r="J23" s="246"/>
    </row>
    <row r="24" spans="1:10" ht="15.75" customHeight="1" x14ac:dyDescent="0.25">
      <c r="A24" s="241">
        <v>43137</v>
      </c>
      <c r="B24" s="242">
        <v>180153307</v>
      </c>
      <c r="C24" s="106">
        <v>4</v>
      </c>
      <c r="D24" s="246">
        <v>539175</v>
      </c>
      <c r="E24" s="244"/>
      <c r="F24" s="247"/>
      <c r="G24" s="246"/>
      <c r="H24" s="244"/>
      <c r="I24" s="245"/>
      <c r="J24" s="246"/>
    </row>
    <row r="25" spans="1:10" ht="15.75" customHeight="1" x14ac:dyDescent="0.25">
      <c r="A25" s="241">
        <v>43138</v>
      </c>
      <c r="B25" s="242">
        <v>180153345</v>
      </c>
      <c r="C25" s="106">
        <v>23</v>
      </c>
      <c r="D25" s="246">
        <v>2380613</v>
      </c>
      <c r="E25" s="244">
        <v>180040238</v>
      </c>
      <c r="F25" s="247">
        <v>3</v>
      </c>
      <c r="G25" s="246">
        <v>332500</v>
      </c>
      <c r="H25" s="244"/>
      <c r="I25" s="245"/>
      <c r="J25" s="246"/>
    </row>
    <row r="26" spans="1:10" ht="15.75" customHeight="1" x14ac:dyDescent="0.25">
      <c r="A26" s="241">
        <v>43138</v>
      </c>
      <c r="B26" s="242">
        <v>180153374</v>
      </c>
      <c r="C26" s="106">
        <v>2</v>
      </c>
      <c r="D26" s="246">
        <v>201863</v>
      </c>
      <c r="E26" s="244"/>
      <c r="F26" s="247"/>
      <c r="G26" s="246"/>
      <c r="H26" s="244"/>
      <c r="I26" s="245"/>
      <c r="J26" s="246"/>
    </row>
    <row r="27" spans="1:10" ht="15.75" customHeight="1" x14ac:dyDescent="0.25">
      <c r="A27" s="241">
        <v>43139</v>
      </c>
      <c r="B27" s="242">
        <v>180153395</v>
      </c>
      <c r="C27" s="106">
        <v>1</v>
      </c>
      <c r="D27" s="246">
        <v>85750</v>
      </c>
      <c r="E27" s="244">
        <v>180040255</v>
      </c>
      <c r="F27" s="247">
        <v>1</v>
      </c>
      <c r="G27" s="246">
        <v>103075</v>
      </c>
      <c r="H27" s="244"/>
      <c r="I27" s="245"/>
      <c r="J27" s="246"/>
    </row>
    <row r="28" spans="1:10" ht="15.75" customHeight="1" x14ac:dyDescent="0.25">
      <c r="A28" s="241">
        <v>43139</v>
      </c>
      <c r="B28" s="242">
        <v>180153418</v>
      </c>
      <c r="C28" s="106">
        <v>25</v>
      </c>
      <c r="D28" s="246">
        <v>2479838</v>
      </c>
      <c r="E28" s="244"/>
      <c r="F28" s="247"/>
      <c r="G28" s="246"/>
      <c r="H28" s="244"/>
      <c r="I28" s="245"/>
      <c r="J28" s="246"/>
    </row>
    <row r="29" spans="1:10" ht="15.75" customHeight="1" x14ac:dyDescent="0.25">
      <c r="A29" s="241">
        <v>43139</v>
      </c>
      <c r="B29" s="242">
        <v>180153424</v>
      </c>
      <c r="C29" s="106">
        <v>1</v>
      </c>
      <c r="D29" s="246">
        <v>145688</v>
      </c>
      <c r="E29" s="244"/>
      <c r="F29" s="247"/>
      <c r="G29" s="246"/>
      <c r="H29" s="244"/>
      <c r="I29" s="245"/>
      <c r="J29" s="246"/>
    </row>
    <row r="30" spans="1:10" ht="15.75" customHeight="1" x14ac:dyDescent="0.25">
      <c r="A30" s="241">
        <v>43139</v>
      </c>
      <c r="B30" s="242">
        <v>180153467</v>
      </c>
      <c r="C30" s="106">
        <v>12</v>
      </c>
      <c r="D30" s="246">
        <v>1153250</v>
      </c>
      <c r="E30" s="244"/>
      <c r="F30" s="247"/>
      <c r="G30" s="246"/>
      <c r="H30" s="244"/>
      <c r="I30" s="245"/>
      <c r="J30" s="246"/>
    </row>
    <row r="31" spans="1:10" ht="15.75" customHeight="1" x14ac:dyDescent="0.25">
      <c r="A31" s="241">
        <v>43139</v>
      </c>
      <c r="B31" s="242">
        <v>180153468</v>
      </c>
      <c r="C31" s="106">
        <v>1</v>
      </c>
      <c r="D31" s="246">
        <v>98000</v>
      </c>
      <c r="E31" s="244"/>
      <c r="F31" s="247"/>
      <c r="G31" s="246"/>
      <c r="H31" s="244"/>
      <c r="I31" s="245"/>
      <c r="J31" s="246"/>
    </row>
    <row r="32" spans="1:10" ht="15.75" customHeight="1" x14ac:dyDescent="0.25">
      <c r="A32" s="241">
        <v>43140</v>
      </c>
      <c r="B32" s="242">
        <v>180153518</v>
      </c>
      <c r="C32" s="106">
        <v>10</v>
      </c>
      <c r="D32" s="246">
        <v>1088063</v>
      </c>
      <c r="E32" s="244">
        <v>180040276</v>
      </c>
      <c r="F32" s="247">
        <v>1</v>
      </c>
      <c r="G32" s="246">
        <v>85750</v>
      </c>
      <c r="H32" s="244"/>
      <c r="I32" s="245"/>
      <c r="J32" s="246"/>
    </row>
    <row r="33" spans="1:12" ht="15.75" customHeight="1" x14ac:dyDescent="0.25">
      <c r="A33" s="241">
        <v>43140</v>
      </c>
      <c r="B33" s="242">
        <v>180153546</v>
      </c>
      <c r="C33" s="106">
        <v>6</v>
      </c>
      <c r="D33" s="246">
        <v>650738</v>
      </c>
      <c r="E33" s="244"/>
      <c r="F33" s="247"/>
      <c r="G33" s="246"/>
      <c r="H33" s="244"/>
      <c r="I33" s="245"/>
      <c r="J33" s="246"/>
    </row>
    <row r="34" spans="1:12" ht="15.75" customHeight="1" x14ac:dyDescent="0.25">
      <c r="A34" s="241">
        <v>43141</v>
      </c>
      <c r="B34" s="242">
        <v>180153584</v>
      </c>
      <c r="C34" s="106">
        <v>31</v>
      </c>
      <c r="D34" s="246">
        <v>3213088</v>
      </c>
      <c r="E34" s="244">
        <v>180040299</v>
      </c>
      <c r="F34" s="247">
        <v>2</v>
      </c>
      <c r="G34" s="246">
        <v>183488</v>
      </c>
      <c r="H34" s="244"/>
      <c r="I34" s="245"/>
      <c r="J34" s="246"/>
    </row>
    <row r="35" spans="1:12" ht="15.75" customHeight="1" x14ac:dyDescent="0.25">
      <c r="A35" s="241">
        <v>43141</v>
      </c>
      <c r="B35" s="242">
        <v>180153605</v>
      </c>
      <c r="C35" s="106">
        <v>1</v>
      </c>
      <c r="D35" s="246">
        <v>113925</v>
      </c>
      <c r="E35" s="244"/>
      <c r="F35" s="247"/>
      <c r="G35" s="246"/>
      <c r="H35" s="244"/>
      <c r="I35" s="245"/>
      <c r="J35" s="246"/>
    </row>
    <row r="36" spans="1:12" ht="15.75" customHeight="1" x14ac:dyDescent="0.25">
      <c r="A36" s="241">
        <v>43141</v>
      </c>
      <c r="B36" s="242">
        <v>180153619</v>
      </c>
      <c r="C36" s="106">
        <v>2</v>
      </c>
      <c r="D36" s="246">
        <v>210700</v>
      </c>
      <c r="E36" s="244"/>
      <c r="F36" s="247"/>
      <c r="G36" s="246"/>
      <c r="H36" s="244"/>
      <c r="I36" s="245">
        <v>15956678</v>
      </c>
      <c r="J36" s="246" t="s">
        <v>17</v>
      </c>
    </row>
    <row r="37" spans="1:12" ht="15.75" customHeight="1" x14ac:dyDescent="0.25">
      <c r="A37" s="241">
        <v>43143</v>
      </c>
      <c r="B37" s="242">
        <v>180153777</v>
      </c>
      <c r="C37" s="106">
        <v>18</v>
      </c>
      <c r="D37" s="246">
        <v>1912488</v>
      </c>
      <c r="E37" s="244">
        <v>180040344</v>
      </c>
      <c r="F37" s="247">
        <v>4</v>
      </c>
      <c r="G37" s="246">
        <v>466025</v>
      </c>
      <c r="H37" s="244"/>
      <c r="I37" s="245"/>
      <c r="J37" s="246"/>
    </row>
    <row r="38" spans="1:12" ht="15.75" customHeight="1" x14ac:dyDescent="0.25">
      <c r="A38" s="241">
        <v>43143</v>
      </c>
      <c r="B38" s="242">
        <v>180153783</v>
      </c>
      <c r="C38" s="106">
        <v>1</v>
      </c>
      <c r="D38" s="246">
        <v>103075</v>
      </c>
      <c r="E38" s="244">
        <v>180040346</v>
      </c>
      <c r="F38" s="247">
        <v>1</v>
      </c>
      <c r="G38" s="246">
        <v>145688</v>
      </c>
      <c r="H38" s="244"/>
      <c r="I38" s="245"/>
      <c r="J38" s="246"/>
    </row>
    <row r="39" spans="1:12" ht="15.75" customHeight="1" x14ac:dyDescent="0.25">
      <c r="A39" s="241">
        <v>43143</v>
      </c>
      <c r="B39" s="242">
        <v>180153827</v>
      </c>
      <c r="C39" s="106">
        <v>12</v>
      </c>
      <c r="D39" s="246">
        <v>1393875</v>
      </c>
      <c r="E39" s="244"/>
      <c r="F39" s="247"/>
      <c r="G39" s="246"/>
      <c r="H39" s="244"/>
      <c r="I39" s="245"/>
      <c r="J39" s="246"/>
    </row>
    <row r="40" spans="1:12" ht="15.75" customHeight="1" x14ac:dyDescent="0.25">
      <c r="A40" s="241">
        <v>43144</v>
      </c>
      <c r="B40" s="242">
        <v>180153878</v>
      </c>
      <c r="C40" s="106">
        <v>20</v>
      </c>
      <c r="D40" s="246">
        <v>1972075</v>
      </c>
      <c r="E40" s="244">
        <v>180040368</v>
      </c>
      <c r="F40" s="247">
        <v>3</v>
      </c>
      <c r="G40" s="246">
        <v>300650</v>
      </c>
      <c r="H40" s="244"/>
      <c r="I40" s="245"/>
      <c r="J40" s="246"/>
    </row>
    <row r="41" spans="1:12" ht="15.75" customHeight="1" x14ac:dyDescent="0.25">
      <c r="A41" s="241">
        <v>43144</v>
      </c>
      <c r="B41" s="242">
        <v>180153926</v>
      </c>
      <c r="C41" s="106">
        <v>20</v>
      </c>
      <c r="D41" s="246">
        <v>2008650</v>
      </c>
      <c r="E41" s="244">
        <v>180040369</v>
      </c>
      <c r="F41" s="247">
        <v>1</v>
      </c>
      <c r="G41" s="246">
        <v>93013</v>
      </c>
      <c r="H41" s="244"/>
      <c r="I41" s="245"/>
      <c r="J41" s="246"/>
    </row>
    <row r="42" spans="1:12" ht="15.75" customHeight="1" x14ac:dyDescent="0.25">
      <c r="A42" s="241">
        <v>43145</v>
      </c>
      <c r="B42" s="242">
        <v>180153974</v>
      </c>
      <c r="C42" s="106">
        <v>20</v>
      </c>
      <c r="D42" s="246">
        <v>1807925</v>
      </c>
      <c r="E42" s="244"/>
      <c r="F42" s="247"/>
      <c r="G42" s="246"/>
      <c r="H42" s="244"/>
      <c r="I42" s="245"/>
      <c r="J42" s="246"/>
    </row>
    <row r="43" spans="1:12" ht="15.75" customHeight="1" x14ac:dyDescent="0.25">
      <c r="A43" s="241">
        <v>43145</v>
      </c>
      <c r="B43" s="242">
        <v>180154029</v>
      </c>
      <c r="C43" s="106">
        <v>13</v>
      </c>
      <c r="D43" s="246">
        <v>1327638</v>
      </c>
      <c r="E43" s="244"/>
      <c r="F43" s="247"/>
      <c r="G43" s="246"/>
      <c r="H43" s="244"/>
      <c r="I43" s="245"/>
      <c r="J43" s="246"/>
      <c r="L43" s="238"/>
    </row>
    <row r="44" spans="1:12" ht="15.75" customHeight="1" x14ac:dyDescent="0.25">
      <c r="A44" s="241">
        <v>43146</v>
      </c>
      <c r="B44" s="242">
        <v>180154070</v>
      </c>
      <c r="C44" s="106">
        <v>12</v>
      </c>
      <c r="D44" s="246">
        <v>1144063</v>
      </c>
      <c r="E44" s="244">
        <v>180040414</v>
      </c>
      <c r="F44" s="247">
        <v>3</v>
      </c>
      <c r="G44" s="246">
        <v>329788</v>
      </c>
      <c r="H44" s="244"/>
      <c r="I44" s="245"/>
      <c r="J44" s="246"/>
    </row>
    <row r="45" spans="1:12" ht="15.75" customHeight="1" x14ac:dyDescent="0.25">
      <c r="A45" s="241">
        <v>43146</v>
      </c>
      <c r="B45" s="242">
        <v>180154105</v>
      </c>
      <c r="C45" s="106">
        <v>12</v>
      </c>
      <c r="D45" s="246">
        <v>1157013</v>
      </c>
      <c r="E45" s="244"/>
      <c r="F45" s="247"/>
      <c r="G45" s="246"/>
      <c r="H45" s="244"/>
      <c r="I45" s="245"/>
      <c r="J45" s="246"/>
    </row>
    <row r="46" spans="1:12" ht="15.75" customHeight="1" x14ac:dyDescent="0.25">
      <c r="A46" s="241">
        <v>43148</v>
      </c>
      <c r="B46" s="242">
        <v>180154251</v>
      </c>
      <c r="C46" s="106">
        <v>16</v>
      </c>
      <c r="D46" s="246">
        <v>1780538</v>
      </c>
      <c r="E46" s="244">
        <v>180040450</v>
      </c>
      <c r="F46" s="247">
        <v>4</v>
      </c>
      <c r="G46" s="246">
        <v>528063</v>
      </c>
      <c r="H46" s="244"/>
      <c r="I46" s="245"/>
      <c r="J46" s="246"/>
    </row>
    <row r="47" spans="1:12" ht="15.75" customHeight="1" x14ac:dyDescent="0.25">
      <c r="A47" s="241">
        <v>43148</v>
      </c>
      <c r="B47" s="242">
        <v>180154284</v>
      </c>
      <c r="C47" s="106">
        <v>5</v>
      </c>
      <c r="D47" s="246">
        <v>609788</v>
      </c>
      <c r="E47" s="244"/>
      <c r="F47" s="247"/>
      <c r="G47" s="246"/>
      <c r="H47" s="244"/>
      <c r="I47" s="245">
        <v>13353901</v>
      </c>
      <c r="J47" s="246" t="s">
        <v>17</v>
      </c>
    </row>
    <row r="48" spans="1:12" ht="15.75" customHeight="1" x14ac:dyDescent="0.25">
      <c r="A48" s="241">
        <v>43150</v>
      </c>
      <c r="B48" s="242">
        <v>180154397</v>
      </c>
      <c r="C48" s="106">
        <v>13</v>
      </c>
      <c r="D48" s="246">
        <v>1382238</v>
      </c>
      <c r="E48" s="244">
        <v>180040491</v>
      </c>
      <c r="F48" s="247">
        <v>12</v>
      </c>
      <c r="G48" s="246">
        <v>1243375</v>
      </c>
      <c r="H48" s="244"/>
      <c r="I48" s="245"/>
      <c r="J48" s="246"/>
    </row>
    <row r="49" spans="1:10" ht="15.75" customHeight="1" x14ac:dyDescent="0.25">
      <c r="A49" s="241">
        <v>43150</v>
      </c>
      <c r="B49" s="242">
        <v>180154461</v>
      </c>
      <c r="C49" s="106">
        <v>14</v>
      </c>
      <c r="D49" s="246">
        <v>1569050</v>
      </c>
      <c r="E49" s="244"/>
      <c r="F49" s="247"/>
      <c r="G49" s="246"/>
      <c r="H49" s="244"/>
      <c r="I49" s="245"/>
      <c r="J49" s="246"/>
    </row>
    <row r="50" spans="1:10" ht="15.75" customHeight="1" x14ac:dyDescent="0.25">
      <c r="A50" s="241">
        <v>43151</v>
      </c>
      <c r="B50" s="242">
        <v>180154503</v>
      </c>
      <c r="C50" s="106">
        <v>24</v>
      </c>
      <c r="D50" s="246">
        <v>2353400</v>
      </c>
      <c r="E50" s="244">
        <v>180040514</v>
      </c>
      <c r="F50" s="247">
        <v>4</v>
      </c>
      <c r="G50" s="246">
        <v>263550</v>
      </c>
      <c r="H50" s="244"/>
      <c r="I50" s="245"/>
      <c r="J50" s="246"/>
    </row>
    <row r="51" spans="1:10" ht="15.75" customHeight="1" x14ac:dyDescent="0.25">
      <c r="A51" s="241">
        <v>43151</v>
      </c>
      <c r="B51" s="242">
        <v>180154532</v>
      </c>
      <c r="C51" s="106">
        <v>9</v>
      </c>
      <c r="D51" s="246">
        <v>934938</v>
      </c>
      <c r="E51" s="244"/>
      <c r="F51" s="247"/>
      <c r="G51" s="246"/>
      <c r="H51" s="244"/>
      <c r="I51" s="245"/>
      <c r="J51" s="246"/>
    </row>
    <row r="52" spans="1:10" ht="15.75" customHeight="1" x14ac:dyDescent="0.25">
      <c r="A52" s="241">
        <v>43152</v>
      </c>
      <c r="B52" s="242">
        <v>180154590</v>
      </c>
      <c r="C52" s="106">
        <v>18</v>
      </c>
      <c r="D52" s="246">
        <v>1897350</v>
      </c>
      <c r="E52" s="244">
        <v>180040539</v>
      </c>
      <c r="F52" s="247">
        <v>1</v>
      </c>
      <c r="G52" s="246">
        <v>42875</v>
      </c>
      <c r="H52" s="244"/>
      <c r="I52" s="245"/>
      <c r="J52" s="246"/>
    </row>
    <row r="53" spans="1:10" ht="15.75" customHeight="1" x14ac:dyDescent="0.25">
      <c r="A53" s="241">
        <v>43152</v>
      </c>
      <c r="B53" s="242">
        <v>180154633</v>
      </c>
      <c r="C53" s="106">
        <v>7</v>
      </c>
      <c r="D53" s="246">
        <v>788550</v>
      </c>
      <c r="E53" s="244"/>
      <c r="F53" s="247"/>
      <c r="G53" s="246"/>
      <c r="H53" s="244"/>
      <c r="I53" s="245"/>
      <c r="J53" s="246"/>
    </row>
    <row r="54" spans="1:10" ht="15.75" customHeight="1" x14ac:dyDescent="0.25">
      <c r="A54" s="241">
        <v>43153</v>
      </c>
      <c r="B54" s="242">
        <v>180154695</v>
      </c>
      <c r="C54" s="106">
        <v>29</v>
      </c>
      <c r="D54" s="246">
        <v>2898875</v>
      </c>
      <c r="E54" s="244">
        <v>180040582</v>
      </c>
      <c r="F54" s="247">
        <v>1</v>
      </c>
      <c r="G54" s="246">
        <v>110075</v>
      </c>
      <c r="H54" s="244"/>
      <c r="I54" s="245"/>
      <c r="J54" s="246"/>
    </row>
    <row r="55" spans="1:10" ht="15.75" customHeight="1" x14ac:dyDescent="0.25">
      <c r="A55" s="241">
        <v>43153</v>
      </c>
      <c r="B55" s="242">
        <v>180154735</v>
      </c>
      <c r="C55" s="106">
        <v>6</v>
      </c>
      <c r="D55" s="246">
        <v>582663</v>
      </c>
      <c r="E55" s="244"/>
      <c r="F55" s="247"/>
      <c r="G55" s="246"/>
      <c r="H55" s="244"/>
      <c r="I55" s="245"/>
      <c r="J55" s="246"/>
    </row>
    <row r="56" spans="1:10" ht="15.75" customHeight="1" x14ac:dyDescent="0.25">
      <c r="A56" s="241">
        <v>43154</v>
      </c>
      <c r="B56" s="242">
        <v>180154788</v>
      </c>
      <c r="C56" s="106">
        <v>5</v>
      </c>
      <c r="D56" s="246">
        <v>439600</v>
      </c>
      <c r="E56" s="244">
        <v>180040599</v>
      </c>
      <c r="F56" s="247">
        <v>9</v>
      </c>
      <c r="G56" s="246">
        <v>870100</v>
      </c>
      <c r="H56" s="244"/>
      <c r="I56" s="245"/>
      <c r="J56" s="246"/>
    </row>
    <row r="57" spans="1:10" ht="15.75" customHeight="1" x14ac:dyDescent="0.25">
      <c r="A57" s="241">
        <v>43154</v>
      </c>
      <c r="B57" s="242">
        <v>180154827</v>
      </c>
      <c r="C57" s="106">
        <v>4</v>
      </c>
      <c r="D57" s="246">
        <v>295050</v>
      </c>
      <c r="E57" s="244"/>
      <c r="F57" s="247"/>
      <c r="G57" s="246"/>
      <c r="H57" s="244"/>
      <c r="I57" s="245"/>
      <c r="J57" s="246"/>
    </row>
    <row r="58" spans="1:10" ht="15.75" customHeight="1" x14ac:dyDescent="0.25">
      <c r="A58" s="241">
        <v>43155</v>
      </c>
      <c r="B58" s="242">
        <v>180154876</v>
      </c>
      <c r="C58" s="106">
        <v>14</v>
      </c>
      <c r="D58" s="246">
        <v>1323700</v>
      </c>
      <c r="E58" s="244"/>
      <c r="F58" s="247"/>
      <c r="G58" s="246"/>
      <c r="H58" s="244"/>
      <c r="I58" s="245"/>
      <c r="J58" s="246"/>
    </row>
    <row r="59" spans="1:10" ht="15.75" customHeight="1" x14ac:dyDescent="0.25">
      <c r="A59" s="241">
        <v>43155</v>
      </c>
      <c r="B59" s="242">
        <v>180154921</v>
      </c>
      <c r="C59" s="106">
        <v>7</v>
      </c>
      <c r="D59" s="246">
        <v>840000</v>
      </c>
      <c r="E59" s="244"/>
      <c r="F59" s="247"/>
      <c r="G59" s="246"/>
      <c r="H59" s="244"/>
      <c r="I59" s="245">
        <v>12775439</v>
      </c>
      <c r="J59" s="246" t="s">
        <v>17</v>
      </c>
    </row>
    <row r="60" spans="1:10" ht="15.75" customHeight="1" x14ac:dyDescent="0.25">
      <c r="A60" s="241">
        <v>43157</v>
      </c>
      <c r="B60" s="242">
        <v>180155087</v>
      </c>
      <c r="C60" s="106">
        <v>14</v>
      </c>
      <c r="D60" s="246">
        <v>1425900</v>
      </c>
      <c r="E60" s="244">
        <v>180040659</v>
      </c>
      <c r="F60" s="247">
        <v>1</v>
      </c>
      <c r="G60" s="246">
        <v>122063</v>
      </c>
      <c r="H60" s="244"/>
      <c r="I60" s="245"/>
      <c r="J60" s="246"/>
    </row>
    <row r="61" spans="1:10" ht="15.75" customHeight="1" x14ac:dyDescent="0.25">
      <c r="A61" s="241">
        <v>43157</v>
      </c>
      <c r="B61" s="242">
        <v>180155092</v>
      </c>
      <c r="C61" s="106">
        <v>1</v>
      </c>
      <c r="D61" s="246">
        <v>40075</v>
      </c>
      <c r="E61" s="244"/>
      <c r="F61" s="247"/>
      <c r="G61" s="246"/>
      <c r="H61" s="244"/>
      <c r="I61" s="245"/>
      <c r="J61" s="246"/>
    </row>
    <row r="62" spans="1:10" ht="15.75" customHeight="1" x14ac:dyDescent="0.25">
      <c r="A62" s="241">
        <v>43157</v>
      </c>
      <c r="B62" s="242">
        <v>180155129</v>
      </c>
      <c r="C62" s="106">
        <v>17</v>
      </c>
      <c r="D62" s="246">
        <v>1500275</v>
      </c>
      <c r="E62" s="244"/>
      <c r="F62" s="247"/>
      <c r="G62" s="246"/>
      <c r="H62" s="244"/>
      <c r="I62" s="245"/>
      <c r="J62" s="246"/>
    </row>
    <row r="63" spans="1:10" ht="15.75" customHeight="1" x14ac:dyDescent="0.25">
      <c r="A63" s="241">
        <v>43158</v>
      </c>
      <c r="B63" s="242">
        <v>180155193</v>
      </c>
      <c r="C63" s="106">
        <v>19</v>
      </c>
      <c r="D63" s="246">
        <v>1909075</v>
      </c>
      <c r="E63" s="244">
        <v>180040686</v>
      </c>
      <c r="F63" s="247">
        <v>2</v>
      </c>
      <c r="G63" s="246">
        <v>218838</v>
      </c>
      <c r="H63" s="244"/>
      <c r="I63" s="245"/>
      <c r="J63" s="246"/>
    </row>
    <row r="64" spans="1:10" ht="15.75" customHeight="1" x14ac:dyDescent="0.25">
      <c r="A64" s="241">
        <v>43158</v>
      </c>
      <c r="B64" s="242">
        <v>180155235</v>
      </c>
      <c r="C64" s="106">
        <v>10</v>
      </c>
      <c r="D64" s="246">
        <v>991025</v>
      </c>
      <c r="E64" s="244"/>
      <c r="F64" s="247"/>
      <c r="G64" s="246"/>
      <c r="H64" s="244"/>
      <c r="I64" s="245"/>
      <c r="J64" s="246"/>
    </row>
    <row r="65" spans="1:10" ht="15.75" customHeight="1" x14ac:dyDescent="0.25">
      <c r="A65" s="241">
        <v>43159</v>
      </c>
      <c r="B65" s="242">
        <v>180155281</v>
      </c>
      <c r="C65" s="106">
        <v>16</v>
      </c>
      <c r="D65" s="246">
        <v>1654450</v>
      </c>
      <c r="E65" s="244">
        <v>180040710</v>
      </c>
      <c r="F65" s="247">
        <v>1</v>
      </c>
      <c r="G65" s="246">
        <v>100013</v>
      </c>
      <c r="H65" s="244"/>
      <c r="I65" s="245"/>
      <c r="J65" s="246"/>
    </row>
    <row r="66" spans="1:10" ht="15.75" customHeight="1" x14ac:dyDescent="0.25">
      <c r="A66" s="241">
        <v>43159</v>
      </c>
      <c r="B66" s="242">
        <v>180155351</v>
      </c>
      <c r="C66" s="106">
        <v>5</v>
      </c>
      <c r="D66" s="246">
        <v>416938</v>
      </c>
      <c r="E66" s="244"/>
      <c r="F66" s="247"/>
      <c r="G66" s="246"/>
      <c r="H66" s="244"/>
      <c r="I66" s="245"/>
      <c r="J66" s="246"/>
    </row>
    <row r="67" spans="1:10" ht="15.75" customHeight="1" x14ac:dyDescent="0.25">
      <c r="A67" s="241">
        <v>43160</v>
      </c>
      <c r="B67" s="242">
        <v>180155412</v>
      </c>
      <c r="C67" s="106">
        <v>11</v>
      </c>
      <c r="D67" s="246">
        <v>1133738</v>
      </c>
      <c r="E67" s="244">
        <v>180040724</v>
      </c>
      <c r="F67" s="247">
        <v>2</v>
      </c>
      <c r="G67" s="246">
        <v>170538</v>
      </c>
      <c r="H67" s="244"/>
      <c r="I67" s="245"/>
      <c r="J67" s="246"/>
    </row>
    <row r="68" spans="1:10" ht="15.75" customHeight="1" x14ac:dyDescent="0.25">
      <c r="A68" s="241">
        <v>43160</v>
      </c>
      <c r="B68" s="242">
        <v>180155480</v>
      </c>
      <c r="C68" s="106">
        <v>6</v>
      </c>
      <c r="D68" s="246">
        <v>700875</v>
      </c>
      <c r="E68" s="244"/>
      <c r="F68" s="247"/>
      <c r="G68" s="246"/>
      <c r="H68" s="244"/>
      <c r="I68" s="245"/>
      <c r="J68" s="246"/>
    </row>
    <row r="69" spans="1:10" ht="15.75" customHeight="1" x14ac:dyDescent="0.25">
      <c r="A69" s="241">
        <v>43161</v>
      </c>
      <c r="B69" s="242">
        <v>180155524</v>
      </c>
      <c r="C69" s="106">
        <v>25</v>
      </c>
      <c r="D69" s="246">
        <v>2518075</v>
      </c>
      <c r="E69" s="244">
        <v>180040760</v>
      </c>
      <c r="F69" s="247">
        <v>6</v>
      </c>
      <c r="G69" s="246">
        <v>688625</v>
      </c>
      <c r="H69" s="244"/>
      <c r="I69" s="245"/>
      <c r="J69" s="246"/>
    </row>
    <row r="70" spans="1:10" ht="15.75" customHeight="1" x14ac:dyDescent="0.25">
      <c r="A70" s="241">
        <v>43161</v>
      </c>
      <c r="B70" s="242">
        <v>180155576</v>
      </c>
      <c r="C70" s="106">
        <v>4</v>
      </c>
      <c r="D70" s="246">
        <v>438725</v>
      </c>
      <c r="E70" s="244"/>
      <c r="F70" s="247"/>
      <c r="G70" s="246"/>
      <c r="H70" s="244"/>
      <c r="I70" s="245"/>
      <c r="J70" s="246"/>
    </row>
    <row r="71" spans="1:10" ht="15.75" customHeight="1" x14ac:dyDescent="0.25">
      <c r="A71" s="241">
        <v>43162</v>
      </c>
      <c r="B71" s="242">
        <v>180155641</v>
      </c>
      <c r="C71" s="106">
        <v>28</v>
      </c>
      <c r="D71" s="246">
        <v>2752225</v>
      </c>
      <c r="E71" s="244">
        <v>180040784</v>
      </c>
      <c r="F71" s="247">
        <v>1</v>
      </c>
      <c r="G71" s="246">
        <v>82863</v>
      </c>
      <c r="H71" s="244"/>
      <c r="I71" s="245"/>
      <c r="J71" s="246"/>
    </row>
    <row r="72" spans="1:10" ht="15.75" customHeight="1" x14ac:dyDescent="0.25">
      <c r="A72" s="241">
        <v>43162</v>
      </c>
      <c r="B72" s="242">
        <v>180155681</v>
      </c>
      <c r="C72" s="106">
        <v>7</v>
      </c>
      <c r="D72" s="246">
        <v>649075</v>
      </c>
      <c r="E72" s="244"/>
      <c r="F72" s="247"/>
      <c r="G72" s="246"/>
      <c r="H72" s="244"/>
      <c r="I72" s="245">
        <v>14747511</v>
      </c>
      <c r="J72" s="246" t="s">
        <v>17</v>
      </c>
    </row>
    <row r="73" spans="1:10" ht="15.75" customHeight="1" x14ac:dyDescent="0.25">
      <c r="A73" s="241">
        <v>43164</v>
      </c>
      <c r="B73" s="242">
        <v>180155836</v>
      </c>
      <c r="C73" s="106">
        <v>12</v>
      </c>
      <c r="D73" s="246">
        <v>1130675</v>
      </c>
      <c r="E73" s="244">
        <v>180040835</v>
      </c>
      <c r="F73" s="247">
        <v>1</v>
      </c>
      <c r="G73" s="246">
        <v>128625</v>
      </c>
      <c r="H73" s="244"/>
      <c r="I73" s="245"/>
      <c r="J73" s="246"/>
    </row>
    <row r="74" spans="1:10" ht="15.75" customHeight="1" x14ac:dyDescent="0.25">
      <c r="A74" s="241">
        <v>43164</v>
      </c>
      <c r="B74" s="242">
        <v>180155883</v>
      </c>
      <c r="C74" s="106">
        <v>9</v>
      </c>
      <c r="D74" s="246">
        <v>1070388</v>
      </c>
      <c r="E74" s="244"/>
      <c r="F74" s="247"/>
      <c r="G74" s="246"/>
      <c r="H74" s="244"/>
      <c r="I74" s="245"/>
      <c r="J74" s="246"/>
    </row>
    <row r="75" spans="1:10" ht="15.75" customHeight="1" x14ac:dyDescent="0.25">
      <c r="A75" s="241">
        <v>43165</v>
      </c>
      <c r="B75" s="242">
        <v>180155931</v>
      </c>
      <c r="C75" s="106">
        <v>17</v>
      </c>
      <c r="D75" s="246">
        <v>1702225</v>
      </c>
      <c r="E75" s="244">
        <v>180040866</v>
      </c>
      <c r="F75" s="247">
        <v>1</v>
      </c>
      <c r="G75" s="246">
        <v>101500</v>
      </c>
      <c r="H75" s="244"/>
      <c r="I75" s="245"/>
      <c r="J75" s="246"/>
    </row>
    <row r="76" spans="1:10" ht="15.75" customHeight="1" x14ac:dyDescent="0.25">
      <c r="A76" s="241">
        <v>43165</v>
      </c>
      <c r="B76" s="242">
        <v>180155995</v>
      </c>
      <c r="C76" s="106">
        <v>4</v>
      </c>
      <c r="D76" s="246">
        <v>490875</v>
      </c>
      <c r="E76" s="244"/>
      <c r="F76" s="247"/>
      <c r="G76" s="246"/>
      <c r="H76" s="244"/>
      <c r="I76" s="245"/>
      <c r="J76" s="246"/>
    </row>
    <row r="77" spans="1:10" ht="15.75" customHeight="1" x14ac:dyDescent="0.25">
      <c r="A77" s="241">
        <v>43166</v>
      </c>
      <c r="B77" s="242">
        <v>180156058</v>
      </c>
      <c r="C77" s="106">
        <v>29</v>
      </c>
      <c r="D77" s="246">
        <v>3023563</v>
      </c>
      <c r="E77" s="244">
        <v>180040901</v>
      </c>
      <c r="F77" s="247">
        <v>2</v>
      </c>
      <c r="G77" s="246">
        <v>154963</v>
      </c>
      <c r="H77" s="244"/>
      <c r="I77" s="245"/>
      <c r="J77" s="246"/>
    </row>
    <row r="78" spans="1:10" ht="15.75" customHeight="1" x14ac:dyDescent="0.25">
      <c r="A78" s="241">
        <v>43166</v>
      </c>
      <c r="B78" s="242">
        <v>180156096</v>
      </c>
      <c r="C78" s="106">
        <v>9</v>
      </c>
      <c r="D78" s="246">
        <v>952263</v>
      </c>
      <c r="E78" s="244"/>
      <c r="F78" s="247"/>
      <c r="G78" s="246"/>
      <c r="H78" s="244"/>
      <c r="I78" s="245"/>
      <c r="J78" s="246"/>
    </row>
    <row r="79" spans="1:10" ht="15.75" customHeight="1" x14ac:dyDescent="0.25">
      <c r="A79" s="241">
        <v>43167</v>
      </c>
      <c r="B79" s="242">
        <v>180156148</v>
      </c>
      <c r="C79" s="106">
        <v>12</v>
      </c>
      <c r="D79" s="246">
        <v>1157188</v>
      </c>
      <c r="E79" s="244">
        <v>180040923</v>
      </c>
      <c r="F79" s="247">
        <v>3</v>
      </c>
      <c r="G79" s="246">
        <v>262238</v>
      </c>
      <c r="H79" s="244"/>
      <c r="I79" s="245"/>
      <c r="J79" s="246"/>
    </row>
    <row r="80" spans="1:10" ht="15.75" customHeight="1" x14ac:dyDescent="0.25">
      <c r="A80" s="241">
        <v>43167</v>
      </c>
      <c r="B80" s="242">
        <v>180156206</v>
      </c>
      <c r="C80" s="106">
        <v>4</v>
      </c>
      <c r="D80" s="246">
        <v>434613</v>
      </c>
      <c r="E80" s="244"/>
      <c r="F80" s="247"/>
      <c r="G80" s="246"/>
      <c r="H80" s="244"/>
      <c r="I80" s="245"/>
      <c r="J80" s="246"/>
    </row>
    <row r="81" spans="1:10" ht="15.75" customHeight="1" x14ac:dyDescent="0.25">
      <c r="A81" s="241">
        <v>43168</v>
      </c>
      <c r="B81" s="242">
        <v>180156285</v>
      </c>
      <c r="C81" s="106">
        <v>14</v>
      </c>
      <c r="D81" s="246">
        <v>1801800</v>
      </c>
      <c r="E81" s="244">
        <v>180040946</v>
      </c>
      <c r="F81" s="247">
        <v>7</v>
      </c>
      <c r="G81" s="246">
        <v>631663</v>
      </c>
      <c r="H81" s="244"/>
      <c r="I81" s="245"/>
      <c r="J81" s="246"/>
    </row>
    <row r="82" spans="1:10" ht="15.75" customHeight="1" x14ac:dyDescent="0.25">
      <c r="A82" s="241">
        <v>43168</v>
      </c>
      <c r="B82" s="242">
        <v>180156292</v>
      </c>
      <c r="C82" s="106">
        <v>1</v>
      </c>
      <c r="D82" s="246">
        <v>117863</v>
      </c>
      <c r="E82" s="244">
        <v>180040948</v>
      </c>
      <c r="F82" s="247">
        <v>1</v>
      </c>
      <c r="G82" s="246">
        <v>111738</v>
      </c>
      <c r="H82" s="244"/>
      <c r="I82" s="245"/>
      <c r="J82" s="246"/>
    </row>
    <row r="83" spans="1:10" ht="15.75" customHeight="1" x14ac:dyDescent="0.25">
      <c r="A83" s="241">
        <v>43168</v>
      </c>
      <c r="B83" s="242">
        <v>180156323</v>
      </c>
      <c r="C83" s="106">
        <v>4</v>
      </c>
      <c r="D83" s="246">
        <v>315000</v>
      </c>
      <c r="E83" s="244"/>
      <c r="F83" s="247"/>
      <c r="G83" s="246"/>
      <c r="H83" s="244"/>
      <c r="I83" s="245"/>
      <c r="J83" s="246"/>
    </row>
    <row r="84" spans="1:10" ht="15.75" customHeight="1" x14ac:dyDescent="0.25">
      <c r="A84" s="241">
        <v>43169</v>
      </c>
      <c r="B84" s="242">
        <v>180156379</v>
      </c>
      <c r="C84" s="106">
        <v>16</v>
      </c>
      <c r="D84" s="246">
        <v>1421875</v>
      </c>
      <c r="E84" s="244">
        <v>180040968</v>
      </c>
      <c r="F84" s="247">
        <v>2</v>
      </c>
      <c r="G84" s="246">
        <v>138863</v>
      </c>
      <c r="H84" s="244"/>
      <c r="I84" s="245"/>
      <c r="J84" s="246"/>
    </row>
    <row r="85" spans="1:10" ht="15.75" customHeight="1" x14ac:dyDescent="0.25">
      <c r="A85" s="241">
        <v>43169</v>
      </c>
      <c r="B85" s="242">
        <v>180156423</v>
      </c>
      <c r="C85" s="106">
        <v>5</v>
      </c>
      <c r="D85" s="246">
        <v>553525</v>
      </c>
      <c r="E85" s="244"/>
      <c r="F85" s="247"/>
      <c r="G85" s="246"/>
      <c r="H85" s="244"/>
      <c r="I85" s="245">
        <v>12642263</v>
      </c>
      <c r="J85" s="246" t="s">
        <v>17</v>
      </c>
    </row>
    <row r="86" spans="1:10" ht="15.75" customHeight="1" x14ac:dyDescent="0.25">
      <c r="A86" s="241">
        <v>43171</v>
      </c>
      <c r="B86" s="242">
        <v>180156602</v>
      </c>
      <c r="C86" s="106">
        <v>18</v>
      </c>
      <c r="D86" s="246">
        <v>1865413</v>
      </c>
      <c r="E86" s="244"/>
      <c r="F86" s="247"/>
      <c r="G86" s="246"/>
      <c r="H86" s="244"/>
      <c r="I86" s="245"/>
      <c r="J86" s="246"/>
    </row>
    <row r="87" spans="1:10" ht="15.75" customHeight="1" x14ac:dyDescent="0.25">
      <c r="A87" s="241">
        <v>43171</v>
      </c>
      <c r="B87" s="242">
        <v>180156667</v>
      </c>
      <c r="C87" s="106">
        <v>6</v>
      </c>
      <c r="D87" s="246">
        <v>676725</v>
      </c>
      <c r="E87" s="244"/>
      <c r="F87" s="247"/>
      <c r="G87" s="246"/>
      <c r="H87" s="244"/>
      <c r="I87" s="245"/>
      <c r="J87" s="246"/>
    </row>
    <row r="88" spans="1:10" ht="15.75" customHeight="1" x14ac:dyDescent="0.25">
      <c r="A88" s="241">
        <v>43172</v>
      </c>
      <c r="B88" s="242">
        <v>180156718</v>
      </c>
      <c r="C88" s="106">
        <v>31</v>
      </c>
      <c r="D88" s="246">
        <v>3317738</v>
      </c>
      <c r="E88" s="244"/>
      <c r="F88" s="247"/>
      <c r="G88" s="246"/>
      <c r="H88" s="244"/>
      <c r="I88" s="245"/>
      <c r="J88" s="246"/>
    </row>
    <row r="89" spans="1:10" ht="15.75" customHeight="1" x14ac:dyDescent="0.25">
      <c r="A89" s="241">
        <v>43172</v>
      </c>
      <c r="B89" s="242">
        <v>180156766</v>
      </c>
      <c r="C89" s="106">
        <v>8</v>
      </c>
      <c r="D89" s="246">
        <v>1022613</v>
      </c>
      <c r="E89" s="244"/>
      <c r="F89" s="247"/>
      <c r="G89" s="246"/>
      <c r="H89" s="244"/>
      <c r="I89" s="245"/>
      <c r="J89" s="246"/>
    </row>
    <row r="90" spans="1:10" ht="15.75" customHeight="1" x14ac:dyDescent="0.25">
      <c r="A90" s="241">
        <v>43173</v>
      </c>
      <c r="B90" s="242">
        <v>180156811</v>
      </c>
      <c r="C90" s="106">
        <v>18</v>
      </c>
      <c r="D90" s="246">
        <v>1827613</v>
      </c>
      <c r="E90" s="244">
        <v>180041074</v>
      </c>
      <c r="F90" s="247">
        <v>10</v>
      </c>
      <c r="G90" s="246">
        <v>1063300</v>
      </c>
      <c r="H90" s="244"/>
      <c r="I90" s="245"/>
      <c r="J90" s="246"/>
    </row>
    <row r="91" spans="1:10" ht="15.75" customHeight="1" x14ac:dyDescent="0.25">
      <c r="A91" s="241">
        <v>43173</v>
      </c>
      <c r="B91" s="242">
        <v>180156883</v>
      </c>
      <c r="C91" s="106">
        <v>4</v>
      </c>
      <c r="D91" s="246">
        <v>421488</v>
      </c>
      <c r="E91" s="244"/>
      <c r="F91" s="247"/>
      <c r="G91" s="246"/>
      <c r="H91" s="244"/>
      <c r="I91" s="245"/>
      <c r="J91" s="246"/>
    </row>
    <row r="92" spans="1:10" ht="15.75" customHeight="1" x14ac:dyDescent="0.25">
      <c r="A92" s="241">
        <v>43174</v>
      </c>
      <c r="B92" s="242">
        <v>180156941</v>
      </c>
      <c r="C92" s="106">
        <v>16</v>
      </c>
      <c r="D92" s="246">
        <v>1388013</v>
      </c>
      <c r="E92" s="244">
        <v>180041100</v>
      </c>
      <c r="F92" s="247">
        <v>1</v>
      </c>
      <c r="G92" s="246">
        <v>101500</v>
      </c>
      <c r="H92" s="244"/>
      <c r="I92" s="245"/>
      <c r="J92" s="246"/>
    </row>
    <row r="93" spans="1:10" ht="15.75" customHeight="1" x14ac:dyDescent="0.25">
      <c r="A93" s="241">
        <v>43174</v>
      </c>
      <c r="B93" s="242">
        <v>180157008</v>
      </c>
      <c r="C93" s="106">
        <v>4</v>
      </c>
      <c r="D93" s="246">
        <v>348425</v>
      </c>
      <c r="E93" s="244"/>
      <c r="F93" s="247"/>
      <c r="G93" s="246"/>
      <c r="H93" s="244"/>
      <c r="I93" s="245"/>
      <c r="J93" s="246"/>
    </row>
    <row r="94" spans="1:10" ht="15.75" customHeight="1" x14ac:dyDescent="0.25">
      <c r="A94" s="241">
        <v>43175</v>
      </c>
      <c r="B94" s="242">
        <v>180157093</v>
      </c>
      <c r="C94" s="106">
        <v>12</v>
      </c>
      <c r="D94" s="246">
        <v>1116150</v>
      </c>
      <c r="E94" s="244">
        <v>180041148</v>
      </c>
      <c r="F94" s="247">
        <v>7</v>
      </c>
      <c r="G94" s="246">
        <v>833175</v>
      </c>
      <c r="H94" s="244"/>
      <c r="I94" s="245"/>
      <c r="J94" s="246"/>
    </row>
    <row r="95" spans="1:10" ht="15.75" customHeight="1" x14ac:dyDescent="0.25">
      <c r="A95" s="241">
        <v>43175</v>
      </c>
      <c r="B95" s="242">
        <v>180157131</v>
      </c>
      <c r="C95" s="106">
        <v>5</v>
      </c>
      <c r="D95" s="246">
        <v>508288</v>
      </c>
      <c r="E95" s="244"/>
      <c r="F95" s="247"/>
      <c r="G95" s="246"/>
      <c r="H95" s="244"/>
      <c r="I95" s="245">
        <v>10494491</v>
      </c>
      <c r="J95" s="246" t="s">
        <v>17</v>
      </c>
    </row>
    <row r="96" spans="1:10" ht="15.75" customHeight="1" x14ac:dyDescent="0.25">
      <c r="A96" s="241">
        <v>43178</v>
      </c>
      <c r="B96" s="242">
        <v>180157408</v>
      </c>
      <c r="C96" s="106">
        <v>16</v>
      </c>
      <c r="D96" s="246">
        <v>1626100</v>
      </c>
      <c r="E96" s="244"/>
      <c r="F96" s="247"/>
      <c r="G96" s="246"/>
      <c r="H96" s="244"/>
      <c r="I96" s="245"/>
      <c r="J96" s="246"/>
    </row>
    <row r="97" spans="1:10" ht="15.75" customHeight="1" x14ac:dyDescent="0.25">
      <c r="A97" s="241">
        <v>43178</v>
      </c>
      <c r="B97" s="242">
        <v>180157470</v>
      </c>
      <c r="C97" s="106">
        <v>13</v>
      </c>
      <c r="D97" s="246">
        <v>1364125</v>
      </c>
      <c r="E97" s="244"/>
      <c r="F97" s="247"/>
      <c r="G97" s="246"/>
      <c r="H97" s="244"/>
      <c r="I97" s="245"/>
      <c r="J97" s="246"/>
    </row>
    <row r="98" spans="1:10" ht="15.75" customHeight="1" x14ac:dyDescent="0.25">
      <c r="A98" s="241">
        <v>43179</v>
      </c>
      <c r="B98" s="242">
        <v>180157526</v>
      </c>
      <c r="C98" s="106">
        <v>16</v>
      </c>
      <c r="D98" s="246">
        <v>1787713</v>
      </c>
      <c r="E98" s="244">
        <v>180041254</v>
      </c>
      <c r="F98" s="247">
        <v>4</v>
      </c>
      <c r="G98" s="246">
        <v>296975</v>
      </c>
      <c r="H98" s="244"/>
      <c r="I98" s="245"/>
      <c r="J98" s="246"/>
    </row>
    <row r="99" spans="1:10" ht="15.75" customHeight="1" x14ac:dyDescent="0.25">
      <c r="A99" s="241">
        <v>43179</v>
      </c>
      <c r="B99" s="242">
        <v>180157579</v>
      </c>
      <c r="C99" s="106">
        <v>2</v>
      </c>
      <c r="D99" s="246">
        <v>261013</v>
      </c>
      <c r="E99" s="244"/>
      <c r="F99" s="247"/>
      <c r="G99" s="246"/>
      <c r="H99" s="244"/>
      <c r="I99" s="245"/>
      <c r="J99" s="246"/>
    </row>
    <row r="100" spans="1:10" ht="15.75" customHeight="1" x14ac:dyDescent="0.25">
      <c r="A100" s="241">
        <v>43180</v>
      </c>
      <c r="B100" s="242">
        <v>180157624</v>
      </c>
      <c r="C100" s="106">
        <v>16</v>
      </c>
      <c r="D100" s="246">
        <v>1637300</v>
      </c>
      <c r="E100" s="244"/>
      <c r="F100" s="247"/>
      <c r="G100" s="246"/>
      <c r="H100" s="244"/>
      <c r="I100" s="245"/>
      <c r="J100" s="246"/>
    </row>
    <row r="101" spans="1:10" ht="15.75" customHeight="1" x14ac:dyDescent="0.25">
      <c r="A101" s="241">
        <v>43180</v>
      </c>
      <c r="B101" s="242">
        <v>180157681</v>
      </c>
      <c r="C101" s="106">
        <v>7</v>
      </c>
      <c r="D101" s="246">
        <v>653800</v>
      </c>
      <c r="E101" s="244"/>
      <c r="F101" s="247"/>
      <c r="G101" s="246"/>
      <c r="H101" s="244"/>
      <c r="I101" s="245"/>
      <c r="J101" s="246"/>
    </row>
    <row r="102" spans="1:10" ht="15.75" customHeight="1" x14ac:dyDescent="0.25">
      <c r="A102" s="241">
        <v>43181</v>
      </c>
      <c r="B102" s="242">
        <v>180157730</v>
      </c>
      <c r="C102" s="106">
        <v>22</v>
      </c>
      <c r="D102" s="246">
        <v>2343863</v>
      </c>
      <c r="E102" s="244">
        <v>180041299</v>
      </c>
      <c r="F102" s="247">
        <v>3</v>
      </c>
      <c r="G102" s="246">
        <v>243863</v>
      </c>
      <c r="H102" s="244"/>
      <c r="I102" s="245"/>
      <c r="J102" s="246"/>
    </row>
    <row r="103" spans="1:10" ht="15.75" customHeight="1" x14ac:dyDescent="0.25">
      <c r="A103" s="241">
        <v>43181</v>
      </c>
      <c r="B103" s="242">
        <v>180157744</v>
      </c>
      <c r="C103" s="106">
        <v>1</v>
      </c>
      <c r="D103" s="246">
        <v>112875</v>
      </c>
      <c r="E103" s="244"/>
      <c r="F103" s="247"/>
      <c r="G103" s="246"/>
      <c r="H103" s="244"/>
      <c r="I103" s="245"/>
      <c r="J103" s="246"/>
    </row>
    <row r="104" spans="1:10" ht="15.75" customHeight="1" x14ac:dyDescent="0.25">
      <c r="A104" s="241">
        <v>43181</v>
      </c>
      <c r="B104" s="242">
        <v>180157780</v>
      </c>
      <c r="C104" s="106">
        <v>1</v>
      </c>
      <c r="D104" s="246">
        <v>72013</v>
      </c>
      <c r="E104" s="244"/>
      <c r="F104" s="247"/>
      <c r="G104" s="246"/>
      <c r="H104" s="244"/>
      <c r="I104" s="245"/>
      <c r="J104" s="246"/>
    </row>
    <row r="105" spans="1:10" ht="15.75" customHeight="1" x14ac:dyDescent="0.25">
      <c r="A105" s="241">
        <v>43182</v>
      </c>
      <c r="B105" s="242">
        <v>180157839</v>
      </c>
      <c r="C105" s="106">
        <v>12</v>
      </c>
      <c r="D105" s="246">
        <v>1440163</v>
      </c>
      <c r="E105" s="244">
        <v>180041327</v>
      </c>
      <c r="F105" s="247">
        <v>9</v>
      </c>
      <c r="G105" s="246">
        <v>1042125</v>
      </c>
      <c r="H105" s="244"/>
      <c r="I105" s="245"/>
      <c r="J105" s="246"/>
    </row>
    <row r="106" spans="1:10" ht="15.75" customHeight="1" x14ac:dyDescent="0.25">
      <c r="A106" s="241">
        <v>43182</v>
      </c>
      <c r="B106" s="242">
        <v>180157882</v>
      </c>
      <c r="C106" s="106">
        <v>5</v>
      </c>
      <c r="D106" s="246">
        <v>555713</v>
      </c>
      <c r="E106" s="244"/>
      <c r="F106" s="247"/>
      <c r="G106" s="246"/>
      <c r="H106" s="244"/>
      <c r="I106" s="245"/>
      <c r="J106" s="246"/>
    </row>
    <row r="107" spans="1:10" ht="15.75" customHeight="1" x14ac:dyDescent="0.25">
      <c r="A107" s="241">
        <v>43183</v>
      </c>
      <c r="B107" s="242">
        <v>180157923</v>
      </c>
      <c r="C107" s="106">
        <v>27</v>
      </c>
      <c r="D107" s="246">
        <v>2909900</v>
      </c>
      <c r="E107" s="244">
        <v>180041353</v>
      </c>
      <c r="F107" s="247">
        <v>2</v>
      </c>
      <c r="G107" s="246">
        <v>212538</v>
      </c>
      <c r="H107" s="244"/>
      <c r="I107" s="245"/>
      <c r="J107" s="246"/>
    </row>
    <row r="108" spans="1:10" ht="15.75" customHeight="1" x14ac:dyDescent="0.25">
      <c r="A108" s="241">
        <v>43183</v>
      </c>
      <c r="B108" s="242">
        <v>180157964</v>
      </c>
      <c r="C108" s="106">
        <v>1</v>
      </c>
      <c r="D108" s="246">
        <v>63963</v>
      </c>
      <c r="E108" s="244"/>
      <c r="F108" s="247"/>
      <c r="G108" s="246"/>
      <c r="H108" s="244"/>
      <c r="I108" s="245">
        <v>13033040</v>
      </c>
      <c r="J108" s="246" t="s">
        <v>17</v>
      </c>
    </row>
    <row r="109" spans="1:10" ht="15.75" customHeight="1" x14ac:dyDescent="0.25">
      <c r="A109" s="241">
        <v>43185</v>
      </c>
      <c r="B109" s="242">
        <v>180158148</v>
      </c>
      <c r="C109" s="106">
        <v>21</v>
      </c>
      <c r="D109" s="246">
        <v>2176738</v>
      </c>
      <c r="E109" s="244"/>
      <c r="F109" s="247"/>
      <c r="G109" s="246"/>
      <c r="H109" s="244"/>
      <c r="I109" s="245"/>
      <c r="J109" s="246"/>
    </row>
    <row r="110" spans="1:10" ht="15.75" customHeight="1" x14ac:dyDescent="0.25">
      <c r="A110" s="241">
        <v>43185</v>
      </c>
      <c r="B110" s="242">
        <v>180158199</v>
      </c>
      <c r="C110" s="106">
        <v>16</v>
      </c>
      <c r="D110" s="246">
        <v>1614200</v>
      </c>
      <c r="E110" s="244"/>
      <c r="F110" s="247"/>
      <c r="G110" s="246"/>
      <c r="H110" s="244"/>
      <c r="I110" s="245"/>
      <c r="J110" s="246"/>
    </row>
    <row r="111" spans="1:10" ht="15.75" customHeight="1" x14ac:dyDescent="0.25">
      <c r="A111" s="241">
        <v>43186</v>
      </c>
      <c r="B111" s="242">
        <v>180158239</v>
      </c>
      <c r="C111" s="106">
        <v>23</v>
      </c>
      <c r="D111" s="246">
        <v>2531200</v>
      </c>
      <c r="E111" s="244"/>
      <c r="F111" s="247"/>
      <c r="G111" s="246"/>
      <c r="H111" s="244"/>
      <c r="I111" s="245"/>
      <c r="J111" s="246"/>
    </row>
    <row r="112" spans="1:10" ht="15.75" customHeight="1" x14ac:dyDescent="0.25">
      <c r="A112" s="241">
        <v>43186</v>
      </c>
      <c r="B112" s="242">
        <v>180158280</v>
      </c>
      <c r="C112" s="106">
        <v>11</v>
      </c>
      <c r="D112" s="246">
        <v>1242675</v>
      </c>
      <c r="E112" s="244"/>
      <c r="F112" s="247"/>
      <c r="G112" s="246"/>
      <c r="H112" s="244"/>
      <c r="I112" s="245"/>
      <c r="J112" s="246"/>
    </row>
    <row r="113" spans="1:10" ht="15.75" customHeight="1" x14ac:dyDescent="0.25">
      <c r="A113" s="241">
        <v>43187</v>
      </c>
      <c r="B113" s="242">
        <v>180158335</v>
      </c>
      <c r="C113" s="106">
        <v>20</v>
      </c>
      <c r="D113" s="246">
        <v>1951338</v>
      </c>
      <c r="E113" s="244">
        <v>180041469</v>
      </c>
      <c r="F113" s="247">
        <v>1</v>
      </c>
      <c r="G113" s="246">
        <v>79100</v>
      </c>
      <c r="H113" s="244"/>
      <c r="I113" s="245"/>
      <c r="J113" s="246"/>
    </row>
    <row r="114" spans="1:10" ht="15.75" customHeight="1" x14ac:dyDescent="0.25">
      <c r="A114" s="241">
        <v>43187</v>
      </c>
      <c r="B114" s="242">
        <v>180158387</v>
      </c>
      <c r="C114" s="106">
        <v>1</v>
      </c>
      <c r="D114" s="246">
        <v>65800</v>
      </c>
      <c r="E114" s="244"/>
      <c r="F114" s="247"/>
      <c r="G114" s="246"/>
      <c r="H114" s="244"/>
      <c r="I114" s="245"/>
      <c r="J114" s="246"/>
    </row>
    <row r="115" spans="1:10" ht="15.75" customHeight="1" x14ac:dyDescent="0.25">
      <c r="A115" s="241">
        <v>43187</v>
      </c>
      <c r="B115" s="242">
        <v>180158407</v>
      </c>
      <c r="C115" s="106">
        <v>1</v>
      </c>
      <c r="D115" s="246">
        <v>136500</v>
      </c>
      <c r="E115" s="244"/>
      <c r="F115" s="247"/>
      <c r="G115" s="246"/>
      <c r="H115" s="244"/>
      <c r="I115" s="245"/>
      <c r="J115" s="246"/>
    </row>
    <row r="116" spans="1:10" ht="15.75" customHeight="1" x14ac:dyDescent="0.25">
      <c r="A116" s="241">
        <v>43188</v>
      </c>
      <c r="B116" s="242">
        <v>180158452</v>
      </c>
      <c r="C116" s="106">
        <v>14</v>
      </c>
      <c r="D116" s="246">
        <v>1607200</v>
      </c>
      <c r="E116" s="244"/>
      <c r="F116" s="247"/>
      <c r="G116" s="246"/>
      <c r="H116" s="244"/>
      <c r="I116" s="245"/>
      <c r="J116" s="246"/>
    </row>
    <row r="117" spans="1:10" ht="15.75" customHeight="1" x14ac:dyDescent="0.25">
      <c r="A117" s="241">
        <v>43188</v>
      </c>
      <c r="B117" s="242">
        <v>180158510</v>
      </c>
      <c r="C117" s="106">
        <v>6</v>
      </c>
      <c r="D117" s="246">
        <v>658438</v>
      </c>
      <c r="E117" s="244"/>
      <c r="F117" s="247"/>
      <c r="G117" s="246"/>
      <c r="H117" s="244"/>
      <c r="I117" s="245"/>
      <c r="J117" s="246"/>
    </row>
    <row r="118" spans="1:10" ht="15.75" customHeight="1" x14ac:dyDescent="0.25">
      <c r="A118" s="241">
        <v>43190</v>
      </c>
      <c r="B118" s="242">
        <v>180158654</v>
      </c>
      <c r="C118" s="106">
        <v>11</v>
      </c>
      <c r="D118" s="246">
        <v>1130763</v>
      </c>
      <c r="E118" s="244">
        <v>180041567</v>
      </c>
      <c r="F118" s="247">
        <v>4</v>
      </c>
      <c r="G118" s="246">
        <v>364700</v>
      </c>
      <c r="H118" s="244"/>
      <c r="I118" s="245"/>
      <c r="J118" s="246"/>
    </row>
    <row r="119" spans="1:10" ht="15.75" customHeight="1" x14ac:dyDescent="0.25">
      <c r="A119" s="241">
        <v>43190</v>
      </c>
      <c r="B119" s="242">
        <v>180158724</v>
      </c>
      <c r="C119" s="106">
        <v>1</v>
      </c>
      <c r="D119" s="246">
        <v>111300</v>
      </c>
      <c r="E119" s="244"/>
      <c r="F119" s="247"/>
      <c r="G119" s="246"/>
      <c r="H119" s="244"/>
      <c r="I119" s="245">
        <v>12782352</v>
      </c>
      <c r="J119" s="246" t="s">
        <v>17</v>
      </c>
    </row>
    <row r="120" spans="1:10" ht="15.75" customHeight="1" x14ac:dyDescent="0.25">
      <c r="A120" s="241">
        <v>43192</v>
      </c>
      <c r="B120" s="242">
        <v>180158872</v>
      </c>
      <c r="C120" s="106">
        <v>19</v>
      </c>
      <c r="D120" s="246">
        <v>1846338</v>
      </c>
      <c r="E120" s="244">
        <v>180041614</v>
      </c>
      <c r="F120" s="247">
        <v>3</v>
      </c>
      <c r="G120" s="246">
        <v>308700</v>
      </c>
      <c r="H120" s="244"/>
      <c r="I120" s="245"/>
      <c r="J120" s="246"/>
    </row>
    <row r="121" spans="1:10" ht="15.75" customHeight="1" x14ac:dyDescent="0.25">
      <c r="A121" s="241">
        <v>43192</v>
      </c>
      <c r="B121" s="242">
        <v>180158926</v>
      </c>
      <c r="C121" s="106">
        <v>10</v>
      </c>
      <c r="D121" s="246">
        <v>1136538</v>
      </c>
      <c r="E121" s="244"/>
      <c r="F121" s="247"/>
      <c r="G121" s="246"/>
      <c r="H121" s="244"/>
      <c r="I121" s="245"/>
      <c r="J121" s="246"/>
    </row>
    <row r="122" spans="1:10" ht="15.75" customHeight="1" x14ac:dyDescent="0.25">
      <c r="A122" s="241">
        <v>43193</v>
      </c>
      <c r="B122" s="242">
        <v>180158975</v>
      </c>
      <c r="C122" s="106">
        <v>20</v>
      </c>
      <c r="D122" s="246">
        <v>2121263</v>
      </c>
      <c r="E122" s="244">
        <v>180041636</v>
      </c>
      <c r="F122" s="247">
        <v>1</v>
      </c>
      <c r="G122" s="246">
        <v>114275</v>
      </c>
      <c r="H122" s="244"/>
      <c r="I122" s="245"/>
      <c r="J122" s="246"/>
    </row>
    <row r="123" spans="1:10" ht="15.75" customHeight="1" x14ac:dyDescent="0.25">
      <c r="A123" s="241">
        <v>43193</v>
      </c>
      <c r="B123" s="242">
        <v>180159025</v>
      </c>
      <c r="C123" s="106">
        <v>4</v>
      </c>
      <c r="D123" s="246">
        <v>477750</v>
      </c>
      <c r="E123" s="244"/>
      <c r="F123" s="247"/>
      <c r="G123" s="246"/>
      <c r="H123" s="244"/>
      <c r="I123" s="245"/>
      <c r="J123" s="246"/>
    </row>
    <row r="124" spans="1:10" ht="15.75" customHeight="1" x14ac:dyDescent="0.25">
      <c r="A124" s="241">
        <v>43194</v>
      </c>
      <c r="B124" s="242">
        <v>180159094</v>
      </c>
      <c r="C124" s="106">
        <v>21</v>
      </c>
      <c r="D124" s="246">
        <v>2479750</v>
      </c>
      <c r="E124" s="244">
        <v>180041665</v>
      </c>
      <c r="F124" s="247">
        <v>1</v>
      </c>
      <c r="G124" s="246">
        <v>72013</v>
      </c>
      <c r="H124" s="244"/>
      <c r="I124" s="245"/>
      <c r="J124" s="246"/>
    </row>
    <row r="125" spans="1:10" ht="15.75" customHeight="1" x14ac:dyDescent="0.25">
      <c r="A125" s="241">
        <v>43194</v>
      </c>
      <c r="B125" s="242">
        <v>180159161</v>
      </c>
      <c r="C125" s="106">
        <v>3</v>
      </c>
      <c r="D125" s="246">
        <v>380800</v>
      </c>
      <c r="E125" s="244"/>
      <c r="F125" s="247"/>
      <c r="G125" s="246"/>
      <c r="H125" s="244"/>
      <c r="I125" s="245"/>
      <c r="J125" s="246"/>
    </row>
    <row r="126" spans="1:10" ht="15.75" customHeight="1" x14ac:dyDescent="0.25">
      <c r="A126" s="241">
        <v>43195</v>
      </c>
      <c r="B126" s="242">
        <v>180159212</v>
      </c>
      <c r="C126" s="106">
        <v>19</v>
      </c>
      <c r="D126" s="246">
        <v>1926488</v>
      </c>
      <c r="E126" s="244">
        <v>180041685</v>
      </c>
      <c r="F126" s="247">
        <v>2</v>
      </c>
      <c r="G126" s="246">
        <v>218138</v>
      </c>
      <c r="H126" s="244"/>
      <c r="I126" s="245"/>
      <c r="J126" s="246"/>
    </row>
    <row r="127" spans="1:10" ht="15.75" customHeight="1" x14ac:dyDescent="0.25">
      <c r="A127" s="241">
        <v>43195</v>
      </c>
      <c r="B127" s="242">
        <v>180159269</v>
      </c>
      <c r="C127" s="106">
        <v>4</v>
      </c>
      <c r="D127" s="246">
        <v>296013</v>
      </c>
      <c r="E127" s="244"/>
      <c r="F127" s="247"/>
      <c r="G127" s="246"/>
      <c r="H127" s="244"/>
      <c r="I127" s="245"/>
      <c r="J127" s="246"/>
    </row>
    <row r="128" spans="1:10" ht="15.75" customHeight="1" x14ac:dyDescent="0.25">
      <c r="A128" s="241">
        <v>43196</v>
      </c>
      <c r="B128" s="242">
        <v>180159326</v>
      </c>
      <c r="C128" s="106">
        <v>18</v>
      </c>
      <c r="D128" s="246">
        <v>1873463</v>
      </c>
      <c r="E128" s="244">
        <v>180041718</v>
      </c>
      <c r="F128" s="247">
        <v>2</v>
      </c>
      <c r="G128" s="246">
        <v>236950</v>
      </c>
      <c r="H128" s="244"/>
      <c r="I128" s="245"/>
      <c r="J128" s="246"/>
    </row>
    <row r="129" spans="1:10" ht="15.75" customHeight="1" x14ac:dyDescent="0.25">
      <c r="A129" s="241">
        <v>43196</v>
      </c>
      <c r="B129" s="242">
        <v>180159372</v>
      </c>
      <c r="C129" s="106">
        <v>5</v>
      </c>
      <c r="D129" s="246">
        <v>496125</v>
      </c>
      <c r="E129" s="244"/>
      <c r="F129" s="247"/>
      <c r="G129" s="246"/>
      <c r="H129" s="244"/>
      <c r="I129" s="245"/>
      <c r="J129" s="246"/>
    </row>
    <row r="130" spans="1:10" ht="15.75" customHeight="1" x14ac:dyDescent="0.25">
      <c r="A130" s="241">
        <v>43197</v>
      </c>
      <c r="B130" s="242">
        <v>180159459</v>
      </c>
      <c r="C130" s="106">
        <v>14</v>
      </c>
      <c r="D130" s="246">
        <v>1495550</v>
      </c>
      <c r="E130" s="244">
        <v>180041766</v>
      </c>
      <c r="F130" s="247">
        <v>1</v>
      </c>
      <c r="G130" s="246">
        <v>115063</v>
      </c>
      <c r="H130" s="244"/>
      <c r="I130" s="245"/>
      <c r="J130" s="246"/>
    </row>
    <row r="131" spans="1:10" ht="15.75" customHeight="1" x14ac:dyDescent="0.25">
      <c r="A131" s="241">
        <v>43197</v>
      </c>
      <c r="B131" s="242">
        <v>180159485</v>
      </c>
      <c r="C131" s="106">
        <v>4</v>
      </c>
      <c r="D131" s="246">
        <v>545825</v>
      </c>
      <c r="E131" s="244"/>
      <c r="F131" s="247"/>
      <c r="G131" s="246"/>
      <c r="H131" s="244"/>
      <c r="I131" s="245"/>
      <c r="J131" s="246"/>
    </row>
    <row r="132" spans="1:10" ht="15.75" customHeight="1" x14ac:dyDescent="0.25">
      <c r="A132" s="241">
        <v>43197</v>
      </c>
      <c r="B132" s="242">
        <v>180159493</v>
      </c>
      <c r="C132" s="106">
        <v>1</v>
      </c>
      <c r="D132" s="246">
        <v>115763</v>
      </c>
      <c r="E132" s="244"/>
      <c r="F132" s="247"/>
      <c r="G132" s="246"/>
      <c r="H132" s="244"/>
      <c r="I132" s="245">
        <v>14126527</v>
      </c>
      <c r="J132" s="246" t="s">
        <v>17</v>
      </c>
    </row>
    <row r="133" spans="1:10" ht="15.75" customHeight="1" x14ac:dyDescent="0.25">
      <c r="A133" s="241">
        <v>43199</v>
      </c>
      <c r="B133" s="242">
        <v>180159665</v>
      </c>
      <c r="C133" s="106">
        <v>11</v>
      </c>
      <c r="D133" s="246">
        <v>959438</v>
      </c>
      <c r="E133" s="244"/>
      <c r="F133" s="247"/>
      <c r="G133" s="246"/>
      <c r="H133" s="244"/>
      <c r="I133" s="245"/>
      <c r="J133" s="246"/>
    </row>
    <row r="134" spans="1:10" ht="15.75" customHeight="1" x14ac:dyDescent="0.25">
      <c r="A134" s="241">
        <v>43199</v>
      </c>
      <c r="B134" s="242">
        <v>180159731</v>
      </c>
      <c r="C134" s="106">
        <v>7</v>
      </c>
      <c r="D134" s="246">
        <v>891363</v>
      </c>
      <c r="E134" s="244"/>
      <c r="F134" s="247"/>
      <c r="G134" s="246"/>
      <c r="H134" s="244"/>
      <c r="I134" s="245"/>
      <c r="J134" s="246"/>
    </row>
    <row r="135" spans="1:10" ht="15.75" customHeight="1" x14ac:dyDescent="0.25">
      <c r="A135" s="241">
        <v>43200</v>
      </c>
      <c r="B135" s="242">
        <v>180159789</v>
      </c>
      <c r="C135" s="106">
        <v>12</v>
      </c>
      <c r="D135" s="246">
        <v>1437538</v>
      </c>
      <c r="E135" s="244">
        <v>180041853</v>
      </c>
      <c r="F135" s="247">
        <v>9</v>
      </c>
      <c r="G135" s="246">
        <v>1053588</v>
      </c>
      <c r="H135" s="244"/>
      <c r="I135" s="245"/>
      <c r="J135" s="246"/>
    </row>
    <row r="136" spans="1:10" ht="15.75" customHeight="1" x14ac:dyDescent="0.25">
      <c r="A136" s="241">
        <v>43200</v>
      </c>
      <c r="B136" s="242">
        <v>180159834</v>
      </c>
      <c r="C136" s="106">
        <v>5</v>
      </c>
      <c r="D136" s="246">
        <v>580913</v>
      </c>
      <c r="E136" s="244"/>
      <c r="F136" s="247"/>
      <c r="G136" s="246"/>
      <c r="H136" s="244"/>
      <c r="I136" s="245"/>
      <c r="J136" s="246"/>
    </row>
    <row r="137" spans="1:10" ht="15.75" customHeight="1" x14ac:dyDescent="0.25">
      <c r="A137" s="241">
        <v>43201</v>
      </c>
      <c r="B137" s="242">
        <v>180159900</v>
      </c>
      <c r="C137" s="106">
        <v>17</v>
      </c>
      <c r="D137" s="246">
        <v>1880813</v>
      </c>
      <c r="E137" s="244">
        <v>180041892</v>
      </c>
      <c r="F137" s="247">
        <v>2</v>
      </c>
      <c r="G137" s="246">
        <v>168525</v>
      </c>
      <c r="H137" s="244"/>
      <c r="I137" s="245"/>
      <c r="J137" s="246"/>
    </row>
    <row r="138" spans="1:10" ht="15.75" customHeight="1" x14ac:dyDescent="0.25">
      <c r="A138" s="241">
        <v>43201</v>
      </c>
      <c r="B138" s="242">
        <v>180159970</v>
      </c>
      <c r="C138" s="106">
        <v>5</v>
      </c>
      <c r="D138" s="246">
        <v>579863</v>
      </c>
      <c r="E138" s="244"/>
      <c r="F138" s="247"/>
      <c r="G138" s="246"/>
      <c r="H138" s="244"/>
      <c r="I138" s="245"/>
      <c r="J138" s="246"/>
    </row>
    <row r="139" spans="1:10" ht="15.75" customHeight="1" x14ac:dyDescent="0.25">
      <c r="A139" s="241">
        <v>43202</v>
      </c>
      <c r="B139" s="242">
        <v>180160019</v>
      </c>
      <c r="C139" s="106">
        <v>14</v>
      </c>
      <c r="D139" s="246">
        <v>1556538</v>
      </c>
      <c r="E139" s="244">
        <v>180041925</v>
      </c>
      <c r="F139" s="247">
        <v>1</v>
      </c>
      <c r="G139" s="246">
        <v>102550</v>
      </c>
      <c r="H139" s="244"/>
      <c r="I139" s="245"/>
      <c r="J139" s="246"/>
    </row>
    <row r="140" spans="1:10" ht="15.75" customHeight="1" x14ac:dyDescent="0.25">
      <c r="A140" s="241">
        <v>43202</v>
      </c>
      <c r="B140" s="242">
        <v>180160074</v>
      </c>
      <c r="C140" s="106">
        <v>6</v>
      </c>
      <c r="D140" s="246">
        <v>592375</v>
      </c>
      <c r="E140" s="244"/>
      <c r="F140" s="247"/>
      <c r="G140" s="246"/>
      <c r="H140" s="244"/>
      <c r="I140" s="245"/>
      <c r="J140" s="246"/>
    </row>
    <row r="141" spans="1:10" ht="15.75" customHeight="1" x14ac:dyDescent="0.25">
      <c r="A141" s="241">
        <v>43203</v>
      </c>
      <c r="B141" s="242">
        <v>180160159</v>
      </c>
      <c r="C141" s="106">
        <v>11</v>
      </c>
      <c r="D141" s="246">
        <v>1223425</v>
      </c>
      <c r="E141" s="244">
        <v>180041946</v>
      </c>
      <c r="F141" s="247">
        <v>3</v>
      </c>
      <c r="G141" s="246">
        <v>348163</v>
      </c>
      <c r="H141" s="244"/>
      <c r="I141" s="245">
        <v>8029440</v>
      </c>
      <c r="J141" s="246" t="s">
        <v>17</v>
      </c>
    </row>
    <row r="142" spans="1:10" ht="15.75" customHeight="1" x14ac:dyDescent="0.25">
      <c r="A142" s="241">
        <v>43206</v>
      </c>
      <c r="B142" s="242">
        <v>180160478</v>
      </c>
      <c r="C142" s="106">
        <v>29</v>
      </c>
      <c r="D142" s="246">
        <v>3471825</v>
      </c>
      <c r="E142" s="244">
        <v>180042055</v>
      </c>
      <c r="F142" s="247">
        <v>2</v>
      </c>
      <c r="G142" s="246">
        <v>209125</v>
      </c>
      <c r="H142" s="244"/>
      <c r="I142" s="245"/>
      <c r="J142" s="246"/>
    </row>
    <row r="143" spans="1:10" ht="15.75" customHeight="1" x14ac:dyDescent="0.25">
      <c r="A143" s="241">
        <v>43206</v>
      </c>
      <c r="B143" s="242">
        <v>180160524</v>
      </c>
      <c r="C143" s="106">
        <v>8</v>
      </c>
      <c r="D143" s="246">
        <v>837463</v>
      </c>
      <c r="E143" s="244"/>
      <c r="F143" s="247"/>
      <c r="G143" s="246"/>
      <c r="H143" s="244"/>
      <c r="I143" s="245"/>
      <c r="J143" s="246"/>
    </row>
    <row r="144" spans="1:10" ht="15.75" customHeight="1" x14ac:dyDescent="0.25">
      <c r="A144" s="241">
        <v>43207</v>
      </c>
      <c r="B144" s="242">
        <v>180160576</v>
      </c>
      <c r="C144" s="106">
        <v>16</v>
      </c>
      <c r="D144" s="246">
        <v>1935850</v>
      </c>
      <c r="E144" s="244">
        <v>180042078</v>
      </c>
      <c r="F144" s="247">
        <v>5</v>
      </c>
      <c r="G144" s="246">
        <v>489125</v>
      </c>
      <c r="H144" s="244"/>
      <c r="I144" s="245"/>
      <c r="J144" s="246"/>
    </row>
    <row r="145" spans="1:10" ht="15.75" customHeight="1" x14ac:dyDescent="0.25">
      <c r="A145" s="241">
        <v>43207</v>
      </c>
      <c r="B145" s="242">
        <v>180160626</v>
      </c>
      <c r="C145" s="106">
        <v>9</v>
      </c>
      <c r="D145" s="246">
        <v>1046763</v>
      </c>
      <c r="E145" s="244"/>
      <c r="F145" s="247"/>
      <c r="G145" s="246"/>
      <c r="H145" s="244"/>
      <c r="I145" s="245"/>
      <c r="J145" s="246"/>
    </row>
    <row r="146" spans="1:10" ht="15.75" customHeight="1" x14ac:dyDescent="0.25">
      <c r="A146" s="241">
        <v>43208</v>
      </c>
      <c r="B146" s="242">
        <v>180160688</v>
      </c>
      <c r="C146" s="106">
        <v>20</v>
      </c>
      <c r="D146" s="246">
        <v>2216900</v>
      </c>
      <c r="E146" s="244">
        <v>180042115</v>
      </c>
      <c r="F146" s="247">
        <v>1</v>
      </c>
      <c r="G146" s="246">
        <v>134313</v>
      </c>
      <c r="H146" s="244"/>
      <c r="I146" s="245"/>
      <c r="J146" s="246"/>
    </row>
    <row r="147" spans="1:10" ht="15.75" customHeight="1" x14ac:dyDescent="0.25">
      <c r="A147" s="241">
        <v>43208</v>
      </c>
      <c r="B147" s="242">
        <v>180160755</v>
      </c>
      <c r="C147" s="106">
        <v>8</v>
      </c>
      <c r="D147" s="246">
        <v>1038625</v>
      </c>
      <c r="E147" s="244"/>
      <c r="F147" s="247"/>
      <c r="G147" s="246"/>
      <c r="H147" s="244"/>
      <c r="I147" s="245"/>
      <c r="J147" s="246"/>
    </row>
    <row r="148" spans="1:10" ht="15.75" customHeight="1" x14ac:dyDescent="0.25">
      <c r="A148" s="241">
        <v>43209</v>
      </c>
      <c r="B148" s="242">
        <v>180160811</v>
      </c>
      <c r="C148" s="106">
        <v>28</v>
      </c>
      <c r="D148" s="246">
        <v>3250713</v>
      </c>
      <c r="E148" s="244">
        <v>180042138</v>
      </c>
      <c r="F148" s="247">
        <v>1</v>
      </c>
      <c r="G148" s="246">
        <v>107363</v>
      </c>
      <c r="H148" s="244"/>
      <c r="I148" s="245"/>
      <c r="J148" s="246"/>
    </row>
    <row r="149" spans="1:10" ht="15.75" customHeight="1" x14ac:dyDescent="0.25">
      <c r="A149" s="241">
        <v>43209</v>
      </c>
      <c r="B149" s="242">
        <v>180160870</v>
      </c>
      <c r="C149" s="106">
        <v>4</v>
      </c>
      <c r="D149" s="246">
        <v>367150</v>
      </c>
      <c r="E149" s="244"/>
      <c r="F149" s="247"/>
      <c r="G149" s="246"/>
      <c r="H149" s="244"/>
      <c r="I149" s="245"/>
      <c r="J149" s="246"/>
    </row>
    <row r="150" spans="1:10" ht="15.75" customHeight="1" x14ac:dyDescent="0.25">
      <c r="A150" s="241">
        <v>43210</v>
      </c>
      <c r="B150" s="242">
        <v>180160907</v>
      </c>
      <c r="C150" s="106">
        <v>1</v>
      </c>
      <c r="D150" s="246">
        <v>188650</v>
      </c>
      <c r="E150" s="244">
        <v>180042162</v>
      </c>
      <c r="F150" s="247">
        <v>8</v>
      </c>
      <c r="G150" s="246">
        <v>1095063</v>
      </c>
      <c r="H150" s="244"/>
      <c r="I150" s="245"/>
      <c r="J150" s="246"/>
    </row>
    <row r="151" spans="1:10" ht="15.75" customHeight="1" x14ac:dyDescent="0.25">
      <c r="A151" s="241">
        <v>43210</v>
      </c>
      <c r="B151" s="242">
        <v>180160933</v>
      </c>
      <c r="C151" s="106">
        <v>17</v>
      </c>
      <c r="D151" s="246">
        <v>2101400</v>
      </c>
      <c r="E151" s="244"/>
      <c r="F151" s="247"/>
      <c r="G151" s="246"/>
      <c r="H151" s="244"/>
      <c r="I151" s="245"/>
      <c r="J151" s="246"/>
    </row>
    <row r="152" spans="1:10" ht="15.75" customHeight="1" x14ac:dyDescent="0.25">
      <c r="A152" s="241">
        <v>43210</v>
      </c>
      <c r="B152" s="242">
        <v>180160974</v>
      </c>
      <c r="C152" s="106">
        <v>1</v>
      </c>
      <c r="D152" s="246">
        <v>124338</v>
      </c>
      <c r="E152" s="244"/>
      <c r="F152" s="247"/>
      <c r="G152" s="246"/>
      <c r="H152" s="244"/>
      <c r="I152" s="245"/>
      <c r="J152" s="246"/>
    </row>
    <row r="153" spans="1:10" ht="15.75" customHeight="1" x14ac:dyDescent="0.25">
      <c r="A153" s="241">
        <v>43211</v>
      </c>
      <c r="B153" s="242">
        <v>180161027</v>
      </c>
      <c r="C153" s="106">
        <v>11</v>
      </c>
      <c r="D153" s="246">
        <v>1169613</v>
      </c>
      <c r="E153" s="244">
        <v>180042195</v>
      </c>
      <c r="F153" s="247">
        <v>7</v>
      </c>
      <c r="G153" s="246">
        <v>932313</v>
      </c>
      <c r="H153" s="244"/>
      <c r="I153" s="245"/>
      <c r="J153" s="246"/>
    </row>
    <row r="154" spans="1:10" ht="15.75" customHeight="1" x14ac:dyDescent="0.25">
      <c r="A154" s="241">
        <v>43211</v>
      </c>
      <c r="B154" s="242">
        <v>180161070</v>
      </c>
      <c r="C154" s="106">
        <v>4</v>
      </c>
      <c r="D154" s="246">
        <v>665175</v>
      </c>
      <c r="E154" s="244"/>
      <c r="F154" s="247"/>
      <c r="G154" s="246"/>
      <c r="H154" s="244"/>
      <c r="I154" s="245">
        <v>15447163</v>
      </c>
      <c r="J154" s="246" t="s">
        <v>17</v>
      </c>
    </row>
    <row r="155" spans="1:10" ht="15.75" customHeight="1" x14ac:dyDescent="0.25">
      <c r="A155" s="241">
        <v>43213</v>
      </c>
      <c r="B155" s="242">
        <v>180161227</v>
      </c>
      <c r="C155" s="106">
        <v>34</v>
      </c>
      <c r="D155" s="246">
        <v>3410925</v>
      </c>
      <c r="E155" s="244">
        <v>180042247</v>
      </c>
      <c r="F155" s="247">
        <v>4</v>
      </c>
      <c r="G155" s="246">
        <v>469000</v>
      </c>
      <c r="H155" s="244"/>
      <c r="I155" s="245"/>
      <c r="J155" s="246"/>
    </row>
    <row r="156" spans="1:10" ht="15.75" customHeight="1" x14ac:dyDescent="0.25">
      <c r="A156" s="241">
        <v>43213</v>
      </c>
      <c r="B156" s="242">
        <v>180161270</v>
      </c>
      <c r="C156" s="106">
        <v>3</v>
      </c>
      <c r="D156" s="246">
        <v>386750</v>
      </c>
      <c r="E156" s="244"/>
      <c r="F156" s="247"/>
      <c r="G156" s="246"/>
      <c r="H156" s="244"/>
      <c r="I156" s="245"/>
      <c r="J156" s="246"/>
    </row>
    <row r="157" spans="1:10" ht="15.75" customHeight="1" x14ac:dyDescent="0.25">
      <c r="A157" s="241">
        <v>43214</v>
      </c>
      <c r="B157" s="242">
        <v>180161333</v>
      </c>
      <c r="C157" s="106">
        <v>17</v>
      </c>
      <c r="D157" s="246">
        <v>2130800</v>
      </c>
      <c r="E157" s="244">
        <v>180042276</v>
      </c>
      <c r="F157" s="247">
        <v>3</v>
      </c>
      <c r="G157" s="246">
        <v>304325</v>
      </c>
      <c r="H157" s="244"/>
      <c r="I157" s="245"/>
      <c r="J157" s="246"/>
    </row>
    <row r="158" spans="1:10" ht="15.75" customHeight="1" x14ac:dyDescent="0.25">
      <c r="A158" s="241">
        <v>43214</v>
      </c>
      <c r="B158" s="242">
        <v>180161379</v>
      </c>
      <c r="C158" s="106">
        <v>1</v>
      </c>
      <c r="D158" s="246">
        <v>104300</v>
      </c>
      <c r="E158" s="244"/>
      <c r="F158" s="247"/>
      <c r="G158" s="246"/>
      <c r="H158" s="244"/>
      <c r="I158" s="245"/>
      <c r="J158" s="246"/>
    </row>
    <row r="159" spans="1:10" ht="15.75" customHeight="1" x14ac:dyDescent="0.25">
      <c r="A159" s="241">
        <v>43214</v>
      </c>
      <c r="B159" s="242">
        <v>180161384</v>
      </c>
      <c r="C159" s="106">
        <v>1</v>
      </c>
      <c r="D159" s="246">
        <v>123813</v>
      </c>
      <c r="E159" s="244"/>
      <c r="F159" s="247"/>
      <c r="G159" s="246"/>
      <c r="H159" s="244"/>
      <c r="I159" s="245"/>
      <c r="J159" s="246"/>
    </row>
    <row r="160" spans="1:10" ht="15.75" customHeight="1" x14ac:dyDescent="0.25">
      <c r="A160" s="241">
        <v>43215</v>
      </c>
      <c r="B160" s="242">
        <v>180161433</v>
      </c>
      <c r="C160" s="106">
        <v>22</v>
      </c>
      <c r="D160" s="246">
        <v>2137713</v>
      </c>
      <c r="E160" s="244">
        <v>180042307</v>
      </c>
      <c r="F160" s="247">
        <v>3</v>
      </c>
      <c r="G160" s="246">
        <v>286913</v>
      </c>
      <c r="H160" s="244"/>
      <c r="I160" s="245"/>
      <c r="J160" s="246"/>
    </row>
    <row r="161" spans="1:10" ht="15.75" customHeight="1" x14ac:dyDescent="0.25">
      <c r="A161" s="241">
        <v>43215</v>
      </c>
      <c r="B161" s="242">
        <v>180161489</v>
      </c>
      <c r="C161" s="106">
        <v>2</v>
      </c>
      <c r="D161" s="246">
        <v>252088</v>
      </c>
      <c r="E161" s="244"/>
      <c r="F161" s="247"/>
      <c r="G161" s="246"/>
      <c r="H161" s="244"/>
      <c r="I161" s="245"/>
      <c r="J161" s="246"/>
    </row>
    <row r="162" spans="1:10" ht="15.75" customHeight="1" x14ac:dyDescent="0.25">
      <c r="A162" s="241">
        <v>43216</v>
      </c>
      <c r="B162" s="242">
        <v>180161555</v>
      </c>
      <c r="C162" s="106">
        <v>22</v>
      </c>
      <c r="D162" s="246">
        <v>2113213</v>
      </c>
      <c r="E162" s="244">
        <v>180042337</v>
      </c>
      <c r="F162" s="247">
        <v>2</v>
      </c>
      <c r="G162" s="246">
        <v>269588</v>
      </c>
      <c r="H162" s="244"/>
      <c r="I162" s="245"/>
      <c r="J162" s="246"/>
    </row>
    <row r="163" spans="1:10" ht="15.75" customHeight="1" x14ac:dyDescent="0.25">
      <c r="A163" s="241">
        <v>43216</v>
      </c>
      <c r="B163" s="242">
        <v>180161607</v>
      </c>
      <c r="C163" s="106">
        <v>8</v>
      </c>
      <c r="D163" s="246">
        <v>912800</v>
      </c>
      <c r="E163" s="244"/>
      <c r="F163" s="247"/>
      <c r="G163" s="246"/>
      <c r="H163" s="244"/>
      <c r="I163" s="245"/>
      <c r="J163" s="246"/>
    </row>
    <row r="164" spans="1:10" ht="15.75" customHeight="1" x14ac:dyDescent="0.25">
      <c r="A164" s="241">
        <v>43216</v>
      </c>
      <c r="B164" s="242">
        <v>180161622</v>
      </c>
      <c r="C164" s="106">
        <v>1</v>
      </c>
      <c r="D164" s="246">
        <v>92488</v>
      </c>
      <c r="E164" s="244"/>
      <c r="F164" s="247"/>
      <c r="G164" s="246"/>
      <c r="H164" s="244"/>
      <c r="I164" s="245"/>
      <c r="J164" s="246"/>
    </row>
    <row r="165" spans="1:10" ht="15.75" customHeight="1" x14ac:dyDescent="0.25">
      <c r="A165" s="241">
        <v>43217</v>
      </c>
      <c r="B165" s="242">
        <v>180161668</v>
      </c>
      <c r="C165" s="106">
        <v>8</v>
      </c>
      <c r="D165" s="246">
        <v>831688</v>
      </c>
      <c r="E165" s="244">
        <v>180042356</v>
      </c>
      <c r="F165" s="247">
        <v>5</v>
      </c>
      <c r="G165" s="246">
        <v>553088</v>
      </c>
      <c r="H165" s="244"/>
      <c r="I165" s="245"/>
      <c r="J165" s="246"/>
    </row>
    <row r="166" spans="1:10" ht="15.75" customHeight="1" x14ac:dyDescent="0.25">
      <c r="A166" s="241">
        <v>43217</v>
      </c>
      <c r="B166" s="242">
        <v>180161712</v>
      </c>
      <c r="C166" s="106">
        <v>4</v>
      </c>
      <c r="D166" s="246">
        <v>471013</v>
      </c>
      <c r="E166" s="244"/>
      <c r="F166" s="247"/>
      <c r="G166" s="246"/>
      <c r="H166" s="244"/>
      <c r="I166" s="245"/>
      <c r="J166" s="246"/>
    </row>
    <row r="167" spans="1:10" ht="15.75" customHeight="1" x14ac:dyDescent="0.25">
      <c r="A167" s="241">
        <v>43218</v>
      </c>
      <c r="B167" s="242">
        <v>180161779</v>
      </c>
      <c r="C167" s="106">
        <v>8</v>
      </c>
      <c r="D167" s="246">
        <v>1026900</v>
      </c>
      <c r="E167" s="244">
        <v>180042385</v>
      </c>
      <c r="F167" s="247">
        <v>2</v>
      </c>
      <c r="G167" s="246">
        <v>239663</v>
      </c>
      <c r="H167" s="244"/>
      <c r="I167" s="245"/>
      <c r="J167" s="246"/>
    </row>
    <row r="168" spans="1:10" ht="15.75" customHeight="1" x14ac:dyDescent="0.25">
      <c r="A168" s="241">
        <v>43218</v>
      </c>
      <c r="B168" s="242">
        <v>180161821</v>
      </c>
      <c r="C168" s="106">
        <v>7</v>
      </c>
      <c r="D168" s="246">
        <v>645138</v>
      </c>
      <c r="E168" s="244"/>
      <c r="F168" s="247"/>
      <c r="G168" s="246"/>
      <c r="H168" s="244"/>
      <c r="I168" s="245">
        <v>12517052</v>
      </c>
      <c r="J168" s="246" t="s">
        <v>17</v>
      </c>
    </row>
    <row r="169" spans="1:10" ht="15.75" customHeight="1" x14ac:dyDescent="0.25">
      <c r="A169" s="241">
        <v>43220</v>
      </c>
      <c r="B169" s="242">
        <v>180162006</v>
      </c>
      <c r="C169" s="106">
        <v>42</v>
      </c>
      <c r="D169" s="246">
        <v>4719750</v>
      </c>
      <c r="E169" s="244">
        <v>180042447</v>
      </c>
      <c r="F169" s="247">
        <v>2</v>
      </c>
      <c r="G169" s="246">
        <v>398125</v>
      </c>
      <c r="H169" s="244"/>
      <c r="I169" s="245"/>
      <c r="J169" s="246"/>
    </row>
    <row r="170" spans="1:10" ht="15.75" customHeight="1" x14ac:dyDescent="0.25">
      <c r="A170" s="241">
        <v>43220</v>
      </c>
      <c r="B170" s="242">
        <v>180162066</v>
      </c>
      <c r="C170" s="106">
        <v>4</v>
      </c>
      <c r="D170" s="246">
        <v>431900</v>
      </c>
      <c r="E170" s="244"/>
      <c r="F170" s="247"/>
      <c r="G170" s="246"/>
      <c r="H170" s="244"/>
      <c r="I170" s="245"/>
      <c r="J170" s="246"/>
    </row>
    <row r="171" spans="1:10" ht="15.75" customHeight="1" x14ac:dyDescent="0.25">
      <c r="A171" s="241">
        <v>43222</v>
      </c>
      <c r="B171" s="242">
        <v>180162251</v>
      </c>
      <c r="C171" s="106">
        <v>23</v>
      </c>
      <c r="D171" s="246">
        <v>2027900</v>
      </c>
      <c r="E171" s="244">
        <v>180042499</v>
      </c>
      <c r="F171" s="247">
        <v>8</v>
      </c>
      <c r="G171" s="246">
        <v>905450</v>
      </c>
      <c r="H171" s="244"/>
      <c r="I171" s="245"/>
      <c r="J171" s="246"/>
    </row>
    <row r="172" spans="1:10" ht="15.75" customHeight="1" x14ac:dyDescent="0.25">
      <c r="A172" s="241">
        <v>43222</v>
      </c>
      <c r="B172" s="242">
        <v>180162305</v>
      </c>
      <c r="C172" s="106">
        <v>2</v>
      </c>
      <c r="D172" s="246">
        <v>299163</v>
      </c>
      <c r="E172" s="244"/>
      <c r="F172" s="247"/>
      <c r="G172" s="246"/>
      <c r="H172" s="244"/>
      <c r="I172" s="245"/>
      <c r="J172" s="246"/>
    </row>
    <row r="173" spans="1:10" ht="15.75" customHeight="1" x14ac:dyDescent="0.25">
      <c r="A173" s="241">
        <v>43223</v>
      </c>
      <c r="B173" s="242">
        <v>180162366</v>
      </c>
      <c r="C173" s="106">
        <v>19</v>
      </c>
      <c r="D173" s="246">
        <v>2204388</v>
      </c>
      <c r="E173" s="244">
        <v>180042523</v>
      </c>
      <c r="F173" s="247">
        <v>3</v>
      </c>
      <c r="G173" s="246">
        <v>295925</v>
      </c>
      <c r="H173" s="244"/>
      <c r="I173" s="245"/>
      <c r="J173" s="246"/>
    </row>
    <row r="174" spans="1:10" ht="15.75" customHeight="1" x14ac:dyDescent="0.25">
      <c r="A174" s="241">
        <v>43223</v>
      </c>
      <c r="B174" s="242">
        <v>180162420</v>
      </c>
      <c r="C174" s="106">
        <v>3</v>
      </c>
      <c r="D174" s="246">
        <v>273088</v>
      </c>
      <c r="E174" s="244"/>
      <c r="F174" s="247"/>
      <c r="G174" s="246"/>
      <c r="H174" s="244"/>
      <c r="I174" s="245"/>
      <c r="J174" s="246"/>
    </row>
    <row r="175" spans="1:10" ht="15.75" customHeight="1" x14ac:dyDescent="0.25">
      <c r="A175" s="241">
        <v>43224</v>
      </c>
      <c r="B175" s="242">
        <v>180162485</v>
      </c>
      <c r="C175" s="106">
        <v>16</v>
      </c>
      <c r="D175" s="246">
        <v>1713863</v>
      </c>
      <c r="E175" s="244">
        <v>180042549</v>
      </c>
      <c r="F175" s="247">
        <v>7</v>
      </c>
      <c r="G175" s="246">
        <v>699913</v>
      </c>
      <c r="H175" s="244"/>
      <c r="I175" s="245"/>
      <c r="J175" s="246"/>
    </row>
    <row r="176" spans="1:10" ht="15.75" customHeight="1" x14ac:dyDescent="0.25">
      <c r="A176" s="241">
        <v>43224</v>
      </c>
      <c r="B176" s="242">
        <v>180162533</v>
      </c>
      <c r="C176" s="106">
        <v>7</v>
      </c>
      <c r="D176" s="246">
        <v>677863</v>
      </c>
      <c r="E176" s="244"/>
      <c r="F176" s="247"/>
      <c r="G176" s="246"/>
      <c r="H176" s="244"/>
      <c r="I176" s="245"/>
      <c r="J176" s="246"/>
    </row>
    <row r="177" spans="1:10" ht="15.75" customHeight="1" x14ac:dyDescent="0.25">
      <c r="A177" s="241">
        <v>43225</v>
      </c>
      <c r="B177" s="242">
        <v>180162581</v>
      </c>
      <c r="C177" s="106">
        <v>9</v>
      </c>
      <c r="D177" s="246">
        <v>1134088</v>
      </c>
      <c r="E177" s="244">
        <v>180042580</v>
      </c>
      <c r="F177" s="247">
        <v>3</v>
      </c>
      <c r="G177" s="246">
        <v>435138</v>
      </c>
      <c r="H177" s="244"/>
      <c r="I177" s="245"/>
      <c r="J177" s="246"/>
    </row>
    <row r="178" spans="1:10" ht="15.75" customHeight="1" x14ac:dyDescent="0.25">
      <c r="A178" s="241">
        <v>43225</v>
      </c>
      <c r="B178" s="242">
        <v>180162626</v>
      </c>
      <c r="C178" s="106">
        <v>3</v>
      </c>
      <c r="D178" s="246">
        <v>270900</v>
      </c>
      <c r="E178" s="244"/>
      <c r="F178" s="247"/>
      <c r="G178" s="246"/>
      <c r="H178" s="244"/>
      <c r="I178" s="245">
        <v>11018352</v>
      </c>
      <c r="J178" s="246" t="s">
        <v>17</v>
      </c>
    </row>
    <row r="179" spans="1:10" ht="15.75" customHeight="1" x14ac:dyDescent="0.25">
      <c r="A179" s="241">
        <v>43227</v>
      </c>
      <c r="B179" s="242">
        <v>180162832</v>
      </c>
      <c r="C179" s="106">
        <v>18</v>
      </c>
      <c r="D179" s="246">
        <v>1781675</v>
      </c>
      <c r="E179" s="244"/>
      <c r="F179" s="247"/>
      <c r="G179" s="246"/>
      <c r="H179" s="244"/>
      <c r="I179" s="245"/>
      <c r="J179" s="246"/>
    </row>
    <row r="180" spans="1:10" ht="15.75" customHeight="1" x14ac:dyDescent="0.25">
      <c r="A180" s="241">
        <v>43227</v>
      </c>
      <c r="B180" s="242">
        <v>180162894</v>
      </c>
      <c r="C180" s="106">
        <v>11</v>
      </c>
      <c r="D180" s="246">
        <v>1124550</v>
      </c>
      <c r="E180" s="244"/>
      <c r="F180" s="247"/>
      <c r="G180" s="246"/>
      <c r="H180" s="244"/>
      <c r="I180" s="245"/>
      <c r="J180" s="246"/>
    </row>
    <row r="181" spans="1:10" ht="15.75" customHeight="1" x14ac:dyDescent="0.25">
      <c r="A181" s="241">
        <v>43228</v>
      </c>
      <c r="B181" s="242">
        <v>180162967</v>
      </c>
      <c r="C181" s="106">
        <v>16</v>
      </c>
      <c r="D181" s="246">
        <v>2121700</v>
      </c>
      <c r="E181" s="244">
        <v>180042685</v>
      </c>
      <c r="F181" s="247">
        <v>3</v>
      </c>
      <c r="G181" s="246">
        <v>340988</v>
      </c>
      <c r="H181" s="244"/>
      <c r="I181" s="245"/>
      <c r="J181" s="246"/>
    </row>
    <row r="182" spans="1:10" ht="15.75" customHeight="1" x14ac:dyDescent="0.25">
      <c r="A182" s="241">
        <v>43228</v>
      </c>
      <c r="B182" s="242">
        <v>180163019</v>
      </c>
      <c r="C182" s="106">
        <v>1</v>
      </c>
      <c r="D182" s="246">
        <v>105088</v>
      </c>
      <c r="E182" s="244"/>
      <c r="F182" s="247"/>
      <c r="G182" s="246"/>
      <c r="H182" s="244"/>
      <c r="I182" s="245"/>
      <c r="J182" s="246"/>
    </row>
    <row r="183" spans="1:10" ht="15.75" customHeight="1" x14ac:dyDescent="0.25">
      <c r="A183" s="241">
        <v>43229</v>
      </c>
      <c r="B183" s="242">
        <v>180163084</v>
      </c>
      <c r="C183" s="106">
        <v>9</v>
      </c>
      <c r="D183" s="246">
        <v>1205663</v>
      </c>
      <c r="E183" s="244">
        <v>180042711</v>
      </c>
      <c r="F183" s="247">
        <v>2</v>
      </c>
      <c r="G183" s="246">
        <v>306600</v>
      </c>
      <c r="H183" s="244"/>
      <c r="I183" s="245"/>
      <c r="J183" s="246"/>
    </row>
    <row r="184" spans="1:10" ht="15.75" customHeight="1" x14ac:dyDescent="0.25">
      <c r="A184" s="241">
        <v>43231</v>
      </c>
      <c r="B184" s="242">
        <v>180163345</v>
      </c>
      <c r="C184" s="106">
        <v>33</v>
      </c>
      <c r="D184" s="246">
        <v>3661088</v>
      </c>
      <c r="E184" s="244">
        <v>180042801</v>
      </c>
      <c r="F184" s="247">
        <v>12</v>
      </c>
      <c r="G184" s="246">
        <v>1131988</v>
      </c>
      <c r="H184" s="244"/>
      <c r="I184" s="245"/>
      <c r="J184" s="246"/>
    </row>
    <row r="185" spans="1:10" ht="15.75" customHeight="1" x14ac:dyDescent="0.25">
      <c r="A185" s="241">
        <v>43231</v>
      </c>
      <c r="B185" s="242">
        <v>180163378</v>
      </c>
      <c r="C185" s="106">
        <v>5</v>
      </c>
      <c r="D185" s="246">
        <v>498750</v>
      </c>
      <c r="E185" s="244"/>
      <c r="F185" s="247"/>
      <c r="G185" s="246"/>
      <c r="H185" s="244"/>
      <c r="I185" s="245"/>
      <c r="J185" s="246"/>
    </row>
    <row r="186" spans="1:10" ht="15.75" customHeight="1" x14ac:dyDescent="0.25">
      <c r="A186" s="241">
        <v>43232</v>
      </c>
      <c r="B186" s="242">
        <v>180163443</v>
      </c>
      <c r="C186" s="106">
        <v>18</v>
      </c>
      <c r="D186" s="246">
        <v>2106388</v>
      </c>
      <c r="E186" s="244">
        <v>180042830</v>
      </c>
      <c r="F186" s="247">
        <v>2</v>
      </c>
      <c r="G186" s="246">
        <v>223825</v>
      </c>
      <c r="H186" s="244"/>
      <c r="I186" s="245"/>
      <c r="J186" s="246"/>
    </row>
    <row r="187" spans="1:10" ht="15.75" customHeight="1" x14ac:dyDescent="0.25">
      <c r="A187" s="241">
        <v>43232</v>
      </c>
      <c r="B187" s="242">
        <v>180163482</v>
      </c>
      <c r="C187" s="106">
        <v>1</v>
      </c>
      <c r="D187" s="246">
        <v>92575</v>
      </c>
      <c r="E187" s="244"/>
      <c r="F187" s="247"/>
      <c r="G187" s="246"/>
      <c r="H187" s="244"/>
      <c r="I187" s="245">
        <v>10694076</v>
      </c>
      <c r="J187" s="246" t="s">
        <v>17</v>
      </c>
    </row>
    <row r="188" spans="1:10" ht="15.75" customHeight="1" x14ac:dyDescent="0.25">
      <c r="A188" s="241">
        <v>43234</v>
      </c>
      <c r="B188" s="242">
        <v>180163706</v>
      </c>
      <c r="C188" s="106">
        <v>33</v>
      </c>
      <c r="D188" s="246">
        <v>3689088</v>
      </c>
      <c r="E188" s="244"/>
      <c r="F188" s="247"/>
      <c r="G188" s="246"/>
      <c r="H188" s="244"/>
      <c r="I188" s="245"/>
      <c r="J188" s="246"/>
    </row>
    <row r="189" spans="1:10" ht="15.75" customHeight="1" x14ac:dyDescent="0.25">
      <c r="A189" s="241">
        <v>43234</v>
      </c>
      <c r="B189" s="242">
        <v>180163715</v>
      </c>
      <c r="C189" s="106">
        <v>1</v>
      </c>
      <c r="D189" s="246">
        <v>205100</v>
      </c>
      <c r="E189" s="244"/>
      <c r="F189" s="247"/>
      <c r="G189" s="246"/>
      <c r="H189" s="244"/>
      <c r="I189" s="245"/>
      <c r="J189" s="246"/>
    </row>
    <row r="190" spans="1:10" ht="15.75" customHeight="1" x14ac:dyDescent="0.25">
      <c r="A190" s="241">
        <v>43234</v>
      </c>
      <c r="B190" s="242">
        <v>180163754</v>
      </c>
      <c r="C190" s="106">
        <v>21</v>
      </c>
      <c r="D190" s="246">
        <v>2399600</v>
      </c>
      <c r="E190" s="244"/>
      <c r="F190" s="247"/>
      <c r="G190" s="246"/>
      <c r="H190" s="244"/>
      <c r="I190" s="245"/>
      <c r="J190" s="246"/>
    </row>
    <row r="191" spans="1:10" ht="15.75" customHeight="1" x14ac:dyDescent="0.25">
      <c r="A191" s="241">
        <v>43235</v>
      </c>
      <c r="B191" s="242">
        <v>180163825</v>
      </c>
      <c r="C191" s="106">
        <v>13</v>
      </c>
      <c r="D191" s="246">
        <v>1558550</v>
      </c>
      <c r="E191" s="244">
        <v>180042934</v>
      </c>
      <c r="F191" s="247">
        <v>3</v>
      </c>
      <c r="G191" s="246">
        <v>311850</v>
      </c>
      <c r="H191" s="244"/>
      <c r="I191" s="245"/>
      <c r="J191" s="246"/>
    </row>
    <row r="192" spans="1:10" ht="15.75" customHeight="1" x14ac:dyDescent="0.25">
      <c r="A192" s="241">
        <v>43235</v>
      </c>
      <c r="B192" s="242">
        <v>180163892</v>
      </c>
      <c r="C192" s="106">
        <v>2</v>
      </c>
      <c r="D192" s="246">
        <v>219275</v>
      </c>
      <c r="E192" s="244"/>
      <c r="F192" s="247"/>
      <c r="G192" s="246"/>
      <c r="H192" s="244"/>
      <c r="I192" s="245"/>
      <c r="J192" s="246"/>
    </row>
    <row r="193" spans="1:10" ht="15.75" customHeight="1" x14ac:dyDescent="0.25">
      <c r="A193" s="241">
        <v>43235</v>
      </c>
      <c r="B193" s="242">
        <v>180163899</v>
      </c>
      <c r="C193" s="106">
        <v>2</v>
      </c>
      <c r="D193" s="246">
        <v>187775</v>
      </c>
      <c r="E193" s="244"/>
      <c r="F193" s="247"/>
      <c r="G193" s="246"/>
      <c r="H193" s="244"/>
      <c r="I193" s="245"/>
      <c r="J193" s="246"/>
    </row>
    <row r="194" spans="1:10" ht="15.75" customHeight="1" x14ac:dyDescent="0.25">
      <c r="A194" s="241">
        <v>43236</v>
      </c>
      <c r="B194" s="242">
        <v>180163956</v>
      </c>
      <c r="C194" s="106">
        <v>112</v>
      </c>
      <c r="D194" s="246">
        <v>10594325</v>
      </c>
      <c r="E194" s="244">
        <v>180042972</v>
      </c>
      <c r="F194" s="247">
        <v>2</v>
      </c>
      <c r="G194" s="246">
        <v>240100</v>
      </c>
      <c r="H194" s="244"/>
      <c r="I194" s="245"/>
      <c r="J194" s="246"/>
    </row>
    <row r="195" spans="1:10" ht="15.75" customHeight="1" x14ac:dyDescent="0.25">
      <c r="A195" s="241">
        <v>43236</v>
      </c>
      <c r="B195" s="242">
        <v>180164015</v>
      </c>
      <c r="C195" s="106">
        <v>2</v>
      </c>
      <c r="D195" s="246">
        <v>239050</v>
      </c>
      <c r="E195" s="244"/>
      <c r="F195" s="247"/>
      <c r="G195" s="246"/>
      <c r="H195" s="244"/>
      <c r="I195" s="245"/>
      <c r="J195" s="246"/>
    </row>
    <row r="196" spans="1:10" ht="15.75" customHeight="1" x14ac:dyDescent="0.25">
      <c r="A196" s="241">
        <v>43237</v>
      </c>
      <c r="B196" s="242">
        <v>180164075</v>
      </c>
      <c r="C196" s="106">
        <v>11</v>
      </c>
      <c r="D196" s="246">
        <v>1255625</v>
      </c>
      <c r="E196" s="244">
        <v>180043000</v>
      </c>
      <c r="F196" s="247">
        <v>2</v>
      </c>
      <c r="G196" s="246">
        <v>216213</v>
      </c>
      <c r="H196" s="244"/>
      <c r="I196" s="245"/>
      <c r="J196" s="246"/>
    </row>
    <row r="197" spans="1:10" ht="15.75" customHeight="1" x14ac:dyDescent="0.25">
      <c r="A197" s="241">
        <v>43237</v>
      </c>
      <c r="B197" s="242">
        <v>180164121</v>
      </c>
      <c r="C197" s="106">
        <v>3</v>
      </c>
      <c r="D197" s="246">
        <v>284025</v>
      </c>
      <c r="E197" s="244"/>
      <c r="F197" s="247"/>
      <c r="G197" s="246"/>
      <c r="H197" s="244"/>
      <c r="I197" s="245"/>
      <c r="J197" s="246"/>
    </row>
    <row r="198" spans="1:10" ht="15.75" customHeight="1" x14ac:dyDescent="0.25">
      <c r="A198" s="241">
        <v>43238</v>
      </c>
      <c r="B198" s="242">
        <v>180164196</v>
      </c>
      <c r="C198" s="106">
        <v>6</v>
      </c>
      <c r="D198" s="246">
        <v>700788</v>
      </c>
      <c r="E198" s="244">
        <v>180043023</v>
      </c>
      <c r="F198" s="247">
        <v>2</v>
      </c>
      <c r="G198" s="246">
        <v>277200</v>
      </c>
      <c r="H198" s="244"/>
      <c r="I198" s="245"/>
      <c r="J198" s="246"/>
    </row>
    <row r="199" spans="1:10" ht="15.75" customHeight="1" x14ac:dyDescent="0.25">
      <c r="A199" s="241">
        <v>43238</v>
      </c>
      <c r="B199" s="242">
        <v>180164200</v>
      </c>
      <c r="C199" s="106">
        <v>1</v>
      </c>
      <c r="D199" s="246">
        <v>77000</v>
      </c>
      <c r="E199" s="244"/>
      <c r="F199" s="247"/>
      <c r="G199" s="246"/>
      <c r="H199" s="244"/>
      <c r="I199" s="245"/>
      <c r="J199" s="246"/>
    </row>
    <row r="200" spans="1:10" ht="15.75" customHeight="1" x14ac:dyDescent="0.25">
      <c r="A200" s="241">
        <v>43238</v>
      </c>
      <c r="B200" s="242">
        <v>180164241</v>
      </c>
      <c r="C200" s="106">
        <v>4</v>
      </c>
      <c r="D200" s="246">
        <v>386313</v>
      </c>
      <c r="E200" s="244"/>
      <c r="F200" s="247"/>
      <c r="G200" s="246"/>
      <c r="H200" s="244"/>
      <c r="I200" s="245"/>
      <c r="J200" s="246"/>
    </row>
    <row r="201" spans="1:10" ht="15.75" customHeight="1" x14ac:dyDescent="0.25">
      <c r="A201" s="241">
        <v>43239</v>
      </c>
      <c r="B201" s="242">
        <v>180164318</v>
      </c>
      <c r="C201" s="106">
        <v>11</v>
      </c>
      <c r="D201" s="246">
        <v>1240750</v>
      </c>
      <c r="E201" s="244">
        <v>180043068</v>
      </c>
      <c r="F201" s="247">
        <v>15</v>
      </c>
      <c r="G201" s="246">
        <v>1978550</v>
      </c>
      <c r="H201" s="244"/>
      <c r="I201" s="245"/>
      <c r="J201" s="246"/>
    </row>
    <row r="202" spans="1:10" ht="15.75" customHeight="1" x14ac:dyDescent="0.25">
      <c r="A202" s="241">
        <v>43239</v>
      </c>
      <c r="B202" s="242">
        <v>180164381</v>
      </c>
      <c r="C202" s="106">
        <v>6</v>
      </c>
      <c r="D202" s="246">
        <v>740863</v>
      </c>
      <c r="E202" s="244"/>
      <c r="F202" s="247"/>
      <c r="G202" s="246"/>
      <c r="H202" s="244"/>
      <c r="I202" s="245"/>
      <c r="J202" s="246"/>
    </row>
    <row r="203" spans="1:10" ht="15.75" customHeight="1" x14ac:dyDescent="0.25">
      <c r="A203" s="241">
        <v>43239</v>
      </c>
      <c r="B203" s="242">
        <v>180164405</v>
      </c>
      <c r="C203" s="106">
        <v>1</v>
      </c>
      <c r="D203" s="246">
        <v>76038</v>
      </c>
      <c r="E203" s="244"/>
      <c r="F203" s="247"/>
      <c r="G203" s="246"/>
      <c r="H203" s="244"/>
      <c r="I203" s="245">
        <v>20830252</v>
      </c>
      <c r="J203" s="246" t="s">
        <v>17</v>
      </c>
    </row>
    <row r="204" spans="1:10" ht="15.75" customHeight="1" x14ac:dyDescent="0.25">
      <c r="A204" s="241">
        <v>43241</v>
      </c>
      <c r="B204" s="242">
        <v>180164588</v>
      </c>
      <c r="C204" s="106">
        <v>21</v>
      </c>
      <c r="D204" s="246">
        <v>2202463</v>
      </c>
      <c r="E204" s="244">
        <v>180043136</v>
      </c>
      <c r="F204" s="247">
        <v>3</v>
      </c>
      <c r="G204" s="246">
        <v>313338</v>
      </c>
      <c r="H204" s="244"/>
      <c r="I204" s="245"/>
      <c r="J204" s="246"/>
    </row>
    <row r="205" spans="1:10" ht="15.75" customHeight="1" x14ac:dyDescent="0.25">
      <c r="A205" s="241">
        <v>43241</v>
      </c>
      <c r="B205" s="242">
        <v>180164642</v>
      </c>
      <c r="C205" s="106">
        <v>7</v>
      </c>
      <c r="D205" s="246">
        <v>732813</v>
      </c>
      <c r="E205" s="244"/>
      <c r="F205" s="247"/>
      <c r="G205" s="246"/>
      <c r="H205" s="244"/>
      <c r="I205" s="245"/>
      <c r="J205" s="246"/>
    </row>
    <row r="206" spans="1:10" ht="15.75" customHeight="1" x14ac:dyDescent="0.25">
      <c r="A206" s="241">
        <v>43242</v>
      </c>
      <c r="B206" s="242">
        <v>180164700</v>
      </c>
      <c r="C206" s="106">
        <v>15</v>
      </c>
      <c r="D206" s="246">
        <v>1591013</v>
      </c>
      <c r="E206" s="244">
        <v>180043163</v>
      </c>
      <c r="F206" s="247">
        <v>2</v>
      </c>
      <c r="G206" s="246">
        <v>205100</v>
      </c>
      <c r="H206" s="244"/>
      <c r="I206" s="245"/>
      <c r="J206" s="246"/>
    </row>
    <row r="207" spans="1:10" ht="15.75" customHeight="1" x14ac:dyDescent="0.25">
      <c r="A207" s="241">
        <v>43242</v>
      </c>
      <c r="B207" s="242">
        <v>180164764</v>
      </c>
      <c r="C207" s="106">
        <v>10</v>
      </c>
      <c r="D207" s="246">
        <v>1095238</v>
      </c>
      <c r="E207" s="244"/>
      <c r="F207" s="247"/>
      <c r="G207" s="246"/>
      <c r="H207" s="244"/>
      <c r="I207" s="245"/>
      <c r="J207" s="246"/>
    </row>
    <row r="208" spans="1:10" ht="15.75" customHeight="1" x14ac:dyDescent="0.25">
      <c r="A208" s="241">
        <v>43243</v>
      </c>
      <c r="B208" s="242">
        <v>180164830</v>
      </c>
      <c r="C208" s="106">
        <v>24</v>
      </c>
      <c r="D208" s="246">
        <v>2303263</v>
      </c>
      <c r="E208" s="244"/>
      <c r="F208" s="247"/>
      <c r="G208" s="246"/>
      <c r="H208" s="244"/>
      <c r="I208" s="245"/>
      <c r="J208" s="246"/>
    </row>
    <row r="209" spans="1:10" ht="15.75" customHeight="1" x14ac:dyDescent="0.25">
      <c r="A209" s="241">
        <v>43243</v>
      </c>
      <c r="B209" s="242">
        <v>180164905</v>
      </c>
      <c r="C209" s="106">
        <v>46</v>
      </c>
      <c r="D209" s="246">
        <v>4373688</v>
      </c>
      <c r="E209" s="244"/>
      <c r="F209" s="247"/>
      <c r="G209" s="246"/>
      <c r="H209" s="244"/>
      <c r="I209" s="245"/>
      <c r="J209" s="246"/>
    </row>
    <row r="210" spans="1:10" ht="15.75" customHeight="1" x14ac:dyDescent="0.25">
      <c r="A210" s="241">
        <v>43244</v>
      </c>
      <c r="B210" s="242">
        <v>180164949</v>
      </c>
      <c r="C210" s="106">
        <v>14</v>
      </c>
      <c r="D210" s="246">
        <v>1411025</v>
      </c>
      <c r="E210" s="244"/>
      <c r="F210" s="247"/>
      <c r="G210" s="246"/>
      <c r="H210" s="244"/>
      <c r="I210" s="245"/>
      <c r="J210" s="246"/>
    </row>
    <row r="211" spans="1:10" ht="15.75" customHeight="1" x14ac:dyDescent="0.25">
      <c r="A211" s="241">
        <v>43244</v>
      </c>
      <c r="B211" s="242">
        <v>180165024</v>
      </c>
      <c r="C211" s="106">
        <v>13</v>
      </c>
      <c r="D211" s="246">
        <v>1337350</v>
      </c>
      <c r="E211" s="244"/>
      <c r="F211" s="247"/>
      <c r="G211" s="246"/>
      <c r="H211" s="244"/>
      <c r="I211" s="245"/>
      <c r="J211" s="246"/>
    </row>
    <row r="212" spans="1:10" ht="15.75" customHeight="1" x14ac:dyDescent="0.25">
      <c r="A212" s="241">
        <v>43245</v>
      </c>
      <c r="B212" s="242">
        <v>180165106</v>
      </c>
      <c r="C212" s="106">
        <v>33</v>
      </c>
      <c r="D212" s="246">
        <v>3481888</v>
      </c>
      <c r="E212" s="244">
        <v>180043269</v>
      </c>
      <c r="F212" s="247">
        <v>11</v>
      </c>
      <c r="G212" s="246">
        <v>1419950</v>
      </c>
      <c r="H212" s="244"/>
      <c r="I212" s="245"/>
      <c r="J212" s="246"/>
    </row>
    <row r="213" spans="1:10" ht="15.75" customHeight="1" x14ac:dyDescent="0.25">
      <c r="A213" s="241">
        <v>43245</v>
      </c>
      <c r="B213" s="242">
        <v>180165157</v>
      </c>
      <c r="C213" s="106">
        <v>4</v>
      </c>
      <c r="D213" s="246">
        <v>489738</v>
      </c>
      <c r="E213" s="244"/>
      <c r="F213" s="247"/>
      <c r="G213" s="246"/>
      <c r="H213" s="244"/>
      <c r="I213" s="245"/>
      <c r="J213" s="246"/>
    </row>
    <row r="214" spans="1:10" ht="15.75" customHeight="1" x14ac:dyDescent="0.25">
      <c r="A214" s="241">
        <v>43246</v>
      </c>
      <c r="B214" s="242">
        <v>180165235</v>
      </c>
      <c r="C214" s="106">
        <v>15</v>
      </c>
      <c r="D214" s="246">
        <v>1472800</v>
      </c>
      <c r="E214" s="244">
        <v>180043312</v>
      </c>
      <c r="F214" s="247">
        <v>3</v>
      </c>
      <c r="G214" s="246">
        <v>292075</v>
      </c>
      <c r="H214" s="244"/>
      <c r="I214" s="245"/>
      <c r="J214" s="246"/>
    </row>
    <row r="215" spans="1:10" ht="15.75" customHeight="1" x14ac:dyDescent="0.25">
      <c r="A215" s="241">
        <v>43246</v>
      </c>
      <c r="B215" s="242">
        <v>180165316</v>
      </c>
      <c r="C215" s="106">
        <v>8</v>
      </c>
      <c r="D215" s="246">
        <v>823463</v>
      </c>
      <c r="E215" s="244"/>
      <c r="F215" s="247"/>
      <c r="G215" s="246"/>
      <c r="H215" s="244"/>
      <c r="I215" s="245">
        <v>19084279</v>
      </c>
      <c r="J215" s="246" t="s">
        <v>17</v>
      </c>
    </row>
    <row r="216" spans="1:10" ht="15.75" customHeight="1" x14ac:dyDescent="0.25">
      <c r="A216" s="241">
        <v>43248</v>
      </c>
      <c r="B216" s="242">
        <v>180165587</v>
      </c>
      <c r="C216" s="106">
        <v>23</v>
      </c>
      <c r="D216" s="246">
        <v>2562175</v>
      </c>
      <c r="E216" s="244">
        <v>180043389</v>
      </c>
      <c r="F216" s="247">
        <v>4</v>
      </c>
      <c r="G216" s="246">
        <v>437938</v>
      </c>
      <c r="H216" s="244"/>
      <c r="I216" s="245"/>
      <c r="J216" s="246"/>
    </row>
    <row r="217" spans="1:10" ht="15.75" customHeight="1" x14ac:dyDescent="0.25">
      <c r="A217" s="241">
        <v>43248</v>
      </c>
      <c r="B217" s="242">
        <v>180165644</v>
      </c>
      <c r="C217" s="106">
        <v>10</v>
      </c>
      <c r="D217" s="246">
        <v>924088</v>
      </c>
      <c r="E217" s="244"/>
      <c r="F217" s="247"/>
      <c r="G217" s="246"/>
      <c r="H217" s="244"/>
      <c r="I217" s="245"/>
      <c r="J217" s="246"/>
    </row>
    <row r="218" spans="1:10" ht="15.75" customHeight="1" x14ac:dyDescent="0.25">
      <c r="A218" s="241">
        <v>43250</v>
      </c>
      <c r="B218" s="242">
        <v>180165894</v>
      </c>
      <c r="C218" s="106">
        <v>41</v>
      </c>
      <c r="D218" s="246">
        <v>4296950</v>
      </c>
      <c r="E218" s="244">
        <v>180043452</v>
      </c>
      <c r="F218" s="247">
        <v>2</v>
      </c>
      <c r="G218" s="246">
        <v>197663</v>
      </c>
      <c r="H218" s="244"/>
      <c r="I218" s="245"/>
      <c r="J218" s="246"/>
    </row>
    <row r="219" spans="1:10" ht="15.75" customHeight="1" x14ac:dyDescent="0.25">
      <c r="A219" s="241">
        <v>43250</v>
      </c>
      <c r="B219" s="242">
        <v>180165963</v>
      </c>
      <c r="C219" s="106">
        <v>13</v>
      </c>
      <c r="D219" s="246">
        <v>1187550</v>
      </c>
      <c r="E219" s="244"/>
      <c r="F219" s="247"/>
      <c r="G219" s="246"/>
      <c r="H219" s="244"/>
      <c r="I219" s="245"/>
      <c r="J219" s="246"/>
    </row>
    <row r="220" spans="1:10" ht="15.75" customHeight="1" x14ac:dyDescent="0.25">
      <c r="A220" s="241">
        <v>43251</v>
      </c>
      <c r="B220" s="242">
        <v>180166048</v>
      </c>
      <c r="C220" s="106">
        <v>14</v>
      </c>
      <c r="D220" s="246">
        <v>1453200</v>
      </c>
      <c r="E220" s="244">
        <v>180043489</v>
      </c>
      <c r="F220" s="247">
        <v>2</v>
      </c>
      <c r="G220" s="246">
        <v>219800</v>
      </c>
      <c r="H220" s="244"/>
      <c r="I220" s="245"/>
      <c r="J220" s="246"/>
    </row>
    <row r="221" spans="1:10" ht="15.75" customHeight="1" x14ac:dyDescent="0.25">
      <c r="A221" s="241">
        <v>43251</v>
      </c>
      <c r="B221" s="242">
        <v>180166104</v>
      </c>
      <c r="C221" s="106">
        <v>32</v>
      </c>
      <c r="D221" s="246">
        <v>2851100</v>
      </c>
      <c r="E221" s="244"/>
      <c r="F221" s="247"/>
      <c r="G221" s="246"/>
      <c r="H221" s="244"/>
      <c r="I221" s="245"/>
      <c r="J221" s="246"/>
    </row>
    <row r="222" spans="1:10" ht="15.75" customHeight="1" x14ac:dyDescent="0.25">
      <c r="A222" s="241">
        <v>43253</v>
      </c>
      <c r="B222" s="242">
        <v>180166362</v>
      </c>
      <c r="C222" s="106">
        <v>13</v>
      </c>
      <c r="D222" s="246">
        <v>2229763</v>
      </c>
      <c r="E222" s="244">
        <v>180043564</v>
      </c>
      <c r="F222" s="247">
        <v>3</v>
      </c>
      <c r="G222" s="246">
        <v>529550</v>
      </c>
      <c r="H222" s="244"/>
      <c r="I222" s="245"/>
      <c r="J222" s="246"/>
    </row>
    <row r="223" spans="1:10" ht="15.75" customHeight="1" x14ac:dyDescent="0.25">
      <c r="A223" s="241">
        <v>43253</v>
      </c>
      <c r="B223" s="242">
        <v>180166378</v>
      </c>
      <c r="C223" s="106">
        <v>35</v>
      </c>
      <c r="D223" s="246">
        <v>3958150</v>
      </c>
      <c r="E223" s="244"/>
      <c r="F223" s="247"/>
      <c r="G223" s="246"/>
      <c r="H223" s="244"/>
      <c r="I223" s="245"/>
      <c r="J223" s="246"/>
    </row>
    <row r="224" spans="1:10" ht="15.75" customHeight="1" x14ac:dyDescent="0.25">
      <c r="A224" s="241">
        <v>43253</v>
      </c>
      <c r="B224" s="242">
        <v>180166449</v>
      </c>
      <c r="C224" s="106">
        <v>26</v>
      </c>
      <c r="D224" s="246">
        <v>2595688</v>
      </c>
      <c r="E224" s="244"/>
      <c r="F224" s="247"/>
      <c r="G224" s="246"/>
      <c r="H224" s="244"/>
      <c r="I224" s="245">
        <v>20673713</v>
      </c>
      <c r="J224" s="246" t="s">
        <v>17</v>
      </c>
    </row>
    <row r="225" spans="1:10" ht="15.75" customHeight="1" x14ac:dyDescent="0.25">
      <c r="A225" s="241">
        <v>43255</v>
      </c>
      <c r="B225" s="242">
        <v>180166694</v>
      </c>
      <c r="C225" s="106">
        <v>34</v>
      </c>
      <c r="D225" s="246">
        <v>3526250</v>
      </c>
      <c r="E225" s="244">
        <v>180043634</v>
      </c>
      <c r="F225" s="247">
        <v>2</v>
      </c>
      <c r="G225" s="246">
        <v>239313</v>
      </c>
      <c r="H225" s="244"/>
      <c r="I225" s="245"/>
      <c r="J225" s="246"/>
    </row>
    <row r="226" spans="1:10" ht="15.75" customHeight="1" x14ac:dyDescent="0.25">
      <c r="A226" s="241">
        <v>43255</v>
      </c>
      <c r="B226" s="242">
        <v>180166805</v>
      </c>
      <c r="C226" s="106">
        <v>21</v>
      </c>
      <c r="D226" s="246">
        <v>2248575</v>
      </c>
      <c r="E226" s="244"/>
      <c r="F226" s="247"/>
      <c r="G226" s="246"/>
      <c r="H226" s="244"/>
      <c r="I226" s="245"/>
      <c r="J226" s="246"/>
    </row>
    <row r="227" spans="1:10" ht="15.75" customHeight="1" x14ac:dyDescent="0.25">
      <c r="A227" s="241">
        <v>43256</v>
      </c>
      <c r="B227" s="242">
        <v>180166955</v>
      </c>
      <c r="C227" s="106">
        <v>32</v>
      </c>
      <c r="D227" s="246">
        <v>3104325</v>
      </c>
      <c r="E227" s="244">
        <v>180043676</v>
      </c>
      <c r="F227" s="247">
        <v>3</v>
      </c>
      <c r="G227" s="246">
        <v>287700</v>
      </c>
      <c r="H227" s="244"/>
      <c r="I227" s="245"/>
      <c r="J227" s="246"/>
    </row>
    <row r="228" spans="1:10" ht="15.75" customHeight="1" x14ac:dyDescent="0.25">
      <c r="A228" s="241">
        <v>43256</v>
      </c>
      <c r="B228" s="242">
        <v>180167030</v>
      </c>
      <c r="C228" s="106">
        <v>38</v>
      </c>
      <c r="D228" s="246">
        <v>3588288</v>
      </c>
      <c r="E228" s="244">
        <v>180043677</v>
      </c>
      <c r="F228" s="247">
        <v>13</v>
      </c>
      <c r="G228" s="246">
        <v>2229763</v>
      </c>
      <c r="H228" s="244"/>
      <c r="I228" s="245"/>
      <c r="J228" s="246"/>
    </row>
    <row r="229" spans="1:10" ht="15.75" customHeight="1" x14ac:dyDescent="0.25">
      <c r="A229" s="241">
        <v>43257</v>
      </c>
      <c r="B229" s="242">
        <v>180167135</v>
      </c>
      <c r="C229" s="106">
        <v>30</v>
      </c>
      <c r="D229" s="246">
        <v>3155425</v>
      </c>
      <c r="E229" s="244">
        <v>180043734</v>
      </c>
      <c r="F229" s="247">
        <v>7</v>
      </c>
      <c r="G229" s="246">
        <v>763788</v>
      </c>
      <c r="H229" s="244"/>
      <c r="I229" s="245"/>
      <c r="J229" s="246"/>
    </row>
    <row r="230" spans="1:10" ht="15.75" customHeight="1" x14ac:dyDescent="0.25">
      <c r="A230" s="241">
        <v>43257</v>
      </c>
      <c r="B230" s="242">
        <v>180167196</v>
      </c>
      <c r="C230" s="106">
        <v>10</v>
      </c>
      <c r="D230" s="246">
        <v>978950</v>
      </c>
      <c r="E230" s="244"/>
      <c r="F230" s="247"/>
      <c r="G230" s="246"/>
      <c r="H230" s="244"/>
      <c r="I230" s="245"/>
      <c r="J230" s="246"/>
    </row>
    <row r="231" spans="1:10" ht="15.75" customHeight="1" x14ac:dyDescent="0.25">
      <c r="A231" s="241">
        <v>43258</v>
      </c>
      <c r="B231" s="242">
        <v>180167357</v>
      </c>
      <c r="C231" s="106">
        <v>22</v>
      </c>
      <c r="D231" s="246">
        <v>1960525</v>
      </c>
      <c r="E231" s="244">
        <v>180043780</v>
      </c>
      <c r="F231" s="247">
        <v>12</v>
      </c>
      <c r="G231" s="246">
        <v>1246350</v>
      </c>
      <c r="H231" s="244"/>
      <c r="I231" s="245"/>
      <c r="J231" s="246"/>
    </row>
    <row r="232" spans="1:10" ht="15.75" customHeight="1" x14ac:dyDescent="0.25">
      <c r="A232" s="241">
        <v>43258</v>
      </c>
      <c r="B232" s="242">
        <v>180167429</v>
      </c>
      <c r="C232" s="106">
        <v>23</v>
      </c>
      <c r="D232" s="246">
        <v>2286200</v>
      </c>
      <c r="E232" s="244">
        <v>180043787</v>
      </c>
      <c r="F232" s="247">
        <v>8</v>
      </c>
      <c r="G232" s="246">
        <v>853475</v>
      </c>
      <c r="H232" s="244"/>
      <c r="I232" s="245"/>
      <c r="J232" s="246"/>
    </row>
    <row r="233" spans="1:10" ht="15.75" customHeight="1" x14ac:dyDescent="0.25">
      <c r="A233" s="241">
        <v>43259</v>
      </c>
      <c r="B233" s="242">
        <v>180167505</v>
      </c>
      <c r="C233" s="106">
        <v>24</v>
      </c>
      <c r="D233" s="246">
        <v>2857663</v>
      </c>
      <c r="E233" s="244">
        <v>180043812</v>
      </c>
      <c r="F233" s="247">
        <v>16</v>
      </c>
      <c r="G233" s="246">
        <v>1623475</v>
      </c>
      <c r="H233" s="244"/>
      <c r="I233" s="245"/>
      <c r="J233" s="246"/>
    </row>
    <row r="234" spans="1:10" ht="15.75" customHeight="1" x14ac:dyDescent="0.25">
      <c r="A234" s="241">
        <v>43259</v>
      </c>
      <c r="B234" s="242">
        <v>180167950</v>
      </c>
      <c r="C234" s="106">
        <v>21</v>
      </c>
      <c r="D234" s="246">
        <v>2183913</v>
      </c>
      <c r="E234" s="244"/>
      <c r="F234" s="247"/>
      <c r="G234" s="246"/>
      <c r="H234" s="244"/>
      <c r="I234" s="245"/>
      <c r="J234" s="246"/>
    </row>
    <row r="235" spans="1:10" ht="15.75" customHeight="1" x14ac:dyDescent="0.25">
      <c r="A235" s="241">
        <v>43260</v>
      </c>
      <c r="B235" s="242">
        <v>180167671</v>
      </c>
      <c r="C235" s="106">
        <v>24</v>
      </c>
      <c r="D235" s="246">
        <v>2214625</v>
      </c>
      <c r="E235" s="244">
        <v>180043868</v>
      </c>
      <c r="F235" s="247">
        <v>31</v>
      </c>
      <c r="G235" s="246">
        <v>3709125</v>
      </c>
      <c r="H235" s="244"/>
      <c r="I235" s="245">
        <v>17151750</v>
      </c>
      <c r="J235" s="246" t="s">
        <v>17</v>
      </c>
    </row>
    <row r="236" spans="1:10" ht="15.75" customHeight="1" x14ac:dyDescent="0.25">
      <c r="A236" s="241">
        <v>43277</v>
      </c>
      <c r="B236" s="242">
        <v>180168182</v>
      </c>
      <c r="C236" s="106">
        <v>16</v>
      </c>
      <c r="D236" s="246">
        <v>1744400</v>
      </c>
      <c r="E236" s="244"/>
      <c r="F236" s="247"/>
      <c r="G236" s="246"/>
      <c r="H236" s="244"/>
      <c r="I236" s="245"/>
      <c r="J236" s="246"/>
    </row>
    <row r="237" spans="1:10" ht="15.75" customHeight="1" x14ac:dyDescent="0.25">
      <c r="A237" s="241">
        <v>43277</v>
      </c>
      <c r="B237" s="242">
        <v>180168221</v>
      </c>
      <c r="C237" s="106">
        <v>3</v>
      </c>
      <c r="D237" s="246">
        <v>354900</v>
      </c>
      <c r="E237" s="244"/>
      <c r="F237" s="247"/>
      <c r="G237" s="246"/>
      <c r="H237" s="244"/>
      <c r="I237" s="245"/>
      <c r="J237" s="246"/>
    </row>
    <row r="238" spans="1:10" ht="15.75" customHeight="1" x14ac:dyDescent="0.25">
      <c r="A238" s="241">
        <v>43279</v>
      </c>
      <c r="B238" s="242">
        <v>180168266</v>
      </c>
      <c r="C238" s="106">
        <v>14</v>
      </c>
      <c r="D238" s="246">
        <v>1533700</v>
      </c>
      <c r="E238" s="244">
        <v>180044036</v>
      </c>
      <c r="F238" s="247">
        <v>24</v>
      </c>
      <c r="G238" s="246">
        <v>2071563</v>
      </c>
      <c r="H238" s="244"/>
      <c r="I238" s="245"/>
      <c r="J238" s="246"/>
    </row>
    <row r="239" spans="1:10" ht="15.75" customHeight="1" x14ac:dyDescent="0.25">
      <c r="A239" s="241">
        <v>43279</v>
      </c>
      <c r="B239" s="242">
        <v>180168314</v>
      </c>
      <c r="C239" s="106">
        <v>6</v>
      </c>
      <c r="D239" s="246">
        <v>702888</v>
      </c>
      <c r="E239" s="244"/>
      <c r="F239" s="247"/>
      <c r="G239" s="246"/>
      <c r="H239" s="244"/>
      <c r="I239" s="245"/>
      <c r="J239" s="246"/>
    </row>
    <row r="240" spans="1:10" ht="15.75" customHeight="1" x14ac:dyDescent="0.25">
      <c r="A240" s="241">
        <v>43280</v>
      </c>
      <c r="B240" s="242">
        <v>180168351</v>
      </c>
      <c r="C240" s="106">
        <v>12</v>
      </c>
      <c r="D240" s="246">
        <v>1442788</v>
      </c>
      <c r="E240" s="244">
        <v>180044052</v>
      </c>
      <c r="F240" s="247">
        <v>1</v>
      </c>
      <c r="G240" s="246">
        <v>115150</v>
      </c>
      <c r="H240" s="244"/>
      <c r="I240" s="245"/>
      <c r="J240" s="246"/>
    </row>
    <row r="241" spans="1:10" ht="15.75" customHeight="1" x14ac:dyDescent="0.25">
      <c r="A241" s="241">
        <v>43280</v>
      </c>
      <c r="B241" s="242">
        <v>180168388</v>
      </c>
      <c r="C241" s="106">
        <v>3</v>
      </c>
      <c r="D241" s="246">
        <v>385788</v>
      </c>
      <c r="E241" s="244"/>
      <c r="F241" s="247"/>
      <c r="G241" s="246"/>
      <c r="H241" s="244"/>
      <c r="I241" s="245"/>
      <c r="J241" s="246"/>
    </row>
    <row r="242" spans="1:10" ht="15.75" customHeight="1" x14ac:dyDescent="0.25">
      <c r="A242" s="241">
        <v>43281</v>
      </c>
      <c r="B242" s="242">
        <v>180168421</v>
      </c>
      <c r="C242" s="106">
        <v>9</v>
      </c>
      <c r="D242" s="246">
        <v>898538</v>
      </c>
      <c r="E242" s="244">
        <v>180044065</v>
      </c>
      <c r="F242" s="247">
        <v>4</v>
      </c>
      <c r="G242" s="246">
        <v>388413</v>
      </c>
      <c r="H242" s="244"/>
      <c r="I242" s="245"/>
      <c r="J242" s="246"/>
    </row>
    <row r="243" spans="1:10" ht="15.75" customHeight="1" x14ac:dyDescent="0.25">
      <c r="A243" s="241">
        <v>43281</v>
      </c>
      <c r="B243" s="242">
        <v>180168447</v>
      </c>
      <c r="C243" s="106">
        <v>1</v>
      </c>
      <c r="D243" s="246">
        <v>124338</v>
      </c>
      <c r="E243" s="244"/>
      <c r="F243" s="247"/>
      <c r="G243" s="246"/>
      <c r="H243" s="244"/>
      <c r="I243" s="245">
        <v>4612214</v>
      </c>
      <c r="J243" s="246" t="s">
        <v>17</v>
      </c>
    </row>
    <row r="244" spans="1:10" ht="15.75" customHeight="1" x14ac:dyDescent="0.25">
      <c r="A244" s="241">
        <v>43283</v>
      </c>
      <c r="B244" s="242">
        <v>180168537</v>
      </c>
      <c r="C244" s="106">
        <v>8</v>
      </c>
      <c r="D244" s="246">
        <v>837725</v>
      </c>
      <c r="E244" s="244">
        <v>180044095</v>
      </c>
      <c r="F244" s="247">
        <v>1</v>
      </c>
      <c r="G244" s="246">
        <v>75600</v>
      </c>
      <c r="H244" s="244"/>
      <c r="I244" s="245"/>
      <c r="J244" s="246"/>
    </row>
    <row r="245" spans="1:10" ht="15.75" customHeight="1" x14ac:dyDescent="0.25">
      <c r="A245" s="241">
        <v>43283</v>
      </c>
      <c r="B245" s="242">
        <v>181068579</v>
      </c>
      <c r="C245" s="106">
        <v>8</v>
      </c>
      <c r="D245" s="246">
        <v>711813</v>
      </c>
      <c r="E245" s="244"/>
      <c r="F245" s="247"/>
      <c r="G245" s="246"/>
      <c r="H245" s="244"/>
      <c r="I245" s="245"/>
      <c r="J245" s="246"/>
    </row>
    <row r="246" spans="1:10" ht="15.75" customHeight="1" x14ac:dyDescent="0.25">
      <c r="A246" s="241">
        <v>43284</v>
      </c>
      <c r="B246" s="242">
        <v>180168626</v>
      </c>
      <c r="C246" s="106">
        <v>11</v>
      </c>
      <c r="D246" s="246">
        <v>1045538</v>
      </c>
      <c r="E246" s="244">
        <v>180044110</v>
      </c>
      <c r="F246" s="247">
        <v>2</v>
      </c>
      <c r="G246" s="246">
        <v>413263</v>
      </c>
      <c r="H246" s="244"/>
      <c r="I246" s="245"/>
      <c r="J246" s="246"/>
    </row>
    <row r="247" spans="1:10" ht="15.75" customHeight="1" x14ac:dyDescent="0.25">
      <c r="A247" s="241">
        <v>43284</v>
      </c>
      <c r="B247" s="242">
        <v>180168658</v>
      </c>
      <c r="C247" s="106">
        <v>6</v>
      </c>
      <c r="D247" s="246">
        <v>598238</v>
      </c>
      <c r="E247" s="244"/>
      <c r="F247" s="247"/>
      <c r="G247" s="246"/>
      <c r="H247" s="244"/>
      <c r="I247" s="245"/>
      <c r="J247" s="246"/>
    </row>
    <row r="248" spans="1:10" ht="15.75" customHeight="1" x14ac:dyDescent="0.25">
      <c r="A248" s="241">
        <v>42189</v>
      </c>
      <c r="B248" s="242">
        <v>180168713</v>
      </c>
      <c r="C248" s="106">
        <v>6</v>
      </c>
      <c r="D248" s="246">
        <v>657913</v>
      </c>
      <c r="E248" s="244">
        <v>180044129</v>
      </c>
      <c r="F248" s="247">
        <v>1</v>
      </c>
      <c r="G248" s="246">
        <v>84088</v>
      </c>
      <c r="H248" s="244"/>
      <c r="I248" s="245"/>
      <c r="J248" s="246"/>
    </row>
    <row r="249" spans="1:10" ht="15.75" customHeight="1" x14ac:dyDescent="0.25">
      <c r="A249" s="241">
        <v>43285</v>
      </c>
      <c r="B249" s="242">
        <v>180168756</v>
      </c>
      <c r="C249" s="106">
        <v>4</v>
      </c>
      <c r="D249" s="246">
        <v>370300</v>
      </c>
      <c r="E249" s="244"/>
      <c r="F249" s="247"/>
      <c r="G249" s="246"/>
      <c r="H249" s="244"/>
      <c r="I249" s="245"/>
      <c r="J249" s="246"/>
    </row>
    <row r="250" spans="1:10" ht="15.75" customHeight="1" x14ac:dyDescent="0.25">
      <c r="A250" s="241">
        <v>43286</v>
      </c>
      <c r="B250" s="242">
        <v>180168796</v>
      </c>
      <c r="C250" s="106">
        <v>5</v>
      </c>
      <c r="D250" s="246">
        <v>548450</v>
      </c>
      <c r="E250" s="244"/>
      <c r="F250" s="247"/>
      <c r="G250" s="246"/>
      <c r="H250" s="244"/>
      <c r="I250" s="245"/>
      <c r="J250" s="246"/>
    </row>
    <row r="251" spans="1:10" ht="15.75" customHeight="1" x14ac:dyDescent="0.25">
      <c r="A251" s="241">
        <v>43286</v>
      </c>
      <c r="B251" s="242">
        <v>180168839</v>
      </c>
      <c r="C251" s="106">
        <v>2</v>
      </c>
      <c r="D251" s="246">
        <v>204313</v>
      </c>
      <c r="E251" s="244"/>
      <c r="F251" s="247"/>
      <c r="G251" s="246"/>
      <c r="H251" s="244"/>
      <c r="I251" s="245"/>
      <c r="J251" s="246"/>
    </row>
    <row r="252" spans="1:10" ht="15.75" customHeight="1" x14ac:dyDescent="0.25">
      <c r="A252" s="241">
        <v>43287</v>
      </c>
      <c r="B252" s="242">
        <v>180168894</v>
      </c>
      <c r="C252" s="106">
        <v>6</v>
      </c>
      <c r="D252" s="246">
        <v>705775</v>
      </c>
      <c r="E252" s="244">
        <v>180044164</v>
      </c>
      <c r="F252" s="247">
        <v>2</v>
      </c>
      <c r="G252" s="246">
        <v>160125</v>
      </c>
      <c r="H252" s="244"/>
      <c r="I252" s="245"/>
      <c r="J252" s="246"/>
    </row>
    <row r="253" spans="1:10" ht="15.75" customHeight="1" x14ac:dyDescent="0.25">
      <c r="A253" s="241">
        <v>43288</v>
      </c>
      <c r="B253" s="242">
        <v>180168974</v>
      </c>
      <c r="C253" s="106">
        <v>6</v>
      </c>
      <c r="D253" s="246">
        <v>631838</v>
      </c>
      <c r="E253" s="244">
        <v>180044184</v>
      </c>
      <c r="F253" s="247">
        <v>3</v>
      </c>
      <c r="G253" s="246">
        <v>312200</v>
      </c>
      <c r="H253" s="244"/>
      <c r="I253" s="245"/>
      <c r="J253" s="246"/>
    </row>
    <row r="254" spans="1:10" ht="15.75" customHeight="1" x14ac:dyDescent="0.25">
      <c r="A254" s="241">
        <v>43288</v>
      </c>
      <c r="B254" s="242">
        <v>180169009</v>
      </c>
      <c r="C254" s="106">
        <v>2</v>
      </c>
      <c r="D254" s="246">
        <v>163975</v>
      </c>
      <c r="E254" s="244"/>
      <c r="F254" s="247"/>
      <c r="G254" s="246"/>
      <c r="H254" s="244"/>
      <c r="I254" s="245">
        <v>5430602</v>
      </c>
      <c r="J254" s="246" t="s">
        <v>17</v>
      </c>
    </row>
    <row r="255" spans="1:10" ht="15.75" customHeight="1" x14ac:dyDescent="0.25">
      <c r="A255" s="241">
        <v>43290</v>
      </c>
      <c r="B255" s="242">
        <v>180169122</v>
      </c>
      <c r="C255" s="106">
        <v>6</v>
      </c>
      <c r="D255" s="246">
        <v>625275</v>
      </c>
      <c r="E255" s="244"/>
      <c r="F255" s="247"/>
      <c r="G255" s="246"/>
      <c r="H255" s="244"/>
      <c r="I255" s="245"/>
      <c r="J255" s="246"/>
    </row>
    <row r="256" spans="1:10" ht="15.75" customHeight="1" x14ac:dyDescent="0.25">
      <c r="A256" s="241">
        <v>43290</v>
      </c>
      <c r="B256" s="242">
        <v>180169189</v>
      </c>
      <c r="C256" s="106">
        <v>3</v>
      </c>
      <c r="D256" s="246">
        <v>298725</v>
      </c>
      <c r="E256" s="244"/>
      <c r="F256" s="247"/>
      <c r="G256" s="246"/>
      <c r="H256" s="244"/>
      <c r="I256" s="245"/>
      <c r="J256" s="246"/>
    </row>
    <row r="257" spans="1:10" ht="15.75" customHeight="1" x14ac:dyDescent="0.25">
      <c r="A257" s="241">
        <v>43291</v>
      </c>
      <c r="B257" s="242">
        <v>180169226</v>
      </c>
      <c r="C257" s="106">
        <v>18</v>
      </c>
      <c r="D257" s="246">
        <v>1733025</v>
      </c>
      <c r="E257" s="244">
        <v>180044237</v>
      </c>
      <c r="F257" s="247">
        <v>2</v>
      </c>
      <c r="G257" s="246">
        <v>178413</v>
      </c>
      <c r="H257" s="244"/>
      <c r="I257" s="245"/>
      <c r="J257" s="246"/>
    </row>
    <row r="258" spans="1:10" ht="15.75" customHeight="1" x14ac:dyDescent="0.25">
      <c r="A258" s="241">
        <v>43291</v>
      </c>
      <c r="B258" s="242">
        <v>180169272</v>
      </c>
      <c r="C258" s="106">
        <v>4</v>
      </c>
      <c r="D258" s="246">
        <v>368113</v>
      </c>
      <c r="E258" s="244"/>
      <c r="F258" s="247"/>
      <c r="G258" s="246"/>
      <c r="H258" s="244"/>
      <c r="I258" s="245"/>
      <c r="J258" s="246"/>
    </row>
    <row r="259" spans="1:10" ht="15.75" customHeight="1" x14ac:dyDescent="0.25">
      <c r="A259" s="241">
        <v>43292</v>
      </c>
      <c r="B259" s="242">
        <v>180169325</v>
      </c>
      <c r="C259" s="106">
        <v>8</v>
      </c>
      <c r="D259" s="246">
        <v>735175</v>
      </c>
      <c r="E259" s="244">
        <v>180044256</v>
      </c>
      <c r="F259" s="247">
        <v>2</v>
      </c>
      <c r="G259" s="246">
        <v>191975</v>
      </c>
      <c r="H259" s="244"/>
      <c r="I259" s="245"/>
      <c r="J259" s="246"/>
    </row>
    <row r="260" spans="1:10" ht="15.75" customHeight="1" x14ac:dyDescent="0.25">
      <c r="A260" s="241">
        <v>43292</v>
      </c>
      <c r="B260" s="242">
        <v>180169384</v>
      </c>
      <c r="C260" s="106">
        <v>4</v>
      </c>
      <c r="D260" s="246">
        <v>348863</v>
      </c>
      <c r="E260" s="244"/>
      <c r="F260" s="247"/>
      <c r="G260" s="246"/>
      <c r="H260" s="244"/>
      <c r="I260" s="245"/>
      <c r="J260" s="246"/>
    </row>
    <row r="261" spans="1:10" ht="15.75" customHeight="1" x14ac:dyDescent="0.25">
      <c r="A261" s="241">
        <v>43293</v>
      </c>
      <c r="B261" s="242">
        <v>180169426</v>
      </c>
      <c r="C261" s="106">
        <v>15</v>
      </c>
      <c r="D261" s="246">
        <v>1472888</v>
      </c>
      <c r="E261" s="244">
        <v>180044266</v>
      </c>
      <c r="F261" s="247">
        <v>1</v>
      </c>
      <c r="G261" s="246">
        <v>102900</v>
      </c>
      <c r="H261" s="244"/>
      <c r="I261" s="245"/>
      <c r="J261" s="246"/>
    </row>
    <row r="262" spans="1:10" ht="15.75" customHeight="1" x14ac:dyDescent="0.25">
      <c r="A262" s="241">
        <v>43293</v>
      </c>
      <c r="B262" s="242">
        <v>180169465</v>
      </c>
      <c r="C262" s="106">
        <v>3</v>
      </c>
      <c r="D262" s="246">
        <v>278163</v>
      </c>
      <c r="E262" s="244"/>
      <c r="F262" s="247"/>
      <c r="G262" s="246"/>
      <c r="H262" s="244"/>
      <c r="I262" s="245"/>
      <c r="J262" s="246"/>
    </row>
    <row r="263" spans="1:10" ht="15.75" customHeight="1" x14ac:dyDescent="0.25">
      <c r="A263" s="241">
        <v>43294</v>
      </c>
      <c r="B263" s="242">
        <v>180169537</v>
      </c>
      <c r="C263" s="106">
        <v>14</v>
      </c>
      <c r="D263" s="246">
        <v>1398600</v>
      </c>
      <c r="E263" s="244">
        <v>180044291</v>
      </c>
      <c r="F263" s="247">
        <v>3</v>
      </c>
      <c r="G263" s="246">
        <v>293213</v>
      </c>
      <c r="H263" s="244"/>
      <c r="I263" s="245"/>
      <c r="J263" s="246"/>
    </row>
    <row r="264" spans="1:10" ht="15.75" customHeight="1" x14ac:dyDescent="0.25">
      <c r="A264" s="241">
        <v>43294</v>
      </c>
      <c r="B264" s="242">
        <v>180169576</v>
      </c>
      <c r="C264" s="106">
        <v>2</v>
      </c>
      <c r="D264" s="246">
        <v>205625</v>
      </c>
      <c r="E264" s="244"/>
      <c r="F264" s="247"/>
      <c r="G264" s="246"/>
      <c r="H264" s="244"/>
      <c r="I264" s="245"/>
      <c r="J264" s="246"/>
    </row>
    <row r="265" spans="1:10" ht="15.75" customHeight="1" x14ac:dyDescent="0.25">
      <c r="A265" s="241">
        <v>43295</v>
      </c>
      <c r="B265" s="242">
        <v>180169627</v>
      </c>
      <c r="C265" s="106">
        <v>7</v>
      </c>
      <c r="D265" s="246">
        <v>582488</v>
      </c>
      <c r="E265" s="244">
        <v>180044310</v>
      </c>
      <c r="F265" s="247">
        <v>2</v>
      </c>
      <c r="G265" s="246">
        <v>195913</v>
      </c>
      <c r="H265" s="244"/>
      <c r="I265" s="245"/>
      <c r="J265" s="246"/>
    </row>
    <row r="266" spans="1:10" ht="15.75" customHeight="1" x14ac:dyDescent="0.25">
      <c r="A266" s="241">
        <v>43295</v>
      </c>
      <c r="B266" s="242">
        <v>180169667</v>
      </c>
      <c r="C266" s="106">
        <v>1</v>
      </c>
      <c r="D266" s="246">
        <v>46463</v>
      </c>
      <c r="E266" s="244"/>
      <c r="F266" s="247"/>
      <c r="G266" s="246"/>
      <c r="H266" s="244"/>
      <c r="I266" s="245">
        <v>7130989</v>
      </c>
      <c r="J266" s="246" t="s">
        <v>17</v>
      </c>
    </row>
    <row r="267" spans="1:10" ht="15.75" customHeight="1" x14ac:dyDescent="0.25">
      <c r="A267" s="241">
        <v>43297</v>
      </c>
      <c r="B267" s="242">
        <v>180169806</v>
      </c>
      <c r="C267" s="106">
        <v>5</v>
      </c>
      <c r="D267" s="246">
        <v>568050</v>
      </c>
      <c r="E267" s="244">
        <v>180044348</v>
      </c>
      <c r="F267" s="247">
        <v>1</v>
      </c>
      <c r="G267" s="246">
        <v>139038</v>
      </c>
      <c r="H267" s="244"/>
      <c r="I267" s="245"/>
      <c r="J267" s="246"/>
    </row>
    <row r="268" spans="1:10" ht="15.75" customHeight="1" x14ac:dyDescent="0.25">
      <c r="A268" s="241">
        <v>43297</v>
      </c>
      <c r="B268" s="242">
        <v>180169851</v>
      </c>
      <c r="C268" s="106">
        <v>2</v>
      </c>
      <c r="D268" s="246">
        <v>185413</v>
      </c>
      <c r="E268" s="244"/>
      <c r="F268" s="247"/>
      <c r="G268" s="246"/>
      <c r="H268" s="244"/>
      <c r="I268" s="245"/>
      <c r="J268" s="246"/>
    </row>
    <row r="269" spans="1:10" ht="15.75" customHeight="1" x14ac:dyDescent="0.25">
      <c r="A269" s="241">
        <v>43298</v>
      </c>
      <c r="B269" s="242">
        <v>180169887</v>
      </c>
      <c r="C269" s="106">
        <v>19</v>
      </c>
      <c r="D269" s="246">
        <v>1826650</v>
      </c>
      <c r="E269" s="244">
        <v>180044363</v>
      </c>
      <c r="F269" s="247">
        <v>1</v>
      </c>
      <c r="G269" s="246">
        <v>122500</v>
      </c>
      <c r="H269" s="244"/>
      <c r="I269" s="245"/>
      <c r="J269" s="246"/>
    </row>
    <row r="270" spans="1:10" ht="15.75" customHeight="1" x14ac:dyDescent="0.25">
      <c r="A270" s="241">
        <v>43298</v>
      </c>
      <c r="B270" s="242">
        <v>180169929</v>
      </c>
      <c r="C270" s="106">
        <v>8</v>
      </c>
      <c r="D270" s="246">
        <v>868175</v>
      </c>
      <c r="E270" s="244"/>
      <c r="F270" s="247"/>
      <c r="G270" s="246"/>
      <c r="H270" s="244"/>
      <c r="I270" s="245"/>
      <c r="J270" s="246"/>
    </row>
    <row r="271" spans="1:10" ht="15.75" customHeight="1" x14ac:dyDescent="0.25">
      <c r="A271" s="241">
        <v>43299</v>
      </c>
      <c r="B271" s="242">
        <v>180169963</v>
      </c>
      <c r="C271" s="106">
        <v>12</v>
      </c>
      <c r="D271" s="246">
        <v>1425375</v>
      </c>
      <c r="E271" s="244">
        <v>180044382</v>
      </c>
      <c r="F271" s="247">
        <v>2</v>
      </c>
      <c r="G271" s="246">
        <v>153475</v>
      </c>
      <c r="H271" s="244"/>
      <c r="I271" s="245"/>
      <c r="J271" s="246"/>
    </row>
    <row r="272" spans="1:10" ht="15.75" customHeight="1" x14ac:dyDescent="0.25">
      <c r="A272" s="241">
        <v>43299</v>
      </c>
      <c r="B272" s="242">
        <v>180170017</v>
      </c>
      <c r="C272" s="106">
        <v>3</v>
      </c>
      <c r="D272" s="246">
        <v>186200</v>
      </c>
      <c r="E272" s="244"/>
      <c r="F272" s="247"/>
      <c r="G272" s="246"/>
      <c r="H272" s="244"/>
      <c r="I272" s="245"/>
      <c r="J272" s="246"/>
    </row>
    <row r="273" spans="1:10" ht="15.75" customHeight="1" x14ac:dyDescent="0.25">
      <c r="A273" s="241">
        <v>43300</v>
      </c>
      <c r="B273" s="242">
        <v>180170067</v>
      </c>
      <c r="C273" s="106">
        <v>1</v>
      </c>
      <c r="D273" s="246">
        <v>131513</v>
      </c>
      <c r="E273" s="244">
        <v>180044402</v>
      </c>
      <c r="F273" s="247">
        <v>1</v>
      </c>
      <c r="G273" s="246">
        <v>118038</v>
      </c>
      <c r="H273" s="244"/>
      <c r="I273" s="245"/>
      <c r="J273" s="246"/>
    </row>
    <row r="274" spans="1:10" ht="15.75" customHeight="1" x14ac:dyDescent="0.25">
      <c r="A274" s="241">
        <v>43300</v>
      </c>
      <c r="B274" s="242">
        <v>180170099</v>
      </c>
      <c r="C274" s="106">
        <v>4</v>
      </c>
      <c r="D274" s="246">
        <v>441263</v>
      </c>
      <c r="E274" s="244"/>
      <c r="F274" s="247"/>
      <c r="G274" s="246"/>
      <c r="H274" s="244"/>
      <c r="I274" s="245"/>
      <c r="J274" s="246"/>
    </row>
    <row r="275" spans="1:10" ht="15.75" customHeight="1" x14ac:dyDescent="0.25">
      <c r="A275" s="241">
        <v>43301</v>
      </c>
      <c r="B275" s="242">
        <v>180170140</v>
      </c>
      <c r="C275" s="106">
        <v>3</v>
      </c>
      <c r="D275" s="246">
        <v>364438</v>
      </c>
      <c r="E275" s="244">
        <v>180044411</v>
      </c>
      <c r="F275" s="247">
        <v>1</v>
      </c>
      <c r="G275" s="246">
        <v>93013</v>
      </c>
      <c r="H275" s="244"/>
      <c r="I275" s="245"/>
      <c r="J275" s="246"/>
    </row>
    <row r="276" spans="1:10" ht="15.75" customHeight="1" x14ac:dyDescent="0.25">
      <c r="A276" s="241">
        <v>43301</v>
      </c>
      <c r="B276" s="242">
        <v>180170175</v>
      </c>
      <c r="C276" s="106">
        <v>1</v>
      </c>
      <c r="D276" s="246">
        <v>77613</v>
      </c>
      <c r="E276" s="244"/>
      <c r="F276" s="247"/>
      <c r="G276" s="246"/>
      <c r="H276" s="244"/>
      <c r="I276" s="245"/>
      <c r="J276" s="246"/>
    </row>
    <row r="277" spans="1:10" ht="15.75" customHeight="1" x14ac:dyDescent="0.25">
      <c r="A277" s="241">
        <v>43302</v>
      </c>
      <c r="B277" s="242">
        <v>180170225</v>
      </c>
      <c r="C277" s="106">
        <v>4</v>
      </c>
      <c r="D277" s="246">
        <v>412738</v>
      </c>
      <c r="E277" s="244">
        <v>180044433</v>
      </c>
      <c r="F277" s="247">
        <v>1</v>
      </c>
      <c r="G277" s="246">
        <v>47513</v>
      </c>
      <c r="H277" s="244"/>
      <c r="I277" s="245"/>
      <c r="J277" s="246"/>
    </row>
    <row r="278" spans="1:10" ht="15.75" customHeight="1" x14ac:dyDescent="0.25">
      <c r="A278" s="241">
        <v>43302</v>
      </c>
      <c r="B278" s="242">
        <v>180170262</v>
      </c>
      <c r="C278" s="106">
        <v>3</v>
      </c>
      <c r="D278" s="246">
        <v>390688</v>
      </c>
      <c r="E278" s="244"/>
      <c r="F278" s="247"/>
      <c r="G278" s="246"/>
      <c r="H278" s="244"/>
      <c r="I278" s="245">
        <v>6204539</v>
      </c>
      <c r="J278" s="246" t="s">
        <v>17</v>
      </c>
    </row>
    <row r="279" spans="1:10" ht="15.75" customHeight="1" x14ac:dyDescent="0.25">
      <c r="A279" s="241">
        <v>43304</v>
      </c>
      <c r="B279" s="242">
        <v>180170383</v>
      </c>
      <c r="C279" s="106">
        <v>6</v>
      </c>
      <c r="D279" s="246">
        <v>710325</v>
      </c>
      <c r="E279" s="244">
        <v>180044468</v>
      </c>
      <c r="F279" s="247">
        <v>1</v>
      </c>
      <c r="G279" s="246">
        <v>105788</v>
      </c>
      <c r="H279" s="244"/>
      <c r="I279" s="245"/>
      <c r="J279" s="246"/>
    </row>
    <row r="280" spans="1:10" ht="15.75" customHeight="1" x14ac:dyDescent="0.25">
      <c r="A280" s="241">
        <v>43304</v>
      </c>
      <c r="B280" s="242">
        <v>180170415</v>
      </c>
      <c r="C280" s="106">
        <v>4</v>
      </c>
      <c r="D280" s="246">
        <v>315000</v>
      </c>
      <c r="E280" s="244"/>
      <c r="F280" s="247"/>
      <c r="G280" s="246"/>
      <c r="H280" s="244"/>
      <c r="I280" s="245"/>
      <c r="J280" s="246"/>
    </row>
    <row r="281" spans="1:10" ht="15.75" customHeight="1" x14ac:dyDescent="0.25">
      <c r="A281" s="241">
        <v>43305</v>
      </c>
      <c r="B281" s="242">
        <v>180170473</v>
      </c>
      <c r="C281" s="106">
        <v>9</v>
      </c>
      <c r="D281" s="246">
        <v>978863</v>
      </c>
      <c r="E281" s="244"/>
      <c r="F281" s="247"/>
      <c r="G281" s="246"/>
      <c r="H281" s="244"/>
      <c r="I281" s="245"/>
      <c r="J281" s="246"/>
    </row>
    <row r="282" spans="1:10" ht="15.75" customHeight="1" x14ac:dyDescent="0.25">
      <c r="A282" s="241">
        <v>43305</v>
      </c>
      <c r="B282" s="242">
        <v>180170509</v>
      </c>
      <c r="C282" s="106">
        <v>3</v>
      </c>
      <c r="D282" s="246">
        <v>309575</v>
      </c>
      <c r="E282" s="244"/>
      <c r="F282" s="247"/>
      <c r="G282" s="246"/>
      <c r="H282" s="244"/>
      <c r="I282" s="245"/>
      <c r="J282" s="246"/>
    </row>
    <row r="283" spans="1:10" ht="15.75" customHeight="1" x14ac:dyDescent="0.25">
      <c r="A283" s="241">
        <v>43306</v>
      </c>
      <c r="B283" s="242">
        <v>180170549</v>
      </c>
      <c r="C283" s="106">
        <v>2</v>
      </c>
      <c r="D283" s="246">
        <v>228725</v>
      </c>
      <c r="E283" s="244">
        <v>180044504</v>
      </c>
      <c r="F283" s="247">
        <v>2</v>
      </c>
      <c r="G283" s="246">
        <v>362688</v>
      </c>
      <c r="H283" s="244"/>
      <c r="I283" s="245"/>
      <c r="J283" s="246"/>
    </row>
    <row r="284" spans="1:10" ht="15.75" customHeight="1" x14ac:dyDescent="0.25">
      <c r="A284" s="241">
        <v>43306</v>
      </c>
      <c r="B284" s="242">
        <v>180170595</v>
      </c>
      <c r="C284" s="106">
        <v>2</v>
      </c>
      <c r="D284" s="246">
        <v>224000</v>
      </c>
      <c r="E284" s="244"/>
      <c r="F284" s="247"/>
      <c r="G284" s="246"/>
      <c r="H284" s="244"/>
      <c r="I284" s="245"/>
      <c r="J284" s="246"/>
    </row>
    <row r="285" spans="1:10" ht="15.75" customHeight="1" x14ac:dyDescent="0.25">
      <c r="A285" s="241">
        <v>43307</v>
      </c>
      <c r="B285" s="242">
        <v>180170691</v>
      </c>
      <c r="C285" s="106">
        <v>2</v>
      </c>
      <c r="D285" s="246">
        <v>210088</v>
      </c>
      <c r="E285" s="244"/>
      <c r="F285" s="247"/>
      <c r="G285" s="246"/>
      <c r="H285" s="244"/>
      <c r="I285" s="245"/>
      <c r="J285" s="246"/>
    </row>
    <row r="286" spans="1:10" ht="15.75" customHeight="1" x14ac:dyDescent="0.25">
      <c r="A286" s="241">
        <v>43308</v>
      </c>
      <c r="B286" s="242">
        <v>180170733</v>
      </c>
      <c r="C286" s="106">
        <v>6</v>
      </c>
      <c r="D286" s="246">
        <v>544163</v>
      </c>
      <c r="E286" s="244"/>
      <c r="F286" s="247"/>
      <c r="G286" s="246"/>
      <c r="H286" s="244"/>
      <c r="I286" s="245"/>
      <c r="J286" s="246"/>
    </row>
    <row r="287" spans="1:10" ht="15.75" customHeight="1" x14ac:dyDescent="0.25">
      <c r="A287" s="241">
        <v>43308</v>
      </c>
      <c r="B287" s="242">
        <v>180170769</v>
      </c>
      <c r="C287" s="106">
        <v>3</v>
      </c>
      <c r="D287" s="246">
        <v>304675</v>
      </c>
      <c r="E287" s="244"/>
      <c r="F287" s="247"/>
      <c r="G287" s="246"/>
      <c r="H287" s="244"/>
      <c r="I287" s="245"/>
      <c r="J287" s="246"/>
    </row>
    <row r="288" spans="1:10" ht="15.75" customHeight="1" x14ac:dyDescent="0.25">
      <c r="A288" s="241">
        <v>43309</v>
      </c>
      <c r="B288" s="242">
        <v>180170819</v>
      </c>
      <c r="C288" s="106">
        <v>11</v>
      </c>
      <c r="D288" s="246">
        <v>1672125</v>
      </c>
      <c r="E288" s="244"/>
      <c r="F288" s="247"/>
      <c r="G288" s="246"/>
      <c r="H288" s="244"/>
      <c r="I288" s="245"/>
      <c r="J288" s="246"/>
    </row>
    <row r="289" spans="1:10" ht="15.75" customHeight="1" x14ac:dyDescent="0.25">
      <c r="A289" s="241">
        <v>43309</v>
      </c>
      <c r="B289" s="242">
        <v>180170854</v>
      </c>
      <c r="C289" s="106">
        <v>3</v>
      </c>
      <c r="D289" s="246">
        <v>371263</v>
      </c>
      <c r="E289" s="244"/>
      <c r="F289" s="247"/>
      <c r="G289" s="246"/>
      <c r="H289" s="244"/>
      <c r="I289" s="245">
        <v>5400326</v>
      </c>
      <c r="J289" s="246" t="s">
        <v>17</v>
      </c>
    </row>
    <row r="290" spans="1:10" ht="15.75" customHeight="1" x14ac:dyDescent="0.25">
      <c r="A290" s="241">
        <v>43311</v>
      </c>
      <c r="B290" s="242">
        <v>180170986</v>
      </c>
      <c r="C290" s="106">
        <v>7</v>
      </c>
      <c r="D290" s="246">
        <v>818038</v>
      </c>
      <c r="E290" s="244">
        <v>180044586</v>
      </c>
      <c r="F290" s="247">
        <v>1</v>
      </c>
      <c r="G290" s="246">
        <v>118650</v>
      </c>
      <c r="H290" s="244"/>
      <c r="I290" s="245"/>
      <c r="J290" s="246"/>
    </row>
    <row r="291" spans="1:10" ht="15.75" customHeight="1" x14ac:dyDescent="0.25">
      <c r="A291" s="241">
        <v>43311</v>
      </c>
      <c r="B291" s="242">
        <v>180171038</v>
      </c>
      <c r="C291" s="106">
        <v>6</v>
      </c>
      <c r="D291" s="246">
        <v>711113</v>
      </c>
      <c r="E291" s="244"/>
      <c r="F291" s="247"/>
      <c r="G291" s="246"/>
      <c r="H291" s="244"/>
      <c r="I291" s="245"/>
      <c r="J291" s="246"/>
    </row>
    <row r="292" spans="1:10" ht="15.75" customHeight="1" x14ac:dyDescent="0.25">
      <c r="A292" s="241">
        <v>43312</v>
      </c>
      <c r="B292" s="242">
        <v>180171080</v>
      </c>
      <c r="C292" s="106">
        <v>15</v>
      </c>
      <c r="D292" s="246">
        <v>1774150</v>
      </c>
      <c r="E292" s="244">
        <v>180044605</v>
      </c>
      <c r="F292" s="247">
        <v>2</v>
      </c>
      <c r="G292" s="246">
        <v>151113</v>
      </c>
      <c r="H292" s="244"/>
      <c r="I292" s="245"/>
      <c r="J292" s="246"/>
    </row>
    <row r="293" spans="1:10" ht="15.75" customHeight="1" x14ac:dyDescent="0.25">
      <c r="A293" s="241">
        <v>43312</v>
      </c>
      <c r="B293" s="242">
        <v>180171129</v>
      </c>
      <c r="C293" s="106">
        <v>8</v>
      </c>
      <c r="D293" s="246">
        <v>668063</v>
      </c>
      <c r="E293" s="244"/>
      <c r="F293" s="247"/>
      <c r="G293" s="246"/>
      <c r="H293" s="244"/>
      <c r="I293" s="245"/>
      <c r="J293" s="246"/>
    </row>
    <row r="294" spans="1:10" ht="15.75" customHeight="1" x14ac:dyDescent="0.25">
      <c r="A294" s="241">
        <v>43313</v>
      </c>
      <c r="B294" s="242">
        <v>180171218</v>
      </c>
      <c r="C294" s="106">
        <v>1</v>
      </c>
      <c r="D294" s="246">
        <v>120050</v>
      </c>
      <c r="E294" s="244">
        <v>180044617</v>
      </c>
      <c r="F294" s="247">
        <v>1</v>
      </c>
      <c r="G294" s="246">
        <v>95725</v>
      </c>
      <c r="H294" s="244"/>
      <c r="I294" s="245"/>
      <c r="J294" s="246"/>
    </row>
    <row r="295" spans="1:10" ht="15.75" customHeight="1" x14ac:dyDescent="0.25">
      <c r="A295" s="241">
        <v>43314</v>
      </c>
      <c r="B295" s="242">
        <v>180171266</v>
      </c>
      <c r="C295" s="106">
        <v>4</v>
      </c>
      <c r="D295" s="246">
        <v>357088</v>
      </c>
      <c r="E295" s="244"/>
      <c r="F295" s="247"/>
      <c r="G295" s="246"/>
      <c r="H295" s="244"/>
      <c r="I295" s="245"/>
      <c r="J295" s="246"/>
    </row>
    <row r="296" spans="1:10" ht="15.75" customHeight="1" x14ac:dyDescent="0.25">
      <c r="A296" s="241">
        <v>43314</v>
      </c>
      <c r="B296" s="242">
        <v>180171305</v>
      </c>
      <c r="C296" s="106">
        <v>3</v>
      </c>
      <c r="D296" s="246">
        <v>270550</v>
      </c>
      <c r="E296" s="244"/>
      <c r="F296" s="247"/>
      <c r="G296" s="246"/>
      <c r="H296" s="244"/>
      <c r="I296" s="245"/>
      <c r="J296" s="246"/>
    </row>
    <row r="297" spans="1:10" ht="15.75" customHeight="1" x14ac:dyDescent="0.25">
      <c r="A297" s="241">
        <v>43315</v>
      </c>
      <c r="B297" s="242">
        <v>180171363</v>
      </c>
      <c r="C297" s="106">
        <v>6</v>
      </c>
      <c r="D297" s="246">
        <v>598850</v>
      </c>
      <c r="E297" s="244"/>
      <c r="F297" s="247"/>
      <c r="G297" s="246"/>
      <c r="H297" s="244"/>
      <c r="I297" s="245"/>
      <c r="J297" s="246"/>
    </row>
    <row r="298" spans="1:10" ht="15.75" customHeight="1" x14ac:dyDescent="0.25">
      <c r="A298" s="241">
        <v>43315</v>
      </c>
      <c r="B298" s="242">
        <v>180171399</v>
      </c>
      <c r="C298" s="106">
        <v>4</v>
      </c>
      <c r="D298" s="246">
        <v>406000</v>
      </c>
      <c r="E298" s="244"/>
      <c r="F298" s="247"/>
      <c r="G298" s="246"/>
      <c r="H298" s="244"/>
      <c r="I298" s="245"/>
      <c r="J298" s="246"/>
    </row>
    <row r="299" spans="1:10" ht="15.75" customHeight="1" x14ac:dyDescent="0.25">
      <c r="A299" s="241">
        <v>43316</v>
      </c>
      <c r="B299" s="242">
        <v>180171466</v>
      </c>
      <c r="C299" s="106">
        <v>1</v>
      </c>
      <c r="D299" s="246">
        <v>75775</v>
      </c>
      <c r="E299" s="244">
        <v>180044675</v>
      </c>
      <c r="F299" s="247">
        <v>1</v>
      </c>
      <c r="G299" s="246">
        <v>148575</v>
      </c>
      <c r="H299" s="244"/>
      <c r="I299" s="245"/>
      <c r="J299" s="246"/>
    </row>
    <row r="300" spans="1:10" ht="15.75" customHeight="1" x14ac:dyDescent="0.25">
      <c r="A300" s="241">
        <v>43316</v>
      </c>
      <c r="B300" s="242">
        <v>180171485</v>
      </c>
      <c r="C300" s="106">
        <v>5</v>
      </c>
      <c r="D300" s="246">
        <v>429188</v>
      </c>
      <c r="E300" s="244"/>
      <c r="F300" s="247"/>
      <c r="G300" s="246"/>
      <c r="H300" s="244"/>
      <c r="I300" s="245">
        <v>5714802</v>
      </c>
      <c r="J300" s="246" t="s">
        <v>17</v>
      </c>
    </row>
    <row r="301" spans="1:10" ht="15.75" customHeight="1" x14ac:dyDescent="0.25">
      <c r="A301" s="241">
        <v>43318</v>
      </c>
      <c r="B301" s="242">
        <v>180171637</v>
      </c>
      <c r="C301" s="106">
        <v>10</v>
      </c>
      <c r="D301" s="246">
        <v>1183350</v>
      </c>
      <c r="E301" s="244"/>
      <c r="F301" s="247"/>
      <c r="G301" s="246"/>
      <c r="H301" s="244"/>
      <c r="I301" s="245"/>
      <c r="J301" s="246"/>
    </row>
    <row r="302" spans="1:10" ht="15.75" customHeight="1" x14ac:dyDescent="0.25">
      <c r="A302" s="241">
        <v>43318</v>
      </c>
      <c r="B302" s="242">
        <v>180171680</v>
      </c>
      <c r="C302" s="106">
        <v>5</v>
      </c>
      <c r="D302" s="246">
        <v>474338</v>
      </c>
      <c r="E302" s="244"/>
      <c r="F302" s="247"/>
      <c r="G302" s="246"/>
      <c r="H302" s="244"/>
      <c r="I302" s="245"/>
      <c r="J302" s="246"/>
    </row>
    <row r="303" spans="1:10" ht="15.75" customHeight="1" x14ac:dyDescent="0.25">
      <c r="A303" s="241">
        <v>43319</v>
      </c>
      <c r="B303" s="242">
        <v>180171719</v>
      </c>
      <c r="C303" s="106">
        <v>11</v>
      </c>
      <c r="D303" s="246">
        <v>1234625</v>
      </c>
      <c r="E303" s="244">
        <v>180044726</v>
      </c>
      <c r="F303" s="247">
        <v>1</v>
      </c>
      <c r="G303" s="246">
        <v>131513</v>
      </c>
      <c r="H303" s="244"/>
      <c r="I303" s="245"/>
      <c r="J303" s="246"/>
    </row>
    <row r="304" spans="1:10" ht="15.75" customHeight="1" x14ac:dyDescent="0.25">
      <c r="A304" s="241">
        <v>43319</v>
      </c>
      <c r="B304" s="242">
        <v>180171759</v>
      </c>
      <c r="C304" s="106">
        <v>6</v>
      </c>
      <c r="D304" s="246">
        <v>735438</v>
      </c>
      <c r="E304" s="244"/>
      <c r="F304" s="247"/>
      <c r="G304" s="246"/>
      <c r="H304" s="244"/>
      <c r="I304" s="245"/>
      <c r="J304" s="246"/>
    </row>
    <row r="305" spans="1:10" ht="15.75" customHeight="1" x14ac:dyDescent="0.25">
      <c r="A305" s="241">
        <v>43320</v>
      </c>
      <c r="B305" s="242">
        <v>180171807</v>
      </c>
      <c r="C305" s="106">
        <v>6</v>
      </c>
      <c r="D305" s="246">
        <v>643825</v>
      </c>
      <c r="E305" s="244">
        <v>180044739</v>
      </c>
      <c r="F305" s="247">
        <v>1</v>
      </c>
      <c r="G305" s="246">
        <v>130025</v>
      </c>
      <c r="H305" s="244"/>
      <c r="I305" s="245"/>
      <c r="J305" s="246"/>
    </row>
    <row r="306" spans="1:10" ht="15.75" customHeight="1" x14ac:dyDescent="0.25">
      <c r="A306" s="241">
        <v>43320</v>
      </c>
      <c r="B306" s="242">
        <v>180171875</v>
      </c>
      <c r="C306" s="106">
        <v>3</v>
      </c>
      <c r="D306" s="246">
        <v>372138</v>
      </c>
      <c r="E306" s="244"/>
      <c r="F306" s="247"/>
      <c r="G306" s="246"/>
      <c r="H306" s="244"/>
      <c r="I306" s="245"/>
      <c r="J306" s="246"/>
    </row>
    <row r="307" spans="1:10" ht="15.75" customHeight="1" x14ac:dyDescent="0.25">
      <c r="A307" s="241">
        <v>43321</v>
      </c>
      <c r="B307" s="242">
        <v>180171919</v>
      </c>
      <c r="C307" s="106">
        <v>5</v>
      </c>
      <c r="D307" s="246">
        <v>465850</v>
      </c>
      <c r="E307" s="244"/>
      <c r="F307" s="247"/>
      <c r="G307" s="246"/>
      <c r="H307" s="244"/>
      <c r="I307" s="245"/>
      <c r="J307" s="246"/>
    </row>
    <row r="308" spans="1:10" ht="15.75" customHeight="1" x14ac:dyDescent="0.25">
      <c r="A308" s="241">
        <v>43321</v>
      </c>
      <c r="B308" s="242">
        <v>180171959</v>
      </c>
      <c r="C308" s="106">
        <v>1</v>
      </c>
      <c r="D308" s="246">
        <v>97563</v>
      </c>
      <c r="E308" s="244"/>
      <c r="F308" s="247"/>
      <c r="G308" s="246"/>
      <c r="H308" s="244"/>
      <c r="I308" s="245"/>
      <c r="J308" s="246"/>
    </row>
    <row r="309" spans="1:10" ht="15.75" customHeight="1" x14ac:dyDescent="0.25">
      <c r="A309" s="241">
        <v>43322</v>
      </c>
      <c r="B309" s="242">
        <v>180172017</v>
      </c>
      <c r="C309" s="106">
        <v>5</v>
      </c>
      <c r="D309" s="246">
        <v>464188</v>
      </c>
      <c r="E309" s="244"/>
      <c r="F309" s="247"/>
      <c r="G309" s="246"/>
      <c r="H309" s="244"/>
      <c r="I309" s="245"/>
      <c r="J309" s="246"/>
    </row>
    <row r="310" spans="1:10" ht="15.75" customHeight="1" x14ac:dyDescent="0.25">
      <c r="A310" s="241">
        <v>43322</v>
      </c>
      <c r="B310" s="242">
        <v>180172054</v>
      </c>
      <c r="C310" s="106">
        <v>3</v>
      </c>
      <c r="D310" s="246">
        <v>277375</v>
      </c>
      <c r="E310" s="244"/>
      <c r="F310" s="247"/>
      <c r="G310" s="246"/>
      <c r="H310" s="244"/>
      <c r="I310" s="245"/>
      <c r="J310" s="246"/>
    </row>
    <row r="311" spans="1:10" ht="15.75" customHeight="1" x14ac:dyDescent="0.25">
      <c r="A311" s="241">
        <v>43323</v>
      </c>
      <c r="B311" s="242">
        <v>180172100</v>
      </c>
      <c r="C311" s="106">
        <v>4</v>
      </c>
      <c r="D311" s="246">
        <v>369600</v>
      </c>
      <c r="E311" s="244"/>
      <c r="F311" s="247"/>
      <c r="G311" s="246"/>
      <c r="H311" s="244"/>
      <c r="I311" s="245">
        <v>6056752</v>
      </c>
      <c r="J311" s="246" t="s">
        <v>17</v>
      </c>
    </row>
    <row r="312" spans="1:10" ht="15.75" customHeight="1" x14ac:dyDescent="0.25">
      <c r="A312" s="241">
        <v>43325</v>
      </c>
      <c r="B312" s="242">
        <v>180172296</v>
      </c>
      <c r="C312" s="106">
        <v>8</v>
      </c>
      <c r="D312" s="246">
        <v>813575</v>
      </c>
      <c r="E312" s="244"/>
      <c r="F312" s="247"/>
      <c r="G312" s="246"/>
      <c r="H312" s="244"/>
      <c r="I312" s="245"/>
      <c r="J312" s="246"/>
    </row>
    <row r="313" spans="1:10" ht="15.75" customHeight="1" x14ac:dyDescent="0.25">
      <c r="A313" s="241">
        <v>43325</v>
      </c>
      <c r="B313" s="242">
        <v>180172351</v>
      </c>
      <c r="C313" s="106">
        <v>3</v>
      </c>
      <c r="D313" s="246">
        <v>311675</v>
      </c>
      <c r="E313" s="244"/>
      <c r="F313" s="247"/>
      <c r="G313" s="246"/>
      <c r="H313" s="244"/>
      <c r="I313" s="245"/>
      <c r="J313" s="246"/>
    </row>
    <row r="314" spans="1:10" ht="15.75" customHeight="1" x14ac:dyDescent="0.25">
      <c r="A314" s="241">
        <v>43326</v>
      </c>
      <c r="B314" s="242">
        <v>180172415</v>
      </c>
      <c r="C314" s="106">
        <v>2</v>
      </c>
      <c r="D314" s="246">
        <v>205013</v>
      </c>
      <c r="E314" s="244">
        <v>180044836</v>
      </c>
      <c r="F314" s="247">
        <v>2</v>
      </c>
      <c r="G314" s="246">
        <v>192063</v>
      </c>
      <c r="H314" s="244"/>
      <c r="I314" s="245"/>
      <c r="J314" s="246"/>
    </row>
    <row r="315" spans="1:10" ht="15.75" customHeight="1" x14ac:dyDescent="0.25">
      <c r="A315" s="241">
        <v>43326</v>
      </c>
      <c r="B315" s="242">
        <v>180172445</v>
      </c>
      <c r="C315" s="106">
        <v>5</v>
      </c>
      <c r="D315" s="246">
        <v>493938</v>
      </c>
      <c r="E315" s="244"/>
      <c r="F315" s="247"/>
      <c r="G315" s="246"/>
      <c r="H315" s="244"/>
      <c r="I315" s="245"/>
      <c r="J315" s="246"/>
    </row>
    <row r="316" spans="1:10" ht="15.75" customHeight="1" x14ac:dyDescent="0.25">
      <c r="A316" s="241">
        <v>43327</v>
      </c>
      <c r="B316" s="242">
        <v>180172490</v>
      </c>
      <c r="C316" s="106">
        <v>6</v>
      </c>
      <c r="D316" s="246">
        <v>646800</v>
      </c>
      <c r="E316" s="244"/>
      <c r="F316" s="247"/>
      <c r="G316" s="246"/>
      <c r="H316" s="244"/>
      <c r="I316" s="245"/>
      <c r="J316" s="246"/>
    </row>
    <row r="317" spans="1:10" ht="15.75" customHeight="1" x14ac:dyDescent="0.25">
      <c r="A317" s="241">
        <v>43327</v>
      </c>
      <c r="B317" s="242">
        <v>180172552</v>
      </c>
      <c r="C317" s="106">
        <v>8</v>
      </c>
      <c r="D317" s="246">
        <v>800800</v>
      </c>
      <c r="E317" s="244"/>
      <c r="F317" s="247"/>
      <c r="G317" s="246"/>
      <c r="H317" s="244"/>
      <c r="I317" s="245"/>
      <c r="J317" s="246"/>
    </row>
    <row r="318" spans="1:10" ht="15.75" customHeight="1" x14ac:dyDescent="0.25">
      <c r="A318" s="241">
        <v>43328</v>
      </c>
      <c r="B318" s="242">
        <v>180172590</v>
      </c>
      <c r="C318" s="106">
        <v>2</v>
      </c>
      <c r="D318" s="246">
        <v>255063</v>
      </c>
      <c r="E318" s="244">
        <v>180044867</v>
      </c>
      <c r="F318" s="247">
        <v>1</v>
      </c>
      <c r="G318" s="246">
        <v>99050</v>
      </c>
      <c r="H318" s="244"/>
      <c r="I318" s="245"/>
      <c r="J318" s="246"/>
    </row>
    <row r="319" spans="1:10" ht="15.75" customHeight="1" x14ac:dyDescent="0.25">
      <c r="A319" s="241">
        <v>43328</v>
      </c>
      <c r="B319" s="242">
        <v>180172640</v>
      </c>
      <c r="C319" s="106">
        <v>2</v>
      </c>
      <c r="D319" s="246">
        <v>189088</v>
      </c>
      <c r="E319" s="244"/>
      <c r="F319" s="247"/>
      <c r="G319" s="246"/>
      <c r="H319" s="244"/>
      <c r="I319" s="245"/>
      <c r="J319" s="246"/>
    </row>
    <row r="320" spans="1:10" ht="15.75" customHeight="1" x14ac:dyDescent="0.25">
      <c r="A320" s="241">
        <v>43330</v>
      </c>
      <c r="B320" s="242">
        <v>180172706</v>
      </c>
      <c r="C320" s="106">
        <v>4</v>
      </c>
      <c r="D320" s="246">
        <v>397075</v>
      </c>
      <c r="E320" s="244">
        <v>180044890</v>
      </c>
      <c r="F320" s="247">
        <v>1</v>
      </c>
      <c r="G320" s="246">
        <v>95025</v>
      </c>
      <c r="H320" s="244"/>
      <c r="I320" s="245"/>
      <c r="J320" s="246"/>
    </row>
    <row r="321" spans="1:10" ht="15.75" customHeight="1" x14ac:dyDescent="0.25">
      <c r="A321" s="241">
        <v>43330</v>
      </c>
      <c r="B321" s="242">
        <v>180172736</v>
      </c>
      <c r="C321" s="106">
        <v>4</v>
      </c>
      <c r="D321" s="246">
        <v>465938</v>
      </c>
      <c r="E321" s="244"/>
      <c r="F321" s="247"/>
      <c r="G321" s="246"/>
      <c r="H321" s="244"/>
      <c r="I321" s="245">
        <v>4192827</v>
      </c>
      <c r="J321" s="246" t="s">
        <v>17</v>
      </c>
    </row>
    <row r="322" spans="1:10" ht="15.75" customHeight="1" x14ac:dyDescent="0.25">
      <c r="A322" s="241">
        <v>43332</v>
      </c>
      <c r="B322" s="242">
        <v>180172863</v>
      </c>
      <c r="C322" s="106">
        <v>11</v>
      </c>
      <c r="D322" s="246">
        <v>1249500</v>
      </c>
      <c r="E322" s="244">
        <v>180044921</v>
      </c>
      <c r="F322" s="247">
        <v>1</v>
      </c>
      <c r="G322" s="246">
        <v>124338</v>
      </c>
      <c r="H322" s="244"/>
      <c r="I322" s="245"/>
      <c r="J322" s="246"/>
    </row>
    <row r="323" spans="1:10" ht="15.75" customHeight="1" x14ac:dyDescent="0.25">
      <c r="A323" s="241">
        <v>43332</v>
      </c>
      <c r="B323" s="242">
        <v>180172901</v>
      </c>
      <c r="C323" s="106">
        <v>4</v>
      </c>
      <c r="D323" s="246">
        <v>421488</v>
      </c>
      <c r="E323" s="244"/>
      <c r="F323" s="247"/>
      <c r="G323" s="246"/>
      <c r="H323" s="244"/>
      <c r="I323" s="245"/>
      <c r="J323" s="246"/>
    </row>
    <row r="324" spans="1:10" ht="15.75" customHeight="1" x14ac:dyDescent="0.25">
      <c r="A324" s="241">
        <v>43333</v>
      </c>
      <c r="B324" s="242">
        <v>180172944</v>
      </c>
      <c r="C324" s="106">
        <v>9</v>
      </c>
      <c r="D324" s="246">
        <v>995225</v>
      </c>
      <c r="E324" s="244">
        <v>180044937</v>
      </c>
      <c r="F324" s="247">
        <v>15</v>
      </c>
      <c r="G324" s="246">
        <v>1684025</v>
      </c>
      <c r="H324" s="244"/>
      <c r="I324" s="245"/>
      <c r="J324" s="246"/>
    </row>
    <row r="325" spans="1:10" ht="15.75" customHeight="1" x14ac:dyDescent="0.25">
      <c r="A325" s="241">
        <v>43333</v>
      </c>
      <c r="B325" s="242">
        <v>180172986</v>
      </c>
      <c r="C325" s="106">
        <v>2</v>
      </c>
      <c r="D325" s="246">
        <v>206500</v>
      </c>
      <c r="E325" s="244"/>
      <c r="F325" s="247"/>
      <c r="G325" s="246"/>
      <c r="H325" s="244"/>
      <c r="I325" s="245"/>
      <c r="J325" s="246"/>
    </row>
    <row r="326" spans="1:10" ht="15.75" customHeight="1" x14ac:dyDescent="0.25">
      <c r="A326" s="241">
        <v>43335</v>
      </c>
      <c r="B326" s="242">
        <v>180173043</v>
      </c>
      <c r="C326" s="106">
        <v>8</v>
      </c>
      <c r="D326" s="246">
        <v>737013</v>
      </c>
      <c r="E326" s="244">
        <v>180044950</v>
      </c>
      <c r="F326" s="247">
        <v>1</v>
      </c>
      <c r="G326" s="246">
        <v>115500</v>
      </c>
      <c r="H326" s="244"/>
      <c r="I326" s="245"/>
      <c r="J326" s="246"/>
    </row>
    <row r="327" spans="1:10" ht="15.75" customHeight="1" x14ac:dyDescent="0.25">
      <c r="A327" s="241">
        <v>43336</v>
      </c>
      <c r="B327" s="242">
        <v>180173119</v>
      </c>
      <c r="C327" s="106">
        <v>7</v>
      </c>
      <c r="D327" s="246">
        <v>708050</v>
      </c>
      <c r="E327" s="244"/>
      <c r="F327" s="247"/>
      <c r="G327" s="246"/>
      <c r="H327" s="244"/>
      <c r="I327" s="245"/>
      <c r="J327" s="246"/>
    </row>
    <row r="328" spans="1:10" ht="15.75" customHeight="1" x14ac:dyDescent="0.25">
      <c r="A328" s="241">
        <v>43336</v>
      </c>
      <c r="B328" s="242">
        <v>180173149</v>
      </c>
      <c r="C328" s="106">
        <v>2</v>
      </c>
      <c r="D328" s="246">
        <v>220763</v>
      </c>
      <c r="E328" s="244"/>
      <c r="F328" s="247"/>
      <c r="G328" s="246"/>
      <c r="H328" s="244"/>
      <c r="I328" s="245"/>
      <c r="J328" s="246"/>
    </row>
    <row r="329" spans="1:10" ht="15.75" customHeight="1" x14ac:dyDescent="0.25">
      <c r="A329" s="241">
        <v>43337</v>
      </c>
      <c r="B329" s="242">
        <v>180173195</v>
      </c>
      <c r="C329" s="106">
        <v>3</v>
      </c>
      <c r="D329" s="246">
        <v>300213</v>
      </c>
      <c r="E329" s="244">
        <v>180044979</v>
      </c>
      <c r="F329" s="247">
        <v>4</v>
      </c>
      <c r="G329" s="246">
        <v>420438</v>
      </c>
      <c r="H329" s="244"/>
      <c r="I329" s="245"/>
      <c r="J329" s="246"/>
    </row>
    <row r="330" spans="1:10" ht="15.75" customHeight="1" x14ac:dyDescent="0.25">
      <c r="A330" s="241">
        <v>43337</v>
      </c>
      <c r="B330" s="242">
        <v>180173214</v>
      </c>
      <c r="C330" s="106">
        <v>1</v>
      </c>
      <c r="D330" s="246">
        <v>131513</v>
      </c>
      <c r="E330" s="244"/>
      <c r="F330" s="247"/>
      <c r="G330" s="246"/>
      <c r="H330" s="244"/>
      <c r="I330" s="245"/>
      <c r="J330" s="246"/>
    </row>
    <row r="331" spans="1:10" ht="15.75" customHeight="1" x14ac:dyDescent="0.25">
      <c r="A331" s="241">
        <v>43339</v>
      </c>
      <c r="B331" s="242">
        <v>180173329</v>
      </c>
      <c r="C331" s="106">
        <v>15</v>
      </c>
      <c r="D331" s="246">
        <v>1609650</v>
      </c>
      <c r="E331" s="244"/>
      <c r="F331" s="247"/>
      <c r="G331" s="246"/>
      <c r="H331" s="244"/>
      <c r="I331" s="245"/>
      <c r="J331" s="246"/>
    </row>
    <row r="332" spans="1:10" ht="15.75" customHeight="1" x14ac:dyDescent="0.25">
      <c r="A332" s="241">
        <v>43339</v>
      </c>
      <c r="B332" s="242">
        <v>180173366</v>
      </c>
      <c r="C332" s="106">
        <v>3</v>
      </c>
      <c r="D332" s="246">
        <v>257075</v>
      </c>
      <c r="E332" s="244"/>
      <c r="F332" s="247"/>
      <c r="G332" s="246"/>
      <c r="H332" s="244"/>
      <c r="I332" s="245"/>
      <c r="J332" s="246"/>
    </row>
    <row r="333" spans="1:10" ht="15.75" customHeight="1" x14ac:dyDescent="0.25">
      <c r="A333" s="241">
        <v>43340</v>
      </c>
      <c r="B333" s="242">
        <v>180173416</v>
      </c>
      <c r="C333" s="106">
        <v>11</v>
      </c>
      <c r="D333" s="246">
        <v>1176963</v>
      </c>
      <c r="E333" s="244">
        <v>180045019</v>
      </c>
      <c r="F333" s="247">
        <v>1</v>
      </c>
      <c r="G333" s="246">
        <v>187163</v>
      </c>
      <c r="H333" s="244"/>
      <c r="I333" s="245"/>
      <c r="J333" s="246"/>
    </row>
    <row r="334" spans="1:10" ht="15.75" customHeight="1" x14ac:dyDescent="0.25">
      <c r="A334" s="241">
        <v>43340</v>
      </c>
      <c r="B334" s="242">
        <v>180173463</v>
      </c>
      <c r="C334" s="106">
        <v>2</v>
      </c>
      <c r="D334" s="246">
        <v>143500</v>
      </c>
      <c r="E334" s="244"/>
      <c r="F334" s="247"/>
      <c r="G334" s="246"/>
      <c r="H334" s="244"/>
      <c r="I334" s="245"/>
      <c r="J334" s="246"/>
    </row>
    <row r="335" spans="1:10" ht="15.75" customHeight="1" x14ac:dyDescent="0.25">
      <c r="A335" s="241">
        <v>43341</v>
      </c>
      <c r="B335" s="242">
        <v>180173521</v>
      </c>
      <c r="C335" s="106">
        <v>7</v>
      </c>
      <c r="D335" s="246">
        <v>590188</v>
      </c>
      <c r="E335" s="244">
        <v>180045035</v>
      </c>
      <c r="F335" s="247">
        <v>1</v>
      </c>
      <c r="G335" s="246">
        <v>126000</v>
      </c>
      <c r="H335" s="244"/>
      <c r="I335" s="245"/>
      <c r="J335" s="246"/>
    </row>
    <row r="336" spans="1:10" ht="15.75" customHeight="1" x14ac:dyDescent="0.25">
      <c r="A336" s="241">
        <v>43341</v>
      </c>
      <c r="B336" s="242">
        <v>180173555</v>
      </c>
      <c r="C336" s="106">
        <v>3</v>
      </c>
      <c r="D336" s="246">
        <v>300650</v>
      </c>
      <c r="E336" s="244"/>
      <c r="F336" s="247"/>
      <c r="G336" s="246"/>
      <c r="H336" s="244"/>
      <c r="I336" s="245"/>
      <c r="J336" s="246"/>
    </row>
    <row r="337" spans="1:10" ht="15.75" customHeight="1" x14ac:dyDescent="0.25">
      <c r="A337" s="241">
        <v>43342</v>
      </c>
      <c r="B337" s="242">
        <v>180173601</v>
      </c>
      <c r="C337" s="106">
        <v>6</v>
      </c>
      <c r="D337" s="246">
        <v>629038</v>
      </c>
      <c r="E337" s="244">
        <v>180045046</v>
      </c>
      <c r="F337" s="247">
        <v>1</v>
      </c>
      <c r="G337" s="246">
        <v>187163</v>
      </c>
      <c r="H337" s="244"/>
      <c r="I337" s="245"/>
      <c r="J337" s="246"/>
    </row>
    <row r="338" spans="1:10" ht="15.75" customHeight="1" x14ac:dyDescent="0.25">
      <c r="A338" s="241">
        <v>43342</v>
      </c>
      <c r="B338" s="242">
        <v>180173645</v>
      </c>
      <c r="C338" s="106">
        <v>5</v>
      </c>
      <c r="D338" s="246">
        <v>611363</v>
      </c>
      <c r="E338" s="244"/>
      <c r="F338" s="247"/>
      <c r="G338" s="246"/>
      <c r="H338" s="244"/>
      <c r="I338" s="245"/>
      <c r="J338" s="246"/>
    </row>
    <row r="339" spans="1:10" ht="15.75" customHeight="1" x14ac:dyDescent="0.25">
      <c r="A339" s="241">
        <v>43343</v>
      </c>
      <c r="B339" s="242">
        <v>180173687</v>
      </c>
      <c r="C339" s="106">
        <v>14</v>
      </c>
      <c r="D339" s="246">
        <v>1408750</v>
      </c>
      <c r="E339" s="244">
        <v>180045058</v>
      </c>
      <c r="F339" s="247">
        <v>1</v>
      </c>
      <c r="G339" s="246">
        <v>64050</v>
      </c>
      <c r="H339" s="244"/>
      <c r="I339" s="245"/>
      <c r="J339" s="246"/>
    </row>
    <row r="340" spans="1:10" ht="15.75" customHeight="1" x14ac:dyDescent="0.25">
      <c r="A340" s="241">
        <v>43343</v>
      </c>
      <c r="B340" s="242">
        <v>180173718</v>
      </c>
      <c r="C340" s="106">
        <v>1</v>
      </c>
      <c r="D340" s="246">
        <v>84088</v>
      </c>
      <c r="E340" s="244"/>
      <c r="F340" s="247"/>
      <c r="G340" s="246"/>
      <c r="H340" s="244"/>
      <c r="I340" s="245"/>
      <c r="J340" s="246"/>
    </row>
    <row r="341" spans="1:10" ht="15.75" customHeight="1" x14ac:dyDescent="0.25">
      <c r="A341" s="241">
        <v>43344</v>
      </c>
      <c r="B341" s="242">
        <v>180173759</v>
      </c>
      <c r="C341" s="106">
        <v>2</v>
      </c>
      <c r="D341" s="246">
        <v>211050</v>
      </c>
      <c r="E341" s="244">
        <v>180045075</v>
      </c>
      <c r="F341" s="247">
        <v>1</v>
      </c>
      <c r="G341" s="246">
        <v>84088</v>
      </c>
      <c r="H341" s="244"/>
      <c r="I341" s="245"/>
      <c r="J341" s="246"/>
    </row>
    <row r="342" spans="1:10" ht="15.75" customHeight="1" x14ac:dyDescent="0.25">
      <c r="A342" s="241">
        <v>43344</v>
      </c>
      <c r="B342" s="242">
        <v>180173785</v>
      </c>
      <c r="C342" s="106">
        <v>1</v>
      </c>
      <c r="D342" s="246">
        <v>64050</v>
      </c>
      <c r="E342" s="244"/>
      <c r="F342" s="247"/>
      <c r="G342" s="246"/>
      <c r="H342" s="244"/>
      <c r="I342" s="245">
        <v>9063865</v>
      </c>
      <c r="J342" s="246" t="s">
        <v>17</v>
      </c>
    </row>
    <row r="343" spans="1:10" ht="15.75" customHeight="1" x14ac:dyDescent="0.25">
      <c r="A343" s="241">
        <v>43346</v>
      </c>
      <c r="B343" s="242">
        <v>180173895</v>
      </c>
      <c r="C343" s="106">
        <v>7</v>
      </c>
      <c r="D343" s="246">
        <v>714438</v>
      </c>
      <c r="E343" s="244">
        <v>180045109</v>
      </c>
      <c r="F343" s="247">
        <v>1</v>
      </c>
      <c r="G343" s="246">
        <v>92050</v>
      </c>
      <c r="H343" s="244"/>
      <c r="I343" s="245"/>
      <c r="J343" s="246"/>
    </row>
    <row r="344" spans="1:10" ht="15.75" customHeight="1" x14ac:dyDescent="0.25">
      <c r="A344" s="241">
        <v>43346</v>
      </c>
      <c r="B344" s="242">
        <v>180173945</v>
      </c>
      <c r="C344" s="106">
        <v>4</v>
      </c>
      <c r="D344" s="246">
        <v>376775</v>
      </c>
      <c r="E344" s="244"/>
      <c r="F344" s="247"/>
      <c r="G344" s="246"/>
      <c r="H344" s="244"/>
      <c r="I344" s="245"/>
      <c r="J344" s="246"/>
    </row>
    <row r="345" spans="1:10" ht="15.75" customHeight="1" x14ac:dyDescent="0.25">
      <c r="A345" s="241">
        <v>43347</v>
      </c>
      <c r="B345" s="242">
        <v>180173990</v>
      </c>
      <c r="C345" s="106">
        <v>8</v>
      </c>
      <c r="D345" s="246">
        <v>831163</v>
      </c>
      <c r="E345" s="244">
        <v>180045126</v>
      </c>
      <c r="F345" s="247">
        <v>2</v>
      </c>
      <c r="G345" s="246">
        <v>223038</v>
      </c>
      <c r="H345" s="244"/>
      <c r="I345" s="245"/>
      <c r="J345" s="246"/>
    </row>
    <row r="346" spans="1:10" ht="15.75" customHeight="1" x14ac:dyDescent="0.25">
      <c r="A346" s="241">
        <v>43347</v>
      </c>
      <c r="B346" s="242">
        <v>180174030</v>
      </c>
      <c r="C346" s="106">
        <v>2</v>
      </c>
      <c r="D346" s="246">
        <v>164675</v>
      </c>
      <c r="E346" s="244"/>
      <c r="F346" s="247"/>
      <c r="G346" s="246"/>
      <c r="H346" s="244"/>
      <c r="I346" s="245"/>
      <c r="J346" s="246"/>
    </row>
    <row r="347" spans="1:10" ht="15.75" customHeight="1" x14ac:dyDescent="0.25">
      <c r="A347" s="241">
        <v>43348</v>
      </c>
      <c r="B347" s="242">
        <v>180174102</v>
      </c>
      <c r="C347" s="106">
        <v>7</v>
      </c>
      <c r="D347" s="246">
        <v>818213</v>
      </c>
      <c r="E347" s="244"/>
      <c r="F347" s="247"/>
      <c r="G347" s="246"/>
      <c r="H347" s="244"/>
      <c r="I347" s="245"/>
      <c r="J347" s="246"/>
    </row>
    <row r="348" spans="1:10" ht="15.75" customHeight="1" x14ac:dyDescent="0.25">
      <c r="A348" s="241">
        <v>43348</v>
      </c>
      <c r="B348" s="242">
        <v>180174128</v>
      </c>
      <c r="C348" s="106">
        <v>1</v>
      </c>
      <c r="D348" s="246">
        <v>97038</v>
      </c>
      <c r="E348" s="244"/>
      <c r="F348" s="247"/>
      <c r="G348" s="246"/>
      <c r="H348" s="244"/>
      <c r="I348" s="245"/>
      <c r="J348" s="246"/>
    </row>
    <row r="349" spans="1:10" ht="15.75" customHeight="1" x14ac:dyDescent="0.25">
      <c r="A349" s="241">
        <v>43349</v>
      </c>
      <c r="B349" s="242">
        <v>180174183</v>
      </c>
      <c r="C349" s="106">
        <v>6</v>
      </c>
      <c r="D349" s="246">
        <v>637000</v>
      </c>
      <c r="E349" s="244">
        <v>180045164</v>
      </c>
      <c r="F349" s="247">
        <v>1</v>
      </c>
      <c r="G349" s="246">
        <v>69300</v>
      </c>
      <c r="H349" s="244"/>
      <c r="I349" s="245"/>
      <c r="J349" s="246"/>
    </row>
    <row r="350" spans="1:10" ht="15.75" customHeight="1" x14ac:dyDescent="0.25">
      <c r="A350" s="241">
        <v>43349</v>
      </c>
      <c r="B350" s="242">
        <v>180174225</v>
      </c>
      <c r="C350" s="106">
        <v>4</v>
      </c>
      <c r="D350" s="246">
        <v>440213</v>
      </c>
      <c r="E350" s="244"/>
      <c r="F350" s="247"/>
      <c r="G350" s="246"/>
      <c r="H350" s="244"/>
      <c r="I350" s="245"/>
      <c r="J350" s="246"/>
    </row>
    <row r="351" spans="1:10" ht="15.75" customHeight="1" x14ac:dyDescent="0.25">
      <c r="A351" s="241">
        <v>43350</v>
      </c>
      <c r="B351" s="242">
        <v>180174277</v>
      </c>
      <c r="C351" s="106">
        <v>14</v>
      </c>
      <c r="D351" s="246">
        <v>1298413</v>
      </c>
      <c r="E351" s="244">
        <v>180045172</v>
      </c>
      <c r="F351" s="247">
        <v>3</v>
      </c>
      <c r="G351" s="246">
        <v>271250</v>
      </c>
      <c r="H351" s="244"/>
      <c r="I351" s="245"/>
      <c r="J351" s="246"/>
    </row>
    <row r="352" spans="1:10" ht="15.75" customHeight="1" x14ac:dyDescent="0.25">
      <c r="A352" s="241">
        <v>43350</v>
      </c>
      <c r="B352" s="242">
        <v>180174319</v>
      </c>
      <c r="C352" s="106">
        <v>1</v>
      </c>
      <c r="D352" s="246">
        <v>107888</v>
      </c>
      <c r="E352" s="244"/>
      <c r="F352" s="247"/>
      <c r="G352" s="246"/>
      <c r="H352" s="244"/>
      <c r="I352" s="245"/>
      <c r="J352" s="246"/>
    </row>
    <row r="353" spans="1:10" ht="15.75" customHeight="1" x14ac:dyDescent="0.25">
      <c r="A353" s="241">
        <v>43351</v>
      </c>
      <c r="B353" s="242">
        <v>180174347</v>
      </c>
      <c r="C353" s="106">
        <v>1</v>
      </c>
      <c r="D353" s="246">
        <v>115063</v>
      </c>
      <c r="E353" s="244">
        <v>180045186</v>
      </c>
      <c r="F353" s="247">
        <v>1</v>
      </c>
      <c r="G353" s="246">
        <v>99050</v>
      </c>
      <c r="H353" s="244"/>
      <c r="I353" s="245"/>
      <c r="J353" s="246"/>
    </row>
    <row r="354" spans="1:10" ht="15.75" customHeight="1" x14ac:dyDescent="0.25">
      <c r="A354" s="241">
        <v>43351</v>
      </c>
      <c r="B354" s="242">
        <v>180174373</v>
      </c>
      <c r="C354" s="106">
        <v>1</v>
      </c>
      <c r="D354" s="246">
        <v>125738</v>
      </c>
      <c r="E354" s="244"/>
      <c r="F354" s="247"/>
      <c r="G354" s="246"/>
      <c r="H354" s="244"/>
      <c r="I354" s="245">
        <v>4971929</v>
      </c>
      <c r="J354" s="246" t="s">
        <v>17</v>
      </c>
    </row>
    <row r="355" spans="1:10" ht="15.75" customHeight="1" x14ac:dyDescent="0.25">
      <c r="A355" s="241">
        <v>43353</v>
      </c>
      <c r="B355" s="242">
        <v>180174511</v>
      </c>
      <c r="C355" s="106">
        <v>6</v>
      </c>
      <c r="D355" s="246">
        <v>545913</v>
      </c>
      <c r="E355" s="244"/>
      <c r="F355" s="247"/>
      <c r="G355" s="246"/>
      <c r="H355" s="244"/>
      <c r="I355" s="245"/>
      <c r="J355" s="246"/>
    </row>
    <row r="356" spans="1:10" ht="15.75" customHeight="1" x14ac:dyDescent="0.25">
      <c r="A356" s="241">
        <v>43353</v>
      </c>
      <c r="B356" s="242">
        <v>180174558</v>
      </c>
      <c r="C356" s="106">
        <v>1</v>
      </c>
      <c r="D356" s="246">
        <v>142888</v>
      </c>
      <c r="E356" s="244"/>
      <c r="F356" s="247"/>
      <c r="G356" s="246"/>
      <c r="H356" s="244"/>
      <c r="I356" s="245"/>
      <c r="J356" s="246"/>
    </row>
    <row r="357" spans="1:10" ht="15.75" customHeight="1" x14ac:dyDescent="0.25">
      <c r="A357" s="241">
        <v>43355</v>
      </c>
      <c r="B357" s="242">
        <v>180174665</v>
      </c>
      <c r="C357" s="106">
        <v>11</v>
      </c>
      <c r="D357" s="246">
        <v>1286863</v>
      </c>
      <c r="E357" s="244">
        <v>180045246</v>
      </c>
      <c r="F357" s="247">
        <v>1</v>
      </c>
      <c r="G357" s="246">
        <v>84088</v>
      </c>
      <c r="H357" s="244"/>
      <c r="I357" s="245"/>
      <c r="J357" s="246"/>
    </row>
    <row r="358" spans="1:10" ht="15.75" customHeight="1" x14ac:dyDescent="0.25">
      <c r="A358" s="241">
        <v>43355</v>
      </c>
      <c r="B358" s="242">
        <v>180174723</v>
      </c>
      <c r="C358" s="106">
        <v>5</v>
      </c>
      <c r="D358" s="246">
        <v>425250</v>
      </c>
      <c r="E358" s="244"/>
      <c r="F358" s="247"/>
      <c r="G358" s="246"/>
      <c r="H358" s="244"/>
      <c r="I358" s="245"/>
      <c r="J358" s="246"/>
    </row>
    <row r="359" spans="1:10" ht="15.75" customHeight="1" x14ac:dyDescent="0.25">
      <c r="A359" s="241">
        <v>43356</v>
      </c>
      <c r="B359" s="242">
        <v>180174759</v>
      </c>
      <c r="C359" s="106">
        <v>11</v>
      </c>
      <c r="D359" s="246">
        <v>1076863</v>
      </c>
      <c r="E359" s="244">
        <v>180045262</v>
      </c>
      <c r="F359" s="247">
        <v>1</v>
      </c>
      <c r="G359" s="246">
        <v>93013</v>
      </c>
      <c r="H359" s="244"/>
      <c r="I359" s="245"/>
      <c r="J359" s="246"/>
    </row>
    <row r="360" spans="1:10" ht="15.75" customHeight="1" x14ac:dyDescent="0.25">
      <c r="A360" s="241">
        <v>43356</v>
      </c>
      <c r="B360" s="242">
        <v>180174788</v>
      </c>
      <c r="C360" s="106">
        <v>1</v>
      </c>
      <c r="D360" s="246">
        <v>91700</v>
      </c>
      <c r="E360" s="244"/>
      <c r="F360" s="247"/>
      <c r="G360" s="246"/>
      <c r="H360" s="244"/>
      <c r="I360" s="245"/>
      <c r="J360" s="246"/>
    </row>
    <row r="361" spans="1:10" ht="15.75" customHeight="1" x14ac:dyDescent="0.25">
      <c r="A361" s="241">
        <v>43357</v>
      </c>
      <c r="B361" s="242">
        <v>180174857</v>
      </c>
      <c r="C361" s="106">
        <v>10</v>
      </c>
      <c r="D361" s="246">
        <v>981925</v>
      </c>
      <c r="E361" s="244">
        <v>180045276</v>
      </c>
      <c r="F361" s="247">
        <v>2</v>
      </c>
      <c r="G361" s="246">
        <v>219100</v>
      </c>
      <c r="H361" s="244"/>
      <c r="I361" s="245"/>
      <c r="J361" s="246"/>
    </row>
    <row r="362" spans="1:10" ht="15.75" customHeight="1" x14ac:dyDescent="0.25">
      <c r="A362" s="241">
        <v>43357</v>
      </c>
      <c r="B362" s="242">
        <v>180174883</v>
      </c>
      <c r="C362" s="106">
        <v>2</v>
      </c>
      <c r="D362" s="246">
        <v>217350</v>
      </c>
      <c r="E362" s="244"/>
      <c r="F362" s="247"/>
      <c r="G362" s="246"/>
      <c r="H362" s="244"/>
      <c r="I362" s="245"/>
      <c r="J362" s="246"/>
    </row>
    <row r="363" spans="1:10" ht="15.75" customHeight="1" x14ac:dyDescent="0.25">
      <c r="A363" s="241">
        <v>43357</v>
      </c>
      <c r="B363" s="242">
        <v>180174884</v>
      </c>
      <c r="C363" s="106">
        <v>1</v>
      </c>
      <c r="D363" s="246">
        <v>86013</v>
      </c>
      <c r="E363" s="244"/>
      <c r="F363" s="247"/>
      <c r="G363" s="246"/>
      <c r="H363" s="244"/>
      <c r="I363" s="245"/>
      <c r="J363" s="246"/>
    </row>
    <row r="364" spans="1:10" ht="15.75" customHeight="1" x14ac:dyDescent="0.25">
      <c r="A364" s="241">
        <v>43358</v>
      </c>
      <c r="B364" s="242">
        <v>180174938</v>
      </c>
      <c r="C364" s="106">
        <v>6</v>
      </c>
      <c r="D364" s="246">
        <v>598938</v>
      </c>
      <c r="E364" s="244">
        <v>180045293</v>
      </c>
      <c r="F364" s="247">
        <v>1</v>
      </c>
      <c r="G364" s="246">
        <v>97563</v>
      </c>
      <c r="H364" s="244"/>
      <c r="I364" s="245"/>
      <c r="J364" s="246"/>
    </row>
    <row r="365" spans="1:10" ht="15.75" customHeight="1" x14ac:dyDescent="0.25">
      <c r="A365" s="241">
        <v>43358</v>
      </c>
      <c r="B365" s="242">
        <v>180174969</v>
      </c>
      <c r="C365" s="106">
        <v>1</v>
      </c>
      <c r="D365" s="246">
        <v>95725</v>
      </c>
      <c r="E365" s="244"/>
      <c r="F365" s="247"/>
      <c r="G365" s="246"/>
      <c r="H365" s="244"/>
      <c r="I365" s="245">
        <v>5055664</v>
      </c>
      <c r="J365" s="246" t="s">
        <v>17</v>
      </c>
    </row>
    <row r="366" spans="1:10" ht="15.75" customHeight="1" x14ac:dyDescent="0.25">
      <c r="A366" s="241">
        <v>43360</v>
      </c>
      <c r="B366" s="242">
        <v>180175097</v>
      </c>
      <c r="C366" s="106">
        <v>5</v>
      </c>
      <c r="D366" s="246">
        <v>431463</v>
      </c>
      <c r="E366" s="244">
        <v>180045321</v>
      </c>
      <c r="F366" s="247">
        <v>3</v>
      </c>
      <c r="G366" s="246">
        <v>249638</v>
      </c>
      <c r="H366" s="244"/>
      <c r="I366" s="245"/>
      <c r="J366" s="246"/>
    </row>
    <row r="367" spans="1:10" ht="15.75" customHeight="1" x14ac:dyDescent="0.25">
      <c r="A367" s="241">
        <v>43360</v>
      </c>
      <c r="B367" s="242">
        <v>180175119</v>
      </c>
      <c r="C367" s="106">
        <v>1</v>
      </c>
      <c r="D367" s="246">
        <v>110075</v>
      </c>
      <c r="E367" s="244"/>
      <c r="F367" s="247"/>
      <c r="G367" s="246"/>
      <c r="H367" s="244"/>
      <c r="I367" s="245"/>
      <c r="J367" s="246"/>
    </row>
    <row r="368" spans="1:10" ht="15.75" customHeight="1" x14ac:dyDescent="0.25">
      <c r="A368" s="241">
        <v>43361</v>
      </c>
      <c r="B368" s="242">
        <v>180175182</v>
      </c>
      <c r="C368" s="106">
        <v>4</v>
      </c>
      <c r="D368" s="246">
        <v>403550</v>
      </c>
      <c r="E368" s="244"/>
      <c r="F368" s="247"/>
      <c r="G368" s="246"/>
      <c r="H368" s="244"/>
      <c r="I368" s="245"/>
      <c r="J368" s="246"/>
    </row>
    <row r="369" spans="1:10" ht="15.75" customHeight="1" x14ac:dyDescent="0.25">
      <c r="A369" s="241">
        <v>43361</v>
      </c>
      <c r="B369" s="242">
        <v>180175218</v>
      </c>
      <c r="C369" s="106">
        <v>3</v>
      </c>
      <c r="D369" s="246">
        <v>278338</v>
      </c>
      <c r="E369" s="244"/>
      <c r="F369" s="247"/>
      <c r="G369" s="246"/>
      <c r="H369" s="244"/>
      <c r="I369" s="245"/>
      <c r="J369" s="246"/>
    </row>
    <row r="370" spans="1:10" ht="15.75" customHeight="1" x14ac:dyDescent="0.25">
      <c r="A370" s="241">
        <v>43362</v>
      </c>
      <c r="B370" s="242">
        <v>180175256</v>
      </c>
      <c r="C370" s="106">
        <v>8</v>
      </c>
      <c r="D370" s="246">
        <v>826875</v>
      </c>
      <c r="E370" s="244">
        <v>180045356</v>
      </c>
      <c r="F370" s="247">
        <v>2</v>
      </c>
      <c r="G370" s="246">
        <v>181738</v>
      </c>
      <c r="H370" s="244"/>
      <c r="I370" s="245"/>
      <c r="J370" s="246"/>
    </row>
    <row r="371" spans="1:10" ht="15.75" customHeight="1" x14ac:dyDescent="0.25">
      <c r="A371" s="241">
        <v>43362</v>
      </c>
      <c r="B371" s="242">
        <v>180175292</v>
      </c>
      <c r="C371" s="106">
        <v>2</v>
      </c>
      <c r="D371" s="246">
        <v>186025</v>
      </c>
      <c r="E371" s="244"/>
      <c r="F371" s="247"/>
      <c r="G371" s="246"/>
      <c r="H371" s="244"/>
      <c r="I371" s="245"/>
      <c r="J371" s="246"/>
    </row>
    <row r="372" spans="1:10" ht="15.75" customHeight="1" x14ac:dyDescent="0.25">
      <c r="A372" s="241">
        <v>43363</v>
      </c>
      <c r="B372" s="242">
        <v>180175353</v>
      </c>
      <c r="C372" s="106">
        <v>13</v>
      </c>
      <c r="D372" s="246">
        <v>1220625</v>
      </c>
      <c r="E372" s="244">
        <v>180045374</v>
      </c>
      <c r="F372" s="247">
        <v>1</v>
      </c>
      <c r="G372" s="246">
        <v>93013</v>
      </c>
      <c r="H372" s="244"/>
      <c r="I372" s="245"/>
      <c r="J372" s="246"/>
    </row>
    <row r="373" spans="1:10" ht="15.75" customHeight="1" x14ac:dyDescent="0.25">
      <c r="A373" s="241">
        <v>43363</v>
      </c>
      <c r="B373" s="242">
        <v>180175393</v>
      </c>
      <c r="C373" s="106">
        <v>9</v>
      </c>
      <c r="D373" s="246">
        <v>785050</v>
      </c>
      <c r="E373" s="244"/>
      <c r="F373" s="247"/>
      <c r="G373" s="246"/>
      <c r="H373" s="244"/>
      <c r="I373" s="245"/>
      <c r="J373" s="246"/>
    </row>
    <row r="374" spans="1:10" ht="15.75" customHeight="1" x14ac:dyDescent="0.25">
      <c r="A374" s="241">
        <v>43364</v>
      </c>
      <c r="B374" s="242">
        <v>180175428</v>
      </c>
      <c r="C374" s="106">
        <v>6</v>
      </c>
      <c r="D374" s="246">
        <v>523250</v>
      </c>
      <c r="E374" s="244">
        <v>180045385</v>
      </c>
      <c r="F374" s="247">
        <v>4</v>
      </c>
      <c r="G374" s="246">
        <v>426038</v>
      </c>
      <c r="H374" s="244"/>
      <c r="I374" s="245"/>
      <c r="J374" s="246"/>
    </row>
    <row r="375" spans="1:10" ht="15.75" customHeight="1" x14ac:dyDescent="0.25">
      <c r="A375" s="241">
        <v>43364</v>
      </c>
      <c r="B375" s="242">
        <v>180175455</v>
      </c>
      <c r="C375" s="106">
        <v>3</v>
      </c>
      <c r="D375" s="246">
        <v>324888</v>
      </c>
      <c r="E375" s="244"/>
      <c r="F375" s="247"/>
      <c r="G375" s="246"/>
      <c r="H375" s="244"/>
      <c r="I375" s="245"/>
      <c r="J375" s="246"/>
    </row>
    <row r="376" spans="1:10" ht="15.75" customHeight="1" x14ac:dyDescent="0.25">
      <c r="A376" s="241">
        <v>43365</v>
      </c>
      <c r="B376" s="242">
        <v>180175496</v>
      </c>
      <c r="C376" s="247">
        <v>7</v>
      </c>
      <c r="D376" s="246">
        <v>530338</v>
      </c>
      <c r="E376" s="244">
        <v>180045400</v>
      </c>
      <c r="F376" s="247">
        <v>2</v>
      </c>
      <c r="G376" s="246">
        <v>158025</v>
      </c>
      <c r="H376" s="244"/>
      <c r="I376" s="245"/>
      <c r="J376" s="246"/>
    </row>
    <row r="377" spans="1:10" ht="15.75" customHeight="1" x14ac:dyDescent="0.25">
      <c r="A377" s="241">
        <v>43365</v>
      </c>
      <c r="B377" s="242">
        <v>180175525</v>
      </c>
      <c r="C377" s="106">
        <v>1</v>
      </c>
      <c r="D377" s="246">
        <v>104300</v>
      </c>
      <c r="E377" s="244"/>
      <c r="F377" s="247"/>
      <c r="G377" s="246"/>
      <c r="H377" s="244"/>
      <c r="I377" s="245">
        <v>4616325</v>
      </c>
      <c r="J377" s="246" t="s">
        <v>17</v>
      </c>
    </row>
    <row r="378" spans="1:10" ht="15.75" customHeight="1" x14ac:dyDescent="0.25">
      <c r="A378" s="241">
        <v>43367</v>
      </c>
      <c r="B378" s="242">
        <v>180175645</v>
      </c>
      <c r="C378" s="106">
        <v>13</v>
      </c>
      <c r="D378" s="246">
        <v>1400788</v>
      </c>
      <c r="E378" s="244"/>
      <c r="F378" s="247"/>
      <c r="G378" s="246"/>
      <c r="H378" s="244"/>
      <c r="I378" s="245"/>
      <c r="J378" s="246"/>
    </row>
    <row r="379" spans="1:10" ht="15.75" customHeight="1" x14ac:dyDescent="0.25">
      <c r="A379" s="241">
        <v>43367</v>
      </c>
      <c r="B379" s="242">
        <v>180175673</v>
      </c>
      <c r="C379" s="106">
        <v>3</v>
      </c>
      <c r="D379" s="246">
        <v>326638</v>
      </c>
      <c r="E379" s="244"/>
      <c r="F379" s="247"/>
      <c r="G379" s="246"/>
      <c r="H379" s="244"/>
      <c r="I379" s="245"/>
      <c r="J379" s="246"/>
    </row>
    <row r="380" spans="1:10" ht="15.75" customHeight="1" x14ac:dyDescent="0.25">
      <c r="A380" s="241">
        <v>43368</v>
      </c>
      <c r="B380" s="242">
        <v>180175721</v>
      </c>
      <c r="C380" s="106">
        <v>3</v>
      </c>
      <c r="D380" s="246">
        <v>283500</v>
      </c>
      <c r="E380" s="244"/>
      <c r="F380" s="247"/>
      <c r="G380" s="246"/>
      <c r="H380" s="244"/>
      <c r="I380" s="245"/>
      <c r="J380" s="246"/>
    </row>
    <row r="381" spans="1:10" ht="15.75" customHeight="1" x14ac:dyDescent="0.25">
      <c r="A381" s="241">
        <v>43368</v>
      </c>
      <c r="B381" s="242">
        <v>180175772</v>
      </c>
      <c r="C381" s="106">
        <v>4</v>
      </c>
      <c r="D381" s="246">
        <v>414750</v>
      </c>
      <c r="E381" s="244"/>
      <c r="F381" s="247"/>
      <c r="G381" s="246"/>
      <c r="H381" s="244"/>
      <c r="I381" s="245"/>
      <c r="J381" s="246"/>
    </row>
    <row r="382" spans="1:10" ht="15.75" customHeight="1" x14ac:dyDescent="0.25">
      <c r="A382" s="241">
        <v>43369</v>
      </c>
      <c r="B382" s="242">
        <v>180175808</v>
      </c>
      <c r="C382" s="106">
        <v>7</v>
      </c>
      <c r="D382" s="246">
        <v>728613</v>
      </c>
      <c r="E382" s="244">
        <v>180045456</v>
      </c>
      <c r="F382" s="247">
        <v>1</v>
      </c>
      <c r="G382" s="246">
        <v>115063</v>
      </c>
      <c r="H382" s="244"/>
      <c r="I382" s="245"/>
      <c r="J382" s="246"/>
    </row>
    <row r="383" spans="1:10" ht="15.75" customHeight="1" x14ac:dyDescent="0.25">
      <c r="A383" s="241">
        <v>43369</v>
      </c>
      <c r="B383" s="242">
        <v>180175844</v>
      </c>
      <c r="C383" s="106">
        <v>6</v>
      </c>
      <c r="D383" s="246">
        <v>532963</v>
      </c>
      <c r="E383" s="244"/>
      <c r="F383" s="247"/>
      <c r="G383" s="246"/>
      <c r="H383" s="244"/>
      <c r="I383" s="245"/>
      <c r="J383" s="246"/>
    </row>
    <row r="384" spans="1:10" ht="15.75" customHeight="1" x14ac:dyDescent="0.25">
      <c r="A384" s="241">
        <v>43370</v>
      </c>
      <c r="B384" s="242">
        <v>180175883</v>
      </c>
      <c r="C384" s="106">
        <v>6</v>
      </c>
      <c r="D384" s="246">
        <v>493150</v>
      </c>
      <c r="E384" s="244">
        <v>180045470</v>
      </c>
      <c r="F384" s="247">
        <v>1</v>
      </c>
      <c r="G384" s="246">
        <v>86013</v>
      </c>
      <c r="H384" s="244"/>
      <c r="I384" s="245"/>
      <c r="J384" s="246"/>
    </row>
    <row r="385" spans="1:10" ht="15.75" customHeight="1" x14ac:dyDescent="0.25">
      <c r="A385" s="241">
        <v>43371</v>
      </c>
      <c r="B385" s="242">
        <v>180175967</v>
      </c>
      <c r="C385" s="106">
        <v>16</v>
      </c>
      <c r="D385" s="246">
        <v>1605450</v>
      </c>
      <c r="E385" s="244">
        <v>180045481</v>
      </c>
      <c r="F385" s="247">
        <v>2</v>
      </c>
      <c r="G385" s="246">
        <v>184625</v>
      </c>
      <c r="H385" s="244"/>
      <c r="I385" s="245"/>
      <c r="J385" s="246"/>
    </row>
    <row r="386" spans="1:10" ht="15.75" customHeight="1" x14ac:dyDescent="0.25">
      <c r="A386" s="241">
        <v>43371</v>
      </c>
      <c r="B386" s="242">
        <v>180176005</v>
      </c>
      <c r="C386" s="106">
        <v>1</v>
      </c>
      <c r="D386" s="246">
        <v>47513</v>
      </c>
      <c r="E386" s="244"/>
      <c r="F386" s="247"/>
      <c r="G386" s="246"/>
      <c r="H386" s="244"/>
      <c r="I386" s="245"/>
      <c r="J386" s="246"/>
    </row>
    <row r="387" spans="1:10" ht="15.75" customHeight="1" x14ac:dyDescent="0.25">
      <c r="A387" s="241">
        <v>43372</v>
      </c>
      <c r="B387" s="242">
        <v>180176059</v>
      </c>
      <c r="C387" s="106">
        <v>6</v>
      </c>
      <c r="D387" s="246">
        <v>619500</v>
      </c>
      <c r="E387" s="244">
        <v>180045494</v>
      </c>
      <c r="F387" s="247">
        <v>2</v>
      </c>
      <c r="G387" s="246">
        <v>172025</v>
      </c>
      <c r="H387" s="244"/>
      <c r="I387" s="245"/>
      <c r="J387" s="246"/>
    </row>
    <row r="388" spans="1:10" ht="15.75" customHeight="1" x14ac:dyDescent="0.25">
      <c r="A388" s="241">
        <v>43372</v>
      </c>
      <c r="B388" s="242">
        <v>180176091</v>
      </c>
      <c r="C388" s="106">
        <v>1</v>
      </c>
      <c r="D388" s="246">
        <v>46113</v>
      </c>
      <c r="E388" s="244"/>
      <c r="F388" s="247"/>
      <c r="G388" s="246"/>
      <c r="H388" s="244"/>
      <c r="I388" s="245">
        <v>5941252</v>
      </c>
      <c r="J388" s="246" t="s">
        <v>17</v>
      </c>
    </row>
    <row r="389" spans="1:10" ht="15.75" customHeight="1" x14ac:dyDescent="0.25">
      <c r="A389" s="241">
        <v>43374</v>
      </c>
      <c r="B389" s="242">
        <v>180176205</v>
      </c>
      <c r="C389" s="106">
        <v>11</v>
      </c>
      <c r="D389" s="246">
        <v>888213</v>
      </c>
      <c r="E389" s="244"/>
      <c r="F389" s="247"/>
      <c r="G389" s="246"/>
      <c r="H389" s="244"/>
      <c r="I389" s="245"/>
      <c r="J389" s="246"/>
    </row>
    <row r="390" spans="1:10" ht="15.75" customHeight="1" x14ac:dyDescent="0.25">
      <c r="A390" s="241">
        <v>43374</v>
      </c>
      <c r="B390" s="242">
        <v>180176246</v>
      </c>
      <c r="C390" s="106">
        <v>7</v>
      </c>
      <c r="D390" s="246">
        <v>803513</v>
      </c>
      <c r="E390" s="244"/>
      <c r="F390" s="247"/>
      <c r="G390" s="246"/>
      <c r="H390" s="244"/>
      <c r="I390" s="245"/>
      <c r="J390" s="246"/>
    </row>
    <row r="391" spans="1:10" ht="15.75" customHeight="1" x14ac:dyDescent="0.25">
      <c r="A391" s="241">
        <v>43375</v>
      </c>
      <c r="B391" s="242">
        <v>180176309</v>
      </c>
      <c r="C391" s="106">
        <v>5</v>
      </c>
      <c r="D391" s="246">
        <v>503825</v>
      </c>
      <c r="E391" s="244"/>
      <c r="F391" s="247"/>
      <c r="G391" s="246"/>
      <c r="H391" s="244"/>
      <c r="I391" s="245"/>
      <c r="J391" s="246"/>
    </row>
    <row r="392" spans="1:10" ht="15.75" customHeight="1" x14ac:dyDescent="0.25">
      <c r="A392" s="241">
        <v>43375</v>
      </c>
      <c r="B392" s="242">
        <v>180176351</v>
      </c>
      <c r="C392" s="106">
        <v>2</v>
      </c>
      <c r="D392" s="246">
        <v>191538</v>
      </c>
      <c r="E392" s="244"/>
      <c r="F392" s="247"/>
      <c r="G392" s="246"/>
      <c r="H392" s="244"/>
      <c r="I392" s="245"/>
      <c r="J392" s="246"/>
    </row>
    <row r="393" spans="1:10" ht="15.75" customHeight="1" x14ac:dyDescent="0.25">
      <c r="A393" s="241">
        <v>43376</v>
      </c>
      <c r="B393" s="242">
        <v>180176398</v>
      </c>
      <c r="C393" s="106">
        <v>9</v>
      </c>
      <c r="D393" s="246">
        <v>914463</v>
      </c>
      <c r="E393" s="244"/>
      <c r="F393" s="247"/>
      <c r="G393" s="246"/>
      <c r="H393" s="244"/>
      <c r="I393" s="245"/>
      <c r="J393" s="246"/>
    </row>
    <row r="394" spans="1:10" ht="15.75" customHeight="1" x14ac:dyDescent="0.25">
      <c r="A394" s="241">
        <v>43346</v>
      </c>
      <c r="B394" s="242">
        <v>180176434</v>
      </c>
      <c r="C394" s="106">
        <v>1</v>
      </c>
      <c r="D394" s="246">
        <v>104650</v>
      </c>
      <c r="E394" s="244"/>
      <c r="F394" s="247"/>
      <c r="G394" s="246"/>
      <c r="H394" s="244"/>
      <c r="I394" s="245"/>
      <c r="J394" s="246"/>
    </row>
    <row r="395" spans="1:10" ht="15.75" customHeight="1" x14ac:dyDescent="0.25">
      <c r="A395" s="241">
        <v>43377</v>
      </c>
      <c r="B395" s="242">
        <v>180176471</v>
      </c>
      <c r="C395" s="106">
        <v>8</v>
      </c>
      <c r="D395" s="246">
        <v>808938</v>
      </c>
      <c r="E395" s="244">
        <v>180045569</v>
      </c>
      <c r="F395" s="247">
        <v>2</v>
      </c>
      <c r="G395" s="246">
        <v>130375</v>
      </c>
      <c r="H395" s="244"/>
      <c r="I395" s="245"/>
      <c r="J395" s="246"/>
    </row>
    <row r="396" spans="1:10" ht="15.75" customHeight="1" x14ac:dyDescent="0.25">
      <c r="A396" s="241">
        <v>43377</v>
      </c>
      <c r="B396" s="242">
        <v>180176509</v>
      </c>
      <c r="C396" s="106">
        <v>2</v>
      </c>
      <c r="D396" s="246">
        <v>171238</v>
      </c>
      <c r="E396" s="244"/>
      <c r="F396" s="247"/>
      <c r="G396" s="246"/>
      <c r="H396" s="244"/>
      <c r="I396" s="245"/>
      <c r="J396" s="246"/>
    </row>
    <row r="397" spans="1:10" ht="15.75" customHeight="1" x14ac:dyDescent="0.25">
      <c r="A397" s="241">
        <v>43378</v>
      </c>
      <c r="B397" s="242">
        <v>180176574</v>
      </c>
      <c r="C397" s="106">
        <v>10</v>
      </c>
      <c r="D397" s="246">
        <v>897663</v>
      </c>
      <c r="E397" s="244">
        <v>180045583</v>
      </c>
      <c r="F397" s="247">
        <v>7</v>
      </c>
      <c r="G397" s="246">
        <v>835975</v>
      </c>
      <c r="H397" s="244"/>
      <c r="I397" s="245"/>
      <c r="J397" s="246"/>
    </row>
    <row r="398" spans="1:10" ht="15.75" customHeight="1" x14ac:dyDescent="0.25">
      <c r="A398" s="241">
        <v>43378</v>
      </c>
      <c r="B398" s="242">
        <v>180176595</v>
      </c>
      <c r="C398" s="106">
        <v>5</v>
      </c>
      <c r="D398" s="246">
        <v>455088</v>
      </c>
      <c r="E398" s="244"/>
      <c r="F398" s="247"/>
      <c r="G398" s="246"/>
      <c r="H398" s="244"/>
      <c r="I398" s="245"/>
      <c r="J398" s="246"/>
    </row>
    <row r="399" spans="1:10" ht="15.75" customHeight="1" x14ac:dyDescent="0.25">
      <c r="A399" s="241">
        <v>43378</v>
      </c>
      <c r="B399" s="242">
        <v>180176607</v>
      </c>
      <c r="C399" s="106">
        <v>1</v>
      </c>
      <c r="D399" s="246">
        <v>117863</v>
      </c>
      <c r="E399" s="244"/>
      <c r="F399" s="247"/>
      <c r="G399" s="246"/>
      <c r="H399" s="244"/>
      <c r="I399" s="245"/>
      <c r="J399" s="246"/>
    </row>
    <row r="400" spans="1:10" ht="15.75" customHeight="1" x14ac:dyDescent="0.25">
      <c r="A400" s="241">
        <v>43379</v>
      </c>
      <c r="B400" s="242">
        <v>180176643</v>
      </c>
      <c r="C400" s="106">
        <v>2</v>
      </c>
      <c r="D400" s="246">
        <v>183575</v>
      </c>
      <c r="E400" s="244"/>
      <c r="F400" s="247"/>
      <c r="G400" s="246"/>
      <c r="H400" s="244"/>
      <c r="I400" s="245"/>
      <c r="J400" s="246"/>
    </row>
    <row r="401" spans="1:10" ht="15.75" customHeight="1" x14ac:dyDescent="0.25">
      <c r="A401" s="241">
        <v>43379</v>
      </c>
      <c r="B401" s="242">
        <v>180176796</v>
      </c>
      <c r="C401" s="106">
        <v>8</v>
      </c>
      <c r="D401" s="246">
        <v>682063</v>
      </c>
      <c r="E401" s="244"/>
      <c r="F401" s="247"/>
      <c r="G401" s="246"/>
      <c r="H401" s="244"/>
      <c r="I401" s="245">
        <v>5756280</v>
      </c>
      <c r="J401" s="246" t="s">
        <v>17</v>
      </c>
    </row>
    <row r="402" spans="1:10" ht="15.75" customHeight="1" x14ac:dyDescent="0.25">
      <c r="A402" s="241">
        <v>43381</v>
      </c>
      <c r="B402" s="242">
        <v>180176794</v>
      </c>
      <c r="C402" s="106">
        <v>12</v>
      </c>
      <c r="D402" s="246">
        <v>1005988</v>
      </c>
      <c r="E402" s="244">
        <v>180045630</v>
      </c>
      <c r="F402" s="247">
        <v>1</v>
      </c>
      <c r="G402" s="246">
        <v>115063</v>
      </c>
      <c r="H402" s="244"/>
      <c r="I402" s="245"/>
      <c r="J402" s="246"/>
    </row>
    <row r="403" spans="1:10" ht="15.75" customHeight="1" x14ac:dyDescent="0.25">
      <c r="A403" s="241">
        <v>43381</v>
      </c>
      <c r="B403" s="242">
        <v>180176820</v>
      </c>
      <c r="C403" s="106">
        <v>3</v>
      </c>
      <c r="D403" s="246">
        <v>244300</v>
      </c>
      <c r="E403" s="244"/>
      <c r="F403" s="247"/>
      <c r="G403" s="246"/>
      <c r="H403" s="244"/>
      <c r="I403" s="245"/>
      <c r="J403" s="246"/>
    </row>
    <row r="404" spans="1:10" ht="15.75" customHeight="1" x14ac:dyDescent="0.25">
      <c r="A404" s="241">
        <v>43382</v>
      </c>
      <c r="B404" s="242">
        <v>180176892</v>
      </c>
      <c r="C404" s="106">
        <v>17</v>
      </c>
      <c r="D404" s="246">
        <v>1625138</v>
      </c>
      <c r="E404" s="244"/>
      <c r="F404" s="247"/>
      <c r="G404" s="246"/>
      <c r="H404" s="244"/>
      <c r="I404" s="245"/>
      <c r="J404" s="246"/>
    </row>
    <row r="405" spans="1:10" ht="15.75" customHeight="1" x14ac:dyDescent="0.25">
      <c r="A405" s="241">
        <v>43382</v>
      </c>
      <c r="B405" s="242">
        <v>180176913</v>
      </c>
      <c r="C405" s="106">
        <v>2</v>
      </c>
      <c r="D405" s="246">
        <v>164150</v>
      </c>
      <c r="E405" s="244"/>
      <c r="F405" s="247"/>
      <c r="G405" s="246"/>
      <c r="H405" s="244"/>
      <c r="I405" s="245"/>
      <c r="J405" s="246"/>
    </row>
    <row r="406" spans="1:10" ht="15.75" customHeight="1" x14ac:dyDescent="0.25">
      <c r="A406" s="241">
        <v>43383</v>
      </c>
      <c r="B406" s="242">
        <v>180176964</v>
      </c>
      <c r="C406" s="106">
        <v>9</v>
      </c>
      <c r="D406" s="246">
        <v>960488</v>
      </c>
      <c r="E406" s="244"/>
      <c r="F406" s="247"/>
      <c r="G406" s="246"/>
      <c r="H406" s="244"/>
      <c r="I406" s="245"/>
      <c r="J406" s="246"/>
    </row>
    <row r="407" spans="1:10" ht="15.75" customHeight="1" x14ac:dyDescent="0.25">
      <c r="A407" s="241">
        <v>43383</v>
      </c>
      <c r="B407" s="242">
        <v>180177008</v>
      </c>
      <c r="C407" s="106">
        <v>1</v>
      </c>
      <c r="D407" s="246">
        <v>124338</v>
      </c>
      <c r="E407" s="244"/>
      <c r="F407" s="247"/>
      <c r="G407" s="246"/>
      <c r="H407" s="244"/>
      <c r="I407" s="245"/>
      <c r="J407" s="246"/>
    </row>
    <row r="408" spans="1:10" ht="15.75" customHeight="1" x14ac:dyDescent="0.25">
      <c r="A408" s="241">
        <v>43384</v>
      </c>
      <c r="B408" s="242">
        <v>180177050</v>
      </c>
      <c r="C408" s="106">
        <v>8</v>
      </c>
      <c r="D408" s="246">
        <v>662375</v>
      </c>
      <c r="E408" s="244">
        <v>180045677</v>
      </c>
      <c r="F408" s="247">
        <v>1</v>
      </c>
      <c r="G408" s="246">
        <v>124338</v>
      </c>
      <c r="H408" s="244"/>
      <c r="I408" s="245"/>
      <c r="J408" s="246"/>
    </row>
    <row r="409" spans="1:10" ht="15.75" customHeight="1" x14ac:dyDescent="0.25">
      <c r="A409" s="241">
        <v>43385</v>
      </c>
      <c r="B409" s="242">
        <v>180177126</v>
      </c>
      <c r="C409" s="106">
        <v>13</v>
      </c>
      <c r="D409" s="246">
        <v>1318975</v>
      </c>
      <c r="E409" s="244"/>
      <c r="F409" s="247"/>
      <c r="G409" s="246"/>
      <c r="H409" s="244"/>
      <c r="I409" s="245"/>
      <c r="J409" s="246"/>
    </row>
    <row r="410" spans="1:10" ht="15.75" customHeight="1" x14ac:dyDescent="0.25">
      <c r="A410" s="241">
        <v>43385</v>
      </c>
      <c r="B410" s="242">
        <v>180177157</v>
      </c>
      <c r="C410" s="106">
        <v>2</v>
      </c>
      <c r="D410" s="246">
        <v>202738</v>
      </c>
      <c r="E410" s="244"/>
      <c r="F410" s="247"/>
      <c r="G410" s="246"/>
      <c r="H410" s="244"/>
      <c r="I410" s="245"/>
      <c r="J410" s="246"/>
    </row>
    <row r="411" spans="1:10" ht="15.75" customHeight="1" x14ac:dyDescent="0.25">
      <c r="A411" s="241">
        <v>43386</v>
      </c>
      <c r="B411" s="242">
        <v>180177206</v>
      </c>
      <c r="C411" s="106">
        <v>4</v>
      </c>
      <c r="D411" s="246">
        <v>375113</v>
      </c>
      <c r="E411" s="244">
        <v>180045705</v>
      </c>
      <c r="F411" s="247">
        <v>6</v>
      </c>
      <c r="G411" s="246">
        <v>632975</v>
      </c>
      <c r="H411" s="244"/>
      <c r="I411" s="245"/>
      <c r="J411" s="246"/>
    </row>
    <row r="412" spans="1:10" ht="15.75" customHeight="1" x14ac:dyDescent="0.25">
      <c r="A412" s="241">
        <v>43386</v>
      </c>
      <c r="B412" s="242">
        <v>180177224</v>
      </c>
      <c r="C412" s="106">
        <v>2</v>
      </c>
      <c r="D412" s="246">
        <v>139125</v>
      </c>
      <c r="E412" s="244"/>
      <c r="F412" s="247"/>
      <c r="G412" s="246"/>
      <c r="H412" s="244"/>
      <c r="I412" s="245"/>
      <c r="J412" s="246"/>
    </row>
    <row r="413" spans="1:10" ht="15.75" customHeight="1" x14ac:dyDescent="0.25">
      <c r="A413" s="241">
        <v>43386</v>
      </c>
      <c r="B413" s="242">
        <v>180177236</v>
      </c>
      <c r="C413" s="106">
        <v>1</v>
      </c>
      <c r="D413" s="246">
        <v>170013</v>
      </c>
      <c r="E413" s="244"/>
      <c r="F413" s="247"/>
      <c r="G413" s="246"/>
      <c r="H413" s="244"/>
      <c r="I413" s="245">
        <v>6120365</v>
      </c>
      <c r="J413" s="246" t="s">
        <v>17</v>
      </c>
    </row>
    <row r="414" spans="1:10" ht="15.75" customHeight="1" x14ac:dyDescent="0.25">
      <c r="A414" s="241">
        <v>43388</v>
      </c>
      <c r="B414" s="242">
        <v>180177328</v>
      </c>
      <c r="C414" s="106">
        <v>14</v>
      </c>
      <c r="D414" s="246">
        <v>1304975</v>
      </c>
      <c r="E414" s="244">
        <v>180045732</v>
      </c>
      <c r="F414" s="247">
        <v>2</v>
      </c>
      <c r="G414" s="246">
        <v>308088</v>
      </c>
      <c r="H414" s="244"/>
      <c r="I414" s="245"/>
      <c r="J414" s="246"/>
    </row>
    <row r="415" spans="1:10" ht="15.75" customHeight="1" x14ac:dyDescent="0.25">
      <c r="A415" s="241">
        <v>43388</v>
      </c>
      <c r="B415" s="242">
        <v>180177370</v>
      </c>
      <c r="C415" s="106">
        <v>7</v>
      </c>
      <c r="D415" s="246">
        <v>629650</v>
      </c>
      <c r="E415" s="244"/>
      <c r="F415" s="247"/>
      <c r="G415" s="246"/>
      <c r="H415" s="244"/>
      <c r="I415" s="245"/>
      <c r="J415" s="246"/>
    </row>
    <row r="416" spans="1:10" ht="15.75" customHeight="1" x14ac:dyDescent="0.25">
      <c r="A416" s="241">
        <v>43389</v>
      </c>
      <c r="B416" s="242">
        <v>180177411</v>
      </c>
      <c r="C416" s="106">
        <v>4</v>
      </c>
      <c r="D416" s="246">
        <v>377563</v>
      </c>
      <c r="E416" s="244">
        <v>180045749</v>
      </c>
      <c r="F416" s="247">
        <v>1</v>
      </c>
      <c r="G416" s="246">
        <v>105788</v>
      </c>
      <c r="H416" s="244"/>
      <c r="I416" s="245"/>
      <c r="J416" s="246"/>
    </row>
    <row r="417" spans="1:10" ht="15.75" customHeight="1" x14ac:dyDescent="0.25">
      <c r="A417" s="241">
        <v>43390</v>
      </c>
      <c r="B417" s="242">
        <v>180177474</v>
      </c>
      <c r="C417" s="106">
        <v>9</v>
      </c>
      <c r="D417" s="246">
        <v>784525</v>
      </c>
      <c r="E417" s="244">
        <v>180045761</v>
      </c>
      <c r="F417" s="247">
        <v>1</v>
      </c>
      <c r="G417" s="246">
        <v>43575</v>
      </c>
      <c r="H417" s="244"/>
      <c r="I417" s="245"/>
      <c r="J417" s="246"/>
    </row>
    <row r="418" spans="1:10" ht="15.75" customHeight="1" x14ac:dyDescent="0.25">
      <c r="A418" s="241">
        <v>43390</v>
      </c>
      <c r="B418" s="242">
        <v>180177511</v>
      </c>
      <c r="C418" s="106">
        <v>2</v>
      </c>
      <c r="D418" s="246">
        <v>212450</v>
      </c>
      <c r="E418" s="244"/>
      <c r="F418" s="247"/>
      <c r="G418" s="246"/>
      <c r="H418" s="244"/>
      <c r="I418" s="245"/>
      <c r="J418" s="246"/>
    </row>
    <row r="419" spans="1:10" ht="15.75" customHeight="1" x14ac:dyDescent="0.25">
      <c r="A419" s="241">
        <v>43391</v>
      </c>
      <c r="B419" s="242">
        <v>180177575</v>
      </c>
      <c r="C419" s="106">
        <v>6</v>
      </c>
      <c r="D419" s="246">
        <v>476875</v>
      </c>
      <c r="E419" s="244">
        <v>180045773</v>
      </c>
      <c r="F419" s="247">
        <v>1</v>
      </c>
      <c r="G419" s="246">
        <v>40075</v>
      </c>
      <c r="H419" s="244"/>
      <c r="I419" s="245"/>
      <c r="J419" s="246"/>
    </row>
    <row r="420" spans="1:10" ht="15.75" customHeight="1" x14ac:dyDescent="0.25">
      <c r="A420" s="241">
        <v>43391</v>
      </c>
      <c r="B420" s="242">
        <v>180177600</v>
      </c>
      <c r="C420" s="106">
        <v>1</v>
      </c>
      <c r="D420" s="246">
        <v>126000</v>
      </c>
      <c r="E420" s="244"/>
      <c r="F420" s="247"/>
      <c r="G420" s="246"/>
      <c r="H420" s="244"/>
      <c r="I420" s="245"/>
      <c r="J420" s="246"/>
    </row>
    <row r="421" spans="1:10" ht="15.75" customHeight="1" x14ac:dyDescent="0.25">
      <c r="A421" s="241">
        <v>43392</v>
      </c>
      <c r="B421" s="242">
        <v>180177643</v>
      </c>
      <c r="C421" s="106">
        <v>13</v>
      </c>
      <c r="D421" s="246">
        <v>1265688</v>
      </c>
      <c r="E421" s="244">
        <v>180045791</v>
      </c>
      <c r="F421" s="247">
        <v>4</v>
      </c>
      <c r="G421" s="246">
        <v>395588</v>
      </c>
      <c r="H421" s="244"/>
      <c r="I421" s="245"/>
      <c r="J421" s="246"/>
    </row>
    <row r="422" spans="1:10" ht="15.75" customHeight="1" x14ac:dyDescent="0.25">
      <c r="A422" s="241">
        <v>43392</v>
      </c>
      <c r="B422" s="242">
        <v>180177666</v>
      </c>
      <c r="C422" s="106">
        <v>2</v>
      </c>
      <c r="D422" s="246">
        <v>193025</v>
      </c>
      <c r="E422" s="244"/>
      <c r="F422" s="247"/>
      <c r="G422" s="246"/>
      <c r="H422" s="244"/>
      <c r="I422" s="245"/>
      <c r="J422" s="246"/>
    </row>
    <row r="423" spans="1:10" ht="15.75" customHeight="1" x14ac:dyDescent="0.25">
      <c r="A423" s="241">
        <v>43393</v>
      </c>
      <c r="B423" s="242">
        <v>180177716</v>
      </c>
      <c r="C423" s="106">
        <v>2</v>
      </c>
      <c r="D423" s="246">
        <v>165638</v>
      </c>
      <c r="E423" s="244">
        <v>180045802</v>
      </c>
      <c r="F423" s="247">
        <v>2</v>
      </c>
      <c r="G423" s="246">
        <v>184625</v>
      </c>
      <c r="H423" s="244"/>
      <c r="I423" s="245"/>
      <c r="J423" s="246"/>
    </row>
    <row r="424" spans="1:10" ht="15.75" customHeight="1" x14ac:dyDescent="0.25">
      <c r="A424" s="241">
        <v>43393</v>
      </c>
      <c r="B424" s="242">
        <v>180177734</v>
      </c>
      <c r="C424" s="106">
        <v>2</v>
      </c>
      <c r="D424" s="246">
        <v>212450</v>
      </c>
      <c r="E424" s="244"/>
      <c r="F424" s="247"/>
      <c r="G424" s="246"/>
      <c r="H424" s="244"/>
      <c r="I424" s="245">
        <v>4671100</v>
      </c>
      <c r="J424" s="246" t="s">
        <v>17</v>
      </c>
    </row>
    <row r="425" spans="1:10" ht="15.75" customHeight="1" x14ac:dyDescent="0.25">
      <c r="A425" s="210">
        <v>43395</v>
      </c>
      <c r="B425" s="115">
        <v>180177833</v>
      </c>
      <c r="C425" s="306">
        <v>7</v>
      </c>
      <c r="D425" s="117">
        <v>580213</v>
      </c>
      <c r="E425" s="118">
        <v>180045837</v>
      </c>
      <c r="F425" s="120">
        <v>4</v>
      </c>
      <c r="G425" s="117">
        <v>437238</v>
      </c>
      <c r="H425" s="118"/>
      <c r="I425" s="213"/>
      <c r="J425" s="117"/>
    </row>
    <row r="426" spans="1:10" ht="15.75" customHeight="1" x14ac:dyDescent="0.25">
      <c r="A426" s="210">
        <v>43395</v>
      </c>
      <c r="B426" s="115">
        <v>180177867</v>
      </c>
      <c r="C426" s="306">
        <v>3</v>
      </c>
      <c r="D426" s="117">
        <v>273175</v>
      </c>
      <c r="E426" s="118"/>
      <c r="F426" s="120"/>
      <c r="G426" s="117"/>
      <c r="H426" s="118"/>
      <c r="I426" s="213"/>
      <c r="J426" s="117"/>
    </row>
    <row r="427" spans="1:10" ht="15.75" customHeight="1" x14ac:dyDescent="0.25">
      <c r="A427" s="210">
        <v>43396</v>
      </c>
      <c r="B427" s="115">
        <v>180177922</v>
      </c>
      <c r="C427" s="306">
        <v>7</v>
      </c>
      <c r="D427" s="117">
        <v>659488</v>
      </c>
      <c r="E427" s="118">
        <v>180045850</v>
      </c>
      <c r="F427" s="120">
        <v>1</v>
      </c>
      <c r="G427" s="117">
        <v>128625</v>
      </c>
      <c r="H427" s="118"/>
      <c r="I427" s="213"/>
      <c r="J427" s="117"/>
    </row>
    <row r="428" spans="1:10" ht="15.75" customHeight="1" x14ac:dyDescent="0.25">
      <c r="A428" s="210">
        <v>43396</v>
      </c>
      <c r="B428" s="115">
        <v>180177953</v>
      </c>
      <c r="C428" s="306">
        <v>4</v>
      </c>
      <c r="D428" s="117">
        <v>379488</v>
      </c>
      <c r="E428" s="118"/>
      <c r="F428" s="120"/>
      <c r="G428" s="117"/>
      <c r="H428" s="118"/>
      <c r="I428" s="213"/>
      <c r="J428" s="117"/>
    </row>
    <row r="429" spans="1:10" x14ac:dyDescent="0.25">
      <c r="A429" s="235"/>
      <c r="B429" s="234"/>
      <c r="C429" s="12"/>
      <c r="D429" s="236"/>
      <c r="E429" s="237"/>
      <c r="F429" s="240"/>
      <c r="G429" s="236"/>
      <c r="H429" s="237"/>
      <c r="I429" s="239"/>
      <c r="J429" s="236"/>
    </row>
    <row r="430" spans="1:10" x14ac:dyDescent="0.25">
      <c r="A430" s="235"/>
      <c r="B430" s="223" t="s">
        <v>11</v>
      </c>
      <c r="C430" s="229">
        <f>SUM(C8:C429)</f>
        <v>4010</v>
      </c>
      <c r="D430" s="224">
        <f>SUM(D8:D429)</f>
        <v>416326329</v>
      </c>
      <c r="E430" s="223" t="s">
        <v>11</v>
      </c>
      <c r="F430" s="232">
        <f>SUM(F8:F429)</f>
        <v>544</v>
      </c>
      <c r="G430" s="224">
        <f>SUM(G8:G429)</f>
        <v>59583778</v>
      </c>
      <c r="H430" s="232">
        <f>SUM(H8:H429)</f>
        <v>0</v>
      </c>
      <c r="I430" s="232">
        <f>SUM(I8:I429)</f>
        <v>355416050</v>
      </c>
      <c r="J430" s="5"/>
    </row>
    <row r="431" spans="1:10" x14ac:dyDescent="0.25">
      <c r="A431" s="235"/>
      <c r="B431" s="223"/>
      <c r="C431" s="229"/>
      <c r="D431" s="224"/>
      <c r="E431" s="223"/>
      <c r="F431" s="232"/>
      <c r="G431" s="224"/>
      <c r="H431" s="232"/>
      <c r="I431" s="232"/>
      <c r="J431" s="5"/>
    </row>
    <row r="432" spans="1:10" x14ac:dyDescent="0.25">
      <c r="A432" s="225"/>
      <c r="B432" s="226"/>
      <c r="C432" s="12"/>
      <c r="D432" s="236"/>
      <c r="E432" s="223"/>
      <c r="F432" s="240"/>
      <c r="G432" s="411" t="s">
        <v>12</v>
      </c>
      <c r="H432" s="411"/>
      <c r="I432" s="239"/>
      <c r="J432" s="227">
        <f>SUM(D8:D429)</f>
        <v>416326329</v>
      </c>
    </row>
    <row r="433" spans="1:10" x14ac:dyDescent="0.25">
      <c r="A433" s="235"/>
      <c r="B433" s="234"/>
      <c r="C433" s="12"/>
      <c r="D433" s="236"/>
      <c r="E433" s="237"/>
      <c r="F433" s="240"/>
      <c r="G433" s="411" t="s">
        <v>13</v>
      </c>
      <c r="H433" s="411"/>
      <c r="I433" s="239"/>
      <c r="J433" s="227">
        <f>SUM(G8:G429)</f>
        <v>59583778</v>
      </c>
    </row>
    <row r="434" spans="1:10" x14ac:dyDescent="0.25">
      <c r="A434" s="228"/>
      <c r="B434" s="237"/>
      <c r="C434" s="12"/>
      <c r="D434" s="236"/>
      <c r="E434" s="237"/>
      <c r="F434" s="240"/>
      <c r="G434" s="411" t="s">
        <v>14</v>
      </c>
      <c r="H434" s="411"/>
      <c r="I434" s="41"/>
      <c r="J434" s="229">
        <f>J432-J433</f>
        <v>356742551</v>
      </c>
    </row>
    <row r="435" spans="1:10" x14ac:dyDescent="0.25">
      <c r="A435" s="235"/>
      <c r="B435" s="230"/>
      <c r="C435" s="12"/>
      <c r="D435" s="231"/>
      <c r="E435" s="237"/>
      <c r="F435" s="240"/>
      <c r="G435" s="411" t="s">
        <v>15</v>
      </c>
      <c r="H435" s="411"/>
      <c r="I435" s="239"/>
      <c r="J435" s="227">
        <f>SUM(H8:H429)</f>
        <v>0</v>
      </c>
    </row>
    <row r="436" spans="1:10" x14ac:dyDescent="0.25">
      <c r="A436" s="235"/>
      <c r="B436" s="230"/>
      <c r="C436" s="12"/>
      <c r="D436" s="231"/>
      <c r="E436" s="237"/>
      <c r="F436" s="240"/>
      <c r="G436" s="411" t="s">
        <v>16</v>
      </c>
      <c r="H436" s="411"/>
      <c r="I436" s="239"/>
      <c r="J436" s="227">
        <f>J434+J435</f>
        <v>356742551</v>
      </c>
    </row>
    <row r="437" spans="1:10" x14ac:dyDescent="0.25">
      <c r="A437" s="235"/>
      <c r="B437" s="230"/>
      <c r="C437" s="12"/>
      <c r="D437" s="231"/>
      <c r="E437" s="237"/>
      <c r="F437" s="240"/>
      <c r="G437" s="411" t="s">
        <v>5</v>
      </c>
      <c r="H437" s="411"/>
      <c r="I437" s="239"/>
      <c r="J437" s="227">
        <f>SUM(I8:I429)</f>
        <v>355416050</v>
      </c>
    </row>
    <row r="438" spans="1:10" x14ac:dyDescent="0.25">
      <c r="A438" s="235"/>
      <c r="B438" s="230"/>
      <c r="C438" s="12"/>
      <c r="D438" s="231"/>
      <c r="E438" s="237"/>
      <c r="F438" s="240"/>
      <c r="G438" s="411" t="s">
        <v>32</v>
      </c>
      <c r="H438" s="411"/>
      <c r="I438" s="240" t="str">
        <f>IF(J438&gt;0,"SALDO",IF(J438&lt;0,"PIUTANG",IF(J438=0,"LUNAS")))</f>
        <v>PIUTANG</v>
      </c>
      <c r="J438" s="227">
        <f>J437-J436</f>
        <v>-1326501</v>
      </c>
    </row>
  </sheetData>
  <mergeCells count="15">
    <mergeCell ref="G438:H438"/>
    <mergeCell ref="G432:H432"/>
    <mergeCell ref="G433:H433"/>
    <mergeCell ref="G434:H434"/>
    <mergeCell ref="G435:H435"/>
    <mergeCell ref="G436:H436"/>
    <mergeCell ref="G437:H437"/>
    <mergeCell ref="F1:H1"/>
    <mergeCell ref="F2:H2"/>
    <mergeCell ref="A5:J5"/>
    <mergeCell ref="A6:A7"/>
    <mergeCell ref="B6:G6"/>
    <mergeCell ref="H6:H7"/>
    <mergeCell ref="I6:I7"/>
    <mergeCell ref="J6:J7"/>
  </mergeCells>
  <pageMargins left="0.22" right="0.22" top="0.75" bottom="0.75" header="0.3" footer="0.3"/>
  <pageSetup scale="23" orientation="portrait" horizontalDpi="120" verticalDpi="72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R224"/>
  <sheetViews>
    <sheetView workbookViewId="0">
      <pane ySplit="7" topLeftCell="A197" activePane="bottomLeft" state="frozen"/>
      <selection pane="bottomLeft" activeCell="D209" sqref="D209"/>
    </sheetView>
  </sheetViews>
  <sheetFormatPr defaultRowHeight="15" x14ac:dyDescent="0.25"/>
  <cols>
    <col min="1" max="1" width="8.140625" style="160" customWidth="1"/>
    <col min="2" max="2" width="11.85546875" bestFit="1" customWidth="1"/>
    <col min="3" max="3" width="7.42578125" style="81" customWidth="1"/>
    <col min="4" max="4" width="12.7109375" customWidth="1"/>
    <col min="5" max="5" width="10.28515625" customWidth="1"/>
    <col min="6" max="6" width="5.42578125" style="81" customWidth="1"/>
    <col min="7" max="7" width="13.5703125" customWidth="1"/>
    <col min="8" max="8" width="10.28515625" style="37" customWidth="1"/>
    <col min="9" max="9" width="12.28515625" style="37" customWidth="1"/>
    <col min="10" max="10" width="18.5703125" customWidth="1"/>
    <col min="11" max="11" width="9.140625" style="219"/>
    <col min="12" max="13" width="11.5703125" style="219" bestFit="1" customWidth="1"/>
    <col min="14" max="14" width="13.28515625" style="219" customWidth="1"/>
    <col min="15" max="15" width="10.5703125" style="219" bestFit="1" customWidth="1"/>
    <col min="16" max="18" width="9.140625" style="219"/>
  </cols>
  <sheetData>
    <row r="1" spans="1:18" x14ac:dyDescent="0.25">
      <c r="A1" s="20" t="s">
        <v>0</v>
      </c>
      <c r="B1" s="20"/>
      <c r="C1" s="78" t="s">
        <v>23</v>
      </c>
      <c r="D1" s="20"/>
      <c r="E1" s="20"/>
      <c r="F1" s="405" t="s">
        <v>22</v>
      </c>
      <c r="G1" s="405"/>
      <c r="H1" s="405"/>
      <c r="I1" s="42" t="s">
        <v>20</v>
      </c>
      <c r="J1" s="20"/>
      <c r="L1" s="277">
        <f>SUM(D201:D203)</f>
        <v>424464</v>
      </c>
      <c r="M1" s="219">
        <f>SUM(D204:D207)</f>
        <v>1303838</v>
      </c>
      <c r="N1" s="219">
        <f>L3+M3</f>
        <v>1427039</v>
      </c>
      <c r="O1" s="219">
        <f>L2+N1</f>
        <v>1554264</v>
      </c>
    </row>
    <row r="2" spans="1:18" x14ac:dyDescent="0.25">
      <c r="A2" s="20" t="s">
        <v>1</v>
      </c>
      <c r="B2" s="20"/>
      <c r="C2" s="78" t="s">
        <v>19</v>
      </c>
      <c r="D2" s="20"/>
      <c r="E2" s="20"/>
      <c r="F2" s="405" t="s">
        <v>21</v>
      </c>
      <c r="G2" s="405"/>
      <c r="H2" s="405"/>
      <c r="I2" s="38">
        <f>J224*-1</f>
        <v>1601077</v>
      </c>
      <c r="J2" s="20"/>
      <c r="L2" s="277">
        <f>SUM(G201:G203)</f>
        <v>127225</v>
      </c>
      <c r="M2" s="219">
        <f>SUM(G204:G207)</f>
        <v>174038</v>
      </c>
    </row>
    <row r="3" spans="1:18" s="233" customFormat="1" x14ac:dyDescent="0.25">
      <c r="A3" s="218" t="s">
        <v>115</v>
      </c>
      <c r="B3" s="218"/>
      <c r="C3" s="221" t="s">
        <v>175</v>
      </c>
      <c r="D3" s="218"/>
      <c r="E3" s="218"/>
      <c r="F3" s="265"/>
      <c r="G3" s="265"/>
      <c r="H3" s="265"/>
      <c r="I3" s="220"/>
      <c r="J3" s="218"/>
      <c r="K3" s="219"/>
      <c r="L3" s="277">
        <f>L1-L2</f>
        <v>297239</v>
      </c>
      <c r="M3" s="219">
        <f>M1-M2</f>
        <v>1129800</v>
      </c>
      <c r="N3" s="219"/>
      <c r="O3" s="219"/>
      <c r="P3" s="219"/>
      <c r="Q3" s="219"/>
      <c r="R3" s="219"/>
    </row>
    <row r="5" spans="1:18" ht="19.5" x14ac:dyDescent="0.25">
      <c r="A5" s="406"/>
      <c r="B5" s="406"/>
      <c r="C5" s="406"/>
      <c r="D5" s="406"/>
      <c r="E5" s="406"/>
      <c r="F5" s="406"/>
      <c r="G5" s="406"/>
      <c r="H5" s="406"/>
      <c r="I5" s="406"/>
      <c r="J5" s="406"/>
    </row>
    <row r="6" spans="1:18" x14ac:dyDescent="0.25">
      <c r="A6" s="412" t="s">
        <v>2</v>
      </c>
      <c r="B6" s="408" t="s">
        <v>3</v>
      </c>
      <c r="C6" s="408"/>
      <c r="D6" s="408"/>
      <c r="E6" s="408"/>
      <c r="F6" s="408"/>
      <c r="G6" s="408"/>
      <c r="H6" s="413" t="s">
        <v>4</v>
      </c>
      <c r="I6" s="409" t="s">
        <v>5</v>
      </c>
      <c r="J6" s="410" t="s">
        <v>6</v>
      </c>
    </row>
    <row r="7" spans="1:18" x14ac:dyDescent="0.25">
      <c r="A7" s="412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413"/>
      <c r="I7" s="409"/>
      <c r="J7" s="410"/>
    </row>
    <row r="8" spans="1:18" s="233" customFormat="1" ht="15.75" customHeight="1" x14ac:dyDescent="0.25">
      <c r="A8" s="161">
        <v>43129</v>
      </c>
      <c r="B8" s="242">
        <v>180152628</v>
      </c>
      <c r="C8" s="247">
        <v>4</v>
      </c>
      <c r="D8" s="246">
        <v>395325</v>
      </c>
      <c r="E8" s="244"/>
      <c r="F8" s="247"/>
      <c r="G8" s="246"/>
      <c r="H8" s="245"/>
      <c r="I8" s="245"/>
      <c r="J8" s="246"/>
      <c r="K8" s="219"/>
      <c r="L8" s="219"/>
      <c r="M8" s="219"/>
      <c r="N8" s="219"/>
      <c r="O8" s="219"/>
      <c r="P8" s="219"/>
      <c r="Q8" s="219"/>
      <c r="R8" s="219"/>
    </row>
    <row r="9" spans="1:18" s="233" customFormat="1" ht="15.75" customHeight="1" x14ac:dyDescent="0.25">
      <c r="A9" s="161">
        <v>43130</v>
      </c>
      <c r="B9" s="242">
        <v>180152708</v>
      </c>
      <c r="C9" s="247">
        <v>1</v>
      </c>
      <c r="D9" s="246">
        <v>101938</v>
      </c>
      <c r="E9" s="244"/>
      <c r="F9" s="247"/>
      <c r="G9" s="246"/>
      <c r="H9" s="245"/>
      <c r="I9" s="245"/>
      <c r="J9" s="246"/>
      <c r="K9" s="219"/>
      <c r="L9" s="219"/>
      <c r="M9" s="219"/>
      <c r="N9" s="219"/>
      <c r="O9" s="219"/>
      <c r="P9" s="219"/>
      <c r="Q9" s="219"/>
      <c r="R9" s="219"/>
    </row>
    <row r="10" spans="1:18" s="233" customFormat="1" ht="15.75" customHeight="1" x14ac:dyDescent="0.25">
      <c r="A10" s="161">
        <v>43132</v>
      </c>
      <c r="B10" s="242">
        <v>180152875</v>
      </c>
      <c r="C10" s="247">
        <v>9</v>
      </c>
      <c r="D10" s="246">
        <v>1031888</v>
      </c>
      <c r="E10" s="244">
        <v>180040150</v>
      </c>
      <c r="F10" s="247">
        <v>1</v>
      </c>
      <c r="G10" s="246">
        <v>103075</v>
      </c>
      <c r="H10" s="245"/>
      <c r="I10" s="245"/>
      <c r="J10" s="246"/>
      <c r="K10" s="219"/>
      <c r="L10" s="219"/>
      <c r="M10" s="219"/>
      <c r="N10" s="219"/>
      <c r="O10" s="219"/>
      <c r="P10" s="219"/>
      <c r="Q10" s="219"/>
      <c r="R10" s="219"/>
    </row>
    <row r="11" spans="1:18" s="233" customFormat="1" ht="15.75" customHeight="1" x14ac:dyDescent="0.25">
      <c r="A11" s="161">
        <v>43133</v>
      </c>
      <c r="B11" s="242">
        <v>180152945</v>
      </c>
      <c r="C11" s="247">
        <v>7</v>
      </c>
      <c r="D11" s="246">
        <v>835800</v>
      </c>
      <c r="E11" s="244"/>
      <c r="F11" s="247"/>
      <c r="G11" s="246"/>
      <c r="H11" s="245"/>
      <c r="I11" s="245"/>
      <c r="J11" s="246"/>
      <c r="K11" s="219"/>
      <c r="L11" s="219"/>
      <c r="M11" s="219"/>
      <c r="N11" s="219"/>
      <c r="O11" s="219"/>
      <c r="P11" s="219"/>
      <c r="Q11" s="219"/>
      <c r="R11" s="219"/>
    </row>
    <row r="12" spans="1:18" s="233" customFormat="1" ht="15.75" customHeight="1" x14ac:dyDescent="0.25">
      <c r="A12" s="161">
        <v>43133</v>
      </c>
      <c r="B12" s="242">
        <v>180152947</v>
      </c>
      <c r="C12" s="247">
        <v>1</v>
      </c>
      <c r="D12" s="246">
        <v>98613</v>
      </c>
      <c r="E12" s="244"/>
      <c r="F12" s="247"/>
      <c r="G12" s="246"/>
      <c r="H12" s="245"/>
      <c r="I12" s="245"/>
      <c r="J12" s="246"/>
      <c r="K12" s="219"/>
      <c r="L12" s="219"/>
      <c r="M12" s="219"/>
      <c r="N12" s="219"/>
      <c r="O12" s="219"/>
      <c r="P12" s="219"/>
      <c r="Q12" s="219"/>
      <c r="R12" s="219"/>
    </row>
    <row r="13" spans="1:18" s="233" customFormat="1" ht="15.75" customHeight="1" x14ac:dyDescent="0.25">
      <c r="A13" s="161">
        <v>43134</v>
      </c>
      <c r="B13" s="242">
        <v>180153020</v>
      </c>
      <c r="C13" s="247">
        <v>5</v>
      </c>
      <c r="D13" s="246">
        <v>616700</v>
      </c>
      <c r="E13" s="244"/>
      <c r="F13" s="247"/>
      <c r="G13" s="246"/>
      <c r="H13" s="245"/>
      <c r="I13" s="245">
        <v>2977189</v>
      </c>
      <c r="J13" s="246" t="s">
        <v>17</v>
      </c>
      <c r="K13" s="219"/>
      <c r="L13" s="219"/>
      <c r="M13" s="219"/>
      <c r="N13" s="219"/>
      <c r="O13" s="219"/>
      <c r="P13" s="219"/>
      <c r="Q13" s="219"/>
      <c r="R13" s="219"/>
    </row>
    <row r="14" spans="1:18" s="233" customFormat="1" ht="15.75" customHeight="1" x14ac:dyDescent="0.25">
      <c r="A14" s="161">
        <v>43136</v>
      </c>
      <c r="B14" s="242">
        <v>180153199</v>
      </c>
      <c r="C14" s="247">
        <v>8</v>
      </c>
      <c r="D14" s="246">
        <v>771575</v>
      </c>
      <c r="E14" s="244">
        <v>180040212</v>
      </c>
      <c r="F14" s="247">
        <v>5</v>
      </c>
      <c r="G14" s="246">
        <v>616700</v>
      </c>
      <c r="H14" s="245"/>
      <c r="I14" s="245"/>
      <c r="J14" s="246"/>
      <c r="K14" s="219"/>
      <c r="L14" s="219"/>
      <c r="M14" s="219"/>
      <c r="N14" s="219"/>
      <c r="O14" s="219"/>
      <c r="P14" s="219"/>
      <c r="Q14" s="219"/>
      <c r="R14" s="219"/>
    </row>
    <row r="15" spans="1:18" s="233" customFormat="1" ht="15.75" customHeight="1" x14ac:dyDescent="0.25">
      <c r="A15" s="161">
        <v>43136</v>
      </c>
      <c r="B15" s="242">
        <v>180153204</v>
      </c>
      <c r="C15" s="247">
        <v>1</v>
      </c>
      <c r="D15" s="246">
        <v>95725</v>
      </c>
      <c r="E15" s="244"/>
      <c r="F15" s="247"/>
      <c r="G15" s="246"/>
      <c r="H15" s="245"/>
      <c r="I15" s="245"/>
      <c r="J15" s="246"/>
      <c r="K15" s="219"/>
      <c r="L15" s="219">
        <f>SUM(D14:D25)</f>
        <v>8945652</v>
      </c>
      <c r="M15" s="219"/>
      <c r="N15" s="219"/>
      <c r="O15" s="219"/>
      <c r="P15" s="219"/>
      <c r="Q15" s="219"/>
      <c r="R15" s="219"/>
    </row>
    <row r="16" spans="1:18" s="233" customFormat="1" ht="15.75" customHeight="1" x14ac:dyDescent="0.25">
      <c r="A16" s="161">
        <v>43136</v>
      </c>
      <c r="B16" s="242">
        <v>180153210</v>
      </c>
      <c r="C16" s="247">
        <v>5</v>
      </c>
      <c r="D16" s="246">
        <v>408100</v>
      </c>
      <c r="E16" s="244"/>
      <c r="F16" s="247"/>
      <c r="G16" s="246"/>
      <c r="H16" s="245"/>
      <c r="I16" s="245"/>
      <c r="J16" s="246"/>
      <c r="K16" s="219"/>
      <c r="L16" s="219">
        <f>SUM(G15:G26)</f>
        <v>600863</v>
      </c>
      <c r="M16" s="219"/>
      <c r="N16" s="219"/>
      <c r="O16" s="219"/>
      <c r="P16" s="219"/>
      <c r="Q16" s="219"/>
      <c r="R16" s="219"/>
    </row>
    <row r="17" spans="1:18" s="233" customFormat="1" ht="15.75" customHeight="1" x14ac:dyDescent="0.25">
      <c r="A17" s="161">
        <v>43137</v>
      </c>
      <c r="B17" s="242">
        <v>180153271</v>
      </c>
      <c r="C17" s="247">
        <v>2</v>
      </c>
      <c r="D17" s="246">
        <v>180075</v>
      </c>
      <c r="E17" s="244"/>
      <c r="F17" s="247"/>
      <c r="G17" s="246"/>
      <c r="H17" s="245"/>
      <c r="I17" s="245"/>
      <c r="J17" s="246"/>
      <c r="K17" s="219"/>
      <c r="L17" s="219">
        <f>L15-L16</f>
        <v>8344789</v>
      </c>
      <c r="M17" s="219"/>
      <c r="N17" s="219"/>
      <c r="O17" s="219"/>
      <c r="P17" s="219"/>
      <c r="Q17" s="219"/>
      <c r="R17" s="219"/>
    </row>
    <row r="18" spans="1:18" s="233" customFormat="1" ht="15.75" customHeight="1" x14ac:dyDescent="0.25">
      <c r="A18" s="161">
        <v>43138</v>
      </c>
      <c r="B18" s="242">
        <v>180153354</v>
      </c>
      <c r="C18" s="247">
        <v>1</v>
      </c>
      <c r="D18" s="246">
        <v>74288</v>
      </c>
      <c r="E18" s="244"/>
      <c r="F18" s="247"/>
      <c r="G18" s="246"/>
      <c r="H18" s="245"/>
      <c r="I18" s="245"/>
      <c r="J18" s="246"/>
      <c r="K18" s="219"/>
      <c r="L18" s="219"/>
      <c r="M18" s="219"/>
      <c r="N18" s="219"/>
      <c r="O18" s="219"/>
      <c r="P18" s="219"/>
      <c r="Q18" s="219"/>
      <c r="R18" s="219"/>
    </row>
    <row r="19" spans="1:18" s="233" customFormat="1" ht="15.75" customHeight="1" x14ac:dyDescent="0.25">
      <c r="A19" s="161">
        <v>43139</v>
      </c>
      <c r="B19" s="242">
        <v>180153457</v>
      </c>
      <c r="C19" s="247">
        <v>8</v>
      </c>
      <c r="D19" s="246">
        <v>737450</v>
      </c>
      <c r="E19" s="244"/>
      <c r="F19" s="247"/>
      <c r="G19" s="246"/>
      <c r="H19" s="245"/>
      <c r="I19" s="245"/>
      <c r="J19" s="246"/>
      <c r="K19" s="219"/>
      <c r="L19" s="219"/>
      <c r="M19" s="219"/>
      <c r="N19" s="219"/>
      <c r="O19" s="219"/>
      <c r="P19" s="219"/>
      <c r="Q19" s="219"/>
      <c r="R19" s="219"/>
    </row>
    <row r="20" spans="1:18" s="233" customFormat="1" ht="15.75" customHeight="1" x14ac:dyDescent="0.25">
      <c r="A20" s="161">
        <v>43140</v>
      </c>
      <c r="B20" s="242">
        <v>180153543</v>
      </c>
      <c r="C20" s="247">
        <v>13</v>
      </c>
      <c r="D20" s="246">
        <v>1365088</v>
      </c>
      <c r="E20" s="244">
        <v>180040279</v>
      </c>
      <c r="F20" s="247">
        <v>1</v>
      </c>
      <c r="G20" s="246">
        <v>95025</v>
      </c>
      <c r="H20" s="245"/>
      <c r="I20" s="245"/>
      <c r="J20" s="246"/>
      <c r="K20" s="219"/>
      <c r="L20" s="219"/>
      <c r="M20" s="219"/>
      <c r="N20" s="219"/>
      <c r="O20" s="219"/>
      <c r="P20" s="219"/>
      <c r="Q20" s="219"/>
      <c r="R20" s="219"/>
    </row>
    <row r="21" spans="1:18" s="233" customFormat="1" ht="15.75" customHeight="1" x14ac:dyDescent="0.25">
      <c r="A21" s="161">
        <v>43141</v>
      </c>
      <c r="B21" s="242">
        <v>180153639</v>
      </c>
      <c r="C21" s="247">
        <v>5</v>
      </c>
      <c r="D21" s="246">
        <v>742000</v>
      </c>
      <c r="E21" s="244">
        <v>180040309</v>
      </c>
      <c r="F21" s="247">
        <v>1</v>
      </c>
      <c r="G21" s="246">
        <v>121450</v>
      </c>
      <c r="H21" s="245"/>
      <c r="I21" s="245">
        <v>3541126</v>
      </c>
      <c r="J21" s="246" t="s">
        <v>17</v>
      </c>
      <c r="K21" s="219"/>
      <c r="L21" s="219"/>
      <c r="M21" s="219"/>
      <c r="N21" s="219"/>
      <c r="O21" s="219"/>
      <c r="P21" s="219"/>
      <c r="Q21" s="219"/>
      <c r="R21" s="219"/>
    </row>
    <row r="22" spans="1:18" s="233" customFormat="1" ht="15.75" customHeight="1" x14ac:dyDescent="0.25">
      <c r="A22" s="161">
        <v>43143</v>
      </c>
      <c r="B22" s="242">
        <v>180153781</v>
      </c>
      <c r="C22" s="247">
        <v>28</v>
      </c>
      <c r="D22" s="246">
        <v>2928713</v>
      </c>
      <c r="E22" s="244"/>
      <c r="F22" s="247"/>
      <c r="G22" s="246"/>
      <c r="H22" s="245"/>
      <c r="I22" s="245"/>
      <c r="J22" s="246"/>
      <c r="K22" s="219"/>
      <c r="L22" s="219"/>
      <c r="M22" s="219"/>
      <c r="N22" s="219"/>
      <c r="O22" s="219"/>
      <c r="P22" s="219"/>
      <c r="Q22" s="219"/>
      <c r="R22" s="219"/>
    </row>
    <row r="23" spans="1:18" s="233" customFormat="1" ht="15.75" customHeight="1" x14ac:dyDescent="0.25">
      <c r="A23" s="161">
        <v>43143</v>
      </c>
      <c r="B23" s="242">
        <v>180153799</v>
      </c>
      <c r="C23" s="247">
        <v>1</v>
      </c>
      <c r="D23" s="246">
        <v>100538</v>
      </c>
      <c r="E23" s="244"/>
      <c r="F23" s="247"/>
      <c r="G23" s="246"/>
      <c r="H23" s="245"/>
      <c r="I23" s="245"/>
      <c r="J23" s="246"/>
      <c r="K23" s="219"/>
      <c r="L23" s="219"/>
      <c r="M23" s="219"/>
      <c r="N23" s="219"/>
      <c r="O23" s="219"/>
      <c r="P23" s="219"/>
      <c r="Q23" s="219"/>
      <c r="R23" s="219"/>
    </row>
    <row r="24" spans="1:18" s="233" customFormat="1" ht="15.75" customHeight="1" x14ac:dyDescent="0.25">
      <c r="A24" s="161">
        <v>43144</v>
      </c>
      <c r="B24" s="242">
        <v>180153925</v>
      </c>
      <c r="C24" s="247">
        <v>9</v>
      </c>
      <c r="D24" s="246">
        <v>984550</v>
      </c>
      <c r="E24" s="244">
        <v>180040385</v>
      </c>
      <c r="F24" s="247">
        <v>1</v>
      </c>
      <c r="G24" s="246">
        <v>118650</v>
      </c>
      <c r="H24" s="245"/>
      <c r="I24" s="245"/>
      <c r="J24" s="246"/>
      <c r="K24" s="219"/>
      <c r="L24" s="219"/>
      <c r="M24" s="219"/>
      <c r="N24" s="219"/>
      <c r="O24" s="219"/>
      <c r="P24" s="219"/>
      <c r="Q24" s="219"/>
      <c r="R24" s="219"/>
    </row>
    <row r="25" spans="1:18" s="233" customFormat="1" ht="15.75" customHeight="1" x14ac:dyDescent="0.25">
      <c r="A25" s="161">
        <v>43145</v>
      </c>
      <c r="B25" s="242">
        <v>180154014</v>
      </c>
      <c r="C25" s="247">
        <v>5</v>
      </c>
      <c r="D25" s="246">
        <v>557550</v>
      </c>
      <c r="E25" s="244">
        <v>180040404</v>
      </c>
      <c r="F25" s="247">
        <v>2</v>
      </c>
      <c r="G25" s="246">
        <v>265738</v>
      </c>
      <c r="H25" s="245"/>
      <c r="I25" s="245"/>
      <c r="J25" s="246"/>
      <c r="K25" s="219"/>
      <c r="L25" s="219"/>
      <c r="M25" s="219"/>
      <c r="N25" s="219"/>
      <c r="O25" s="219"/>
      <c r="P25" s="219"/>
      <c r="Q25" s="219"/>
      <c r="R25" s="219"/>
    </row>
    <row r="26" spans="1:18" s="233" customFormat="1" ht="15.75" customHeight="1" x14ac:dyDescent="0.25">
      <c r="A26" s="161">
        <v>43145</v>
      </c>
      <c r="B26" s="242">
        <v>180154037</v>
      </c>
      <c r="C26" s="247">
        <v>2</v>
      </c>
      <c r="D26" s="246">
        <v>207113</v>
      </c>
      <c r="E26" s="244"/>
      <c r="F26" s="247"/>
      <c r="G26" s="246"/>
      <c r="H26" s="245"/>
      <c r="I26" s="245"/>
      <c r="J26" s="246"/>
      <c r="K26" s="219"/>
      <c r="L26" s="219"/>
      <c r="M26" s="219"/>
      <c r="N26" s="219"/>
      <c r="O26" s="219"/>
      <c r="P26" s="219"/>
      <c r="Q26" s="219"/>
      <c r="R26" s="219"/>
    </row>
    <row r="27" spans="1:18" s="233" customFormat="1" ht="15.75" customHeight="1" x14ac:dyDescent="0.25">
      <c r="A27" s="161">
        <v>43146</v>
      </c>
      <c r="B27" s="242">
        <v>180154101</v>
      </c>
      <c r="C27" s="247">
        <v>8</v>
      </c>
      <c r="D27" s="246">
        <v>798788</v>
      </c>
      <c r="E27" s="244"/>
      <c r="F27" s="247"/>
      <c r="G27" s="246"/>
      <c r="H27" s="245"/>
      <c r="I27" s="245"/>
      <c r="J27" s="246"/>
      <c r="K27" s="219"/>
      <c r="L27" s="219"/>
      <c r="M27" s="219"/>
      <c r="N27" s="219"/>
      <c r="O27" s="219"/>
      <c r="P27" s="219"/>
      <c r="Q27" s="219"/>
      <c r="R27" s="219"/>
    </row>
    <row r="28" spans="1:18" s="233" customFormat="1" ht="15.75" customHeight="1" x14ac:dyDescent="0.25">
      <c r="A28" s="161">
        <v>43147</v>
      </c>
      <c r="B28" s="242">
        <v>180154204</v>
      </c>
      <c r="C28" s="247">
        <v>9</v>
      </c>
      <c r="D28" s="246">
        <v>975013</v>
      </c>
      <c r="E28" s="244">
        <v>180040435</v>
      </c>
      <c r="F28" s="247">
        <v>1</v>
      </c>
      <c r="G28" s="246">
        <v>76650</v>
      </c>
      <c r="H28" s="245"/>
      <c r="I28" s="245"/>
      <c r="J28" s="246"/>
      <c r="K28" s="219"/>
      <c r="L28" s="219"/>
      <c r="M28" s="219"/>
      <c r="N28" s="219"/>
      <c r="O28" s="219"/>
      <c r="P28" s="219"/>
      <c r="Q28" s="219"/>
      <c r="R28" s="219"/>
    </row>
    <row r="29" spans="1:18" s="233" customFormat="1" ht="15.75" customHeight="1" x14ac:dyDescent="0.25">
      <c r="A29" s="161">
        <v>43148</v>
      </c>
      <c r="B29" s="242">
        <v>180154281</v>
      </c>
      <c r="C29" s="247">
        <v>11</v>
      </c>
      <c r="D29" s="246">
        <v>1192975</v>
      </c>
      <c r="E29" s="244"/>
      <c r="F29" s="247"/>
      <c r="G29" s="246"/>
      <c r="H29" s="245"/>
      <c r="I29" s="245"/>
      <c r="J29" s="246"/>
      <c r="K29" s="219"/>
      <c r="L29" s="219"/>
      <c r="M29" s="219"/>
      <c r="N29" s="219"/>
      <c r="O29" s="219"/>
      <c r="P29" s="219"/>
      <c r="Q29" s="219"/>
      <c r="R29" s="219"/>
    </row>
    <row r="30" spans="1:18" s="233" customFormat="1" ht="15.75" customHeight="1" x14ac:dyDescent="0.25">
      <c r="A30" s="161">
        <v>43150</v>
      </c>
      <c r="B30" s="242">
        <v>180154418</v>
      </c>
      <c r="C30" s="247">
        <v>17</v>
      </c>
      <c r="D30" s="246">
        <v>1864975</v>
      </c>
      <c r="E30" s="244">
        <v>180040495</v>
      </c>
      <c r="F30" s="247">
        <v>1</v>
      </c>
      <c r="G30" s="246">
        <v>98613</v>
      </c>
      <c r="H30" s="245"/>
      <c r="I30" s="245"/>
      <c r="J30" s="246"/>
      <c r="K30" s="219"/>
      <c r="L30" s="219"/>
      <c r="M30" s="219"/>
      <c r="N30" s="219"/>
      <c r="O30" s="219"/>
      <c r="P30" s="219"/>
      <c r="Q30" s="219"/>
      <c r="R30" s="219"/>
    </row>
    <row r="31" spans="1:18" s="233" customFormat="1" ht="15.75" customHeight="1" x14ac:dyDescent="0.25">
      <c r="A31" s="161">
        <v>43151</v>
      </c>
      <c r="B31" s="242">
        <v>180154540</v>
      </c>
      <c r="C31" s="247">
        <v>20</v>
      </c>
      <c r="D31" s="246">
        <v>1755075</v>
      </c>
      <c r="E31" s="244"/>
      <c r="F31" s="247"/>
      <c r="G31" s="246"/>
      <c r="H31" s="245"/>
      <c r="I31" s="245"/>
      <c r="J31" s="246"/>
      <c r="K31" s="219"/>
      <c r="L31" s="219"/>
      <c r="M31" s="219"/>
      <c r="N31" s="219"/>
      <c r="O31" s="219"/>
      <c r="P31" s="219"/>
      <c r="Q31" s="219"/>
      <c r="R31" s="219"/>
    </row>
    <row r="32" spans="1:18" s="233" customFormat="1" ht="15.75" customHeight="1" x14ac:dyDescent="0.25">
      <c r="A32" s="161">
        <v>43152</v>
      </c>
      <c r="B32" s="242">
        <v>180154640</v>
      </c>
      <c r="C32" s="247">
        <v>12</v>
      </c>
      <c r="D32" s="246">
        <v>1226838</v>
      </c>
      <c r="E32" s="244">
        <v>180040548</v>
      </c>
      <c r="F32" s="247">
        <v>3</v>
      </c>
      <c r="G32" s="246">
        <v>386575</v>
      </c>
      <c r="H32" s="245"/>
      <c r="I32" s="245"/>
      <c r="J32" s="246"/>
      <c r="K32" s="219"/>
      <c r="L32" s="219"/>
      <c r="M32" s="219"/>
      <c r="N32" s="219"/>
      <c r="O32" s="219"/>
      <c r="P32" s="219"/>
      <c r="Q32" s="219"/>
      <c r="R32" s="219"/>
    </row>
    <row r="33" spans="1:18" s="233" customFormat="1" ht="15.75" customHeight="1" x14ac:dyDescent="0.25">
      <c r="A33" s="161">
        <v>43153</v>
      </c>
      <c r="B33" s="242">
        <v>180154745</v>
      </c>
      <c r="C33" s="247">
        <v>3</v>
      </c>
      <c r="D33" s="246">
        <v>315000</v>
      </c>
      <c r="E33" s="244"/>
      <c r="F33" s="247"/>
      <c r="G33" s="246"/>
      <c r="H33" s="245"/>
      <c r="I33" s="245"/>
      <c r="J33" s="246"/>
      <c r="K33" s="219"/>
      <c r="L33" s="219"/>
      <c r="M33" s="219"/>
      <c r="N33" s="219"/>
      <c r="O33" s="219"/>
      <c r="P33" s="219"/>
      <c r="Q33" s="219"/>
      <c r="R33" s="219"/>
    </row>
    <row r="34" spans="1:18" s="233" customFormat="1" ht="15.75" customHeight="1" x14ac:dyDescent="0.25">
      <c r="A34" s="161">
        <v>43153</v>
      </c>
      <c r="B34" s="242"/>
      <c r="C34" s="247"/>
      <c r="D34" s="246"/>
      <c r="E34" s="244">
        <v>180040570</v>
      </c>
      <c r="F34" s="247">
        <v>1</v>
      </c>
      <c r="G34" s="246">
        <v>5296539</v>
      </c>
      <c r="H34" s="245"/>
      <c r="I34" s="245"/>
      <c r="J34" s="246" t="s">
        <v>180</v>
      </c>
      <c r="K34" s="219"/>
      <c r="L34" s="219"/>
      <c r="M34" s="219"/>
      <c r="N34" s="219"/>
      <c r="O34" s="219"/>
      <c r="P34" s="219"/>
      <c r="Q34" s="219"/>
      <c r="R34" s="219"/>
    </row>
    <row r="35" spans="1:18" s="233" customFormat="1" ht="15.75" customHeight="1" x14ac:dyDescent="0.25">
      <c r="A35" s="161">
        <v>43153</v>
      </c>
      <c r="B35" s="242"/>
      <c r="C35" s="247"/>
      <c r="D35" s="246"/>
      <c r="E35" s="244">
        <v>180040571</v>
      </c>
      <c r="F35" s="247">
        <v>1</v>
      </c>
      <c r="G35" s="246">
        <v>3799835</v>
      </c>
      <c r="H35" s="245"/>
      <c r="I35" s="245"/>
      <c r="J35" s="246" t="s">
        <v>180</v>
      </c>
      <c r="K35" s="219"/>
      <c r="L35" s="219"/>
      <c r="M35" s="219"/>
      <c r="N35" s="219"/>
      <c r="O35" s="219"/>
      <c r="P35" s="219"/>
      <c r="Q35" s="219"/>
      <c r="R35" s="219"/>
    </row>
    <row r="36" spans="1:18" s="233" customFormat="1" ht="15.75" customHeight="1" x14ac:dyDescent="0.25">
      <c r="A36" s="161">
        <v>43154</v>
      </c>
      <c r="B36" s="242">
        <v>180154803</v>
      </c>
      <c r="C36" s="247">
        <v>7</v>
      </c>
      <c r="D36" s="246">
        <v>941413</v>
      </c>
      <c r="E36" s="244"/>
      <c r="F36" s="247"/>
      <c r="G36" s="246"/>
      <c r="H36" s="245"/>
      <c r="I36" s="245">
        <v>3808941</v>
      </c>
      <c r="J36" s="246" t="s">
        <v>17</v>
      </c>
      <c r="K36" s="219"/>
      <c r="L36" s="219"/>
      <c r="M36" s="219"/>
      <c r="N36" s="219"/>
      <c r="O36" s="219"/>
      <c r="P36" s="219"/>
      <c r="Q36" s="219"/>
      <c r="R36" s="219"/>
    </row>
    <row r="37" spans="1:18" s="233" customFormat="1" ht="15.75" customHeight="1" x14ac:dyDescent="0.25">
      <c r="A37" s="161">
        <v>43157</v>
      </c>
      <c r="B37" s="242">
        <v>180155110</v>
      </c>
      <c r="C37" s="247">
        <v>13</v>
      </c>
      <c r="D37" s="246">
        <v>1559250</v>
      </c>
      <c r="E37" s="244"/>
      <c r="F37" s="247"/>
      <c r="G37" s="246"/>
      <c r="H37" s="245"/>
      <c r="I37" s="245"/>
      <c r="J37" s="246"/>
      <c r="K37" s="219"/>
      <c r="L37" s="219"/>
      <c r="M37" s="219"/>
      <c r="N37" s="219"/>
      <c r="O37" s="219"/>
      <c r="P37" s="219"/>
      <c r="Q37" s="219"/>
      <c r="R37" s="219"/>
    </row>
    <row r="38" spans="1:18" s="233" customFormat="1" ht="15.75" customHeight="1" x14ac:dyDescent="0.25">
      <c r="A38" s="161">
        <v>43158</v>
      </c>
      <c r="B38" s="242">
        <v>180155221</v>
      </c>
      <c r="C38" s="247">
        <v>9</v>
      </c>
      <c r="D38" s="246">
        <v>1137850</v>
      </c>
      <c r="E38" s="244"/>
      <c r="F38" s="247"/>
      <c r="G38" s="246"/>
      <c r="H38" s="245"/>
      <c r="I38" s="245"/>
      <c r="J38" s="246"/>
      <c r="K38" s="219"/>
      <c r="L38" s="219"/>
      <c r="M38" s="219"/>
      <c r="N38" s="219"/>
      <c r="O38" s="219"/>
      <c r="P38" s="219"/>
      <c r="Q38" s="219"/>
      <c r="R38" s="219"/>
    </row>
    <row r="39" spans="1:18" s="233" customFormat="1" ht="15.75" customHeight="1" x14ac:dyDescent="0.25">
      <c r="A39" s="161">
        <v>43159</v>
      </c>
      <c r="B39" s="242">
        <v>180155304</v>
      </c>
      <c r="C39" s="247">
        <v>5</v>
      </c>
      <c r="D39" s="246">
        <v>697463</v>
      </c>
      <c r="E39" s="244">
        <v>180040714</v>
      </c>
      <c r="F39" s="247">
        <v>3</v>
      </c>
      <c r="G39" s="246">
        <v>345013</v>
      </c>
      <c r="H39" s="245"/>
      <c r="I39" s="245"/>
      <c r="J39" s="246"/>
      <c r="K39" s="219"/>
      <c r="L39" s="219"/>
      <c r="M39" s="219"/>
      <c r="N39" s="219"/>
      <c r="O39" s="219"/>
      <c r="P39" s="219"/>
      <c r="Q39" s="219"/>
      <c r="R39" s="219"/>
    </row>
    <row r="40" spans="1:18" s="233" customFormat="1" ht="15.75" customHeight="1" x14ac:dyDescent="0.25">
      <c r="A40" s="161">
        <v>43160</v>
      </c>
      <c r="B40" s="242">
        <v>180155437</v>
      </c>
      <c r="C40" s="247">
        <v>7</v>
      </c>
      <c r="D40" s="246">
        <v>673050</v>
      </c>
      <c r="E40" s="244"/>
      <c r="F40" s="247"/>
      <c r="G40" s="246"/>
      <c r="H40" s="245"/>
      <c r="I40" s="245"/>
      <c r="J40" s="246"/>
      <c r="K40" s="219"/>
      <c r="L40" s="219"/>
      <c r="M40" s="219"/>
      <c r="N40" s="219"/>
      <c r="O40" s="219"/>
      <c r="P40" s="219"/>
      <c r="Q40" s="219"/>
      <c r="R40" s="219"/>
    </row>
    <row r="41" spans="1:18" s="233" customFormat="1" ht="15.75" customHeight="1" x14ac:dyDescent="0.25">
      <c r="A41" s="161">
        <v>43161</v>
      </c>
      <c r="B41" s="242">
        <v>180155558</v>
      </c>
      <c r="C41" s="247">
        <v>5</v>
      </c>
      <c r="D41" s="246">
        <v>522463</v>
      </c>
      <c r="E41" s="244">
        <v>180040763</v>
      </c>
      <c r="F41" s="247">
        <v>2</v>
      </c>
      <c r="G41" s="246">
        <v>294525</v>
      </c>
      <c r="H41" s="245"/>
      <c r="I41" s="245"/>
      <c r="J41" s="246"/>
      <c r="K41" s="219"/>
      <c r="L41" s="219"/>
      <c r="M41" s="219"/>
      <c r="N41" s="219"/>
      <c r="O41" s="219"/>
      <c r="P41" s="219"/>
      <c r="Q41" s="219"/>
      <c r="R41" s="219"/>
    </row>
    <row r="42" spans="1:18" s="233" customFormat="1" ht="15.75" customHeight="1" x14ac:dyDescent="0.25">
      <c r="A42" s="161">
        <v>43162</v>
      </c>
      <c r="B42" s="242">
        <v>180155692</v>
      </c>
      <c r="C42" s="247">
        <v>8</v>
      </c>
      <c r="D42" s="246">
        <v>784613</v>
      </c>
      <c r="E42" s="244">
        <v>180040789</v>
      </c>
      <c r="F42" s="247">
        <v>3</v>
      </c>
      <c r="G42" s="246">
        <v>200713</v>
      </c>
      <c r="H42" s="245"/>
      <c r="I42" s="245">
        <v>4534438</v>
      </c>
      <c r="J42" s="246" t="s">
        <v>17</v>
      </c>
      <c r="K42" s="219"/>
      <c r="L42" s="219"/>
      <c r="M42" s="219"/>
      <c r="N42" s="219"/>
      <c r="O42" s="219"/>
      <c r="P42" s="219"/>
      <c r="Q42" s="219"/>
      <c r="R42" s="219"/>
    </row>
    <row r="43" spans="1:18" s="233" customFormat="1" ht="15.75" customHeight="1" x14ac:dyDescent="0.25">
      <c r="A43" s="161">
        <v>43164</v>
      </c>
      <c r="B43" s="242">
        <v>180155876</v>
      </c>
      <c r="C43" s="247">
        <v>11</v>
      </c>
      <c r="D43" s="246">
        <v>1089900</v>
      </c>
      <c r="E43" s="244">
        <v>180040848</v>
      </c>
      <c r="F43" s="247">
        <v>1</v>
      </c>
      <c r="G43" s="246">
        <v>131513</v>
      </c>
      <c r="H43" s="245"/>
      <c r="I43" s="245"/>
      <c r="J43" s="246"/>
      <c r="K43" s="219"/>
      <c r="L43" s="219"/>
      <c r="M43" s="219"/>
      <c r="N43" s="219"/>
      <c r="O43" s="219"/>
      <c r="P43" s="219"/>
      <c r="Q43" s="219"/>
      <c r="R43" s="219"/>
    </row>
    <row r="44" spans="1:18" s="233" customFormat="1" ht="15.75" customHeight="1" x14ac:dyDescent="0.25">
      <c r="A44" s="161">
        <v>43164</v>
      </c>
      <c r="B44" s="242">
        <v>180155888</v>
      </c>
      <c r="C44" s="247">
        <v>1</v>
      </c>
      <c r="D44" s="246">
        <v>149538</v>
      </c>
      <c r="E44" s="244"/>
      <c r="F44" s="247"/>
      <c r="G44" s="246"/>
      <c r="H44" s="245"/>
      <c r="I44" s="245"/>
      <c r="J44" s="246"/>
      <c r="K44" s="219"/>
      <c r="L44" s="219"/>
      <c r="M44" s="219"/>
      <c r="N44" s="219"/>
      <c r="O44" s="219"/>
      <c r="P44" s="219"/>
      <c r="Q44" s="219"/>
      <c r="R44" s="219"/>
    </row>
    <row r="45" spans="1:18" s="233" customFormat="1" ht="15.75" customHeight="1" x14ac:dyDescent="0.25">
      <c r="A45" s="161">
        <v>43165</v>
      </c>
      <c r="B45" s="242">
        <v>180155990</v>
      </c>
      <c r="C45" s="247">
        <v>12</v>
      </c>
      <c r="D45" s="246">
        <v>1123938</v>
      </c>
      <c r="E45" s="244"/>
      <c r="F45" s="247"/>
      <c r="G45" s="246"/>
      <c r="H45" s="245"/>
      <c r="I45" s="245"/>
      <c r="J45" s="246"/>
      <c r="K45" s="219"/>
      <c r="L45" s="219"/>
      <c r="M45" s="219"/>
      <c r="N45" s="219"/>
      <c r="O45" s="219"/>
      <c r="P45" s="219"/>
      <c r="Q45" s="219"/>
      <c r="R45" s="219"/>
    </row>
    <row r="46" spans="1:18" s="233" customFormat="1" ht="15.75" customHeight="1" x14ac:dyDescent="0.25">
      <c r="A46" s="161">
        <v>43165</v>
      </c>
      <c r="B46" s="242">
        <v>180155998</v>
      </c>
      <c r="C46" s="247">
        <v>6</v>
      </c>
      <c r="D46" s="246">
        <v>379925</v>
      </c>
      <c r="E46" s="244"/>
      <c r="F46" s="247"/>
      <c r="G46" s="246"/>
      <c r="H46" s="245"/>
      <c r="I46" s="245"/>
      <c r="J46" s="246"/>
      <c r="K46" s="219"/>
      <c r="L46" s="219"/>
      <c r="M46" s="219"/>
      <c r="N46" s="219"/>
      <c r="O46" s="219"/>
      <c r="P46" s="219"/>
      <c r="Q46" s="219"/>
      <c r="R46" s="219"/>
    </row>
    <row r="47" spans="1:18" s="233" customFormat="1" ht="15.75" customHeight="1" x14ac:dyDescent="0.25">
      <c r="A47" s="161">
        <v>43165</v>
      </c>
      <c r="B47" s="242">
        <v>180156002</v>
      </c>
      <c r="C47" s="247">
        <v>1</v>
      </c>
      <c r="D47" s="246">
        <v>46463</v>
      </c>
      <c r="E47" s="244"/>
      <c r="F47" s="247"/>
      <c r="G47" s="246"/>
      <c r="H47" s="245"/>
      <c r="I47" s="245"/>
      <c r="J47" s="246"/>
      <c r="K47" s="219"/>
      <c r="L47" s="219"/>
      <c r="M47" s="219"/>
      <c r="N47" s="219"/>
      <c r="O47" s="219"/>
      <c r="P47" s="219"/>
      <c r="Q47" s="219"/>
      <c r="R47" s="219"/>
    </row>
    <row r="48" spans="1:18" s="233" customFormat="1" ht="15.75" customHeight="1" x14ac:dyDescent="0.25">
      <c r="A48" s="161">
        <v>43166</v>
      </c>
      <c r="B48" s="242">
        <v>180156075</v>
      </c>
      <c r="C48" s="247">
        <v>2</v>
      </c>
      <c r="D48" s="246">
        <v>212188</v>
      </c>
      <c r="E48" s="244">
        <v>180040903</v>
      </c>
      <c r="F48" s="247">
        <v>1</v>
      </c>
      <c r="G48" s="246">
        <v>61863</v>
      </c>
      <c r="H48" s="245"/>
      <c r="I48" s="245"/>
      <c r="J48" s="246"/>
      <c r="K48" s="219"/>
      <c r="L48" s="219"/>
      <c r="M48" s="219"/>
      <c r="N48" s="219"/>
      <c r="O48" s="219"/>
      <c r="P48" s="219"/>
      <c r="Q48" s="219"/>
      <c r="R48" s="219"/>
    </row>
    <row r="49" spans="1:18" s="233" customFormat="1" ht="15.75" customHeight="1" x14ac:dyDescent="0.25">
      <c r="A49" s="161">
        <v>43167</v>
      </c>
      <c r="B49" s="242">
        <v>180156201</v>
      </c>
      <c r="C49" s="247">
        <v>11</v>
      </c>
      <c r="D49" s="246">
        <v>1159638</v>
      </c>
      <c r="E49" s="244"/>
      <c r="F49" s="247"/>
      <c r="G49" s="246"/>
      <c r="H49" s="245"/>
      <c r="I49" s="245"/>
      <c r="J49" s="246"/>
      <c r="K49" s="219"/>
      <c r="L49" s="219"/>
      <c r="M49" s="219"/>
      <c r="N49" s="219"/>
      <c r="O49" s="219"/>
      <c r="P49" s="219"/>
      <c r="Q49" s="219"/>
      <c r="R49" s="219"/>
    </row>
    <row r="50" spans="1:18" s="233" customFormat="1" ht="15.75" customHeight="1" x14ac:dyDescent="0.25">
      <c r="A50" s="161">
        <v>43168</v>
      </c>
      <c r="B50" s="242">
        <v>180156327</v>
      </c>
      <c r="C50" s="247">
        <v>5</v>
      </c>
      <c r="D50" s="246">
        <v>573738</v>
      </c>
      <c r="E50" s="244"/>
      <c r="F50" s="247"/>
      <c r="G50" s="246"/>
      <c r="H50" s="245"/>
      <c r="I50" s="245">
        <v>4541953</v>
      </c>
      <c r="J50" s="246" t="s">
        <v>17</v>
      </c>
      <c r="K50" s="219"/>
      <c r="L50" s="219"/>
      <c r="M50" s="219"/>
      <c r="N50" s="219"/>
      <c r="O50" s="219"/>
      <c r="P50" s="219"/>
      <c r="Q50" s="219"/>
      <c r="R50" s="219"/>
    </row>
    <row r="51" spans="1:18" s="233" customFormat="1" ht="15.75" customHeight="1" x14ac:dyDescent="0.25">
      <c r="A51" s="161">
        <v>43171</v>
      </c>
      <c r="B51" s="242">
        <v>180156637</v>
      </c>
      <c r="C51" s="247">
        <v>25</v>
      </c>
      <c r="D51" s="246">
        <v>3391150</v>
      </c>
      <c r="E51" s="244">
        <v>180041030</v>
      </c>
      <c r="F51" s="247">
        <v>4</v>
      </c>
      <c r="G51" s="246">
        <v>550200</v>
      </c>
      <c r="H51" s="245"/>
      <c r="I51" s="245"/>
      <c r="J51" s="246"/>
      <c r="K51" s="219"/>
      <c r="L51" s="219"/>
      <c r="M51" s="219"/>
      <c r="N51" s="219"/>
      <c r="O51" s="219"/>
      <c r="P51" s="219"/>
      <c r="Q51" s="219"/>
      <c r="R51" s="219"/>
    </row>
    <row r="52" spans="1:18" s="233" customFormat="1" ht="15.75" customHeight="1" x14ac:dyDescent="0.25">
      <c r="A52" s="161">
        <v>43172</v>
      </c>
      <c r="B52" s="242">
        <v>180156729</v>
      </c>
      <c r="C52" s="247">
        <v>7</v>
      </c>
      <c r="D52" s="246">
        <v>683638</v>
      </c>
      <c r="E52" s="244">
        <v>180041055</v>
      </c>
      <c r="F52" s="247">
        <v>2</v>
      </c>
      <c r="G52" s="246">
        <v>381150</v>
      </c>
      <c r="H52" s="245"/>
      <c r="I52" s="245"/>
      <c r="J52" s="246"/>
      <c r="K52" s="219"/>
      <c r="L52" s="219"/>
      <c r="M52" s="219"/>
      <c r="N52" s="219"/>
      <c r="O52" s="219"/>
      <c r="P52" s="219"/>
      <c r="Q52" s="219"/>
      <c r="R52" s="219"/>
    </row>
    <row r="53" spans="1:18" s="233" customFormat="1" ht="15.75" customHeight="1" x14ac:dyDescent="0.25">
      <c r="A53" s="161">
        <v>43173</v>
      </c>
      <c r="B53" s="242">
        <v>180156860</v>
      </c>
      <c r="C53" s="247">
        <v>1</v>
      </c>
      <c r="D53" s="246">
        <v>104563</v>
      </c>
      <c r="E53" s="244">
        <v>180041084</v>
      </c>
      <c r="F53" s="247">
        <v>2</v>
      </c>
      <c r="G53" s="246">
        <v>150325</v>
      </c>
      <c r="H53" s="245"/>
      <c r="I53" s="245"/>
      <c r="J53" s="246"/>
      <c r="K53" s="219"/>
      <c r="L53" s="219"/>
      <c r="M53" s="219"/>
      <c r="N53" s="219"/>
      <c r="O53" s="219"/>
      <c r="P53" s="219"/>
      <c r="Q53" s="219"/>
      <c r="R53" s="219"/>
    </row>
    <row r="54" spans="1:18" s="233" customFormat="1" ht="15.75" customHeight="1" x14ac:dyDescent="0.25">
      <c r="A54" s="161">
        <v>43174</v>
      </c>
      <c r="B54" s="242">
        <v>180156972</v>
      </c>
      <c r="C54" s="247">
        <v>9</v>
      </c>
      <c r="D54" s="246">
        <v>1126125</v>
      </c>
      <c r="E54" s="244"/>
      <c r="F54" s="247"/>
      <c r="G54" s="246"/>
      <c r="H54" s="245"/>
      <c r="I54" s="245"/>
      <c r="J54" s="246"/>
      <c r="K54" s="219"/>
      <c r="L54" s="219"/>
      <c r="M54" s="219"/>
      <c r="N54" s="219"/>
      <c r="O54" s="219"/>
      <c r="P54" s="219"/>
      <c r="Q54" s="219"/>
      <c r="R54" s="219"/>
    </row>
    <row r="55" spans="1:18" s="233" customFormat="1" ht="15.75" customHeight="1" x14ac:dyDescent="0.25">
      <c r="A55" s="161">
        <v>43175</v>
      </c>
      <c r="B55" s="242">
        <v>180157107</v>
      </c>
      <c r="C55" s="247">
        <v>8</v>
      </c>
      <c r="D55" s="246">
        <v>1084563</v>
      </c>
      <c r="E55" s="244">
        <v>180041151</v>
      </c>
      <c r="F55" s="247">
        <v>1</v>
      </c>
      <c r="G55" s="246">
        <v>124338</v>
      </c>
      <c r="H55" s="245"/>
      <c r="I55" s="245"/>
      <c r="J55" s="246"/>
      <c r="K55" s="219"/>
      <c r="L55" s="219"/>
      <c r="M55" s="219"/>
      <c r="N55" s="219"/>
      <c r="O55" s="219"/>
      <c r="P55" s="219"/>
      <c r="Q55" s="219"/>
      <c r="R55" s="219"/>
    </row>
    <row r="56" spans="1:18" s="233" customFormat="1" ht="15.75" customHeight="1" x14ac:dyDescent="0.25">
      <c r="A56" s="161">
        <v>43176</v>
      </c>
      <c r="B56" s="242">
        <v>180157226</v>
      </c>
      <c r="C56" s="247">
        <v>3</v>
      </c>
      <c r="D56" s="246">
        <v>303538</v>
      </c>
      <c r="E56" s="244"/>
      <c r="F56" s="247"/>
      <c r="G56" s="246"/>
      <c r="H56" s="245"/>
      <c r="I56" s="245">
        <v>5487563</v>
      </c>
      <c r="J56" s="246" t="s">
        <v>59</v>
      </c>
      <c r="K56" s="219"/>
      <c r="L56" s="219"/>
      <c r="M56" s="219"/>
      <c r="N56" s="219"/>
      <c r="O56" s="219"/>
      <c r="P56" s="219"/>
      <c r="Q56" s="219"/>
      <c r="R56" s="219"/>
    </row>
    <row r="57" spans="1:18" s="233" customFormat="1" ht="15.75" customHeight="1" x14ac:dyDescent="0.25">
      <c r="A57" s="161">
        <v>43178</v>
      </c>
      <c r="B57" s="242">
        <v>180157446</v>
      </c>
      <c r="C57" s="247">
        <v>17</v>
      </c>
      <c r="D57" s="246">
        <v>1789025</v>
      </c>
      <c r="E57" s="244"/>
      <c r="F57" s="247"/>
      <c r="G57" s="246"/>
      <c r="H57" s="245"/>
      <c r="I57" s="245"/>
      <c r="J57" s="246"/>
      <c r="K57" s="219"/>
      <c r="L57" s="219"/>
      <c r="M57" s="219"/>
      <c r="N57" s="219"/>
      <c r="O57" s="219"/>
      <c r="P57" s="219"/>
      <c r="Q57" s="219"/>
      <c r="R57" s="219"/>
    </row>
    <row r="58" spans="1:18" s="233" customFormat="1" ht="15.75" customHeight="1" x14ac:dyDescent="0.25">
      <c r="A58" s="161">
        <v>43179</v>
      </c>
      <c r="B58" s="242">
        <v>180157563</v>
      </c>
      <c r="C58" s="247">
        <v>11</v>
      </c>
      <c r="D58" s="246">
        <v>1143713</v>
      </c>
      <c r="E58" s="244">
        <v>180041264</v>
      </c>
      <c r="F58" s="247">
        <v>1</v>
      </c>
      <c r="G58" s="246">
        <v>160038</v>
      </c>
      <c r="H58" s="245"/>
      <c r="I58" s="245"/>
      <c r="J58" s="246"/>
      <c r="K58" s="219"/>
      <c r="L58" s="219"/>
      <c r="M58" s="219"/>
      <c r="N58" s="219"/>
      <c r="O58" s="219"/>
      <c r="P58" s="219"/>
      <c r="Q58" s="219"/>
      <c r="R58" s="219"/>
    </row>
    <row r="59" spans="1:18" s="233" customFormat="1" ht="15.75" customHeight="1" x14ac:dyDescent="0.25">
      <c r="A59" s="161">
        <v>43180</v>
      </c>
      <c r="B59" s="242">
        <v>180157658</v>
      </c>
      <c r="C59" s="247">
        <v>7</v>
      </c>
      <c r="D59" s="246">
        <v>558338</v>
      </c>
      <c r="E59" s="244"/>
      <c r="F59" s="247"/>
      <c r="G59" s="246"/>
      <c r="H59" s="245"/>
      <c r="I59" s="245"/>
      <c r="J59" s="246"/>
      <c r="K59" s="219"/>
      <c r="L59" s="219"/>
      <c r="M59" s="219"/>
      <c r="N59" s="219"/>
      <c r="O59" s="219"/>
      <c r="P59" s="219"/>
      <c r="Q59" s="219"/>
      <c r="R59" s="219"/>
    </row>
    <row r="60" spans="1:18" s="233" customFormat="1" ht="15.75" customHeight="1" x14ac:dyDescent="0.25">
      <c r="A60" s="161">
        <v>43181</v>
      </c>
      <c r="B60" s="242">
        <v>180157785</v>
      </c>
      <c r="C60" s="247">
        <v>5</v>
      </c>
      <c r="D60" s="246">
        <v>552650</v>
      </c>
      <c r="E60" s="244">
        <v>180041310</v>
      </c>
      <c r="F60" s="247">
        <v>2</v>
      </c>
      <c r="G60" s="246">
        <v>189088</v>
      </c>
      <c r="H60" s="245"/>
      <c r="I60" s="245"/>
      <c r="J60" s="246"/>
      <c r="K60" s="219"/>
      <c r="L60" s="219"/>
      <c r="M60" s="219"/>
      <c r="N60" s="219"/>
      <c r="O60" s="219"/>
      <c r="P60" s="219"/>
      <c r="Q60" s="219"/>
      <c r="R60" s="219"/>
    </row>
    <row r="61" spans="1:18" s="233" customFormat="1" ht="15.75" customHeight="1" x14ac:dyDescent="0.25">
      <c r="A61" s="161">
        <v>43182</v>
      </c>
      <c r="B61" s="242">
        <v>180157873</v>
      </c>
      <c r="C61" s="247">
        <v>6</v>
      </c>
      <c r="D61" s="246">
        <v>480813</v>
      </c>
      <c r="E61" s="244"/>
      <c r="F61" s="247"/>
      <c r="G61" s="246"/>
      <c r="H61" s="245"/>
      <c r="I61" s="245"/>
      <c r="J61" s="246"/>
      <c r="K61" s="219"/>
      <c r="L61" s="219"/>
      <c r="M61" s="219"/>
      <c r="N61" s="219"/>
      <c r="O61" s="219"/>
      <c r="P61" s="219"/>
      <c r="Q61" s="219"/>
      <c r="R61" s="219"/>
    </row>
    <row r="62" spans="1:18" s="233" customFormat="1" ht="15.75" customHeight="1" x14ac:dyDescent="0.25">
      <c r="A62" s="161">
        <v>43183</v>
      </c>
      <c r="B62" s="242">
        <v>180157972</v>
      </c>
      <c r="C62" s="247">
        <v>2</v>
      </c>
      <c r="D62" s="246">
        <v>179988</v>
      </c>
      <c r="E62" s="244"/>
      <c r="F62" s="247"/>
      <c r="G62" s="246"/>
      <c r="H62" s="245"/>
      <c r="I62" s="245">
        <v>4355401</v>
      </c>
      <c r="J62" s="246" t="s">
        <v>17</v>
      </c>
      <c r="K62" s="219"/>
      <c r="L62" s="219"/>
      <c r="M62" s="219"/>
      <c r="N62" s="219"/>
      <c r="O62" s="219"/>
      <c r="P62" s="219"/>
      <c r="Q62" s="219"/>
      <c r="R62" s="219"/>
    </row>
    <row r="63" spans="1:18" s="233" customFormat="1" ht="15.75" customHeight="1" x14ac:dyDescent="0.25">
      <c r="A63" s="161">
        <v>43185</v>
      </c>
      <c r="B63" s="242">
        <v>180158187</v>
      </c>
      <c r="C63" s="247">
        <v>12</v>
      </c>
      <c r="D63" s="246">
        <v>1463000</v>
      </c>
      <c r="E63" s="244"/>
      <c r="F63" s="247"/>
      <c r="G63" s="246"/>
      <c r="H63" s="245"/>
      <c r="I63" s="245"/>
      <c r="J63" s="246"/>
      <c r="K63" s="219"/>
      <c r="L63" s="219"/>
      <c r="M63" s="219"/>
      <c r="N63" s="219"/>
      <c r="O63" s="219"/>
      <c r="P63" s="219"/>
      <c r="Q63" s="219"/>
      <c r="R63" s="219"/>
    </row>
    <row r="64" spans="1:18" s="233" customFormat="1" ht="15.75" customHeight="1" x14ac:dyDescent="0.25">
      <c r="A64" s="161">
        <v>43186</v>
      </c>
      <c r="B64" s="242">
        <v>180158265</v>
      </c>
      <c r="C64" s="247">
        <v>11</v>
      </c>
      <c r="D64" s="246">
        <v>1351438</v>
      </c>
      <c r="E64" s="244"/>
      <c r="F64" s="247"/>
      <c r="G64" s="246"/>
      <c r="H64" s="245"/>
      <c r="I64" s="245"/>
      <c r="J64" s="246"/>
      <c r="K64" s="219"/>
      <c r="L64" s="219"/>
      <c r="M64" s="219"/>
      <c r="N64" s="219"/>
      <c r="O64" s="219"/>
      <c r="P64" s="219"/>
      <c r="Q64" s="219"/>
      <c r="R64" s="219"/>
    </row>
    <row r="65" spans="1:18" s="233" customFormat="1" ht="15.75" customHeight="1" x14ac:dyDescent="0.25">
      <c r="A65" s="161">
        <v>43186</v>
      </c>
      <c r="B65" s="242">
        <v>180158275</v>
      </c>
      <c r="C65" s="247">
        <v>1</v>
      </c>
      <c r="D65" s="246">
        <v>121188</v>
      </c>
      <c r="E65" s="244"/>
      <c r="F65" s="247"/>
      <c r="G65" s="246"/>
      <c r="H65" s="245"/>
      <c r="I65" s="245"/>
      <c r="J65" s="246"/>
      <c r="K65" s="219"/>
      <c r="L65" s="219"/>
      <c r="M65" s="219"/>
      <c r="N65" s="219"/>
      <c r="O65" s="219"/>
      <c r="P65" s="219"/>
      <c r="Q65" s="219"/>
      <c r="R65" s="219"/>
    </row>
    <row r="66" spans="1:18" s="233" customFormat="1" ht="15.75" customHeight="1" x14ac:dyDescent="0.25">
      <c r="A66" s="161">
        <v>43188</v>
      </c>
      <c r="B66" s="242">
        <v>180158501</v>
      </c>
      <c r="C66" s="247">
        <v>6</v>
      </c>
      <c r="D66" s="246">
        <v>678913</v>
      </c>
      <c r="E66" s="244"/>
      <c r="F66" s="247"/>
      <c r="G66" s="246"/>
      <c r="H66" s="245"/>
      <c r="I66" s="245"/>
      <c r="J66" s="246"/>
      <c r="K66" s="219"/>
      <c r="L66" s="219"/>
      <c r="M66" s="219"/>
      <c r="N66" s="219"/>
      <c r="O66" s="219"/>
      <c r="P66" s="219"/>
      <c r="Q66" s="219"/>
      <c r="R66" s="219"/>
    </row>
    <row r="67" spans="1:18" s="233" customFormat="1" ht="15.75" customHeight="1" x14ac:dyDescent="0.25">
      <c r="A67" s="161">
        <v>43188</v>
      </c>
      <c r="B67" s="242">
        <v>180158523</v>
      </c>
      <c r="C67" s="247">
        <v>1</v>
      </c>
      <c r="D67" s="246">
        <v>120050</v>
      </c>
      <c r="E67" s="244">
        <v>180041504</v>
      </c>
      <c r="F67" s="247">
        <v>1</v>
      </c>
      <c r="G67" s="246">
        <v>114363</v>
      </c>
      <c r="H67" s="245"/>
      <c r="I67" s="245"/>
      <c r="J67" s="246"/>
      <c r="K67" s="219"/>
      <c r="L67" s="219"/>
      <c r="M67" s="219"/>
      <c r="N67" s="219"/>
      <c r="O67" s="219"/>
      <c r="P67" s="219"/>
      <c r="Q67" s="219"/>
      <c r="R67" s="219"/>
    </row>
    <row r="68" spans="1:18" s="233" customFormat="1" ht="15.75" customHeight="1" x14ac:dyDescent="0.25">
      <c r="A68" s="161">
        <v>43189</v>
      </c>
      <c r="B68" s="242">
        <v>180158610</v>
      </c>
      <c r="C68" s="247">
        <v>2</v>
      </c>
      <c r="D68" s="246">
        <v>210263</v>
      </c>
      <c r="E68" s="244"/>
      <c r="F68" s="247"/>
      <c r="G68" s="246"/>
      <c r="H68" s="245"/>
      <c r="I68" s="245"/>
      <c r="J68" s="246"/>
      <c r="K68" s="219"/>
      <c r="L68" s="219"/>
      <c r="M68" s="219"/>
      <c r="N68" s="219"/>
      <c r="O68" s="219"/>
      <c r="P68" s="219"/>
      <c r="Q68" s="219"/>
      <c r="R68" s="219"/>
    </row>
    <row r="69" spans="1:18" s="233" customFormat="1" ht="15.75" customHeight="1" x14ac:dyDescent="0.25">
      <c r="A69" s="161">
        <v>43190</v>
      </c>
      <c r="B69" s="242">
        <v>180158735</v>
      </c>
      <c r="C69" s="247">
        <v>1</v>
      </c>
      <c r="D69" s="246">
        <v>113050</v>
      </c>
      <c r="E69" s="244"/>
      <c r="F69" s="247"/>
      <c r="G69" s="246"/>
      <c r="H69" s="245"/>
      <c r="I69" s="245">
        <v>3943539</v>
      </c>
      <c r="J69" s="246" t="s">
        <v>17</v>
      </c>
      <c r="K69" s="219"/>
      <c r="L69" s="219"/>
      <c r="M69" s="219"/>
      <c r="N69" s="219"/>
      <c r="O69" s="219"/>
      <c r="P69" s="219"/>
      <c r="Q69" s="219"/>
      <c r="R69" s="219"/>
    </row>
    <row r="70" spans="1:18" s="233" customFormat="1" ht="15.75" customHeight="1" x14ac:dyDescent="0.25">
      <c r="A70" s="161">
        <v>43192</v>
      </c>
      <c r="B70" s="242">
        <v>180158909</v>
      </c>
      <c r="C70" s="247">
        <v>7</v>
      </c>
      <c r="D70" s="246">
        <v>768425</v>
      </c>
      <c r="E70" s="244">
        <v>180041620</v>
      </c>
      <c r="F70" s="247">
        <v>1</v>
      </c>
      <c r="G70" s="246">
        <v>86363</v>
      </c>
      <c r="H70" s="245"/>
      <c r="I70" s="245"/>
      <c r="J70" s="246"/>
      <c r="K70" s="219"/>
      <c r="L70" s="219"/>
      <c r="M70" s="219"/>
      <c r="N70" s="219"/>
      <c r="O70" s="219"/>
      <c r="P70" s="219"/>
      <c r="Q70" s="219"/>
      <c r="R70" s="219"/>
    </row>
    <row r="71" spans="1:18" s="233" customFormat="1" ht="15.75" customHeight="1" x14ac:dyDescent="0.25">
      <c r="A71" s="161">
        <v>43192</v>
      </c>
      <c r="B71" s="242">
        <v>180158917</v>
      </c>
      <c r="C71" s="247">
        <v>1</v>
      </c>
      <c r="D71" s="246">
        <v>109288</v>
      </c>
      <c r="E71" s="244"/>
      <c r="F71" s="247"/>
      <c r="G71" s="246"/>
      <c r="H71" s="245"/>
      <c r="I71" s="245"/>
      <c r="J71" s="246"/>
      <c r="K71" s="219"/>
      <c r="L71" s="219"/>
      <c r="M71" s="219"/>
      <c r="N71" s="219"/>
      <c r="O71" s="219"/>
      <c r="P71" s="219"/>
      <c r="Q71" s="219"/>
      <c r="R71" s="219"/>
    </row>
    <row r="72" spans="1:18" s="233" customFormat="1" ht="15.75" customHeight="1" x14ac:dyDescent="0.25">
      <c r="A72" s="161">
        <v>43193</v>
      </c>
      <c r="B72" s="242">
        <v>180159028</v>
      </c>
      <c r="C72" s="247">
        <v>9</v>
      </c>
      <c r="D72" s="246">
        <v>1344963</v>
      </c>
      <c r="E72" s="244">
        <v>180041647</v>
      </c>
      <c r="F72" s="247">
        <v>1</v>
      </c>
      <c r="G72" s="246">
        <v>109288</v>
      </c>
      <c r="H72" s="245"/>
      <c r="I72" s="245"/>
      <c r="J72" s="246"/>
      <c r="K72" s="219"/>
      <c r="L72" s="219"/>
      <c r="M72" s="219"/>
      <c r="N72" s="219"/>
      <c r="O72" s="219"/>
      <c r="P72" s="219"/>
      <c r="Q72" s="219"/>
      <c r="R72" s="219"/>
    </row>
    <row r="73" spans="1:18" s="233" customFormat="1" ht="15.75" customHeight="1" x14ac:dyDescent="0.25">
      <c r="A73" s="161">
        <v>43194</v>
      </c>
      <c r="B73" s="242">
        <v>180159147</v>
      </c>
      <c r="C73" s="247">
        <v>11</v>
      </c>
      <c r="D73" s="246">
        <v>930475</v>
      </c>
      <c r="E73" s="244"/>
      <c r="F73" s="247"/>
      <c r="G73" s="246"/>
      <c r="H73" s="245"/>
      <c r="I73" s="245"/>
      <c r="J73" s="246"/>
      <c r="K73" s="219"/>
      <c r="L73" s="219"/>
      <c r="M73" s="219"/>
      <c r="N73" s="219"/>
      <c r="O73" s="219"/>
      <c r="P73" s="219"/>
      <c r="Q73" s="219"/>
      <c r="R73" s="219"/>
    </row>
    <row r="74" spans="1:18" s="233" customFormat="1" ht="15.75" customHeight="1" x14ac:dyDescent="0.25">
      <c r="A74" s="161">
        <v>43195</v>
      </c>
      <c r="B74" s="242">
        <v>180159266</v>
      </c>
      <c r="C74" s="247">
        <v>4</v>
      </c>
      <c r="D74" s="246">
        <v>432950</v>
      </c>
      <c r="E74" s="244"/>
      <c r="F74" s="247"/>
      <c r="G74" s="246"/>
      <c r="H74" s="245"/>
      <c r="I74" s="245"/>
      <c r="J74" s="246"/>
      <c r="K74" s="219"/>
      <c r="L74" s="219"/>
      <c r="M74" s="219"/>
      <c r="N74" s="219"/>
      <c r="O74" s="219"/>
      <c r="P74" s="219"/>
      <c r="Q74" s="219"/>
      <c r="R74" s="219"/>
    </row>
    <row r="75" spans="1:18" s="233" customFormat="1" ht="15.75" customHeight="1" x14ac:dyDescent="0.25">
      <c r="A75" s="161">
        <v>43196</v>
      </c>
      <c r="B75" s="242">
        <v>180159362</v>
      </c>
      <c r="C75" s="247">
        <v>7</v>
      </c>
      <c r="D75" s="246">
        <v>761338</v>
      </c>
      <c r="E75" s="244">
        <v>180041733</v>
      </c>
      <c r="F75" s="247">
        <v>1</v>
      </c>
      <c r="G75" s="246">
        <v>184363</v>
      </c>
      <c r="H75" s="245"/>
      <c r="I75" s="245"/>
      <c r="J75" s="246"/>
      <c r="K75" s="219"/>
      <c r="L75" s="219"/>
      <c r="M75" s="219"/>
      <c r="N75" s="219"/>
      <c r="O75" s="219"/>
      <c r="P75" s="219"/>
      <c r="Q75" s="219"/>
      <c r="R75" s="219"/>
    </row>
    <row r="76" spans="1:18" s="233" customFormat="1" ht="15.75" customHeight="1" x14ac:dyDescent="0.25">
      <c r="A76" s="161">
        <v>43197</v>
      </c>
      <c r="B76" s="242">
        <v>180159513</v>
      </c>
      <c r="C76" s="247">
        <v>2</v>
      </c>
      <c r="D76" s="246">
        <v>210788</v>
      </c>
      <c r="E76" s="244"/>
      <c r="F76" s="247"/>
      <c r="G76" s="246"/>
      <c r="H76" s="245"/>
      <c r="I76" s="245"/>
      <c r="J76" s="246"/>
      <c r="K76" s="219"/>
      <c r="L76" s="219"/>
      <c r="M76" s="219"/>
      <c r="N76" s="219"/>
      <c r="O76" s="219"/>
      <c r="P76" s="219"/>
      <c r="Q76" s="219"/>
      <c r="R76" s="219"/>
    </row>
    <row r="77" spans="1:18" s="233" customFormat="1" ht="15.75" customHeight="1" x14ac:dyDescent="0.25">
      <c r="A77" s="161">
        <v>43197</v>
      </c>
      <c r="B77" s="242">
        <v>180159518</v>
      </c>
      <c r="C77" s="247">
        <v>1</v>
      </c>
      <c r="D77" s="246">
        <v>75600</v>
      </c>
      <c r="E77" s="244"/>
      <c r="F77" s="247"/>
      <c r="G77" s="246"/>
      <c r="H77" s="245"/>
      <c r="I77" s="245">
        <v>4253813</v>
      </c>
      <c r="J77" s="246" t="s">
        <v>17</v>
      </c>
      <c r="K77" s="219"/>
      <c r="L77" s="219"/>
      <c r="M77" s="219"/>
      <c r="N77" s="219"/>
      <c r="O77" s="219"/>
      <c r="P77" s="219"/>
      <c r="Q77" s="219"/>
      <c r="R77" s="219"/>
    </row>
    <row r="78" spans="1:18" s="233" customFormat="1" ht="15.75" customHeight="1" x14ac:dyDescent="0.25">
      <c r="A78" s="161">
        <v>43199</v>
      </c>
      <c r="B78" s="242">
        <v>180159706</v>
      </c>
      <c r="C78" s="247">
        <v>11</v>
      </c>
      <c r="D78" s="246">
        <v>1399825</v>
      </c>
      <c r="E78" s="244"/>
      <c r="F78" s="247"/>
      <c r="G78" s="246"/>
      <c r="H78" s="245"/>
      <c r="I78" s="245"/>
      <c r="J78" s="246"/>
      <c r="K78" s="219"/>
      <c r="L78" s="219"/>
      <c r="M78" s="219"/>
      <c r="N78" s="219"/>
      <c r="O78" s="219"/>
      <c r="P78" s="219"/>
      <c r="Q78" s="219"/>
      <c r="R78" s="219"/>
    </row>
    <row r="79" spans="1:18" s="233" customFormat="1" ht="15.75" customHeight="1" x14ac:dyDescent="0.25">
      <c r="A79" s="161">
        <v>43200</v>
      </c>
      <c r="B79" s="242">
        <v>180159833</v>
      </c>
      <c r="C79" s="247">
        <v>5</v>
      </c>
      <c r="D79" s="246">
        <v>539613</v>
      </c>
      <c r="E79" s="244">
        <v>180041866</v>
      </c>
      <c r="F79" s="247">
        <v>2</v>
      </c>
      <c r="G79" s="246">
        <v>266875</v>
      </c>
      <c r="H79" s="245"/>
      <c r="I79" s="245"/>
      <c r="J79" s="246"/>
      <c r="K79" s="219"/>
      <c r="L79" s="219"/>
      <c r="M79" s="219"/>
      <c r="N79" s="219"/>
      <c r="O79" s="219"/>
      <c r="P79" s="219"/>
      <c r="Q79" s="219"/>
      <c r="R79" s="219"/>
    </row>
    <row r="80" spans="1:18" s="233" customFormat="1" ht="15.75" customHeight="1" x14ac:dyDescent="0.25">
      <c r="A80" s="161">
        <v>43201</v>
      </c>
      <c r="B80" s="242">
        <v>180159956</v>
      </c>
      <c r="C80" s="247">
        <v>8</v>
      </c>
      <c r="D80" s="246">
        <v>722488</v>
      </c>
      <c r="E80" s="244"/>
      <c r="F80" s="247"/>
      <c r="G80" s="246"/>
      <c r="H80" s="245"/>
      <c r="I80" s="245"/>
      <c r="J80" s="246"/>
      <c r="K80" s="219"/>
      <c r="L80" s="219"/>
      <c r="M80" s="219"/>
      <c r="N80" s="219"/>
      <c r="O80" s="219"/>
      <c r="P80" s="219"/>
      <c r="Q80" s="219"/>
      <c r="R80" s="219"/>
    </row>
    <row r="81" spans="1:18" s="233" customFormat="1" ht="15.75" customHeight="1" x14ac:dyDescent="0.25">
      <c r="A81" s="161">
        <v>43202</v>
      </c>
      <c r="B81" s="242">
        <v>180160064</v>
      </c>
      <c r="C81" s="247">
        <v>4</v>
      </c>
      <c r="D81" s="246">
        <v>532700</v>
      </c>
      <c r="E81" s="244"/>
      <c r="F81" s="247"/>
      <c r="G81" s="246"/>
      <c r="H81" s="245"/>
      <c r="I81" s="245"/>
      <c r="J81" s="246"/>
      <c r="K81" s="219"/>
      <c r="L81" s="219"/>
      <c r="M81" s="219"/>
      <c r="N81" s="219"/>
      <c r="O81" s="219"/>
      <c r="P81" s="219"/>
      <c r="Q81" s="219"/>
      <c r="R81" s="219"/>
    </row>
    <row r="82" spans="1:18" s="233" customFormat="1" ht="15.75" customHeight="1" x14ac:dyDescent="0.25">
      <c r="A82" s="161">
        <v>43203</v>
      </c>
      <c r="B82" s="242">
        <v>180160179</v>
      </c>
      <c r="C82" s="247">
        <v>7</v>
      </c>
      <c r="D82" s="246">
        <v>664913</v>
      </c>
      <c r="E82" s="244"/>
      <c r="F82" s="247"/>
      <c r="G82" s="246"/>
      <c r="H82" s="245"/>
      <c r="I82" s="245"/>
      <c r="J82" s="246"/>
      <c r="K82" s="219"/>
      <c r="L82" s="219"/>
      <c r="M82" s="219"/>
      <c r="N82" s="219"/>
      <c r="O82" s="219"/>
      <c r="P82" s="219"/>
      <c r="Q82" s="219"/>
      <c r="R82" s="219"/>
    </row>
    <row r="83" spans="1:18" s="233" customFormat="1" ht="15.75" customHeight="1" x14ac:dyDescent="0.25">
      <c r="A83" s="161">
        <v>43204</v>
      </c>
      <c r="B83" s="242">
        <v>180160333</v>
      </c>
      <c r="C83" s="247">
        <v>1</v>
      </c>
      <c r="D83" s="246">
        <v>105525</v>
      </c>
      <c r="E83" s="244"/>
      <c r="F83" s="247"/>
      <c r="G83" s="246"/>
      <c r="H83" s="245"/>
      <c r="I83" s="245">
        <v>3698189</v>
      </c>
      <c r="J83" s="246" t="s">
        <v>17</v>
      </c>
      <c r="K83" s="219"/>
      <c r="L83" s="219"/>
      <c r="M83" s="219"/>
      <c r="N83" s="219"/>
      <c r="O83" s="219"/>
      <c r="P83" s="219"/>
      <c r="Q83" s="219"/>
      <c r="R83" s="219"/>
    </row>
    <row r="84" spans="1:18" s="233" customFormat="1" ht="15.75" customHeight="1" x14ac:dyDescent="0.25">
      <c r="A84" s="161">
        <v>43206</v>
      </c>
      <c r="B84" s="242">
        <v>180160510</v>
      </c>
      <c r="C84" s="247">
        <v>5</v>
      </c>
      <c r="D84" s="246">
        <v>496650</v>
      </c>
      <c r="E84" s="244">
        <v>180042061</v>
      </c>
      <c r="F84" s="247">
        <v>1</v>
      </c>
      <c r="G84" s="246">
        <v>98613</v>
      </c>
      <c r="H84" s="245"/>
      <c r="I84" s="245"/>
      <c r="J84" s="246"/>
      <c r="K84" s="219"/>
      <c r="L84" s="219"/>
      <c r="M84" s="219"/>
      <c r="N84" s="219"/>
      <c r="O84" s="219"/>
      <c r="P84" s="219"/>
      <c r="Q84" s="219"/>
      <c r="R84" s="219"/>
    </row>
    <row r="85" spans="1:18" s="233" customFormat="1" ht="15.75" customHeight="1" x14ac:dyDescent="0.25">
      <c r="A85" s="161">
        <v>43207</v>
      </c>
      <c r="B85" s="242">
        <v>180160619</v>
      </c>
      <c r="C85" s="247">
        <v>10</v>
      </c>
      <c r="D85" s="246">
        <v>1264550</v>
      </c>
      <c r="E85" s="244">
        <v>180042086</v>
      </c>
      <c r="F85" s="247">
        <v>1</v>
      </c>
      <c r="G85" s="246">
        <v>184363</v>
      </c>
      <c r="H85" s="245"/>
      <c r="I85" s="245"/>
      <c r="J85" s="246"/>
      <c r="K85" s="219"/>
      <c r="L85" s="219"/>
      <c r="M85" s="219"/>
      <c r="N85" s="219"/>
      <c r="O85" s="219"/>
      <c r="P85" s="219"/>
      <c r="Q85" s="219"/>
      <c r="R85" s="219"/>
    </row>
    <row r="86" spans="1:18" s="233" customFormat="1" ht="15.75" customHeight="1" x14ac:dyDescent="0.25">
      <c r="A86" s="161">
        <v>43207</v>
      </c>
      <c r="B86" s="242">
        <v>180160624</v>
      </c>
      <c r="C86" s="247">
        <v>1</v>
      </c>
      <c r="D86" s="246">
        <v>196788</v>
      </c>
      <c r="E86" s="244"/>
      <c r="F86" s="247"/>
      <c r="G86" s="246"/>
      <c r="H86" s="245"/>
      <c r="I86" s="245"/>
      <c r="J86" s="246"/>
      <c r="K86" s="219"/>
      <c r="L86" s="219"/>
      <c r="M86" s="219"/>
      <c r="N86" s="219"/>
      <c r="O86" s="219"/>
      <c r="P86" s="219"/>
      <c r="Q86" s="219"/>
      <c r="R86" s="219"/>
    </row>
    <row r="87" spans="1:18" s="233" customFormat="1" ht="15.75" customHeight="1" x14ac:dyDescent="0.25">
      <c r="A87" s="161">
        <v>43208</v>
      </c>
      <c r="B87" s="242">
        <v>180160771</v>
      </c>
      <c r="C87" s="247">
        <v>8</v>
      </c>
      <c r="D87" s="246">
        <v>731763</v>
      </c>
      <c r="E87" s="244">
        <v>180042122</v>
      </c>
      <c r="F87" s="247">
        <v>1</v>
      </c>
      <c r="G87" s="246">
        <v>192150</v>
      </c>
      <c r="H87" s="245"/>
      <c r="I87" s="245"/>
      <c r="J87" s="246"/>
      <c r="K87" s="219"/>
      <c r="L87" s="219"/>
      <c r="M87" s="219"/>
      <c r="N87" s="219"/>
      <c r="O87" s="219"/>
      <c r="P87" s="219"/>
      <c r="Q87" s="219"/>
      <c r="R87" s="219"/>
    </row>
    <row r="88" spans="1:18" s="233" customFormat="1" ht="15.75" customHeight="1" x14ac:dyDescent="0.25">
      <c r="A88" s="161">
        <v>43209</v>
      </c>
      <c r="B88" s="242">
        <v>180160851</v>
      </c>
      <c r="C88" s="247">
        <v>11</v>
      </c>
      <c r="D88" s="246">
        <v>1018763</v>
      </c>
      <c r="E88" s="244"/>
      <c r="F88" s="247"/>
      <c r="G88" s="246"/>
      <c r="H88" s="245"/>
      <c r="I88" s="245"/>
      <c r="J88" s="246"/>
      <c r="K88" s="219"/>
      <c r="L88" s="219"/>
      <c r="M88" s="219"/>
      <c r="N88" s="219"/>
      <c r="O88" s="219"/>
      <c r="P88" s="219"/>
      <c r="Q88" s="219"/>
      <c r="R88" s="219"/>
    </row>
    <row r="89" spans="1:18" s="233" customFormat="1" ht="15.75" customHeight="1" x14ac:dyDescent="0.25">
      <c r="A89" s="161">
        <v>43209</v>
      </c>
      <c r="B89" s="242">
        <v>180160887</v>
      </c>
      <c r="C89" s="247">
        <v>2</v>
      </c>
      <c r="D89" s="246">
        <v>215075</v>
      </c>
      <c r="E89" s="244"/>
      <c r="F89" s="247"/>
      <c r="G89" s="246"/>
      <c r="H89" s="245"/>
      <c r="I89" s="245"/>
      <c r="J89" s="246"/>
      <c r="K89" s="219"/>
      <c r="L89" s="219"/>
      <c r="M89" s="219"/>
      <c r="N89" s="219"/>
      <c r="O89" s="219"/>
      <c r="P89" s="219"/>
      <c r="Q89" s="219"/>
      <c r="R89" s="219"/>
    </row>
    <row r="90" spans="1:18" s="233" customFormat="1" ht="15.75" customHeight="1" x14ac:dyDescent="0.25">
      <c r="A90" s="161">
        <v>43210</v>
      </c>
      <c r="B90" s="242">
        <v>180160990</v>
      </c>
      <c r="C90" s="247">
        <v>6</v>
      </c>
      <c r="D90" s="246">
        <v>532525</v>
      </c>
      <c r="E90" s="244">
        <v>180042171</v>
      </c>
      <c r="F90" s="247">
        <v>1</v>
      </c>
      <c r="G90" s="246">
        <v>108588</v>
      </c>
      <c r="H90" s="245"/>
      <c r="I90" s="245">
        <v>3872400</v>
      </c>
      <c r="J90" s="246" t="s">
        <v>17</v>
      </c>
      <c r="K90" s="219"/>
      <c r="L90" s="219"/>
      <c r="M90" s="219"/>
      <c r="N90" s="219"/>
      <c r="O90" s="219"/>
      <c r="P90" s="219"/>
      <c r="Q90" s="219"/>
      <c r="R90" s="219"/>
    </row>
    <row r="91" spans="1:18" s="233" customFormat="1" ht="15.75" customHeight="1" x14ac:dyDescent="0.25">
      <c r="A91" s="161">
        <v>43213</v>
      </c>
      <c r="B91" s="242">
        <v>180161271</v>
      </c>
      <c r="C91" s="247">
        <v>15</v>
      </c>
      <c r="D91" s="246">
        <v>1482950</v>
      </c>
      <c r="E91" s="244"/>
      <c r="F91" s="247"/>
      <c r="G91" s="246"/>
      <c r="H91" s="245"/>
      <c r="I91" s="245"/>
      <c r="J91" s="246"/>
      <c r="K91" s="219"/>
      <c r="L91" s="219"/>
      <c r="M91" s="219"/>
      <c r="N91" s="219"/>
      <c r="O91" s="219"/>
      <c r="P91" s="219"/>
      <c r="Q91" s="219"/>
      <c r="R91" s="219"/>
    </row>
    <row r="92" spans="1:18" s="233" customFormat="1" ht="15.75" customHeight="1" x14ac:dyDescent="0.25">
      <c r="A92" s="161">
        <v>43214</v>
      </c>
      <c r="B92" s="242">
        <v>180161374</v>
      </c>
      <c r="C92" s="247">
        <v>8</v>
      </c>
      <c r="D92" s="246">
        <v>846738</v>
      </c>
      <c r="E92" s="244"/>
      <c r="F92" s="247"/>
      <c r="G92" s="246"/>
      <c r="H92" s="245"/>
      <c r="I92" s="245"/>
      <c r="J92" s="246"/>
      <c r="K92" s="219"/>
      <c r="L92" s="219"/>
      <c r="M92" s="219"/>
      <c r="N92" s="219"/>
      <c r="O92" s="219"/>
      <c r="P92" s="219"/>
      <c r="Q92" s="219"/>
      <c r="R92" s="219"/>
    </row>
    <row r="93" spans="1:18" s="233" customFormat="1" ht="15.75" customHeight="1" x14ac:dyDescent="0.25">
      <c r="A93" s="161">
        <v>43215</v>
      </c>
      <c r="B93" s="242">
        <v>180161476</v>
      </c>
      <c r="C93" s="247">
        <v>9</v>
      </c>
      <c r="D93" s="246">
        <v>1053325</v>
      </c>
      <c r="E93" s="244"/>
      <c r="F93" s="247"/>
      <c r="G93" s="246"/>
      <c r="H93" s="245"/>
      <c r="I93" s="245"/>
      <c r="J93" s="246"/>
      <c r="K93" s="219"/>
      <c r="L93" s="219"/>
      <c r="M93" s="219"/>
      <c r="N93" s="219"/>
      <c r="O93" s="219"/>
      <c r="P93" s="219"/>
      <c r="Q93" s="219"/>
      <c r="R93" s="219"/>
    </row>
    <row r="94" spans="1:18" s="233" customFormat="1" ht="15.75" customHeight="1" x14ac:dyDescent="0.25">
      <c r="A94" s="161">
        <v>43216</v>
      </c>
      <c r="B94" s="242">
        <v>180161592</v>
      </c>
      <c r="C94" s="247">
        <v>6</v>
      </c>
      <c r="D94" s="246">
        <v>536025</v>
      </c>
      <c r="E94" s="244">
        <v>180042341</v>
      </c>
      <c r="F94" s="247">
        <v>1</v>
      </c>
      <c r="G94" s="246">
        <v>105788</v>
      </c>
      <c r="H94" s="245"/>
      <c r="I94" s="245"/>
      <c r="J94" s="246"/>
      <c r="K94" s="219"/>
      <c r="L94" s="219"/>
      <c r="M94" s="219"/>
      <c r="N94" s="219"/>
      <c r="O94" s="219"/>
      <c r="P94" s="219"/>
      <c r="Q94" s="219"/>
      <c r="R94" s="219"/>
    </row>
    <row r="95" spans="1:18" s="233" customFormat="1" ht="15.75" customHeight="1" x14ac:dyDescent="0.25">
      <c r="A95" s="161">
        <v>43217</v>
      </c>
      <c r="B95" s="242">
        <v>180161714</v>
      </c>
      <c r="C95" s="247">
        <v>7</v>
      </c>
      <c r="D95" s="246">
        <v>653800</v>
      </c>
      <c r="E95" s="244"/>
      <c r="F95" s="247"/>
      <c r="G95" s="246"/>
      <c r="H95" s="245"/>
      <c r="I95" s="245"/>
      <c r="J95" s="246"/>
      <c r="K95" s="219"/>
      <c r="L95" s="219"/>
      <c r="M95" s="219"/>
      <c r="N95" s="219"/>
      <c r="O95" s="219"/>
      <c r="P95" s="219"/>
      <c r="Q95" s="219"/>
      <c r="R95" s="219"/>
    </row>
    <row r="96" spans="1:18" s="233" customFormat="1" ht="15.75" customHeight="1" x14ac:dyDescent="0.25">
      <c r="A96" s="161">
        <v>43218</v>
      </c>
      <c r="B96" s="242">
        <v>180161850</v>
      </c>
      <c r="C96" s="247">
        <v>2</v>
      </c>
      <c r="D96" s="246">
        <v>152775</v>
      </c>
      <c r="E96" s="244"/>
      <c r="F96" s="247"/>
      <c r="G96" s="246"/>
      <c r="H96" s="245"/>
      <c r="I96" s="245">
        <v>4619825</v>
      </c>
      <c r="J96" s="246" t="s">
        <v>17</v>
      </c>
      <c r="K96" s="219"/>
      <c r="L96" s="219"/>
      <c r="M96" s="219"/>
      <c r="N96" s="219"/>
      <c r="O96" s="219"/>
      <c r="P96" s="219"/>
      <c r="Q96" s="219"/>
      <c r="R96" s="219"/>
    </row>
    <row r="97" spans="1:18" s="233" customFormat="1" ht="15.75" customHeight="1" x14ac:dyDescent="0.25">
      <c r="A97" s="161">
        <v>43220</v>
      </c>
      <c r="B97" s="242">
        <v>180162039</v>
      </c>
      <c r="C97" s="247">
        <v>7</v>
      </c>
      <c r="D97" s="246">
        <v>904575</v>
      </c>
      <c r="E97" s="244"/>
      <c r="F97" s="247"/>
      <c r="G97" s="246"/>
      <c r="H97" s="245"/>
      <c r="I97" s="245"/>
      <c r="J97" s="246"/>
      <c r="K97" s="219"/>
      <c r="L97" s="219"/>
      <c r="M97" s="219"/>
      <c r="N97" s="219"/>
      <c r="O97" s="219"/>
      <c r="P97" s="219"/>
      <c r="Q97" s="219"/>
      <c r="R97" s="219"/>
    </row>
    <row r="98" spans="1:18" s="233" customFormat="1" ht="15.75" customHeight="1" x14ac:dyDescent="0.25">
      <c r="A98" s="161">
        <v>43221</v>
      </c>
      <c r="B98" s="242">
        <v>180162169</v>
      </c>
      <c r="C98" s="247">
        <v>1</v>
      </c>
      <c r="D98" s="246">
        <v>111038</v>
      </c>
      <c r="E98" s="244"/>
      <c r="F98" s="247"/>
      <c r="G98" s="246"/>
      <c r="H98" s="245"/>
      <c r="I98" s="245"/>
      <c r="J98" s="246"/>
      <c r="K98" s="219"/>
      <c r="L98" s="219"/>
      <c r="M98" s="219"/>
      <c r="N98" s="219"/>
      <c r="O98" s="219"/>
      <c r="P98" s="219"/>
      <c r="Q98" s="219"/>
      <c r="R98" s="219"/>
    </row>
    <row r="99" spans="1:18" s="233" customFormat="1" ht="15.75" customHeight="1" x14ac:dyDescent="0.25">
      <c r="A99" s="161">
        <v>43222</v>
      </c>
      <c r="B99" s="242">
        <v>180162284</v>
      </c>
      <c r="C99" s="247">
        <v>3</v>
      </c>
      <c r="D99" s="246">
        <v>487200</v>
      </c>
      <c r="E99" s="244">
        <v>180042505</v>
      </c>
      <c r="F99" s="247">
        <v>1</v>
      </c>
      <c r="G99" s="246">
        <v>201513</v>
      </c>
      <c r="H99" s="245"/>
      <c r="I99" s="245"/>
      <c r="J99" s="246"/>
      <c r="K99" s="219"/>
      <c r="L99" s="219"/>
      <c r="M99" s="219"/>
      <c r="N99" s="219"/>
      <c r="O99" s="219"/>
      <c r="P99" s="219"/>
      <c r="Q99" s="219"/>
      <c r="R99" s="219"/>
    </row>
    <row r="100" spans="1:18" s="233" customFormat="1" ht="15.75" customHeight="1" x14ac:dyDescent="0.25">
      <c r="A100" s="161">
        <v>43223</v>
      </c>
      <c r="B100" s="242">
        <v>180162399</v>
      </c>
      <c r="C100" s="247">
        <v>7</v>
      </c>
      <c r="D100" s="246">
        <v>663513</v>
      </c>
      <c r="E100" s="244"/>
      <c r="F100" s="247"/>
      <c r="G100" s="246"/>
      <c r="H100" s="245"/>
      <c r="I100" s="245"/>
      <c r="J100" s="246"/>
      <c r="K100" s="219"/>
      <c r="L100" s="219"/>
      <c r="M100" s="219"/>
      <c r="N100" s="219"/>
      <c r="O100" s="219"/>
      <c r="P100" s="219"/>
      <c r="Q100" s="219"/>
      <c r="R100" s="219"/>
    </row>
    <row r="101" spans="1:18" s="233" customFormat="1" ht="15.75" customHeight="1" x14ac:dyDescent="0.25">
      <c r="A101" s="161">
        <v>43224</v>
      </c>
      <c r="B101" s="242">
        <v>180162504</v>
      </c>
      <c r="C101" s="247">
        <v>7</v>
      </c>
      <c r="D101" s="246">
        <v>803250</v>
      </c>
      <c r="E101" s="244"/>
      <c r="F101" s="247"/>
      <c r="G101" s="246"/>
      <c r="H101" s="245"/>
      <c r="I101" s="245"/>
      <c r="J101" s="246"/>
      <c r="K101" s="219"/>
      <c r="L101" s="219"/>
      <c r="M101" s="219"/>
      <c r="N101" s="219"/>
      <c r="O101" s="219"/>
      <c r="P101" s="219"/>
      <c r="Q101" s="219"/>
      <c r="R101" s="219"/>
    </row>
    <row r="102" spans="1:18" s="233" customFormat="1" ht="15.75" customHeight="1" x14ac:dyDescent="0.25">
      <c r="A102" s="161">
        <v>43225</v>
      </c>
      <c r="B102" s="242">
        <v>180162643</v>
      </c>
      <c r="C102" s="247">
        <v>2</v>
      </c>
      <c r="D102" s="246">
        <v>166250</v>
      </c>
      <c r="E102" s="244">
        <v>180042593</v>
      </c>
      <c r="F102" s="247">
        <v>1</v>
      </c>
      <c r="G102" s="246">
        <v>135800</v>
      </c>
      <c r="H102" s="245"/>
      <c r="I102" s="245"/>
      <c r="J102" s="246"/>
      <c r="K102" s="219"/>
      <c r="L102" s="219"/>
      <c r="M102" s="219"/>
      <c r="N102" s="219"/>
      <c r="O102" s="219"/>
      <c r="P102" s="219"/>
      <c r="Q102" s="219"/>
      <c r="R102" s="219"/>
    </row>
    <row r="103" spans="1:18" s="233" customFormat="1" ht="15.75" customHeight="1" x14ac:dyDescent="0.25">
      <c r="A103" s="161">
        <v>43225</v>
      </c>
      <c r="B103" s="242">
        <v>180162664</v>
      </c>
      <c r="C103" s="247">
        <v>1</v>
      </c>
      <c r="D103" s="246">
        <v>183575</v>
      </c>
      <c r="E103" s="244"/>
      <c r="F103" s="247"/>
      <c r="G103" s="246"/>
      <c r="H103" s="245"/>
      <c r="I103" s="245">
        <v>2982088</v>
      </c>
      <c r="J103" s="246" t="s">
        <v>17</v>
      </c>
      <c r="K103" s="219"/>
      <c r="L103" s="219"/>
      <c r="M103" s="219"/>
      <c r="N103" s="219"/>
      <c r="O103" s="219"/>
      <c r="P103" s="219"/>
      <c r="Q103" s="219"/>
      <c r="R103" s="219"/>
    </row>
    <row r="104" spans="1:18" s="233" customFormat="1" ht="15.75" customHeight="1" x14ac:dyDescent="0.25">
      <c r="A104" s="161">
        <v>43227</v>
      </c>
      <c r="B104" s="242">
        <v>180162884</v>
      </c>
      <c r="C104" s="247">
        <v>9</v>
      </c>
      <c r="D104" s="246">
        <v>1047988</v>
      </c>
      <c r="E104" s="244"/>
      <c r="F104" s="247"/>
      <c r="G104" s="246"/>
      <c r="H104" s="245"/>
      <c r="I104" s="245"/>
      <c r="J104" s="246"/>
      <c r="K104" s="219"/>
      <c r="L104" s="219"/>
      <c r="M104" s="219"/>
      <c r="N104" s="219"/>
      <c r="O104" s="219"/>
      <c r="P104" s="219"/>
      <c r="Q104" s="219"/>
      <c r="R104" s="219"/>
    </row>
    <row r="105" spans="1:18" s="233" customFormat="1" ht="15.75" customHeight="1" x14ac:dyDescent="0.25">
      <c r="A105" s="161">
        <v>43228</v>
      </c>
      <c r="B105" s="242">
        <v>180163001</v>
      </c>
      <c r="C105" s="247">
        <v>4</v>
      </c>
      <c r="D105" s="246">
        <v>380625</v>
      </c>
      <c r="E105" s="244"/>
      <c r="F105" s="247"/>
      <c r="G105" s="246"/>
      <c r="H105" s="245"/>
      <c r="I105" s="245"/>
      <c r="J105" s="246"/>
      <c r="K105" s="219"/>
      <c r="L105" s="219"/>
      <c r="M105" s="219"/>
      <c r="N105" s="219"/>
      <c r="O105" s="219"/>
      <c r="P105" s="219"/>
      <c r="Q105" s="219"/>
      <c r="R105" s="219"/>
    </row>
    <row r="106" spans="1:18" s="233" customFormat="1" ht="15.75" customHeight="1" x14ac:dyDescent="0.25">
      <c r="A106" s="161">
        <v>43229</v>
      </c>
      <c r="B106" s="242">
        <v>180163122</v>
      </c>
      <c r="C106" s="247">
        <v>7</v>
      </c>
      <c r="D106" s="246">
        <v>795463</v>
      </c>
      <c r="E106" s="244"/>
      <c r="F106" s="247"/>
      <c r="G106" s="246"/>
      <c r="H106" s="245"/>
      <c r="I106" s="245"/>
      <c r="J106" s="246"/>
      <c r="K106" s="219"/>
      <c r="L106" s="219"/>
      <c r="M106" s="219"/>
      <c r="N106" s="219"/>
      <c r="O106" s="219"/>
      <c r="P106" s="219"/>
      <c r="Q106" s="219"/>
      <c r="R106" s="219"/>
    </row>
    <row r="107" spans="1:18" s="233" customFormat="1" ht="15.75" customHeight="1" x14ac:dyDescent="0.25">
      <c r="A107" s="161">
        <v>43230</v>
      </c>
      <c r="B107" s="242">
        <v>180163263</v>
      </c>
      <c r="C107" s="247">
        <v>3</v>
      </c>
      <c r="D107" s="246">
        <v>448875</v>
      </c>
      <c r="E107" s="244"/>
      <c r="F107" s="247"/>
      <c r="G107" s="246"/>
      <c r="H107" s="245"/>
      <c r="I107" s="245"/>
      <c r="J107" s="246"/>
      <c r="K107" s="219"/>
      <c r="L107" s="219"/>
      <c r="M107" s="219"/>
      <c r="N107" s="219"/>
      <c r="O107" s="219"/>
      <c r="P107" s="219"/>
      <c r="Q107" s="219"/>
      <c r="R107" s="219"/>
    </row>
    <row r="108" spans="1:18" s="233" customFormat="1" ht="15.75" customHeight="1" x14ac:dyDescent="0.25">
      <c r="A108" s="161">
        <v>43231</v>
      </c>
      <c r="B108" s="242">
        <v>180163382</v>
      </c>
      <c r="C108" s="247">
        <v>3</v>
      </c>
      <c r="D108" s="246">
        <v>291550</v>
      </c>
      <c r="E108" s="244"/>
      <c r="F108" s="247"/>
      <c r="G108" s="246"/>
      <c r="H108" s="245"/>
      <c r="I108" s="245"/>
      <c r="J108" s="246"/>
      <c r="K108" s="219"/>
      <c r="L108" s="219"/>
      <c r="M108" s="219"/>
      <c r="N108" s="219"/>
      <c r="O108" s="219"/>
      <c r="P108" s="219"/>
      <c r="Q108" s="219"/>
      <c r="R108" s="219"/>
    </row>
    <row r="109" spans="1:18" s="233" customFormat="1" ht="15.75" customHeight="1" x14ac:dyDescent="0.25">
      <c r="A109" s="161">
        <v>43232</v>
      </c>
      <c r="B109" s="242">
        <v>180163503</v>
      </c>
      <c r="C109" s="247">
        <v>1</v>
      </c>
      <c r="D109" s="246">
        <v>81113</v>
      </c>
      <c r="E109" s="244">
        <v>180042839</v>
      </c>
      <c r="F109" s="247">
        <v>2</v>
      </c>
      <c r="G109" s="246">
        <v>195563</v>
      </c>
      <c r="H109" s="245"/>
      <c r="I109" s="245">
        <v>2850051</v>
      </c>
      <c r="J109" s="246" t="s">
        <v>17</v>
      </c>
      <c r="K109" s="219"/>
      <c r="L109" s="219"/>
      <c r="M109" s="219"/>
      <c r="N109" s="219"/>
      <c r="O109" s="219"/>
      <c r="P109" s="219"/>
      <c r="Q109" s="219"/>
      <c r="R109" s="219"/>
    </row>
    <row r="110" spans="1:18" s="233" customFormat="1" ht="15.75" customHeight="1" x14ac:dyDescent="0.25">
      <c r="A110" s="161">
        <v>43234</v>
      </c>
      <c r="B110" s="242">
        <v>180163746</v>
      </c>
      <c r="C110" s="247">
        <v>11</v>
      </c>
      <c r="D110" s="246">
        <v>1168650</v>
      </c>
      <c r="E110" s="244"/>
      <c r="F110" s="247"/>
      <c r="G110" s="246"/>
      <c r="H110" s="245"/>
      <c r="I110" s="245"/>
      <c r="J110" s="246"/>
      <c r="K110" s="219"/>
      <c r="L110" s="219"/>
      <c r="M110" s="219"/>
      <c r="N110" s="219"/>
      <c r="O110" s="219"/>
      <c r="P110" s="219"/>
      <c r="Q110" s="219"/>
      <c r="R110" s="219"/>
    </row>
    <row r="111" spans="1:18" s="233" customFormat="1" ht="15.75" customHeight="1" x14ac:dyDescent="0.25">
      <c r="A111" s="161">
        <v>43235</v>
      </c>
      <c r="B111" s="242">
        <v>180163905</v>
      </c>
      <c r="C111" s="247">
        <v>2</v>
      </c>
      <c r="D111" s="246">
        <v>342650</v>
      </c>
      <c r="E111" s="244">
        <v>180042956</v>
      </c>
      <c r="F111" s="247">
        <v>1</v>
      </c>
      <c r="G111" s="246">
        <v>179725</v>
      </c>
      <c r="H111" s="245"/>
      <c r="I111" s="245"/>
      <c r="J111" s="246"/>
      <c r="K111" s="219"/>
      <c r="L111" s="219"/>
      <c r="M111" s="219"/>
      <c r="N111" s="219"/>
      <c r="O111" s="219"/>
      <c r="P111" s="219"/>
      <c r="Q111" s="219"/>
      <c r="R111" s="219"/>
    </row>
    <row r="112" spans="1:18" s="233" customFormat="1" ht="15.75" customHeight="1" x14ac:dyDescent="0.25">
      <c r="A112" s="161">
        <v>43236</v>
      </c>
      <c r="B112" s="242">
        <v>180163974</v>
      </c>
      <c r="C112" s="247">
        <v>5</v>
      </c>
      <c r="D112" s="246">
        <v>567088</v>
      </c>
      <c r="E112" s="244"/>
      <c r="F112" s="247"/>
      <c r="G112" s="246"/>
      <c r="H112" s="245"/>
      <c r="I112" s="245"/>
      <c r="J112" s="246"/>
      <c r="K112" s="219"/>
      <c r="L112" s="219"/>
      <c r="M112" s="219"/>
      <c r="N112" s="219"/>
      <c r="O112" s="219"/>
      <c r="P112" s="219"/>
      <c r="Q112" s="219"/>
      <c r="R112" s="219"/>
    </row>
    <row r="113" spans="1:18" s="233" customFormat="1" ht="15.75" customHeight="1" x14ac:dyDescent="0.25">
      <c r="A113" s="161">
        <v>43237</v>
      </c>
      <c r="B113" s="242">
        <v>180164096</v>
      </c>
      <c r="C113" s="247">
        <v>2</v>
      </c>
      <c r="D113" s="246">
        <v>257338</v>
      </c>
      <c r="E113" s="244"/>
      <c r="F113" s="247"/>
      <c r="G113" s="246"/>
      <c r="H113" s="245"/>
      <c r="I113" s="245"/>
      <c r="J113" s="246"/>
      <c r="K113" s="219"/>
      <c r="L113" s="219"/>
      <c r="M113" s="219"/>
      <c r="N113" s="219"/>
      <c r="O113" s="219"/>
      <c r="P113" s="219"/>
      <c r="Q113" s="219"/>
      <c r="R113" s="219"/>
    </row>
    <row r="114" spans="1:18" s="233" customFormat="1" ht="15.75" customHeight="1" x14ac:dyDescent="0.25">
      <c r="A114" s="161">
        <v>43238</v>
      </c>
      <c r="B114" s="242">
        <v>180164213</v>
      </c>
      <c r="C114" s="247">
        <v>3</v>
      </c>
      <c r="D114" s="246">
        <v>242375</v>
      </c>
      <c r="E114" s="244"/>
      <c r="F114" s="247"/>
      <c r="G114" s="246"/>
      <c r="H114" s="245"/>
      <c r="I114" s="245"/>
      <c r="J114" s="246"/>
      <c r="K114" s="219"/>
      <c r="L114" s="219"/>
      <c r="M114" s="219"/>
      <c r="N114" s="219"/>
      <c r="O114" s="219"/>
      <c r="P114" s="219"/>
      <c r="Q114" s="219"/>
      <c r="R114" s="219"/>
    </row>
    <row r="115" spans="1:18" s="233" customFormat="1" ht="15.75" customHeight="1" x14ac:dyDescent="0.25">
      <c r="A115" s="161">
        <v>43239</v>
      </c>
      <c r="B115" s="242">
        <v>180164367</v>
      </c>
      <c r="C115" s="247">
        <v>3</v>
      </c>
      <c r="D115" s="246">
        <v>315963</v>
      </c>
      <c r="E115" s="244"/>
      <c r="F115" s="247"/>
      <c r="G115" s="246"/>
      <c r="H115" s="245"/>
      <c r="I115" s="245">
        <v>2714339</v>
      </c>
      <c r="J115" s="246" t="s">
        <v>17</v>
      </c>
      <c r="K115" s="219"/>
      <c r="L115" s="219"/>
      <c r="M115" s="219"/>
      <c r="N115" s="219"/>
      <c r="O115" s="219"/>
      <c r="P115" s="219"/>
      <c r="Q115" s="219"/>
      <c r="R115" s="219"/>
    </row>
    <row r="116" spans="1:18" s="233" customFormat="1" ht="15.75" customHeight="1" x14ac:dyDescent="0.25">
      <c r="A116" s="161">
        <v>43241</v>
      </c>
      <c r="B116" s="242">
        <v>180164620</v>
      </c>
      <c r="C116" s="247">
        <v>14</v>
      </c>
      <c r="D116" s="246">
        <v>1480413</v>
      </c>
      <c r="E116" s="244"/>
      <c r="F116" s="247"/>
      <c r="G116" s="246"/>
      <c r="H116" s="245"/>
      <c r="I116" s="245"/>
      <c r="J116" s="246"/>
      <c r="K116" s="219"/>
      <c r="L116" s="219"/>
      <c r="M116" s="219"/>
      <c r="N116" s="219"/>
      <c r="O116" s="219"/>
      <c r="P116" s="219"/>
      <c r="Q116" s="219"/>
      <c r="R116" s="219"/>
    </row>
    <row r="117" spans="1:18" s="233" customFormat="1" ht="15.75" customHeight="1" x14ac:dyDescent="0.25">
      <c r="A117" s="161">
        <v>43242</v>
      </c>
      <c r="B117" s="242">
        <v>180164730</v>
      </c>
      <c r="C117" s="247">
        <v>6</v>
      </c>
      <c r="D117" s="246">
        <v>612675</v>
      </c>
      <c r="E117" s="244">
        <v>180043166</v>
      </c>
      <c r="F117" s="247">
        <v>1</v>
      </c>
      <c r="G117" s="246">
        <v>85050</v>
      </c>
      <c r="H117" s="245"/>
      <c r="I117" s="245"/>
      <c r="J117" s="246"/>
      <c r="K117" s="219"/>
      <c r="L117" s="219"/>
      <c r="M117" s="219"/>
      <c r="N117" s="219"/>
      <c r="O117" s="219"/>
      <c r="P117" s="219"/>
      <c r="Q117" s="219"/>
      <c r="R117" s="219"/>
    </row>
    <row r="118" spans="1:18" s="233" customFormat="1" ht="15.75" customHeight="1" x14ac:dyDescent="0.25">
      <c r="A118" s="161">
        <v>43243</v>
      </c>
      <c r="B118" s="242">
        <v>180164884</v>
      </c>
      <c r="C118" s="247">
        <v>14</v>
      </c>
      <c r="D118" s="246">
        <v>1295263</v>
      </c>
      <c r="E118" s="244"/>
      <c r="F118" s="247"/>
      <c r="G118" s="246"/>
      <c r="H118" s="245"/>
      <c r="I118" s="245"/>
      <c r="J118" s="246"/>
      <c r="K118" s="219"/>
      <c r="L118" s="219"/>
      <c r="M118" s="219"/>
      <c r="N118" s="219"/>
      <c r="O118" s="219"/>
      <c r="P118" s="219"/>
      <c r="Q118" s="219"/>
      <c r="R118" s="219"/>
    </row>
    <row r="119" spans="1:18" s="233" customFormat="1" ht="15.75" customHeight="1" x14ac:dyDescent="0.25">
      <c r="A119" s="161">
        <v>43243</v>
      </c>
      <c r="B119" s="242">
        <v>180164904</v>
      </c>
      <c r="C119" s="247">
        <v>2</v>
      </c>
      <c r="D119" s="246">
        <v>225750</v>
      </c>
      <c r="E119" s="244"/>
      <c r="F119" s="247"/>
      <c r="G119" s="246"/>
      <c r="H119" s="245"/>
      <c r="I119" s="245"/>
      <c r="J119" s="246"/>
      <c r="K119" s="219"/>
      <c r="L119" s="219"/>
      <c r="M119" s="219"/>
      <c r="N119" s="219"/>
      <c r="O119" s="219"/>
      <c r="P119" s="219"/>
      <c r="Q119" s="219"/>
      <c r="R119" s="219"/>
    </row>
    <row r="120" spans="1:18" s="233" customFormat="1" ht="15.75" customHeight="1" x14ac:dyDescent="0.25">
      <c r="A120" s="161">
        <v>43244</v>
      </c>
      <c r="B120" s="242">
        <v>180164998</v>
      </c>
      <c r="C120" s="247">
        <v>3</v>
      </c>
      <c r="D120" s="246">
        <v>472675</v>
      </c>
      <c r="E120" s="244">
        <v>180043237</v>
      </c>
      <c r="F120" s="247">
        <v>2</v>
      </c>
      <c r="G120" s="246">
        <v>152250</v>
      </c>
      <c r="H120" s="245"/>
      <c r="I120" s="245"/>
      <c r="J120" s="246"/>
      <c r="K120" s="219"/>
      <c r="L120" s="219"/>
      <c r="M120" s="219"/>
      <c r="N120" s="219"/>
      <c r="O120" s="219"/>
      <c r="P120" s="219"/>
      <c r="Q120" s="219"/>
      <c r="R120" s="219"/>
    </row>
    <row r="121" spans="1:18" s="233" customFormat="1" ht="15.75" customHeight="1" x14ac:dyDescent="0.25">
      <c r="A121" s="161">
        <v>43245</v>
      </c>
      <c r="B121" s="242">
        <v>180165133</v>
      </c>
      <c r="C121" s="247">
        <v>5</v>
      </c>
      <c r="D121" s="246">
        <v>705163</v>
      </c>
      <c r="E121" s="244"/>
      <c r="F121" s="247"/>
      <c r="G121" s="246"/>
      <c r="H121" s="245"/>
      <c r="I121" s="245"/>
      <c r="J121" s="246"/>
      <c r="K121" s="219"/>
      <c r="L121" s="219"/>
      <c r="M121" s="219"/>
      <c r="N121" s="219"/>
      <c r="O121" s="219"/>
      <c r="P121" s="219"/>
      <c r="Q121" s="219"/>
      <c r="R121" s="219"/>
    </row>
    <row r="122" spans="1:18" s="233" customFormat="1" ht="15.75" customHeight="1" x14ac:dyDescent="0.25">
      <c r="A122" s="161">
        <v>43246</v>
      </c>
      <c r="B122" s="242">
        <v>180165322</v>
      </c>
      <c r="C122" s="247">
        <v>3</v>
      </c>
      <c r="D122" s="246">
        <v>286913</v>
      </c>
      <c r="E122" s="244"/>
      <c r="F122" s="247"/>
      <c r="G122" s="246"/>
      <c r="H122" s="245"/>
      <c r="I122" s="245">
        <v>4841554</v>
      </c>
      <c r="J122" s="246" t="s">
        <v>17</v>
      </c>
      <c r="K122" s="219"/>
      <c r="L122" s="219"/>
      <c r="M122" s="219"/>
      <c r="N122" s="219"/>
      <c r="O122" s="219"/>
      <c r="P122" s="219"/>
      <c r="Q122" s="219"/>
      <c r="R122" s="219"/>
    </row>
    <row r="123" spans="1:18" s="233" customFormat="1" ht="15.75" customHeight="1" x14ac:dyDescent="0.25">
      <c r="A123" s="161">
        <v>43248</v>
      </c>
      <c r="B123" s="242">
        <v>180165592</v>
      </c>
      <c r="C123" s="247">
        <v>12</v>
      </c>
      <c r="D123" s="246">
        <v>1193850</v>
      </c>
      <c r="E123" s="244"/>
      <c r="F123" s="247"/>
      <c r="G123" s="246"/>
      <c r="H123" s="245"/>
      <c r="I123" s="245"/>
      <c r="J123" s="246"/>
      <c r="K123" s="219"/>
      <c r="L123" s="219"/>
      <c r="M123" s="219"/>
      <c r="N123" s="219"/>
      <c r="O123" s="219"/>
      <c r="P123" s="219"/>
      <c r="Q123" s="219"/>
      <c r="R123" s="219"/>
    </row>
    <row r="124" spans="1:18" s="233" customFormat="1" ht="15.75" customHeight="1" x14ac:dyDescent="0.25">
      <c r="A124" s="161">
        <v>43250</v>
      </c>
      <c r="B124" s="242">
        <v>180165912</v>
      </c>
      <c r="C124" s="247">
        <v>9</v>
      </c>
      <c r="D124" s="246">
        <v>1176875</v>
      </c>
      <c r="E124" s="244">
        <v>180043458</v>
      </c>
      <c r="F124" s="247">
        <v>2</v>
      </c>
      <c r="G124" s="246">
        <v>172900</v>
      </c>
      <c r="H124" s="245"/>
      <c r="I124" s="245"/>
      <c r="J124" s="246"/>
      <c r="K124" s="219"/>
      <c r="L124" s="219"/>
      <c r="M124" s="219"/>
      <c r="N124" s="219"/>
      <c r="O124" s="219"/>
      <c r="P124" s="219"/>
      <c r="Q124" s="219"/>
      <c r="R124" s="219"/>
    </row>
    <row r="125" spans="1:18" s="233" customFormat="1" ht="15.75" customHeight="1" x14ac:dyDescent="0.25">
      <c r="A125" s="161">
        <v>43251</v>
      </c>
      <c r="B125" s="242">
        <v>180166080</v>
      </c>
      <c r="C125" s="247">
        <v>8</v>
      </c>
      <c r="D125" s="246">
        <v>924350</v>
      </c>
      <c r="E125" s="244"/>
      <c r="F125" s="247"/>
      <c r="G125" s="246"/>
      <c r="H125" s="245"/>
      <c r="I125" s="245"/>
      <c r="J125" s="246"/>
      <c r="K125" s="219"/>
      <c r="L125" s="219"/>
      <c r="M125" s="219"/>
      <c r="N125" s="219"/>
      <c r="O125" s="219"/>
      <c r="P125" s="219"/>
      <c r="Q125" s="219"/>
      <c r="R125" s="219"/>
    </row>
    <row r="126" spans="1:18" s="233" customFormat="1" ht="15.75" customHeight="1" x14ac:dyDescent="0.25">
      <c r="A126" s="161">
        <v>43252</v>
      </c>
      <c r="B126" s="242">
        <v>180166236</v>
      </c>
      <c r="C126" s="247">
        <v>13</v>
      </c>
      <c r="D126" s="246">
        <v>1387400</v>
      </c>
      <c r="E126" s="244"/>
      <c r="F126" s="247"/>
      <c r="G126" s="246"/>
      <c r="H126" s="245"/>
      <c r="I126" s="245"/>
      <c r="J126" s="246"/>
      <c r="K126" s="219"/>
      <c r="L126" s="219"/>
      <c r="M126" s="219"/>
      <c r="N126" s="219"/>
      <c r="O126" s="219"/>
      <c r="P126" s="219"/>
      <c r="Q126" s="219"/>
      <c r="R126" s="219"/>
    </row>
    <row r="127" spans="1:18" s="233" customFormat="1" ht="15.75" customHeight="1" x14ac:dyDescent="0.25">
      <c r="A127" s="161">
        <v>43253</v>
      </c>
      <c r="B127" s="242">
        <v>180166415</v>
      </c>
      <c r="C127" s="247">
        <v>7</v>
      </c>
      <c r="D127" s="246">
        <v>636300</v>
      </c>
      <c r="E127" s="244"/>
      <c r="F127" s="247"/>
      <c r="G127" s="246"/>
      <c r="H127" s="245"/>
      <c r="I127" s="245"/>
      <c r="J127" s="246"/>
      <c r="K127" s="219"/>
      <c r="L127" s="219"/>
      <c r="M127" s="219"/>
      <c r="N127" s="219"/>
      <c r="O127" s="219"/>
      <c r="P127" s="219"/>
      <c r="Q127" s="219"/>
      <c r="R127" s="219"/>
    </row>
    <row r="128" spans="1:18" s="233" customFormat="1" ht="15.75" customHeight="1" x14ac:dyDescent="0.25">
      <c r="A128" s="161">
        <v>43253</v>
      </c>
      <c r="B128" s="242">
        <v>180166444</v>
      </c>
      <c r="C128" s="247">
        <v>1</v>
      </c>
      <c r="D128" s="246">
        <v>179725</v>
      </c>
      <c r="E128" s="244"/>
      <c r="F128" s="247"/>
      <c r="G128" s="246"/>
      <c r="H128" s="245"/>
      <c r="I128" s="245">
        <v>5325600</v>
      </c>
      <c r="J128" s="246" t="s">
        <v>17</v>
      </c>
      <c r="K128" s="219"/>
      <c r="L128" s="219"/>
      <c r="M128" s="219"/>
      <c r="N128" s="219"/>
      <c r="O128" s="219"/>
      <c r="P128" s="219"/>
      <c r="Q128" s="219"/>
      <c r="R128" s="219"/>
    </row>
    <row r="129" spans="1:18" s="233" customFormat="1" ht="15.75" customHeight="1" x14ac:dyDescent="0.25">
      <c r="A129" s="161">
        <v>43255</v>
      </c>
      <c r="B129" s="242">
        <v>180166724</v>
      </c>
      <c r="C129" s="247">
        <v>23</v>
      </c>
      <c r="D129" s="246">
        <v>2732275</v>
      </c>
      <c r="E129" s="244"/>
      <c r="F129" s="247"/>
      <c r="G129" s="246"/>
      <c r="H129" s="245"/>
      <c r="I129" s="245"/>
      <c r="J129" s="246"/>
      <c r="K129" s="219"/>
      <c r="L129" s="219"/>
      <c r="M129" s="219"/>
      <c r="N129" s="219"/>
      <c r="O129" s="219"/>
      <c r="P129" s="219"/>
      <c r="Q129" s="219"/>
      <c r="R129" s="219"/>
    </row>
    <row r="130" spans="1:18" s="233" customFormat="1" ht="15.75" customHeight="1" x14ac:dyDescent="0.25">
      <c r="A130" s="161">
        <v>43256</v>
      </c>
      <c r="B130" s="242">
        <v>180166840</v>
      </c>
      <c r="C130" s="247">
        <v>4</v>
      </c>
      <c r="D130" s="246">
        <v>494375</v>
      </c>
      <c r="E130" s="244"/>
      <c r="F130" s="247"/>
      <c r="G130" s="246"/>
      <c r="H130" s="245"/>
      <c r="I130" s="245"/>
      <c r="J130" s="246"/>
      <c r="K130" s="219"/>
      <c r="L130" s="219"/>
      <c r="M130" s="219"/>
      <c r="N130" s="219"/>
      <c r="O130" s="219"/>
      <c r="P130" s="219"/>
      <c r="Q130" s="219"/>
      <c r="R130" s="219"/>
    </row>
    <row r="131" spans="1:18" s="233" customFormat="1" ht="15.75" customHeight="1" x14ac:dyDescent="0.25">
      <c r="A131" s="161">
        <v>43256</v>
      </c>
      <c r="B131" s="242">
        <v>180166979</v>
      </c>
      <c r="C131" s="247">
        <v>8</v>
      </c>
      <c r="D131" s="246">
        <v>864063</v>
      </c>
      <c r="E131" s="244">
        <v>180043687</v>
      </c>
      <c r="F131" s="247">
        <v>2</v>
      </c>
      <c r="G131" s="246">
        <v>388763</v>
      </c>
      <c r="H131" s="245"/>
      <c r="I131" s="245"/>
      <c r="J131" s="246"/>
      <c r="K131" s="219"/>
      <c r="L131" s="219"/>
      <c r="M131" s="219"/>
      <c r="N131" s="219"/>
      <c r="O131" s="219"/>
      <c r="P131" s="219"/>
      <c r="Q131" s="219"/>
      <c r="R131" s="219"/>
    </row>
    <row r="132" spans="1:18" s="233" customFormat="1" ht="15.75" customHeight="1" x14ac:dyDescent="0.25">
      <c r="A132" s="161">
        <v>43257</v>
      </c>
      <c r="B132" s="242">
        <v>180167165</v>
      </c>
      <c r="C132" s="247">
        <v>16</v>
      </c>
      <c r="D132" s="246">
        <v>1574213</v>
      </c>
      <c r="E132" s="244">
        <v>180043738</v>
      </c>
      <c r="F132" s="247">
        <v>1</v>
      </c>
      <c r="G132" s="246">
        <v>91438</v>
      </c>
      <c r="H132" s="245"/>
      <c r="I132" s="245"/>
      <c r="J132" s="246"/>
      <c r="K132" s="219"/>
      <c r="L132" s="219"/>
      <c r="M132" s="219"/>
      <c r="N132" s="219"/>
      <c r="O132" s="219"/>
      <c r="P132" s="219"/>
      <c r="Q132" s="219"/>
      <c r="R132" s="219"/>
    </row>
    <row r="133" spans="1:18" s="233" customFormat="1" ht="15.75" customHeight="1" x14ac:dyDescent="0.25">
      <c r="A133" s="161">
        <v>43258</v>
      </c>
      <c r="B133" s="242">
        <v>180167377</v>
      </c>
      <c r="C133" s="247">
        <v>10</v>
      </c>
      <c r="D133" s="246">
        <v>953575</v>
      </c>
      <c r="E133" s="244"/>
      <c r="F133" s="247"/>
      <c r="G133" s="246"/>
      <c r="H133" s="245"/>
      <c r="I133" s="245"/>
      <c r="J133" s="246"/>
      <c r="K133" s="219"/>
      <c r="L133" s="219"/>
      <c r="M133" s="219"/>
      <c r="N133" s="219"/>
      <c r="O133" s="219"/>
      <c r="P133" s="219"/>
      <c r="Q133" s="219"/>
      <c r="R133" s="219"/>
    </row>
    <row r="134" spans="1:18" s="233" customFormat="1" ht="15.75" customHeight="1" x14ac:dyDescent="0.25">
      <c r="A134" s="161">
        <v>43258</v>
      </c>
      <c r="B134" s="242">
        <v>180167386</v>
      </c>
      <c r="C134" s="247">
        <v>1</v>
      </c>
      <c r="D134" s="246">
        <v>201513</v>
      </c>
      <c r="E134" s="244"/>
      <c r="F134" s="247"/>
      <c r="G134" s="246"/>
      <c r="H134" s="245"/>
      <c r="I134" s="245"/>
      <c r="J134" s="246"/>
      <c r="K134" s="219"/>
      <c r="L134" s="219"/>
      <c r="M134" s="219"/>
      <c r="N134" s="219"/>
      <c r="O134" s="219"/>
      <c r="P134" s="219"/>
      <c r="Q134" s="219"/>
      <c r="R134" s="219"/>
    </row>
    <row r="135" spans="1:18" s="233" customFormat="1" ht="15.75" customHeight="1" x14ac:dyDescent="0.25">
      <c r="A135" s="161">
        <v>43259</v>
      </c>
      <c r="B135" s="242">
        <v>180167503</v>
      </c>
      <c r="C135" s="247">
        <v>4</v>
      </c>
      <c r="D135" s="246">
        <v>489300</v>
      </c>
      <c r="E135" s="244">
        <v>180043809</v>
      </c>
      <c r="F135" s="247">
        <v>1</v>
      </c>
      <c r="G135" s="246">
        <v>115063</v>
      </c>
      <c r="H135" s="245"/>
      <c r="I135" s="245"/>
      <c r="J135" s="246"/>
      <c r="K135" s="219"/>
      <c r="L135" s="219"/>
      <c r="M135" s="219"/>
      <c r="N135" s="219"/>
      <c r="O135" s="219"/>
      <c r="P135" s="219"/>
      <c r="Q135" s="219"/>
      <c r="R135" s="219"/>
    </row>
    <row r="136" spans="1:18" s="233" customFormat="1" ht="15.75" customHeight="1" x14ac:dyDescent="0.25">
      <c r="A136" s="161">
        <v>43259</v>
      </c>
      <c r="B136" s="242">
        <v>180167529</v>
      </c>
      <c r="C136" s="247">
        <v>1</v>
      </c>
      <c r="D136" s="246">
        <v>102025</v>
      </c>
      <c r="E136" s="244">
        <v>180043823</v>
      </c>
      <c r="F136" s="247">
        <v>1</v>
      </c>
      <c r="G136" s="246">
        <v>102025</v>
      </c>
      <c r="H136" s="245"/>
      <c r="I136" s="245"/>
      <c r="J136" s="246"/>
      <c r="K136" s="219"/>
      <c r="L136" s="219"/>
      <c r="M136" s="219"/>
      <c r="N136" s="219"/>
      <c r="O136" s="219"/>
      <c r="P136" s="219"/>
      <c r="Q136" s="219"/>
      <c r="R136" s="219"/>
    </row>
    <row r="137" spans="1:18" s="233" customFormat="1" ht="15.75" customHeight="1" x14ac:dyDescent="0.25">
      <c r="A137" s="161">
        <v>43260</v>
      </c>
      <c r="B137" s="242">
        <v>180167220</v>
      </c>
      <c r="C137" s="247">
        <v>2</v>
      </c>
      <c r="D137" s="246">
        <v>194688</v>
      </c>
      <c r="E137" s="244">
        <v>180043880</v>
      </c>
      <c r="F137" s="247">
        <v>1</v>
      </c>
      <c r="G137" s="246">
        <v>117163</v>
      </c>
      <c r="H137" s="245"/>
      <c r="I137" s="245">
        <v>6791575</v>
      </c>
      <c r="J137" s="246" t="s">
        <v>17</v>
      </c>
      <c r="K137" s="219"/>
      <c r="L137" s="219"/>
      <c r="M137" s="219"/>
      <c r="N137" s="219"/>
      <c r="O137" s="219"/>
      <c r="P137" s="219"/>
      <c r="Q137" s="219"/>
      <c r="R137" s="219"/>
    </row>
    <row r="138" spans="1:18" s="233" customFormat="1" ht="15.75" customHeight="1" x14ac:dyDescent="0.25">
      <c r="A138" s="161">
        <v>43277</v>
      </c>
      <c r="B138" s="242">
        <v>180168200</v>
      </c>
      <c r="C138" s="247">
        <v>7</v>
      </c>
      <c r="D138" s="246">
        <v>901513</v>
      </c>
      <c r="E138" s="244"/>
      <c r="F138" s="247"/>
      <c r="G138" s="246"/>
      <c r="H138" s="245"/>
      <c r="I138" s="245"/>
      <c r="J138" s="246"/>
      <c r="K138" s="219"/>
      <c r="L138" s="219"/>
      <c r="M138" s="219"/>
      <c r="N138" s="219"/>
      <c r="O138" s="219"/>
      <c r="P138" s="219"/>
      <c r="Q138" s="219"/>
      <c r="R138" s="219"/>
    </row>
    <row r="139" spans="1:18" s="233" customFormat="1" ht="15.75" customHeight="1" x14ac:dyDescent="0.25">
      <c r="A139" s="161">
        <v>43279</v>
      </c>
      <c r="B139" s="242">
        <v>180168307</v>
      </c>
      <c r="C139" s="247">
        <v>3</v>
      </c>
      <c r="D139" s="246">
        <v>280963</v>
      </c>
      <c r="E139" s="244">
        <v>180044043</v>
      </c>
      <c r="F139" s="247">
        <v>1</v>
      </c>
      <c r="G139" s="246">
        <v>120225</v>
      </c>
      <c r="H139" s="245"/>
      <c r="I139" s="245">
        <v>1062251</v>
      </c>
      <c r="J139" s="246" t="s">
        <v>17</v>
      </c>
      <c r="K139" s="219"/>
      <c r="L139" s="219"/>
      <c r="M139" s="219"/>
      <c r="N139" s="219"/>
      <c r="O139" s="219"/>
      <c r="P139" s="219"/>
      <c r="Q139" s="219"/>
      <c r="R139" s="219"/>
    </row>
    <row r="140" spans="1:18" s="233" customFormat="1" ht="15.75" customHeight="1" x14ac:dyDescent="0.25">
      <c r="A140" s="161">
        <v>43283</v>
      </c>
      <c r="B140" s="242">
        <v>180168575</v>
      </c>
      <c r="C140" s="247">
        <v>7</v>
      </c>
      <c r="D140" s="246">
        <v>709888</v>
      </c>
      <c r="E140" s="244">
        <v>180044099</v>
      </c>
      <c r="F140" s="247">
        <v>1</v>
      </c>
      <c r="G140" s="246">
        <v>92313</v>
      </c>
      <c r="H140" s="245"/>
      <c r="I140" s="245"/>
      <c r="J140" s="246"/>
      <c r="K140" s="219"/>
      <c r="L140" s="219"/>
      <c r="M140" s="219"/>
      <c r="N140" s="219"/>
      <c r="O140" s="219"/>
      <c r="P140" s="219"/>
      <c r="Q140" s="219"/>
      <c r="R140" s="219"/>
    </row>
    <row r="141" spans="1:18" s="233" customFormat="1" ht="15.75" customHeight="1" x14ac:dyDescent="0.25">
      <c r="A141" s="161">
        <v>43283</v>
      </c>
      <c r="B141" s="242">
        <v>180168578</v>
      </c>
      <c r="C141" s="247">
        <v>1</v>
      </c>
      <c r="D141" s="246">
        <v>119000</v>
      </c>
      <c r="E141" s="244"/>
      <c r="F141" s="247"/>
      <c r="G141" s="246"/>
      <c r="H141" s="245"/>
      <c r="I141" s="245"/>
      <c r="J141" s="246"/>
      <c r="K141" s="219"/>
      <c r="L141" s="219"/>
      <c r="M141" s="219"/>
      <c r="N141" s="219"/>
      <c r="O141" s="219"/>
      <c r="P141" s="219"/>
      <c r="Q141" s="219"/>
      <c r="R141" s="219"/>
    </row>
    <row r="142" spans="1:18" s="233" customFormat="1" ht="15.75" customHeight="1" x14ac:dyDescent="0.25">
      <c r="A142" s="161">
        <v>43284</v>
      </c>
      <c r="B142" s="242">
        <v>180168647</v>
      </c>
      <c r="C142" s="247">
        <v>6</v>
      </c>
      <c r="D142" s="246">
        <v>652750</v>
      </c>
      <c r="E142" s="244"/>
      <c r="F142" s="247"/>
      <c r="G142" s="246"/>
      <c r="H142" s="245"/>
      <c r="I142" s="245"/>
      <c r="J142" s="246"/>
      <c r="K142" s="219"/>
      <c r="L142" s="219"/>
      <c r="M142" s="219"/>
      <c r="N142" s="219"/>
      <c r="O142" s="219"/>
      <c r="P142" s="219"/>
      <c r="Q142" s="219"/>
      <c r="R142" s="219"/>
    </row>
    <row r="143" spans="1:18" s="233" customFormat="1" ht="15.75" customHeight="1" x14ac:dyDescent="0.25">
      <c r="A143" s="161">
        <v>43285</v>
      </c>
      <c r="B143" s="242">
        <v>180168730</v>
      </c>
      <c r="C143" s="247">
        <v>4</v>
      </c>
      <c r="D143" s="246">
        <v>542588</v>
      </c>
      <c r="E143" s="244"/>
      <c r="F143" s="247"/>
      <c r="G143" s="246"/>
      <c r="H143" s="245"/>
      <c r="I143" s="245"/>
      <c r="J143" s="246"/>
      <c r="K143" s="219"/>
      <c r="L143" s="219"/>
      <c r="M143" s="219"/>
      <c r="N143" s="219"/>
      <c r="O143" s="219"/>
      <c r="P143" s="219"/>
      <c r="Q143" s="219"/>
      <c r="R143" s="219"/>
    </row>
    <row r="144" spans="1:18" s="233" customFormat="1" ht="15.75" customHeight="1" x14ac:dyDescent="0.25">
      <c r="A144" s="161">
        <v>43286</v>
      </c>
      <c r="B144" s="242">
        <v>180168826</v>
      </c>
      <c r="C144" s="247">
        <v>10</v>
      </c>
      <c r="D144" s="246">
        <v>1010538</v>
      </c>
      <c r="E144" s="244"/>
      <c r="F144" s="247"/>
      <c r="G144" s="246"/>
      <c r="H144" s="245"/>
      <c r="I144" s="245"/>
      <c r="J144" s="246"/>
      <c r="K144" s="219"/>
      <c r="L144" s="219"/>
      <c r="M144" s="219"/>
      <c r="N144" s="219"/>
      <c r="O144" s="219"/>
      <c r="P144" s="219"/>
      <c r="Q144" s="219"/>
      <c r="R144" s="219"/>
    </row>
    <row r="145" spans="1:18" s="233" customFormat="1" ht="15.75" customHeight="1" x14ac:dyDescent="0.25">
      <c r="A145" s="161">
        <v>43288</v>
      </c>
      <c r="B145" s="242">
        <v>180169030</v>
      </c>
      <c r="C145" s="247">
        <v>5</v>
      </c>
      <c r="D145" s="246">
        <v>557200</v>
      </c>
      <c r="E145" s="244"/>
      <c r="F145" s="247"/>
      <c r="G145" s="246"/>
      <c r="H145" s="245"/>
      <c r="I145" s="245">
        <v>3499651</v>
      </c>
      <c r="J145" s="246" t="s">
        <v>17</v>
      </c>
      <c r="K145" s="219"/>
      <c r="L145" s="219"/>
      <c r="M145" s="219"/>
      <c r="N145" s="219"/>
      <c r="O145" s="219"/>
      <c r="P145" s="219"/>
      <c r="Q145" s="219"/>
      <c r="R145" s="219"/>
    </row>
    <row r="146" spans="1:18" s="233" customFormat="1" ht="15.75" customHeight="1" x14ac:dyDescent="0.25">
      <c r="A146" s="161">
        <v>43290</v>
      </c>
      <c r="B146" s="242">
        <v>180169171</v>
      </c>
      <c r="C146" s="247">
        <v>5</v>
      </c>
      <c r="D146" s="246">
        <v>579075</v>
      </c>
      <c r="E146" s="244">
        <v>180044224</v>
      </c>
      <c r="F146" s="247">
        <v>1</v>
      </c>
      <c r="G146" s="246">
        <v>179725</v>
      </c>
      <c r="H146" s="245"/>
      <c r="I146" s="245"/>
      <c r="J146" s="246"/>
      <c r="K146" s="219"/>
      <c r="L146" s="219"/>
      <c r="M146" s="219"/>
      <c r="N146" s="219"/>
      <c r="O146" s="219"/>
      <c r="P146" s="219"/>
      <c r="Q146" s="219"/>
      <c r="R146" s="219"/>
    </row>
    <row r="147" spans="1:18" s="233" customFormat="1" ht="15.75" customHeight="1" x14ac:dyDescent="0.25">
      <c r="A147" s="161">
        <v>43291</v>
      </c>
      <c r="B147" s="242">
        <v>180169255</v>
      </c>
      <c r="C147" s="247">
        <v>1</v>
      </c>
      <c r="D147" s="246">
        <v>104388</v>
      </c>
      <c r="E147" s="244">
        <v>180044239</v>
      </c>
      <c r="F147" s="247">
        <v>2</v>
      </c>
      <c r="G147" s="246">
        <v>160825</v>
      </c>
      <c r="H147" s="245"/>
      <c r="I147" s="245"/>
      <c r="J147" s="246"/>
      <c r="K147" s="219"/>
      <c r="L147" s="219"/>
      <c r="M147" s="219"/>
      <c r="N147" s="219"/>
      <c r="O147" s="219"/>
      <c r="P147" s="219"/>
      <c r="Q147" s="219"/>
      <c r="R147" s="219"/>
    </row>
    <row r="148" spans="1:18" s="233" customFormat="1" ht="15.75" customHeight="1" x14ac:dyDescent="0.25">
      <c r="A148" s="161">
        <v>43292</v>
      </c>
      <c r="B148" s="242">
        <v>180169383</v>
      </c>
      <c r="C148" s="247">
        <v>4</v>
      </c>
      <c r="D148" s="246">
        <v>369950</v>
      </c>
      <c r="E148" s="244">
        <v>180044257</v>
      </c>
      <c r="F148" s="247">
        <v>2</v>
      </c>
      <c r="G148" s="246">
        <v>191450</v>
      </c>
      <c r="H148" s="245"/>
      <c r="I148" s="245"/>
      <c r="J148" s="246"/>
      <c r="K148" s="219"/>
      <c r="L148" s="219"/>
      <c r="M148" s="219"/>
      <c r="N148" s="219"/>
      <c r="O148" s="219"/>
      <c r="P148" s="219"/>
      <c r="Q148" s="219"/>
      <c r="R148" s="219"/>
    </row>
    <row r="149" spans="1:18" s="233" customFormat="1" ht="15.75" customHeight="1" x14ac:dyDescent="0.25">
      <c r="A149" s="161">
        <v>43293</v>
      </c>
      <c r="B149" s="242">
        <v>180169473</v>
      </c>
      <c r="C149" s="247">
        <v>4</v>
      </c>
      <c r="D149" s="246">
        <v>298113</v>
      </c>
      <c r="E149" s="244"/>
      <c r="F149" s="247"/>
      <c r="G149" s="246"/>
      <c r="H149" s="245"/>
      <c r="I149" s="245"/>
      <c r="J149" s="246"/>
      <c r="K149" s="219"/>
      <c r="L149" s="219"/>
      <c r="M149" s="219"/>
      <c r="N149" s="219"/>
      <c r="O149" s="219"/>
      <c r="P149" s="219"/>
      <c r="Q149" s="219"/>
      <c r="R149" s="219"/>
    </row>
    <row r="150" spans="1:18" s="233" customFormat="1" ht="15.75" customHeight="1" x14ac:dyDescent="0.25">
      <c r="A150" s="161">
        <v>43294</v>
      </c>
      <c r="B150" s="242">
        <v>180169570</v>
      </c>
      <c r="C150" s="247">
        <v>2</v>
      </c>
      <c r="D150" s="246">
        <v>206063</v>
      </c>
      <c r="E150" s="244">
        <v>180044297</v>
      </c>
      <c r="F150" s="247">
        <v>1</v>
      </c>
      <c r="G150" s="246">
        <v>120575</v>
      </c>
      <c r="H150" s="245"/>
      <c r="I150" s="245">
        <v>905014</v>
      </c>
      <c r="J150" s="246" t="s">
        <v>17</v>
      </c>
      <c r="K150" s="219"/>
      <c r="L150" s="219"/>
      <c r="M150" s="219"/>
      <c r="N150" s="219"/>
      <c r="O150" s="219"/>
      <c r="P150" s="219"/>
      <c r="Q150" s="219"/>
      <c r="R150" s="219"/>
    </row>
    <row r="151" spans="1:18" s="233" customFormat="1" ht="15.75" customHeight="1" x14ac:dyDescent="0.25">
      <c r="A151" s="161">
        <v>43297</v>
      </c>
      <c r="B151" s="242">
        <v>180169837</v>
      </c>
      <c r="C151" s="247">
        <v>1</v>
      </c>
      <c r="D151" s="246">
        <v>110600</v>
      </c>
      <c r="E151" s="244"/>
      <c r="F151" s="247"/>
      <c r="G151" s="246"/>
      <c r="H151" s="245"/>
      <c r="I151" s="245"/>
      <c r="J151" s="246"/>
      <c r="K151" s="219"/>
      <c r="L151" s="219"/>
      <c r="M151" s="219"/>
      <c r="N151" s="219"/>
      <c r="O151" s="219"/>
      <c r="P151" s="219"/>
      <c r="Q151" s="219"/>
      <c r="R151" s="219"/>
    </row>
    <row r="152" spans="1:18" s="233" customFormat="1" ht="15.75" customHeight="1" x14ac:dyDescent="0.25">
      <c r="A152" s="161">
        <v>43299</v>
      </c>
      <c r="B152" s="242">
        <v>180170001</v>
      </c>
      <c r="C152" s="247">
        <v>2</v>
      </c>
      <c r="D152" s="246">
        <v>249375</v>
      </c>
      <c r="E152" s="244"/>
      <c r="F152" s="247"/>
      <c r="G152" s="246"/>
      <c r="H152" s="245"/>
      <c r="I152" s="245"/>
      <c r="J152" s="246"/>
      <c r="K152" s="219"/>
      <c r="L152" s="219"/>
      <c r="M152" s="219"/>
      <c r="N152" s="219"/>
      <c r="O152" s="219"/>
      <c r="P152" s="219"/>
      <c r="Q152" s="219"/>
      <c r="R152" s="219"/>
    </row>
    <row r="153" spans="1:18" s="233" customFormat="1" ht="15.75" customHeight="1" x14ac:dyDescent="0.25">
      <c r="A153" s="161">
        <v>43300</v>
      </c>
      <c r="B153" s="242">
        <v>180170171</v>
      </c>
      <c r="C153" s="247">
        <v>1</v>
      </c>
      <c r="D153" s="246">
        <v>59850</v>
      </c>
      <c r="E153" s="244"/>
      <c r="F153" s="247"/>
      <c r="G153" s="246"/>
      <c r="H153" s="245"/>
      <c r="I153" s="245"/>
      <c r="J153" s="246"/>
      <c r="K153" s="219"/>
      <c r="L153" s="219"/>
      <c r="M153" s="219"/>
      <c r="N153" s="219"/>
      <c r="O153" s="219"/>
      <c r="P153" s="219"/>
      <c r="Q153" s="219"/>
      <c r="R153" s="219"/>
    </row>
    <row r="154" spans="1:18" s="233" customFormat="1" ht="15.75" customHeight="1" x14ac:dyDescent="0.25">
      <c r="A154" s="161">
        <v>43302</v>
      </c>
      <c r="B154" s="242">
        <v>180170272</v>
      </c>
      <c r="C154" s="247">
        <v>1</v>
      </c>
      <c r="D154" s="246">
        <v>69825</v>
      </c>
      <c r="E154" s="244"/>
      <c r="F154" s="247"/>
      <c r="G154" s="246"/>
      <c r="H154" s="245"/>
      <c r="I154" s="245">
        <v>489650</v>
      </c>
      <c r="J154" s="246" t="s">
        <v>17</v>
      </c>
      <c r="K154" s="219"/>
      <c r="L154" s="219"/>
      <c r="M154" s="219"/>
      <c r="N154" s="219"/>
      <c r="O154" s="219"/>
      <c r="P154" s="219"/>
      <c r="Q154" s="219"/>
      <c r="R154" s="219"/>
    </row>
    <row r="155" spans="1:18" s="233" customFormat="1" ht="15.75" customHeight="1" x14ac:dyDescent="0.25">
      <c r="A155" s="161">
        <v>43304</v>
      </c>
      <c r="B155" s="242">
        <v>180170413</v>
      </c>
      <c r="C155" s="247">
        <v>5</v>
      </c>
      <c r="D155" s="246">
        <v>610225</v>
      </c>
      <c r="E155" s="244"/>
      <c r="F155" s="247"/>
      <c r="G155" s="246"/>
      <c r="H155" s="245"/>
      <c r="I155" s="245"/>
      <c r="J155" s="246"/>
      <c r="K155" s="219"/>
      <c r="L155" s="219"/>
      <c r="M155" s="219"/>
      <c r="N155" s="219"/>
      <c r="O155" s="219"/>
      <c r="P155" s="219"/>
      <c r="Q155" s="219"/>
      <c r="R155" s="219"/>
    </row>
    <row r="156" spans="1:18" s="233" customFormat="1" ht="15.75" customHeight="1" x14ac:dyDescent="0.25">
      <c r="A156" s="161">
        <v>43305</v>
      </c>
      <c r="B156" s="242">
        <v>180170502</v>
      </c>
      <c r="C156" s="247">
        <v>5</v>
      </c>
      <c r="D156" s="246">
        <v>578113</v>
      </c>
      <c r="E156" s="244"/>
      <c r="F156" s="247"/>
      <c r="G156" s="246"/>
      <c r="H156" s="245"/>
      <c r="I156" s="245"/>
      <c r="J156" s="246"/>
      <c r="K156" s="219"/>
      <c r="L156" s="219"/>
      <c r="M156" s="219"/>
      <c r="N156" s="219"/>
      <c r="O156" s="219"/>
      <c r="P156" s="219"/>
      <c r="Q156" s="219"/>
      <c r="R156" s="219"/>
    </row>
    <row r="157" spans="1:18" s="233" customFormat="1" ht="15.75" customHeight="1" x14ac:dyDescent="0.25">
      <c r="A157" s="161">
        <v>43306</v>
      </c>
      <c r="B157" s="242">
        <v>180170586</v>
      </c>
      <c r="C157" s="247">
        <v>9</v>
      </c>
      <c r="D157" s="246">
        <v>959350</v>
      </c>
      <c r="E157" s="244"/>
      <c r="F157" s="247"/>
      <c r="G157" s="246"/>
      <c r="H157" s="245"/>
      <c r="I157" s="245"/>
      <c r="J157" s="246"/>
      <c r="K157" s="219"/>
      <c r="L157" s="219"/>
      <c r="M157" s="219"/>
      <c r="N157" s="219"/>
      <c r="O157" s="219"/>
      <c r="P157" s="219"/>
      <c r="Q157" s="219"/>
      <c r="R157" s="219"/>
    </row>
    <row r="158" spans="1:18" s="233" customFormat="1" ht="15.75" customHeight="1" x14ac:dyDescent="0.25">
      <c r="A158" s="161">
        <v>43307</v>
      </c>
      <c r="B158" s="242">
        <v>180170680</v>
      </c>
      <c r="C158" s="247">
        <v>7</v>
      </c>
      <c r="D158" s="246">
        <v>757575</v>
      </c>
      <c r="E158" s="244"/>
      <c r="F158" s="247"/>
      <c r="G158" s="246"/>
      <c r="H158" s="245"/>
      <c r="I158" s="245">
        <v>2905263</v>
      </c>
      <c r="J158" s="246" t="s">
        <v>17</v>
      </c>
      <c r="K158" s="219"/>
      <c r="L158" s="219"/>
      <c r="M158" s="219"/>
      <c r="N158" s="219"/>
      <c r="O158" s="219"/>
      <c r="P158" s="219"/>
      <c r="Q158" s="219"/>
      <c r="R158" s="219"/>
    </row>
    <row r="159" spans="1:18" s="233" customFormat="1" ht="15.75" customHeight="1" x14ac:dyDescent="0.25">
      <c r="A159" s="161">
        <v>43311</v>
      </c>
      <c r="B159" s="242">
        <v>180171022</v>
      </c>
      <c r="C159" s="247">
        <v>4</v>
      </c>
      <c r="D159" s="246">
        <v>444500</v>
      </c>
      <c r="E159" s="244"/>
      <c r="F159" s="247"/>
      <c r="G159" s="246"/>
      <c r="H159" s="245"/>
      <c r="I159" s="245"/>
      <c r="J159" s="246"/>
      <c r="K159" s="219"/>
      <c r="L159" s="219"/>
      <c r="M159" s="219"/>
      <c r="N159" s="219"/>
      <c r="O159" s="219"/>
      <c r="P159" s="219"/>
      <c r="Q159" s="219"/>
      <c r="R159" s="219"/>
    </row>
    <row r="160" spans="1:18" s="233" customFormat="1" ht="15.75" customHeight="1" x14ac:dyDescent="0.25">
      <c r="A160" s="161">
        <v>43312</v>
      </c>
      <c r="B160" s="242">
        <v>180171125</v>
      </c>
      <c r="C160" s="247">
        <v>2</v>
      </c>
      <c r="D160" s="246">
        <v>143500</v>
      </c>
      <c r="E160" s="244"/>
      <c r="F160" s="247"/>
      <c r="G160" s="246"/>
      <c r="H160" s="245"/>
      <c r="I160" s="245"/>
      <c r="J160" s="246"/>
      <c r="K160" s="219"/>
      <c r="L160" s="219"/>
      <c r="M160" s="219"/>
      <c r="N160" s="219"/>
      <c r="O160" s="219"/>
      <c r="P160" s="219"/>
      <c r="Q160" s="219"/>
      <c r="R160" s="219"/>
    </row>
    <row r="161" spans="1:18" s="233" customFormat="1" ht="15.75" customHeight="1" x14ac:dyDescent="0.25">
      <c r="A161" s="161">
        <v>43313</v>
      </c>
      <c r="B161" s="242">
        <v>180171216</v>
      </c>
      <c r="C161" s="247">
        <v>3</v>
      </c>
      <c r="D161" s="246">
        <v>256113</v>
      </c>
      <c r="E161" s="244"/>
      <c r="F161" s="247"/>
      <c r="G161" s="246"/>
      <c r="H161" s="245"/>
      <c r="I161" s="245"/>
      <c r="J161" s="246"/>
      <c r="K161" s="219"/>
      <c r="L161" s="219"/>
      <c r="M161" s="219"/>
      <c r="N161" s="219"/>
      <c r="O161" s="219"/>
      <c r="P161" s="219"/>
      <c r="Q161" s="219"/>
      <c r="R161" s="219"/>
    </row>
    <row r="162" spans="1:18" s="233" customFormat="1" ht="15.75" customHeight="1" x14ac:dyDescent="0.25">
      <c r="A162" s="161">
        <v>43314</v>
      </c>
      <c r="B162" s="242">
        <v>180171308</v>
      </c>
      <c r="C162" s="247">
        <v>2</v>
      </c>
      <c r="D162" s="246">
        <v>302313</v>
      </c>
      <c r="E162" s="244">
        <v>180044635</v>
      </c>
      <c r="F162" s="247">
        <v>2</v>
      </c>
      <c r="G162" s="246">
        <v>156538</v>
      </c>
      <c r="H162" s="245"/>
      <c r="I162" s="245"/>
      <c r="J162" s="246"/>
      <c r="K162" s="219"/>
      <c r="L162" s="219"/>
      <c r="M162" s="219"/>
      <c r="N162" s="219"/>
      <c r="O162" s="219"/>
      <c r="P162" s="219"/>
      <c r="Q162" s="219"/>
      <c r="R162" s="219"/>
    </row>
    <row r="163" spans="1:18" s="233" customFormat="1" ht="15.75" customHeight="1" x14ac:dyDescent="0.25">
      <c r="A163" s="161">
        <v>43315</v>
      </c>
      <c r="B163" s="242">
        <v>180171402</v>
      </c>
      <c r="C163" s="247">
        <v>1</v>
      </c>
      <c r="D163" s="246">
        <v>148575</v>
      </c>
      <c r="E163" s="244"/>
      <c r="F163" s="247"/>
      <c r="G163" s="246"/>
      <c r="H163" s="245"/>
      <c r="I163" s="245">
        <v>1138463</v>
      </c>
      <c r="J163" s="246" t="s">
        <v>17</v>
      </c>
      <c r="K163" s="219"/>
      <c r="L163" s="219"/>
      <c r="M163" s="219"/>
      <c r="N163" s="219"/>
      <c r="O163" s="219"/>
      <c r="P163" s="219"/>
      <c r="Q163" s="219"/>
      <c r="R163" s="219"/>
    </row>
    <row r="164" spans="1:18" s="233" customFormat="1" ht="15.75" customHeight="1" x14ac:dyDescent="0.25">
      <c r="A164" s="161">
        <v>43319</v>
      </c>
      <c r="B164" s="242">
        <v>180171757</v>
      </c>
      <c r="C164" s="247">
        <v>4</v>
      </c>
      <c r="D164" s="246">
        <v>375813</v>
      </c>
      <c r="E164" s="244"/>
      <c r="F164" s="247"/>
      <c r="G164" s="246"/>
      <c r="H164" s="245"/>
      <c r="I164" s="245"/>
      <c r="J164" s="246"/>
      <c r="K164" s="219"/>
      <c r="L164" s="219"/>
      <c r="M164" s="219"/>
      <c r="N164" s="219"/>
      <c r="O164" s="219"/>
      <c r="P164" s="219"/>
      <c r="Q164" s="219"/>
      <c r="R164" s="219"/>
    </row>
    <row r="165" spans="1:18" s="233" customFormat="1" ht="15.75" customHeight="1" x14ac:dyDescent="0.25">
      <c r="A165" s="161">
        <v>43320</v>
      </c>
      <c r="B165" s="242">
        <v>180171858</v>
      </c>
      <c r="C165" s="247">
        <v>1</v>
      </c>
      <c r="D165" s="246">
        <v>93100</v>
      </c>
      <c r="E165" s="244"/>
      <c r="F165" s="247"/>
      <c r="G165" s="246"/>
      <c r="H165" s="245"/>
      <c r="I165" s="245"/>
      <c r="J165" s="246"/>
      <c r="K165" s="219"/>
      <c r="L165" s="219"/>
      <c r="M165" s="219"/>
      <c r="N165" s="219"/>
      <c r="O165" s="219"/>
      <c r="P165" s="219"/>
      <c r="Q165" s="219"/>
      <c r="R165" s="219"/>
    </row>
    <row r="166" spans="1:18" s="233" customFormat="1" ht="15.75" customHeight="1" x14ac:dyDescent="0.25">
      <c r="A166" s="161">
        <v>43320</v>
      </c>
      <c r="B166" s="242">
        <v>180171872</v>
      </c>
      <c r="C166" s="247">
        <v>1</v>
      </c>
      <c r="D166" s="246">
        <v>69300</v>
      </c>
      <c r="E166" s="244"/>
      <c r="F166" s="247"/>
      <c r="G166" s="246"/>
      <c r="H166" s="245"/>
      <c r="I166" s="245"/>
      <c r="J166" s="246"/>
      <c r="K166" s="219"/>
      <c r="L166" s="219"/>
      <c r="M166" s="219"/>
      <c r="N166" s="219"/>
      <c r="O166" s="219"/>
      <c r="P166" s="219"/>
      <c r="Q166" s="219"/>
      <c r="R166" s="219"/>
    </row>
    <row r="167" spans="1:18" s="233" customFormat="1" ht="15.75" customHeight="1" x14ac:dyDescent="0.25">
      <c r="A167" s="161">
        <v>43323</v>
      </c>
      <c r="B167" s="242">
        <v>180172128</v>
      </c>
      <c r="C167" s="247">
        <v>2</v>
      </c>
      <c r="D167" s="246">
        <v>205538</v>
      </c>
      <c r="E167" s="244">
        <v>180044785</v>
      </c>
      <c r="F167" s="247">
        <v>1</v>
      </c>
      <c r="G167" s="246">
        <v>145775</v>
      </c>
      <c r="H167" s="245"/>
      <c r="I167" s="245">
        <v>597976</v>
      </c>
      <c r="J167" s="246" t="s">
        <v>17</v>
      </c>
      <c r="K167" s="219"/>
      <c r="L167" s="219"/>
      <c r="M167" s="219"/>
      <c r="N167" s="219"/>
      <c r="O167" s="219"/>
      <c r="P167" s="219"/>
      <c r="Q167" s="219"/>
      <c r="R167" s="219"/>
    </row>
    <row r="168" spans="1:18" s="233" customFormat="1" ht="15.75" customHeight="1" x14ac:dyDescent="0.25">
      <c r="A168" s="161">
        <v>43325</v>
      </c>
      <c r="B168" s="242">
        <v>180172325</v>
      </c>
      <c r="C168" s="247">
        <v>1</v>
      </c>
      <c r="D168" s="246">
        <v>116025</v>
      </c>
      <c r="E168" s="244">
        <v>180044821</v>
      </c>
      <c r="F168" s="247">
        <v>1</v>
      </c>
      <c r="G168" s="246">
        <v>93100</v>
      </c>
      <c r="H168" s="245"/>
      <c r="I168" s="245"/>
      <c r="J168" s="246"/>
      <c r="K168" s="219"/>
      <c r="L168" s="219"/>
      <c r="M168" s="219"/>
      <c r="N168" s="219"/>
      <c r="O168" s="219"/>
      <c r="P168" s="219"/>
      <c r="Q168" s="219"/>
      <c r="R168" s="219"/>
    </row>
    <row r="169" spans="1:18" s="233" customFormat="1" ht="15.75" customHeight="1" x14ac:dyDescent="0.25">
      <c r="A169" s="161">
        <v>43327</v>
      </c>
      <c r="B169" s="242">
        <v>180172520</v>
      </c>
      <c r="C169" s="247">
        <v>2</v>
      </c>
      <c r="D169" s="246">
        <v>163713</v>
      </c>
      <c r="E169" s="244">
        <v>180044854</v>
      </c>
      <c r="F169" s="247">
        <v>1</v>
      </c>
      <c r="G169" s="246">
        <v>97038</v>
      </c>
      <c r="H169" s="245"/>
      <c r="I169" s="245"/>
      <c r="J169" s="246"/>
      <c r="K169" s="219"/>
      <c r="L169" s="219"/>
      <c r="M169" s="219"/>
      <c r="N169" s="219"/>
      <c r="O169" s="219"/>
      <c r="P169" s="219"/>
      <c r="Q169" s="219"/>
      <c r="R169" s="219"/>
    </row>
    <row r="170" spans="1:18" s="233" customFormat="1" ht="15.75" customHeight="1" x14ac:dyDescent="0.25">
      <c r="A170" s="161">
        <v>43330</v>
      </c>
      <c r="B170" s="242">
        <v>180172739</v>
      </c>
      <c r="C170" s="247">
        <v>4</v>
      </c>
      <c r="D170" s="246">
        <v>366275</v>
      </c>
      <c r="E170" s="244">
        <v>180044895</v>
      </c>
      <c r="F170" s="247">
        <v>1</v>
      </c>
      <c r="G170" s="246">
        <v>164675</v>
      </c>
      <c r="H170" s="245"/>
      <c r="I170" s="245"/>
      <c r="J170" s="246"/>
      <c r="K170" s="219"/>
      <c r="L170" s="219"/>
      <c r="M170" s="219"/>
      <c r="N170" s="219"/>
      <c r="O170" s="219"/>
      <c r="P170" s="219"/>
      <c r="Q170" s="219"/>
      <c r="R170" s="219"/>
    </row>
    <row r="171" spans="1:18" s="233" customFormat="1" ht="15.75" customHeight="1" x14ac:dyDescent="0.25">
      <c r="A171" s="161">
        <v>43332</v>
      </c>
      <c r="B171" s="242">
        <v>180172907</v>
      </c>
      <c r="C171" s="247">
        <v>6</v>
      </c>
      <c r="D171" s="246">
        <v>616438</v>
      </c>
      <c r="E171" s="244"/>
      <c r="F171" s="247"/>
      <c r="G171" s="246"/>
      <c r="H171" s="245"/>
      <c r="I171" s="245"/>
      <c r="J171" s="246"/>
      <c r="K171" s="219"/>
      <c r="L171" s="219"/>
      <c r="M171" s="219"/>
      <c r="N171" s="219"/>
      <c r="O171" s="219"/>
      <c r="P171" s="219"/>
      <c r="Q171" s="219"/>
      <c r="R171" s="219"/>
    </row>
    <row r="172" spans="1:18" s="233" customFormat="1" ht="15.75" customHeight="1" x14ac:dyDescent="0.25">
      <c r="A172" s="161">
        <v>43333</v>
      </c>
      <c r="B172" s="242">
        <v>180172982</v>
      </c>
      <c r="C172" s="247">
        <v>2</v>
      </c>
      <c r="D172" s="246">
        <v>177100</v>
      </c>
      <c r="E172" s="244"/>
      <c r="F172" s="247"/>
      <c r="G172" s="246"/>
      <c r="H172" s="245"/>
      <c r="I172" s="245"/>
      <c r="J172" s="246"/>
      <c r="K172" s="219"/>
      <c r="L172" s="219"/>
      <c r="M172" s="219"/>
      <c r="N172" s="219"/>
      <c r="O172" s="219"/>
      <c r="P172" s="219"/>
      <c r="Q172" s="219"/>
      <c r="R172" s="219"/>
    </row>
    <row r="173" spans="1:18" s="233" customFormat="1" ht="15.75" customHeight="1" x14ac:dyDescent="0.25">
      <c r="A173" s="161">
        <v>43333</v>
      </c>
      <c r="B173" s="242">
        <v>180172988</v>
      </c>
      <c r="C173" s="247">
        <v>1</v>
      </c>
      <c r="D173" s="246">
        <v>99050</v>
      </c>
      <c r="E173" s="244"/>
      <c r="F173" s="247"/>
      <c r="G173" s="246"/>
      <c r="H173" s="245"/>
      <c r="I173" s="245"/>
      <c r="J173" s="246"/>
      <c r="K173" s="219"/>
      <c r="L173" s="219"/>
      <c r="M173" s="219"/>
      <c r="N173" s="219"/>
      <c r="O173" s="219"/>
      <c r="P173" s="219"/>
      <c r="Q173" s="219"/>
      <c r="R173" s="219"/>
    </row>
    <row r="174" spans="1:18" s="233" customFormat="1" ht="15.75" customHeight="1" x14ac:dyDescent="0.25">
      <c r="A174" s="161">
        <v>43335</v>
      </c>
      <c r="B174" s="242">
        <v>180173068</v>
      </c>
      <c r="C174" s="247">
        <v>3</v>
      </c>
      <c r="D174" s="246">
        <v>310625</v>
      </c>
      <c r="E174" s="244"/>
      <c r="F174" s="247"/>
      <c r="G174" s="246"/>
      <c r="H174" s="245"/>
      <c r="I174" s="245"/>
      <c r="J174" s="246"/>
      <c r="K174" s="219"/>
      <c r="L174" s="219"/>
      <c r="M174" s="219"/>
      <c r="N174" s="219"/>
      <c r="O174" s="219"/>
      <c r="P174" s="219"/>
      <c r="Q174" s="219"/>
      <c r="R174" s="219"/>
    </row>
    <row r="175" spans="1:18" s="233" customFormat="1" ht="15.75" customHeight="1" x14ac:dyDescent="0.25">
      <c r="A175" s="161">
        <v>43337</v>
      </c>
      <c r="B175" s="242">
        <v>180173213</v>
      </c>
      <c r="C175" s="247">
        <v>2</v>
      </c>
      <c r="D175" s="246">
        <v>228550</v>
      </c>
      <c r="E175" s="244">
        <v>180044982</v>
      </c>
      <c r="F175" s="247">
        <v>2</v>
      </c>
      <c r="G175" s="246">
        <v>137638</v>
      </c>
      <c r="H175" s="245"/>
      <c r="I175" s="245">
        <v>1714536</v>
      </c>
      <c r="J175" s="246" t="s">
        <v>17</v>
      </c>
      <c r="K175" s="219"/>
      <c r="L175" s="219"/>
      <c r="M175" s="219"/>
      <c r="N175" s="219"/>
      <c r="O175" s="219"/>
      <c r="P175" s="219"/>
      <c r="Q175" s="219"/>
      <c r="R175" s="219"/>
    </row>
    <row r="176" spans="1:18" s="233" customFormat="1" ht="15.75" customHeight="1" x14ac:dyDescent="0.25">
      <c r="A176" s="161">
        <v>43339</v>
      </c>
      <c r="B176" s="242">
        <v>180173358</v>
      </c>
      <c r="C176" s="247">
        <v>3</v>
      </c>
      <c r="D176" s="246">
        <v>289538</v>
      </c>
      <c r="E176" s="244">
        <v>180045010</v>
      </c>
      <c r="F176" s="247">
        <v>1</v>
      </c>
      <c r="G176" s="246">
        <v>97038</v>
      </c>
      <c r="H176" s="245"/>
      <c r="I176" s="245"/>
      <c r="J176" s="246"/>
      <c r="K176" s="219"/>
      <c r="L176" s="219"/>
      <c r="M176" s="219"/>
      <c r="N176" s="219"/>
      <c r="O176" s="219"/>
      <c r="P176" s="219"/>
      <c r="Q176" s="219"/>
      <c r="R176" s="219"/>
    </row>
    <row r="177" spans="1:18" s="233" customFormat="1" ht="15.75" customHeight="1" x14ac:dyDescent="0.25">
      <c r="A177" s="161">
        <v>43340</v>
      </c>
      <c r="B177" s="242">
        <v>180173469</v>
      </c>
      <c r="C177" s="247">
        <v>2</v>
      </c>
      <c r="D177" s="246">
        <v>230913</v>
      </c>
      <c r="E177" s="244"/>
      <c r="F177" s="247"/>
      <c r="G177" s="246"/>
      <c r="H177" s="245"/>
      <c r="I177" s="245"/>
      <c r="J177" s="246"/>
      <c r="K177" s="219"/>
      <c r="L177" s="219"/>
      <c r="M177" s="219"/>
      <c r="N177" s="219"/>
      <c r="O177" s="219"/>
      <c r="P177" s="219"/>
      <c r="Q177" s="219"/>
      <c r="R177" s="219"/>
    </row>
    <row r="178" spans="1:18" s="233" customFormat="1" ht="15.75" customHeight="1" x14ac:dyDescent="0.25">
      <c r="A178" s="161">
        <v>43342</v>
      </c>
      <c r="B178" s="242">
        <v>180173627</v>
      </c>
      <c r="C178" s="247">
        <v>2</v>
      </c>
      <c r="D178" s="246">
        <v>229863</v>
      </c>
      <c r="E178" s="244"/>
      <c r="F178" s="247"/>
      <c r="G178" s="246"/>
      <c r="H178" s="245"/>
      <c r="I178" s="245"/>
      <c r="J178" s="246"/>
      <c r="K178" s="219"/>
      <c r="L178" s="219"/>
      <c r="M178" s="219"/>
      <c r="N178" s="219"/>
      <c r="O178" s="219"/>
      <c r="P178" s="219"/>
      <c r="Q178" s="219"/>
      <c r="R178" s="219"/>
    </row>
    <row r="179" spans="1:18" s="233" customFormat="1" ht="15.75" customHeight="1" x14ac:dyDescent="0.25">
      <c r="A179" s="161">
        <v>43344</v>
      </c>
      <c r="B179" s="242">
        <v>180173769</v>
      </c>
      <c r="C179" s="247">
        <v>1</v>
      </c>
      <c r="D179" s="246">
        <v>110163</v>
      </c>
      <c r="E179" s="244">
        <v>180045077</v>
      </c>
      <c r="F179" s="247">
        <v>2</v>
      </c>
      <c r="G179" s="246">
        <v>216125</v>
      </c>
      <c r="H179" s="245"/>
      <c r="I179" s="245"/>
      <c r="J179" s="246"/>
      <c r="K179" s="219"/>
      <c r="L179" s="219"/>
      <c r="M179" s="219"/>
      <c r="N179" s="219"/>
      <c r="O179" s="219"/>
      <c r="P179" s="219"/>
      <c r="Q179" s="219"/>
      <c r="R179" s="219"/>
    </row>
    <row r="180" spans="1:18" s="233" customFormat="1" ht="15.75" customHeight="1" x14ac:dyDescent="0.25">
      <c r="A180" s="161">
        <v>43347</v>
      </c>
      <c r="B180" s="242">
        <v>180174038</v>
      </c>
      <c r="C180" s="247">
        <v>2</v>
      </c>
      <c r="D180" s="246">
        <v>297063</v>
      </c>
      <c r="E180" s="244"/>
      <c r="F180" s="247"/>
      <c r="G180" s="246"/>
      <c r="H180" s="245"/>
      <c r="I180" s="245"/>
      <c r="J180" s="246"/>
      <c r="K180" s="219"/>
      <c r="L180" s="219"/>
      <c r="M180" s="219"/>
      <c r="N180" s="219"/>
      <c r="O180" s="219"/>
      <c r="P180" s="219"/>
      <c r="Q180" s="219"/>
      <c r="R180" s="219"/>
    </row>
    <row r="181" spans="1:18" s="233" customFormat="1" ht="15.75" customHeight="1" x14ac:dyDescent="0.25">
      <c r="A181" s="161">
        <v>43349</v>
      </c>
      <c r="B181" s="242">
        <v>180174219</v>
      </c>
      <c r="C181" s="247">
        <v>4</v>
      </c>
      <c r="D181" s="246">
        <v>436450</v>
      </c>
      <c r="E181" s="244"/>
      <c r="F181" s="247"/>
      <c r="G181" s="246"/>
      <c r="H181" s="245"/>
      <c r="I181" s="245"/>
      <c r="J181" s="246"/>
      <c r="K181" s="219"/>
      <c r="L181" s="219"/>
      <c r="M181" s="219"/>
      <c r="N181" s="219"/>
      <c r="O181" s="219"/>
      <c r="P181" s="219"/>
      <c r="Q181" s="219"/>
      <c r="R181" s="219"/>
    </row>
    <row r="182" spans="1:18" s="233" customFormat="1" ht="15.75" customHeight="1" x14ac:dyDescent="0.25">
      <c r="A182" s="161">
        <v>43350</v>
      </c>
      <c r="B182" s="242">
        <v>180174310</v>
      </c>
      <c r="C182" s="247">
        <v>1</v>
      </c>
      <c r="D182" s="246">
        <v>105088</v>
      </c>
      <c r="E182" s="244"/>
      <c r="F182" s="247"/>
      <c r="G182" s="246"/>
      <c r="H182" s="245"/>
      <c r="I182" s="245">
        <v>1253702</v>
      </c>
      <c r="J182" s="246" t="s">
        <v>17</v>
      </c>
      <c r="K182" s="219"/>
      <c r="L182" s="219"/>
      <c r="M182" s="219"/>
      <c r="N182" s="219"/>
      <c r="O182" s="219"/>
      <c r="P182" s="219"/>
      <c r="Q182" s="219"/>
      <c r="R182" s="219"/>
    </row>
    <row r="183" spans="1:18" s="233" customFormat="1" ht="15.75" customHeight="1" x14ac:dyDescent="0.25">
      <c r="A183" s="161">
        <v>43353</v>
      </c>
      <c r="B183" s="242">
        <v>180174542</v>
      </c>
      <c r="C183" s="247">
        <v>2</v>
      </c>
      <c r="D183" s="246">
        <v>199675</v>
      </c>
      <c r="E183" s="244">
        <v>180045222</v>
      </c>
      <c r="F183" s="247">
        <v>1</v>
      </c>
      <c r="G183" s="246">
        <v>105088</v>
      </c>
      <c r="H183" s="245"/>
      <c r="I183" s="245"/>
      <c r="J183" s="246"/>
      <c r="K183" s="219"/>
      <c r="L183" s="219"/>
      <c r="M183" s="219"/>
      <c r="N183" s="219"/>
      <c r="O183" s="219"/>
      <c r="P183" s="219"/>
      <c r="Q183" s="219"/>
      <c r="R183" s="219"/>
    </row>
    <row r="184" spans="1:18" s="233" customFormat="1" ht="15.75" customHeight="1" x14ac:dyDescent="0.25">
      <c r="A184" s="161">
        <v>43353</v>
      </c>
      <c r="B184" s="242">
        <v>180174554</v>
      </c>
      <c r="C184" s="247">
        <v>2</v>
      </c>
      <c r="D184" s="246">
        <v>273000</v>
      </c>
      <c r="E184" s="244"/>
      <c r="F184" s="247"/>
      <c r="G184" s="246"/>
      <c r="H184" s="245"/>
      <c r="I184" s="245"/>
      <c r="J184" s="246"/>
      <c r="K184" s="219"/>
      <c r="L184" s="219"/>
      <c r="M184" s="219"/>
      <c r="N184" s="219"/>
      <c r="O184" s="219"/>
      <c r="P184" s="219"/>
      <c r="Q184" s="219"/>
      <c r="R184" s="219"/>
    </row>
    <row r="185" spans="1:18" s="233" customFormat="1" ht="15.75" customHeight="1" x14ac:dyDescent="0.25">
      <c r="A185" s="161">
        <v>43355</v>
      </c>
      <c r="B185" s="242">
        <v>180174702</v>
      </c>
      <c r="C185" s="247">
        <v>6</v>
      </c>
      <c r="D185" s="246">
        <v>697113</v>
      </c>
      <c r="E185" s="244"/>
      <c r="F185" s="247"/>
      <c r="G185" s="246"/>
      <c r="H185" s="245"/>
      <c r="I185" s="245"/>
      <c r="J185" s="246"/>
      <c r="K185" s="219"/>
      <c r="L185" s="219"/>
      <c r="M185" s="219"/>
      <c r="N185" s="219"/>
      <c r="O185" s="219"/>
      <c r="P185" s="219"/>
      <c r="Q185" s="219"/>
      <c r="R185" s="219"/>
    </row>
    <row r="186" spans="1:18" s="233" customFormat="1" ht="15.75" customHeight="1" x14ac:dyDescent="0.25">
      <c r="A186" s="161">
        <v>43356</v>
      </c>
      <c r="B186" s="242">
        <v>180174776</v>
      </c>
      <c r="C186" s="247">
        <v>1</v>
      </c>
      <c r="D186" s="246">
        <v>102025</v>
      </c>
      <c r="E186" s="244"/>
      <c r="F186" s="247"/>
      <c r="G186" s="246"/>
      <c r="H186" s="245"/>
      <c r="I186" s="245"/>
      <c r="J186" s="246"/>
      <c r="K186" s="219"/>
      <c r="L186" s="219"/>
      <c r="M186" s="219"/>
      <c r="N186" s="219"/>
      <c r="O186" s="219"/>
      <c r="P186" s="219"/>
      <c r="Q186" s="219"/>
      <c r="R186" s="219"/>
    </row>
    <row r="187" spans="1:18" s="233" customFormat="1" ht="15.75" customHeight="1" x14ac:dyDescent="0.25">
      <c r="A187" s="161">
        <v>43357</v>
      </c>
      <c r="B187" s="242">
        <v>180174878</v>
      </c>
      <c r="C187" s="247">
        <v>5</v>
      </c>
      <c r="D187" s="246">
        <v>594650</v>
      </c>
      <c r="E187" s="244"/>
      <c r="F187" s="247"/>
      <c r="G187" s="246"/>
      <c r="H187" s="245"/>
      <c r="I187" s="245">
        <v>1761375</v>
      </c>
      <c r="J187" s="246" t="s">
        <v>17</v>
      </c>
      <c r="K187" s="219"/>
      <c r="L187" s="219"/>
      <c r="M187" s="219"/>
      <c r="N187" s="219"/>
      <c r="O187" s="219"/>
      <c r="P187" s="219"/>
      <c r="Q187" s="219"/>
      <c r="R187" s="219"/>
    </row>
    <row r="188" spans="1:18" s="233" customFormat="1" ht="15.75" customHeight="1" x14ac:dyDescent="0.25">
      <c r="A188" s="161">
        <v>43360</v>
      </c>
      <c r="B188" s="242">
        <v>180175123</v>
      </c>
      <c r="C188" s="247">
        <v>3</v>
      </c>
      <c r="D188" s="246">
        <v>306250</v>
      </c>
      <c r="E188" s="244"/>
      <c r="F188" s="247"/>
      <c r="G188" s="246"/>
      <c r="H188" s="245"/>
      <c r="I188" s="245"/>
      <c r="J188" s="246"/>
      <c r="K188" s="219"/>
      <c r="L188" s="219"/>
      <c r="M188" s="219"/>
      <c r="N188" s="219"/>
      <c r="O188" s="219"/>
      <c r="P188" s="219"/>
      <c r="Q188" s="219"/>
      <c r="R188" s="219"/>
    </row>
    <row r="189" spans="1:18" s="233" customFormat="1" ht="15.75" customHeight="1" x14ac:dyDescent="0.25">
      <c r="A189" s="161">
        <v>43361</v>
      </c>
      <c r="B189" s="242"/>
      <c r="C189" s="247"/>
      <c r="D189" s="246"/>
      <c r="E189" s="244">
        <v>180045342</v>
      </c>
      <c r="F189" s="247">
        <v>1</v>
      </c>
      <c r="G189" s="246">
        <v>81113</v>
      </c>
      <c r="H189" s="245"/>
      <c r="I189" s="245"/>
      <c r="J189" s="246"/>
      <c r="K189" s="219"/>
      <c r="L189" s="219"/>
      <c r="M189" s="219"/>
      <c r="N189" s="219"/>
      <c r="O189" s="219"/>
      <c r="P189" s="219"/>
      <c r="Q189" s="219"/>
      <c r="R189" s="219"/>
    </row>
    <row r="190" spans="1:18" s="233" customFormat="1" ht="15.75" customHeight="1" x14ac:dyDescent="0.25">
      <c r="A190" s="161">
        <v>43362</v>
      </c>
      <c r="B190" s="242">
        <v>180175293</v>
      </c>
      <c r="C190" s="247">
        <v>3</v>
      </c>
      <c r="D190" s="246">
        <v>281750</v>
      </c>
      <c r="E190" s="244"/>
      <c r="F190" s="247"/>
      <c r="G190" s="246"/>
      <c r="H190" s="245"/>
      <c r="I190" s="245"/>
      <c r="J190" s="246"/>
      <c r="K190" s="219"/>
      <c r="L190" s="219"/>
      <c r="M190" s="219"/>
      <c r="N190" s="219"/>
      <c r="O190" s="219"/>
      <c r="P190" s="219"/>
      <c r="Q190" s="219"/>
      <c r="R190" s="219"/>
    </row>
    <row r="191" spans="1:18" s="233" customFormat="1" ht="15.75" customHeight="1" x14ac:dyDescent="0.25">
      <c r="A191" s="161">
        <v>43362</v>
      </c>
      <c r="B191" s="242">
        <v>180175311</v>
      </c>
      <c r="C191" s="247">
        <v>3</v>
      </c>
      <c r="D191" s="246">
        <v>334600</v>
      </c>
      <c r="E191" s="244"/>
      <c r="F191" s="247"/>
      <c r="G191" s="246"/>
      <c r="H191" s="245"/>
      <c r="I191" s="245"/>
      <c r="J191" s="246"/>
      <c r="K191" s="219"/>
      <c r="L191" s="219"/>
      <c r="M191" s="219"/>
      <c r="N191" s="219"/>
      <c r="O191" s="219"/>
      <c r="P191" s="219"/>
      <c r="Q191" s="219"/>
      <c r="R191" s="219"/>
    </row>
    <row r="192" spans="1:18" s="233" customFormat="1" ht="15.75" customHeight="1" x14ac:dyDescent="0.25">
      <c r="A192" s="161">
        <v>43363</v>
      </c>
      <c r="B192" s="242">
        <v>180175386</v>
      </c>
      <c r="C192" s="247">
        <v>4</v>
      </c>
      <c r="D192" s="246">
        <v>414050</v>
      </c>
      <c r="E192" s="244"/>
      <c r="F192" s="247"/>
      <c r="G192" s="246"/>
      <c r="H192" s="245"/>
      <c r="I192" s="245"/>
      <c r="J192" s="246"/>
      <c r="K192" s="219"/>
      <c r="L192" s="219"/>
      <c r="M192" s="219"/>
      <c r="N192" s="219"/>
      <c r="O192" s="219"/>
      <c r="P192" s="219"/>
      <c r="Q192" s="219"/>
      <c r="R192" s="219"/>
    </row>
    <row r="193" spans="1:18" s="233" customFormat="1" ht="15.75" customHeight="1" x14ac:dyDescent="0.25">
      <c r="A193" s="161">
        <v>43364</v>
      </c>
      <c r="B193" s="242">
        <v>180175456</v>
      </c>
      <c r="C193" s="247">
        <v>2</v>
      </c>
      <c r="D193" s="246">
        <v>208163</v>
      </c>
      <c r="E193" s="244">
        <v>180045388</v>
      </c>
      <c r="F193" s="247">
        <v>1</v>
      </c>
      <c r="G193" s="246">
        <v>118388</v>
      </c>
      <c r="H193" s="245"/>
      <c r="I193" s="245">
        <v>1345312</v>
      </c>
      <c r="J193" s="246" t="s">
        <v>17</v>
      </c>
      <c r="K193" s="219"/>
      <c r="L193" s="219"/>
      <c r="M193" s="219"/>
      <c r="N193" s="219"/>
      <c r="O193" s="219"/>
      <c r="P193" s="219"/>
      <c r="Q193" s="219"/>
      <c r="R193" s="219"/>
    </row>
    <row r="194" spans="1:18" s="233" customFormat="1" ht="15.75" customHeight="1" x14ac:dyDescent="0.25">
      <c r="A194" s="161">
        <v>43367</v>
      </c>
      <c r="B194" s="242">
        <v>180175668</v>
      </c>
      <c r="C194" s="247">
        <v>1</v>
      </c>
      <c r="D194" s="246">
        <v>91088</v>
      </c>
      <c r="E194" s="244"/>
      <c r="F194" s="247"/>
      <c r="G194" s="246"/>
      <c r="H194" s="245"/>
      <c r="I194" s="245"/>
      <c r="J194" s="246"/>
      <c r="K194" s="219"/>
      <c r="L194" s="219"/>
      <c r="M194" s="219"/>
      <c r="N194" s="219"/>
      <c r="O194" s="219"/>
      <c r="P194" s="219"/>
      <c r="Q194" s="219"/>
      <c r="R194" s="219"/>
    </row>
    <row r="195" spans="1:18" s="233" customFormat="1" ht="15.75" customHeight="1" x14ac:dyDescent="0.25">
      <c r="A195" s="161">
        <v>43369</v>
      </c>
      <c r="B195" s="242">
        <v>180175850</v>
      </c>
      <c r="C195" s="247">
        <v>1</v>
      </c>
      <c r="D195" s="246">
        <v>118388</v>
      </c>
      <c r="E195" s="244"/>
      <c r="F195" s="247"/>
      <c r="G195" s="246"/>
      <c r="H195" s="245"/>
      <c r="I195" s="245"/>
      <c r="J195" s="246"/>
      <c r="K195" s="219"/>
      <c r="L195" s="219"/>
      <c r="M195" s="219"/>
      <c r="N195" s="219"/>
      <c r="O195" s="219"/>
      <c r="P195" s="219"/>
      <c r="Q195" s="219"/>
      <c r="R195" s="219"/>
    </row>
    <row r="196" spans="1:18" s="233" customFormat="1" ht="15.75" customHeight="1" x14ac:dyDescent="0.25">
      <c r="A196" s="161">
        <v>43370</v>
      </c>
      <c r="B196" s="242">
        <v>180175929</v>
      </c>
      <c r="C196" s="247">
        <v>3</v>
      </c>
      <c r="D196" s="246">
        <v>261975</v>
      </c>
      <c r="E196" s="244">
        <v>180045471</v>
      </c>
      <c r="F196" s="247">
        <v>1</v>
      </c>
      <c r="G196" s="246">
        <v>118388</v>
      </c>
      <c r="H196" s="245"/>
      <c r="I196" s="245">
        <v>353063</v>
      </c>
      <c r="J196" s="246" t="s">
        <v>17</v>
      </c>
      <c r="K196" s="219"/>
      <c r="L196" s="219"/>
      <c r="M196" s="219"/>
      <c r="N196" s="219"/>
      <c r="O196" s="219"/>
      <c r="P196" s="219"/>
      <c r="Q196" s="219"/>
      <c r="R196" s="219"/>
    </row>
    <row r="197" spans="1:18" s="233" customFormat="1" ht="15.75" customHeight="1" x14ac:dyDescent="0.25">
      <c r="A197" s="161">
        <v>43374</v>
      </c>
      <c r="B197" s="242">
        <v>180176243</v>
      </c>
      <c r="C197" s="247">
        <v>1</v>
      </c>
      <c r="D197" s="246">
        <v>100625</v>
      </c>
      <c r="E197" s="244"/>
      <c r="F197" s="247"/>
      <c r="G197" s="246"/>
      <c r="H197" s="245"/>
      <c r="I197" s="245"/>
      <c r="J197" s="246"/>
      <c r="K197" s="219"/>
      <c r="L197" s="219"/>
      <c r="M197" s="219"/>
      <c r="N197" s="219"/>
      <c r="O197" s="219"/>
      <c r="P197" s="219"/>
      <c r="Q197" s="219"/>
      <c r="R197" s="219"/>
    </row>
    <row r="198" spans="1:18" s="233" customFormat="1" ht="15.75" customHeight="1" x14ac:dyDescent="0.25">
      <c r="A198" s="161">
        <v>43375</v>
      </c>
      <c r="B198" s="242">
        <v>180176345</v>
      </c>
      <c r="C198" s="247">
        <v>2</v>
      </c>
      <c r="D198" s="246">
        <v>124075</v>
      </c>
      <c r="E198" s="244"/>
      <c r="F198" s="247"/>
      <c r="G198" s="246"/>
      <c r="H198" s="245"/>
      <c r="I198" s="245"/>
      <c r="J198" s="246"/>
      <c r="K198" s="219"/>
      <c r="L198" s="219"/>
      <c r="M198" s="219"/>
      <c r="N198" s="219"/>
      <c r="O198" s="219"/>
      <c r="P198" s="219"/>
      <c r="Q198" s="219"/>
      <c r="R198" s="219"/>
    </row>
    <row r="199" spans="1:18" s="233" customFormat="1" ht="15.75" customHeight="1" x14ac:dyDescent="0.25">
      <c r="A199" s="161">
        <v>43376</v>
      </c>
      <c r="B199" s="242">
        <v>180176419</v>
      </c>
      <c r="C199" s="247">
        <v>1</v>
      </c>
      <c r="D199" s="246">
        <v>112000</v>
      </c>
      <c r="E199" s="244"/>
      <c r="F199" s="247"/>
      <c r="G199" s="246"/>
      <c r="H199" s="245"/>
      <c r="I199" s="245"/>
      <c r="J199" s="246"/>
      <c r="K199" s="219"/>
      <c r="L199" s="219"/>
      <c r="M199" s="219"/>
      <c r="N199" s="219"/>
      <c r="O199" s="219"/>
      <c r="P199" s="219"/>
      <c r="Q199" s="219"/>
      <c r="R199" s="219"/>
    </row>
    <row r="200" spans="1:18" s="233" customFormat="1" ht="15.75" customHeight="1" x14ac:dyDescent="0.25">
      <c r="A200" s="161">
        <v>43377</v>
      </c>
      <c r="B200" s="242">
        <v>180176512</v>
      </c>
      <c r="C200" s="247">
        <v>2</v>
      </c>
      <c r="D200" s="246">
        <v>178325</v>
      </c>
      <c r="E200" s="244"/>
      <c r="F200" s="247"/>
      <c r="G200" s="246"/>
      <c r="H200" s="245"/>
      <c r="I200" s="245">
        <v>515025</v>
      </c>
      <c r="J200" s="246" t="s">
        <v>17</v>
      </c>
      <c r="K200" s="219"/>
      <c r="L200" s="219"/>
      <c r="M200" s="219"/>
      <c r="N200" s="219"/>
      <c r="O200" s="219"/>
      <c r="P200" s="219"/>
      <c r="Q200" s="219"/>
      <c r="R200" s="219"/>
    </row>
    <row r="201" spans="1:18" s="233" customFormat="1" ht="15.75" customHeight="1" x14ac:dyDescent="0.25">
      <c r="A201" s="162">
        <v>43381</v>
      </c>
      <c r="B201" s="234">
        <v>180176811</v>
      </c>
      <c r="C201" s="240">
        <v>1</v>
      </c>
      <c r="D201" s="236">
        <v>115063</v>
      </c>
      <c r="E201" s="237"/>
      <c r="F201" s="240"/>
      <c r="G201" s="236"/>
      <c r="H201" s="239"/>
      <c r="I201" s="239"/>
      <c r="J201" s="236"/>
      <c r="K201" s="219"/>
      <c r="L201" s="219"/>
      <c r="M201" s="219"/>
      <c r="N201" s="219"/>
      <c r="O201" s="219"/>
      <c r="P201" s="219"/>
      <c r="Q201" s="219"/>
      <c r="R201" s="219"/>
    </row>
    <row r="202" spans="1:18" s="233" customFormat="1" ht="15.75" customHeight="1" x14ac:dyDescent="0.25">
      <c r="A202" s="162">
        <v>43382</v>
      </c>
      <c r="B202" s="234">
        <v>180176914</v>
      </c>
      <c r="C202" s="240">
        <v>1</v>
      </c>
      <c r="D202" s="236">
        <v>131513</v>
      </c>
      <c r="E202" s="237"/>
      <c r="F202" s="240"/>
      <c r="G202" s="236"/>
      <c r="H202" s="239"/>
      <c r="I202" s="239"/>
      <c r="J202" s="236"/>
      <c r="K202" s="219"/>
      <c r="L202" s="219"/>
      <c r="M202" s="219"/>
      <c r="N202" s="219"/>
      <c r="O202" s="219"/>
      <c r="P202" s="219"/>
      <c r="Q202" s="219"/>
      <c r="R202" s="219"/>
    </row>
    <row r="203" spans="1:18" s="233" customFormat="1" ht="15.75" customHeight="1" x14ac:dyDescent="0.25">
      <c r="A203" s="162">
        <v>43384</v>
      </c>
      <c r="B203" s="234">
        <v>180177074</v>
      </c>
      <c r="C203" s="240">
        <v>2</v>
      </c>
      <c r="D203" s="236">
        <v>177888</v>
      </c>
      <c r="E203" s="237">
        <v>180045679</v>
      </c>
      <c r="F203" s="240">
        <v>1</v>
      </c>
      <c r="G203" s="236">
        <v>127225</v>
      </c>
      <c r="H203" s="239"/>
      <c r="I203" s="239"/>
      <c r="J203" s="236"/>
      <c r="K203" s="219"/>
      <c r="L203" s="219"/>
      <c r="M203" s="219"/>
      <c r="N203" s="219"/>
      <c r="O203" s="219"/>
      <c r="P203" s="219"/>
      <c r="Q203" s="219"/>
      <c r="R203" s="219"/>
    </row>
    <row r="204" spans="1:18" s="233" customFormat="1" ht="15.75" customHeight="1" x14ac:dyDescent="0.25">
      <c r="A204" s="162">
        <v>43388</v>
      </c>
      <c r="B204" s="234">
        <v>180177364</v>
      </c>
      <c r="C204" s="240">
        <v>6</v>
      </c>
      <c r="D204" s="236">
        <v>707875</v>
      </c>
      <c r="E204" s="237"/>
      <c r="F204" s="240"/>
      <c r="G204" s="236"/>
      <c r="H204" s="239"/>
      <c r="I204" s="239"/>
      <c r="J204" s="236"/>
      <c r="K204" s="219"/>
      <c r="L204" s="219"/>
      <c r="M204" s="219"/>
      <c r="N204" s="219"/>
      <c r="O204" s="219"/>
      <c r="P204" s="219"/>
      <c r="Q204" s="219"/>
      <c r="R204" s="219"/>
    </row>
    <row r="205" spans="1:18" s="233" customFormat="1" ht="15.75" customHeight="1" x14ac:dyDescent="0.25">
      <c r="A205" s="162">
        <v>43390</v>
      </c>
      <c r="B205" s="234">
        <v>180177513</v>
      </c>
      <c r="C205" s="240">
        <v>3</v>
      </c>
      <c r="D205" s="236">
        <v>348338</v>
      </c>
      <c r="E205" s="237"/>
      <c r="F205" s="240"/>
      <c r="G205" s="236"/>
      <c r="H205" s="239"/>
      <c r="I205" s="239"/>
      <c r="J205" s="236"/>
      <c r="K205" s="219"/>
      <c r="L205" s="219"/>
      <c r="M205" s="219"/>
      <c r="N205" s="219"/>
      <c r="O205" s="219"/>
      <c r="P205" s="219"/>
      <c r="Q205" s="219"/>
      <c r="R205" s="219"/>
    </row>
    <row r="206" spans="1:18" s="233" customFormat="1" ht="15.75" customHeight="1" x14ac:dyDescent="0.25">
      <c r="A206" s="162">
        <v>43391</v>
      </c>
      <c r="B206" s="234">
        <v>180177664</v>
      </c>
      <c r="C206" s="240">
        <v>3</v>
      </c>
      <c r="D206" s="236">
        <v>247625</v>
      </c>
      <c r="E206" s="237"/>
      <c r="F206" s="240"/>
      <c r="G206" s="236"/>
      <c r="H206" s="239"/>
      <c r="I206" s="239"/>
      <c r="J206" s="236"/>
      <c r="K206" s="219"/>
      <c r="L206" s="219"/>
      <c r="M206" s="219"/>
      <c r="N206" s="219"/>
      <c r="O206" s="219"/>
      <c r="P206" s="219"/>
      <c r="Q206" s="219"/>
      <c r="R206" s="219"/>
    </row>
    <row r="207" spans="1:18" s="233" customFormat="1" ht="15.75" customHeight="1" x14ac:dyDescent="0.25">
      <c r="A207" s="162">
        <v>43393</v>
      </c>
      <c r="B207" s="234"/>
      <c r="C207" s="240"/>
      <c r="D207" s="236"/>
      <c r="E207" s="237">
        <v>180045811</v>
      </c>
      <c r="F207" s="240">
        <v>1</v>
      </c>
      <c r="G207" s="236">
        <v>174038</v>
      </c>
      <c r="H207" s="239"/>
      <c r="I207" s="239"/>
      <c r="J207" s="236"/>
      <c r="K207" s="219"/>
      <c r="L207" s="219"/>
      <c r="M207" s="219"/>
      <c r="N207" s="219"/>
      <c r="O207" s="219"/>
      <c r="P207" s="219"/>
      <c r="Q207" s="219"/>
      <c r="R207" s="219"/>
    </row>
    <row r="208" spans="1:18" s="233" customFormat="1" ht="15.75" customHeight="1" x14ac:dyDescent="0.25">
      <c r="A208" s="162">
        <v>43396</v>
      </c>
      <c r="B208" s="234">
        <v>180177961</v>
      </c>
      <c r="C208" s="240">
        <v>1</v>
      </c>
      <c r="D208" s="236">
        <v>174038</v>
      </c>
      <c r="E208" s="237"/>
      <c r="F208" s="240"/>
      <c r="G208" s="236"/>
      <c r="H208" s="239"/>
      <c r="I208" s="239"/>
      <c r="J208" s="236"/>
      <c r="K208" s="219"/>
      <c r="L208" s="219"/>
      <c r="M208" s="219"/>
      <c r="N208" s="219"/>
      <c r="O208" s="219"/>
      <c r="P208" s="219"/>
      <c r="Q208" s="219"/>
      <c r="R208" s="219"/>
    </row>
    <row r="209" spans="1:18" s="233" customFormat="1" ht="15.75" customHeight="1" x14ac:dyDescent="0.25">
      <c r="A209" s="162"/>
      <c r="B209" s="234"/>
      <c r="C209" s="240"/>
      <c r="D209" s="236"/>
      <c r="E209" s="237"/>
      <c r="F209" s="240"/>
      <c r="G209" s="236"/>
      <c r="H209" s="239"/>
      <c r="I209" s="239"/>
      <c r="J209" s="236"/>
      <c r="K209" s="219"/>
      <c r="L209" s="219"/>
      <c r="M209" s="219"/>
      <c r="N209" s="219"/>
      <c r="O209" s="219"/>
      <c r="P209" s="219"/>
      <c r="Q209" s="219"/>
      <c r="R209" s="219"/>
    </row>
    <row r="210" spans="1:18" s="233" customFormat="1" ht="15.75" customHeight="1" x14ac:dyDescent="0.25">
      <c r="A210" s="162"/>
      <c r="B210" s="234"/>
      <c r="C210" s="240"/>
      <c r="D210" s="236"/>
      <c r="E210" s="237"/>
      <c r="F210" s="240"/>
      <c r="G210" s="236"/>
      <c r="H210" s="239"/>
      <c r="I210" s="239"/>
      <c r="J210" s="236"/>
      <c r="K210" s="219"/>
      <c r="L210" s="219"/>
      <c r="M210" s="219"/>
      <c r="N210" s="219"/>
      <c r="O210" s="219"/>
      <c r="P210" s="219"/>
      <c r="Q210" s="219"/>
      <c r="R210" s="219"/>
    </row>
    <row r="211" spans="1:18" s="233" customFormat="1" ht="15.75" customHeight="1" x14ac:dyDescent="0.25">
      <c r="A211" s="162"/>
      <c r="B211" s="234"/>
      <c r="C211" s="240"/>
      <c r="D211" s="236"/>
      <c r="E211" s="237"/>
      <c r="F211" s="240"/>
      <c r="G211" s="236"/>
      <c r="H211" s="239"/>
      <c r="I211" s="239"/>
      <c r="J211" s="236"/>
      <c r="K211" s="219"/>
      <c r="L211" s="219"/>
      <c r="M211" s="219"/>
      <c r="N211" s="219"/>
      <c r="O211" s="219"/>
      <c r="P211" s="219"/>
      <c r="Q211" s="219"/>
      <c r="R211" s="219"/>
    </row>
    <row r="212" spans="1:18" s="233" customFormat="1" ht="15.75" customHeight="1" x14ac:dyDescent="0.25">
      <c r="A212" s="162"/>
      <c r="B212" s="234"/>
      <c r="C212" s="240"/>
      <c r="D212" s="236"/>
      <c r="E212" s="237"/>
      <c r="F212" s="240"/>
      <c r="G212" s="236"/>
      <c r="H212" s="239"/>
      <c r="I212" s="239"/>
      <c r="J212" s="236"/>
      <c r="K212" s="219"/>
      <c r="L212" s="219"/>
      <c r="M212" s="219"/>
      <c r="N212" s="219"/>
      <c r="O212" s="219"/>
      <c r="P212" s="219"/>
      <c r="Q212" s="219"/>
      <c r="R212" s="219"/>
    </row>
    <row r="213" spans="1:18" s="233" customFormat="1" ht="15.75" customHeight="1" x14ac:dyDescent="0.25">
      <c r="A213" s="162"/>
      <c r="B213" s="234"/>
      <c r="C213" s="240"/>
      <c r="D213" s="236"/>
      <c r="E213" s="237"/>
      <c r="F213" s="240"/>
      <c r="G213" s="236"/>
      <c r="H213" s="239"/>
      <c r="I213" s="239"/>
      <c r="J213" s="236"/>
      <c r="K213" s="219"/>
      <c r="L213" s="219"/>
      <c r="M213" s="219"/>
      <c r="N213" s="219"/>
      <c r="O213" s="219"/>
      <c r="P213" s="219"/>
      <c r="Q213" s="219"/>
      <c r="R213" s="219"/>
    </row>
    <row r="214" spans="1:18" s="233" customFormat="1" ht="15.75" customHeight="1" x14ac:dyDescent="0.25">
      <c r="A214" s="162"/>
      <c r="B214" s="234"/>
      <c r="C214" s="240"/>
      <c r="D214" s="236"/>
      <c r="E214" s="237"/>
      <c r="F214" s="240"/>
      <c r="G214" s="236"/>
      <c r="H214" s="239"/>
      <c r="I214" s="239"/>
      <c r="J214" s="236"/>
      <c r="K214" s="219"/>
      <c r="L214" s="219"/>
      <c r="M214" s="219"/>
      <c r="N214" s="219"/>
      <c r="O214" s="219"/>
      <c r="P214" s="219"/>
      <c r="Q214" s="219"/>
      <c r="R214" s="219"/>
    </row>
    <row r="215" spans="1:18" x14ac:dyDescent="0.25">
      <c r="A215" s="162"/>
      <c r="B215" s="3"/>
      <c r="C215" s="40"/>
      <c r="D215" s="6"/>
      <c r="E215" s="7"/>
      <c r="F215" s="40"/>
      <c r="G215" s="6"/>
      <c r="H215" s="39"/>
      <c r="I215" s="39"/>
      <c r="J215" s="6"/>
    </row>
    <row r="216" spans="1:18" x14ac:dyDescent="0.25">
      <c r="A216" s="162"/>
      <c r="B216" s="8" t="s">
        <v>11</v>
      </c>
      <c r="C216" s="77">
        <f>SUM(C8:C215)</f>
        <v>1053</v>
      </c>
      <c r="D216" s="9">
        <f>SUM(D8:D215)</f>
        <v>113934845</v>
      </c>
      <c r="E216" s="8" t="s">
        <v>11</v>
      </c>
      <c r="F216" s="77">
        <f>SUM(F8:F215)</f>
        <v>92</v>
      </c>
      <c r="G216" s="5">
        <f>SUM(G8:G215)</f>
        <v>19652903</v>
      </c>
      <c r="H216" s="40">
        <f>SUM(H8:H215)</f>
        <v>0</v>
      </c>
      <c r="I216" s="40">
        <f>SUM(I8:I215)</f>
        <v>92680865</v>
      </c>
      <c r="J216" s="5"/>
    </row>
    <row r="217" spans="1:18" x14ac:dyDescent="0.25">
      <c r="A217" s="162"/>
      <c r="B217" s="8"/>
      <c r="C217" s="77"/>
      <c r="D217" s="9"/>
      <c r="E217" s="8"/>
      <c r="F217" s="77"/>
      <c r="G217" s="5"/>
      <c r="H217" s="40"/>
      <c r="I217" s="40"/>
      <c r="J217" s="5"/>
    </row>
    <row r="218" spans="1:18" x14ac:dyDescent="0.25">
      <c r="A218" s="163"/>
      <c r="B218" s="11"/>
      <c r="C218" s="40"/>
      <c r="D218" s="6"/>
      <c r="E218" s="8"/>
      <c r="F218" s="40"/>
      <c r="G218" s="411" t="s">
        <v>12</v>
      </c>
      <c r="H218" s="411"/>
      <c r="I218" s="39"/>
      <c r="J218" s="13">
        <f>SUM(D8:D215)</f>
        <v>113934845</v>
      </c>
    </row>
    <row r="219" spans="1:18" x14ac:dyDescent="0.25">
      <c r="A219" s="162"/>
      <c r="B219" s="3"/>
      <c r="C219" s="40"/>
      <c r="D219" s="6"/>
      <c r="E219" s="7"/>
      <c r="F219" s="40"/>
      <c r="G219" s="411" t="s">
        <v>13</v>
      </c>
      <c r="H219" s="411"/>
      <c r="I219" s="39"/>
      <c r="J219" s="13">
        <f>SUM(G8:G215)</f>
        <v>19652903</v>
      </c>
    </row>
    <row r="220" spans="1:18" x14ac:dyDescent="0.25">
      <c r="A220" s="164"/>
      <c r="B220" s="7"/>
      <c r="C220" s="40"/>
      <c r="D220" s="6"/>
      <c r="E220" s="7"/>
      <c r="F220" s="40"/>
      <c r="G220" s="411" t="s">
        <v>14</v>
      </c>
      <c r="H220" s="411"/>
      <c r="I220" s="41"/>
      <c r="J220" s="15">
        <f>J218-J219</f>
        <v>94281942</v>
      </c>
    </row>
    <row r="221" spans="1:18" x14ac:dyDescent="0.25">
      <c r="A221" s="162"/>
      <c r="B221" s="16"/>
      <c r="C221" s="40"/>
      <c r="D221" s="17"/>
      <c r="E221" s="7"/>
      <c r="F221" s="40"/>
      <c r="G221" s="411" t="s">
        <v>15</v>
      </c>
      <c r="H221" s="411"/>
      <c r="I221" s="39"/>
      <c r="J221" s="13">
        <f>SUM(H8:H215)</f>
        <v>0</v>
      </c>
    </row>
    <row r="222" spans="1:18" x14ac:dyDescent="0.25">
      <c r="A222" s="162"/>
      <c r="B222" s="16"/>
      <c r="C222" s="40"/>
      <c r="D222" s="17"/>
      <c r="E222" s="7"/>
      <c r="F222" s="40"/>
      <c r="G222" s="411" t="s">
        <v>16</v>
      </c>
      <c r="H222" s="411"/>
      <c r="I222" s="39"/>
      <c r="J222" s="13">
        <f>J220+J221</f>
        <v>94281942</v>
      </c>
    </row>
    <row r="223" spans="1:18" x14ac:dyDescent="0.25">
      <c r="A223" s="162"/>
      <c r="B223" s="16"/>
      <c r="C223" s="40"/>
      <c r="D223" s="17"/>
      <c r="E223" s="7"/>
      <c r="F223" s="40"/>
      <c r="G223" s="411" t="s">
        <v>5</v>
      </c>
      <c r="H223" s="411"/>
      <c r="I223" s="39"/>
      <c r="J223" s="13">
        <f>SUM(I8:I215)</f>
        <v>92680865</v>
      </c>
    </row>
    <row r="224" spans="1:18" x14ac:dyDescent="0.25">
      <c r="A224" s="162"/>
      <c r="B224" s="16"/>
      <c r="C224" s="40"/>
      <c r="D224" s="17"/>
      <c r="E224" s="7"/>
      <c r="F224" s="40"/>
      <c r="G224" s="411" t="s">
        <v>32</v>
      </c>
      <c r="H224" s="411"/>
      <c r="I224" s="40" t="str">
        <f>IF(J224&gt;0,"SALDO",IF(J224&lt;0,"PIUTANG",IF(J224=0,"LUNAS")))</f>
        <v>PIUTANG</v>
      </c>
      <c r="J224" s="13">
        <f>J223-J222</f>
        <v>-1601077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223:H223"/>
    <mergeCell ref="G224:H224"/>
    <mergeCell ref="G218:H218"/>
    <mergeCell ref="G219:H219"/>
    <mergeCell ref="G220:H220"/>
    <mergeCell ref="G221:H221"/>
    <mergeCell ref="G222:H222"/>
  </mergeCells>
  <pageMargins left="0.24" right="0.15" top="0.75" bottom="0.75" header="0.3" footer="0.3"/>
  <pageSetup paperSize="9" scale="91" orientation="portrait" horizontalDpi="120" verticalDpi="72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>
    <pageSetUpPr fitToPage="1"/>
  </sheetPr>
  <dimension ref="A1:R1399"/>
  <sheetViews>
    <sheetView workbookViewId="0">
      <pane ySplit="7" topLeftCell="A1361" activePane="bottomLeft" state="frozen"/>
      <selection pane="bottomLeft" activeCell="B1373" sqref="B1373"/>
    </sheetView>
  </sheetViews>
  <sheetFormatPr defaultRowHeight="15" x14ac:dyDescent="0.25"/>
  <cols>
    <col min="1" max="1" width="9.42578125" style="233" customWidth="1"/>
    <col min="2" max="2" width="11.85546875" style="233" customWidth="1"/>
    <col min="3" max="3" width="8" style="222" customWidth="1"/>
    <col min="4" max="4" width="15.140625" style="233" customWidth="1"/>
    <col min="5" max="5" width="10.28515625" style="267" customWidth="1"/>
    <col min="6" max="6" width="7.140625" style="222" customWidth="1"/>
    <col min="7" max="7" width="14.85546875" style="233" customWidth="1"/>
    <col min="8" max="8" width="11.7109375" style="233" customWidth="1"/>
    <col min="9" max="9" width="15" style="233" customWidth="1"/>
    <col min="10" max="10" width="16.7109375" style="233" customWidth="1"/>
    <col min="11" max="11" width="9.140625" style="219"/>
    <col min="12" max="12" width="15.28515625" style="219" bestFit="1" customWidth="1"/>
    <col min="13" max="14" width="11.5703125" style="219" bestFit="1" customWidth="1"/>
    <col min="15" max="18" width="9.140625" style="219"/>
    <col min="19" max="16384" width="9.140625" style="233"/>
  </cols>
  <sheetData>
    <row r="1" spans="1:18" x14ac:dyDescent="0.25">
      <c r="A1" s="218" t="s">
        <v>0</v>
      </c>
      <c r="B1" s="218"/>
      <c r="C1" s="221" t="s">
        <v>190</v>
      </c>
      <c r="D1" s="218"/>
      <c r="E1" s="22"/>
      <c r="F1" s="72" t="s">
        <v>191</v>
      </c>
      <c r="G1" s="72"/>
      <c r="H1" s="72" t="s">
        <v>192</v>
      </c>
      <c r="I1" s="42" t="s">
        <v>27</v>
      </c>
      <c r="J1" s="218"/>
      <c r="L1" s="219">
        <f>SUM(D1374:D1381)</f>
        <v>11106202</v>
      </c>
      <c r="M1" s="219">
        <f>SUM(D1382:D1387)</f>
        <v>4725352</v>
      </c>
    </row>
    <row r="2" spans="1:18" x14ac:dyDescent="0.25">
      <c r="A2" s="218" t="s">
        <v>1</v>
      </c>
      <c r="B2" s="218"/>
      <c r="C2" s="221" t="s">
        <v>19</v>
      </c>
      <c r="D2" s="218"/>
      <c r="E2" s="22"/>
      <c r="F2" s="72" t="s">
        <v>193</v>
      </c>
      <c r="G2" s="72"/>
      <c r="H2" s="72" t="s">
        <v>192</v>
      </c>
      <c r="I2" s="220">
        <f>J1399*-1</f>
        <v>17483467</v>
      </c>
      <c r="J2" s="218"/>
      <c r="L2" s="219">
        <f>SUM(G1374:G1381)</f>
        <v>0</v>
      </c>
      <c r="M2" s="219">
        <f>SUM(G1382:G1387)</f>
        <v>0</v>
      </c>
    </row>
    <row r="3" spans="1:18" x14ac:dyDescent="0.25">
      <c r="A3" s="218" t="s">
        <v>115</v>
      </c>
      <c r="B3" s="218"/>
      <c r="C3" s="221" t="s">
        <v>194</v>
      </c>
      <c r="D3" s="218"/>
      <c r="E3" s="22"/>
      <c r="F3" s="319" t="s">
        <v>117</v>
      </c>
      <c r="G3" s="319"/>
      <c r="H3" s="319" t="s">
        <v>192</v>
      </c>
      <c r="I3" s="278" t="s">
        <v>195</v>
      </c>
      <c r="J3" s="218"/>
      <c r="L3" s="219">
        <f>L1-L2</f>
        <v>11106202</v>
      </c>
      <c r="M3" s="219">
        <f>M1-M2</f>
        <v>4725352</v>
      </c>
      <c r="N3" s="219">
        <f>L3+M3</f>
        <v>15831554</v>
      </c>
    </row>
    <row r="4" spans="1:18" x14ac:dyDescent="0.25">
      <c r="L4" s="233"/>
    </row>
    <row r="5" spans="1:18" ht="19.5" x14ac:dyDescent="0.25">
      <c r="A5" s="406"/>
      <c r="B5" s="406"/>
      <c r="C5" s="406"/>
      <c r="D5" s="406"/>
      <c r="E5" s="406"/>
      <c r="F5" s="406"/>
      <c r="G5" s="406"/>
      <c r="H5" s="406"/>
      <c r="I5" s="406"/>
      <c r="J5" s="406"/>
    </row>
    <row r="6" spans="1:18" x14ac:dyDescent="0.25">
      <c r="A6" s="407" t="s">
        <v>2</v>
      </c>
      <c r="B6" s="408" t="s">
        <v>3</v>
      </c>
      <c r="C6" s="408"/>
      <c r="D6" s="408"/>
      <c r="E6" s="408"/>
      <c r="F6" s="408"/>
      <c r="G6" s="408"/>
      <c r="H6" s="416" t="s">
        <v>4</v>
      </c>
      <c r="I6" s="418" t="s">
        <v>5</v>
      </c>
      <c r="J6" s="420" t="s">
        <v>6</v>
      </c>
    </row>
    <row r="7" spans="1:18" x14ac:dyDescent="0.25">
      <c r="A7" s="407"/>
      <c r="B7" s="320" t="s">
        <v>7</v>
      </c>
      <c r="C7" s="322" t="s">
        <v>8</v>
      </c>
      <c r="D7" s="321" t="s">
        <v>9</v>
      </c>
      <c r="E7" s="320" t="s">
        <v>10</v>
      </c>
      <c r="F7" s="322" t="s">
        <v>8</v>
      </c>
      <c r="G7" s="321" t="s">
        <v>9</v>
      </c>
      <c r="H7" s="417"/>
      <c r="I7" s="419"/>
      <c r="J7" s="421"/>
    </row>
    <row r="8" spans="1:18" s="134" customFormat="1" x14ac:dyDescent="0.25">
      <c r="A8" s="241">
        <v>43126</v>
      </c>
      <c r="B8" s="242">
        <v>180152391</v>
      </c>
      <c r="C8" s="247">
        <v>8</v>
      </c>
      <c r="D8" s="246">
        <v>832563</v>
      </c>
      <c r="E8" s="242">
        <v>180040055</v>
      </c>
      <c r="F8" s="247">
        <v>3</v>
      </c>
      <c r="G8" s="246">
        <v>401538</v>
      </c>
      <c r="H8" s="245"/>
      <c r="I8" s="245"/>
      <c r="J8" s="246"/>
      <c r="K8" s="138"/>
      <c r="L8" s="138"/>
      <c r="M8" s="138"/>
      <c r="N8" s="138"/>
      <c r="O8" s="138"/>
      <c r="P8" s="138"/>
      <c r="Q8" s="138"/>
      <c r="R8" s="138"/>
    </row>
    <row r="9" spans="1:18" s="134" customFormat="1" x14ac:dyDescent="0.25">
      <c r="A9" s="241">
        <v>43126</v>
      </c>
      <c r="B9" s="242">
        <v>180152396</v>
      </c>
      <c r="C9" s="247">
        <v>4</v>
      </c>
      <c r="D9" s="246">
        <v>520800</v>
      </c>
      <c r="E9" s="242">
        <v>180040060</v>
      </c>
      <c r="F9" s="247">
        <v>1</v>
      </c>
      <c r="G9" s="246">
        <v>103775</v>
      </c>
      <c r="H9" s="245"/>
      <c r="I9" s="245"/>
      <c r="J9" s="246"/>
      <c r="K9" s="138"/>
      <c r="L9" s="138"/>
      <c r="M9" s="138"/>
      <c r="N9" s="138"/>
      <c r="O9" s="138"/>
      <c r="P9" s="138"/>
      <c r="Q9" s="138"/>
      <c r="R9" s="138"/>
    </row>
    <row r="10" spans="1:18" s="134" customFormat="1" x14ac:dyDescent="0.25">
      <c r="A10" s="241">
        <v>43126</v>
      </c>
      <c r="B10" s="242">
        <v>180152416</v>
      </c>
      <c r="C10" s="247">
        <v>10</v>
      </c>
      <c r="D10" s="246">
        <v>1171363</v>
      </c>
      <c r="E10" s="242"/>
      <c r="F10" s="247"/>
      <c r="G10" s="246"/>
      <c r="H10" s="245"/>
      <c r="I10" s="245"/>
      <c r="J10" s="246"/>
      <c r="K10" s="138"/>
      <c r="L10" s="138"/>
      <c r="M10" s="138"/>
      <c r="N10" s="138"/>
      <c r="O10" s="138"/>
      <c r="P10" s="138"/>
      <c r="Q10" s="138"/>
      <c r="R10" s="138"/>
    </row>
    <row r="11" spans="1:18" s="134" customFormat="1" x14ac:dyDescent="0.25">
      <c r="A11" s="241">
        <v>43126</v>
      </c>
      <c r="B11" s="242">
        <v>180152437</v>
      </c>
      <c r="C11" s="247">
        <v>2</v>
      </c>
      <c r="D11" s="246">
        <v>267313</v>
      </c>
      <c r="E11" s="242"/>
      <c r="F11" s="247"/>
      <c r="G11" s="246"/>
      <c r="H11" s="245"/>
      <c r="I11" s="245"/>
      <c r="J11" s="246"/>
      <c r="K11" s="138"/>
      <c r="L11" s="138"/>
      <c r="M11" s="138"/>
      <c r="N11" s="138"/>
      <c r="O11" s="138"/>
      <c r="P11" s="138"/>
      <c r="Q11" s="138"/>
      <c r="R11" s="138"/>
    </row>
    <row r="12" spans="1:18" s="134" customFormat="1" x14ac:dyDescent="0.25">
      <c r="A12" s="241">
        <v>43126</v>
      </c>
      <c r="B12" s="242">
        <v>180152444</v>
      </c>
      <c r="C12" s="247">
        <v>3</v>
      </c>
      <c r="D12" s="246">
        <v>348950</v>
      </c>
      <c r="E12" s="242"/>
      <c r="F12" s="247"/>
      <c r="G12" s="246"/>
      <c r="H12" s="245"/>
      <c r="I12" s="245"/>
      <c r="J12" s="246"/>
      <c r="K12" s="138"/>
      <c r="L12" s="138"/>
      <c r="M12" s="138"/>
      <c r="N12" s="138"/>
      <c r="O12" s="138"/>
      <c r="P12" s="138"/>
      <c r="Q12" s="138"/>
      <c r="R12" s="138"/>
    </row>
    <row r="13" spans="1:18" s="134" customFormat="1" x14ac:dyDescent="0.25">
      <c r="A13" s="241">
        <v>43126</v>
      </c>
      <c r="B13" s="242">
        <v>180152451</v>
      </c>
      <c r="C13" s="247">
        <v>2</v>
      </c>
      <c r="D13" s="246">
        <v>231788</v>
      </c>
      <c r="E13" s="242"/>
      <c r="F13" s="247"/>
      <c r="G13" s="246"/>
      <c r="H13" s="245"/>
      <c r="I13" s="245">
        <v>2867464</v>
      </c>
      <c r="J13" s="246" t="s">
        <v>17</v>
      </c>
      <c r="K13" s="138"/>
      <c r="L13" s="138"/>
      <c r="M13" s="138"/>
      <c r="N13" s="138"/>
      <c r="O13" s="138"/>
      <c r="P13" s="138"/>
      <c r="Q13" s="138"/>
      <c r="R13" s="138"/>
    </row>
    <row r="14" spans="1:18" s="134" customFormat="1" x14ac:dyDescent="0.25">
      <c r="A14" s="241">
        <v>43127</v>
      </c>
      <c r="B14" s="242">
        <v>180152463</v>
      </c>
      <c r="C14" s="247">
        <v>17</v>
      </c>
      <c r="D14" s="246">
        <v>1894900</v>
      </c>
      <c r="E14" s="242">
        <v>180040070</v>
      </c>
      <c r="F14" s="247">
        <v>3</v>
      </c>
      <c r="G14" s="246">
        <v>348950</v>
      </c>
      <c r="H14" s="245"/>
      <c r="I14" s="245"/>
      <c r="J14" s="246"/>
      <c r="K14" s="138"/>
      <c r="L14" s="138"/>
      <c r="M14" s="138"/>
      <c r="N14" s="138"/>
      <c r="O14" s="138"/>
      <c r="P14" s="138"/>
      <c r="Q14" s="138"/>
      <c r="R14" s="138"/>
    </row>
    <row r="15" spans="1:18" s="134" customFormat="1" x14ac:dyDescent="0.25">
      <c r="A15" s="241">
        <v>43127</v>
      </c>
      <c r="B15" s="242">
        <v>180152468</v>
      </c>
      <c r="C15" s="247">
        <v>4</v>
      </c>
      <c r="D15" s="246">
        <v>450625</v>
      </c>
      <c r="E15" s="242"/>
      <c r="F15" s="247"/>
      <c r="G15" s="246"/>
      <c r="H15" s="245"/>
      <c r="I15" s="245"/>
      <c r="J15" s="246"/>
      <c r="K15" s="138"/>
      <c r="L15" s="138"/>
      <c r="M15" s="138"/>
      <c r="N15" s="138"/>
      <c r="O15" s="138"/>
      <c r="P15" s="138"/>
      <c r="Q15" s="138"/>
      <c r="R15" s="138"/>
    </row>
    <row r="16" spans="1:18" s="134" customFormat="1" x14ac:dyDescent="0.25">
      <c r="A16" s="241">
        <v>43127</v>
      </c>
      <c r="B16" s="242">
        <v>180152469</v>
      </c>
      <c r="C16" s="247">
        <v>2</v>
      </c>
      <c r="D16" s="246">
        <v>229250</v>
      </c>
      <c r="E16" s="242"/>
      <c r="F16" s="247"/>
      <c r="G16" s="246"/>
      <c r="H16" s="245"/>
      <c r="I16" s="245"/>
      <c r="J16" s="246"/>
      <c r="K16" s="138"/>
      <c r="L16" s="138"/>
      <c r="M16" s="138"/>
      <c r="N16" s="138"/>
      <c r="O16" s="138"/>
      <c r="P16" s="138"/>
      <c r="Q16" s="138"/>
      <c r="R16" s="138"/>
    </row>
    <row r="17" spans="1:18" s="134" customFormat="1" x14ac:dyDescent="0.25">
      <c r="A17" s="241">
        <v>43127</v>
      </c>
      <c r="B17" s="242">
        <v>180152476</v>
      </c>
      <c r="C17" s="247">
        <v>6</v>
      </c>
      <c r="D17" s="246">
        <v>737188</v>
      </c>
      <c r="E17" s="242"/>
      <c r="F17" s="247"/>
      <c r="G17" s="246"/>
      <c r="H17" s="245"/>
      <c r="I17" s="245"/>
      <c r="J17" s="246"/>
      <c r="K17" s="138"/>
      <c r="L17" s="138"/>
      <c r="M17" s="138"/>
      <c r="N17" s="138"/>
      <c r="O17" s="138"/>
      <c r="P17" s="138"/>
      <c r="Q17" s="138"/>
      <c r="R17" s="138"/>
    </row>
    <row r="18" spans="1:18" s="134" customFormat="1" x14ac:dyDescent="0.25">
      <c r="A18" s="241">
        <v>43127</v>
      </c>
      <c r="B18" s="242">
        <v>180152489</v>
      </c>
      <c r="C18" s="247">
        <v>5</v>
      </c>
      <c r="D18" s="246">
        <v>594475</v>
      </c>
      <c r="E18" s="242"/>
      <c r="F18" s="247"/>
      <c r="G18" s="246"/>
      <c r="H18" s="245"/>
      <c r="I18" s="245"/>
      <c r="J18" s="246"/>
      <c r="K18" s="138"/>
      <c r="L18" s="138"/>
      <c r="M18" s="138"/>
      <c r="N18" s="138"/>
      <c r="O18" s="138"/>
      <c r="P18" s="138"/>
      <c r="Q18" s="138"/>
      <c r="R18" s="138"/>
    </row>
    <row r="19" spans="1:18" s="134" customFormat="1" x14ac:dyDescent="0.25">
      <c r="A19" s="241">
        <v>43127</v>
      </c>
      <c r="B19" s="242">
        <v>180152495</v>
      </c>
      <c r="C19" s="247">
        <v>2</v>
      </c>
      <c r="D19" s="246">
        <v>241413</v>
      </c>
      <c r="E19" s="242"/>
      <c r="F19" s="247"/>
      <c r="G19" s="246"/>
      <c r="H19" s="245"/>
      <c r="I19" s="245">
        <v>3798901</v>
      </c>
      <c r="J19" s="246" t="s">
        <v>17</v>
      </c>
      <c r="K19" s="138"/>
      <c r="L19" s="138"/>
      <c r="M19" s="138"/>
      <c r="N19" s="138"/>
      <c r="O19" s="138"/>
      <c r="P19" s="138"/>
      <c r="Q19" s="138"/>
      <c r="R19" s="138"/>
    </row>
    <row r="20" spans="1:18" s="134" customFormat="1" x14ac:dyDescent="0.25">
      <c r="A20" s="241">
        <v>43129</v>
      </c>
      <c r="B20" s="242">
        <v>180152596</v>
      </c>
      <c r="C20" s="247">
        <v>18</v>
      </c>
      <c r="D20" s="246">
        <v>2131850</v>
      </c>
      <c r="E20" s="242">
        <v>180040113</v>
      </c>
      <c r="F20" s="247">
        <v>6</v>
      </c>
      <c r="G20" s="246">
        <v>755650</v>
      </c>
      <c r="H20" s="245"/>
      <c r="I20" s="245"/>
      <c r="J20" s="246"/>
      <c r="K20" s="138"/>
      <c r="L20" s="138"/>
      <c r="M20" s="138"/>
      <c r="N20" s="138"/>
      <c r="O20" s="138"/>
      <c r="P20" s="138"/>
      <c r="Q20" s="138"/>
      <c r="R20" s="138"/>
    </row>
    <row r="21" spans="1:18" s="134" customFormat="1" x14ac:dyDescent="0.25">
      <c r="A21" s="241">
        <v>43129</v>
      </c>
      <c r="B21" s="242">
        <v>180152602</v>
      </c>
      <c r="C21" s="247">
        <v>32</v>
      </c>
      <c r="D21" s="246">
        <v>3684713</v>
      </c>
      <c r="E21" s="242"/>
      <c r="F21" s="247"/>
      <c r="G21" s="246"/>
      <c r="H21" s="245"/>
      <c r="I21" s="245"/>
      <c r="J21" s="246"/>
      <c r="K21" s="138"/>
      <c r="L21" s="138"/>
      <c r="M21" s="138"/>
      <c r="N21" s="138"/>
      <c r="O21" s="138"/>
      <c r="P21" s="138"/>
      <c r="Q21" s="138"/>
      <c r="R21" s="138"/>
    </row>
    <row r="22" spans="1:18" s="134" customFormat="1" x14ac:dyDescent="0.25">
      <c r="A22" s="241">
        <v>43129</v>
      </c>
      <c r="B22" s="242">
        <v>180152630</v>
      </c>
      <c r="C22" s="247">
        <v>5</v>
      </c>
      <c r="D22" s="246">
        <v>492713</v>
      </c>
      <c r="E22" s="242"/>
      <c r="F22" s="247"/>
      <c r="G22" s="246"/>
      <c r="H22" s="245"/>
      <c r="I22" s="245"/>
      <c r="J22" s="246"/>
      <c r="K22" s="138"/>
      <c r="L22" s="138"/>
      <c r="M22" s="138"/>
      <c r="N22" s="138"/>
      <c r="O22" s="138"/>
      <c r="P22" s="138"/>
      <c r="Q22" s="138"/>
      <c r="R22" s="138"/>
    </row>
    <row r="23" spans="1:18" s="134" customFormat="1" x14ac:dyDescent="0.25">
      <c r="A23" s="241">
        <v>43129</v>
      </c>
      <c r="B23" s="242">
        <v>180152647</v>
      </c>
      <c r="C23" s="247">
        <v>14</v>
      </c>
      <c r="D23" s="246">
        <v>1406125</v>
      </c>
      <c r="E23" s="242"/>
      <c r="F23" s="247"/>
      <c r="G23" s="246"/>
      <c r="H23" s="245"/>
      <c r="I23" s="245">
        <v>6959751</v>
      </c>
      <c r="J23" s="246" t="s">
        <v>17</v>
      </c>
      <c r="K23" s="138"/>
      <c r="L23" s="138"/>
      <c r="M23" s="138"/>
      <c r="N23" s="138"/>
      <c r="O23" s="138"/>
      <c r="P23" s="138"/>
      <c r="Q23" s="138"/>
      <c r="R23" s="138"/>
    </row>
    <row r="24" spans="1:18" s="134" customFormat="1" x14ac:dyDescent="0.25">
      <c r="A24" s="241">
        <v>43130</v>
      </c>
      <c r="B24" s="242">
        <v>180152674</v>
      </c>
      <c r="C24" s="247">
        <v>9</v>
      </c>
      <c r="D24" s="246">
        <v>984638</v>
      </c>
      <c r="E24" s="242">
        <v>180040127</v>
      </c>
      <c r="F24" s="247">
        <v>2</v>
      </c>
      <c r="G24" s="246">
        <v>244738</v>
      </c>
      <c r="H24" s="245"/>
      <c r="I24" s="245"/>
      <c r="J24" s="246"/>
      <c r="K24" s="138"/>
      <c r="L24" s="138"/>
      <c r="M24" s="138"/>
      <c r="N24" s="138"/>
      <c r="O24" s="138"/>
      <c r="P24" s="138"/>
      <c r="Q24" s="138"/>
      <c r="R24" s="138"/>
    </row>
    <row r="25" spans="1:18" s="134" customFormat="1" x14ac:dyDescent="0.25">
      <c r="A25" s="241">
        <v>43130</v>
      </c>
      <c r="B25" s="242">
        <v>180152675</v>
      </c>
      <c r="C25" s="247">
        <v>27</v>
      </c>
      <c r="D25" s="246">
        <v>2902988</v>
      </c>
      <c r="E25" s="242"/>
      <c r="F25" s="247"/>
      <c r="G25" s="246"/>
      <c r="H25" s="245"/>
      <c r="I25" s="245"/>
      <c r="J25" s="246"/>
      <c r="K25" s="138"/>
      <c r="L25" s="138"/>
      <c r="M25" s="138"/>
      <c r="N25" s="138"/>
      <c r="O25" s="138"/>
      <c r="P25" s="138"/>
      <c r="Q25" s="138"/>
      <c r="R25" s="138"/>
    </row>
    <row r="26" spans="1:18" s="134" customFormat="1" x14ac:dyDescent="0.25">
      <c r="A26" s="241">
        <v>43130</v>
      </c>
      <c r="B26" s="242">
        <v>180152680</v>
      </c>
      <c r="C26" s="247">
        <v>5</v>
      </c>
      <c r="D26" s="246">
        <v>579250</v>
      </c>
      <c r="E26" s="242"/>
      <c r="F26" s="247"/>
      <c r="G26" s="246"/>
      <c r="H26" s="245"/>
      <c r="I26" s="245"/>
      <c r="J26" s="246"/>
      <c r="K26" s="138"/>
      <c r="L26" s="138"/>
      <c r="M26" s="138"/>
      <c r="N26" s="138"/>
      <c r="O26" s="138"/>
      <c r="P26" s="138"/>
      <c r="Q26" s="138"/>
      <c r="R26" s="138"/>
    </row>
    <row r="27" spans="1:18" s="134" customFormat="1" x14ac:dyDescent="0.25">
      <c r="A27" s="241">
        <v>43130</v>
      </c>
      <c r="B27" s="242">
        <v>180152692</v>
      </c>
      <c r="C27" s="247">
        <v>3</v>
      </c>
      <c r="D27" s="246">
        <v>287963</v>
      </c>
      <c r="E27" s="242"/>
      <c r="F27" s="247"/>
      <c r="G27" s="246"/>
      <c r="H27" s="245"/>
      <c r="I27" s="245"/>
      <c r="J27" s="246"/>
      <c r="K27" s="138"/>
      <c r="L27" s="138"/>
      <c r="M27" s="138"/>
      <c r="N27" s="138"/>
      <c r="O27" s="138"/>
      <c r="P27" s="138"/>
      <c r="Q27" s="138"/>
      <c r="R27" s="138"/>
    </row>
    <row r="28" spans="1:18" s="134" customFormat="1" x14ac:dyDescent="0.25">
      <c r="A28" s="241">
        <v>43130</v>
      </c>
      <c r="B28" s="242">
        <v>180152703</v>
      </c>
      <c r="C28" s="247">
        <v>2</v>
      </c>
      <c r="D28" s="246">
        <v>173688</v>
      </c>
      <c r="E28" s="242"/>
      <c r="F28" s="247"/>
      <c r="G28" s="246"/>
      <c r="H28" s="245"/>
      <c r="I28" s="245"/>
      <c r="J28" s="246"/>
      <c r="K28" s="138"/>
      <c r="L28" s="138"/>
      <c r="M28" s="138"/>
      <c r="N28" s="138"/>
      <c r="O28" s="138"/>
      <c r="P28" s="138"/>
      <c r="Q28" s="138"/>
      <c r="R28" s="138"/>
    </row>
    <row r="29" spans="1:18" s="134" customFormat="1" x14ac:dyDescent="0.25">
      <c r="A29" s="241">
        <v>43130</v>
      </c>
      <c r="B29" s="242">
        <v>180152707</v>
      </c>
      <c r="C29" s="247">
        <v>1</v>
      </c>
      <c r="D29" s="246">
        <v>137375</v>
      </c>
      <c r="E29" s="242"/>
      <c r="F29" s="247"/>
      <c r="G29" s="246"/>
      <c r="H29" s="245"/>
      <c r="I29" s="245"/>
      <c r="J29" s="246"/>
      <c r="K29" s="138"/>
      <c r="L29" s="138"/>
      <c r="M29" s="138"/>
      <c r="N29" s="138"/>
      <c r="O29" s="138"/>
      <c r="P29" s="138"/>
      <c r="Q29" s="138"/>
      <c r="R29" s="138"/>
    </row>
    <row r="30" spans="1:18" s="134" customFormat="1" x14ac:dyDescent="0.25">
      <c r="A30" s="241">
        <v>43130</v>
      </c>
      <c r="B30" s="242">
        <v>180152733</v>
      </c>
      <c r="C30" s="247">
        <v>5</v>
      </c>
      <c r="D30" s="246">
        <v>428750</v>
      </c>
      <c r="E30" s="242"/>
      <c r="F30" s="247"/>
      <c r="G30" s="246"/>
      <c r="H30" s="245"/>
      <c r="I30" s="245">
        <v>5249914</v>
      </c>
      <c r="J30" s="246" t="s">
        <v>17</v>
      </c>
      <c r="K30" s="138"/>
      <c r="L30" s="138"/>
      <c r="M30" s="138"/>
      <c r="N30" s="138"/>
      <c r="O30" s="138"/>
      <c r="P30" s="138"/>
      <c r="Q30" s="138"/>
      <c r="R30" s="138"/>
    </row>
    <row r="31" spans="1:18" s="134" customFormat="1" x14ac:dyDescent="0.25">
      <c r="A31" s="241">
        <v>43131</v>
      </c>
      <c r="B31" s="242">
        <v>180152747</v>
      </c>
      <c r="C31" s="247">
        <v>7</v>
      </c>
      <c r="D31" s="246">
        <v>876925</v>
      </c>
      <c r="E31" s="242">
        <v>180040131</v>
      </c>
      <c r="F31" s="247">
        <v>2</v>
      </c>
      <c r="G31" s="246">
        <v>203000</v>
      </c>
      <c r="H31" s="245"/>
      <c r="I31" s="245"/>
      <c r="J31" s="246"/>
      <c r="K31" s="138"/>
      <c r="L31" s="138"/>
      <c r="M31" s="138"/>
      <c r="N31" s="138"/>
      <c r="O31" s="138"/>
      <c r="P31" s="138"/>
      <c r="Q31" s="138"/>
      <c r="R31" s="138"/>
    </row>
    <row r="32" spans="1:18" s="134" customFormat="1" x14ac:dyDescent="0.25">
      <c r="A32" s="241">
        <v>43131</v>
      </c>
      <c r="B32" s="242">
        <v>180152753</v>
      </c>
      <c r="C32" s="247">
        <v>19</v>
      </c>
      <c r="D32" s="246">
        <v>2152325</v>
      </c>
      <c r="E32" s="242">
        <v>180040132</v>
      </c>
      <c r="F32" s="247">
        <v>4</v>
      </c>
      <c r="G32" s="246">
        <v>516163</v>
      </c>
      <c r="H32" s="245"/>
      <c r="I32" s="245"/>
      <c r="J32" s="246"/>
      <c r="K32" s="138"/>
      <c r="L32" s="138"/>
      <c r="M32" s="138"/>
      <c r="N32" s="138"/>
      <c r="O32" s="138"/>
      <c r="P32" s="138"/>
      <c r="Q32" s="138"/>
      <c r="R32" s="138"/>
    </row>
    <row r="33" spans="1:18" s="134" customFormat="1" x14ac:dyDescent="0.25">
      <c r="A33" s="241">
        <v>43131</v>
      </c>
      <c r="B33" s="242">
        <v>180152757</v>
      </c>
      <c r="C33" s="247">
        <v>1</v>
      </c>
      <c r="D33" s="246">
        <v>141400</v>
      </c>
      <c r="E33" s="242"/>
      <c r="F33" s="247"/>
      <c r="G33" s="246"/>
      <c r="H33" s="245"/>
      <c r="I33" s="245"/>
      <c r="J33" s="246"/>
      <c r="K33" s="138"/>
      <c r="L33" s="138"/>
      <c r="M33" s="138"/>
      <c r="N33" s="138"/>
      <c r="O33" s="138"/>
      <c r="P33" s="138"/>
      <c r="Q33" s="138"/>
      <c r="R33" s="138"/>
    </row>
    <row r="34" spans="1:18" s="134" customFormat="1" x14ac:dyDescent="0.25">
      <c r="A34" s="241">
        <v>43131</v>
      </c>
      <c r="B34" s="242">
        <v>180152759</v>
      </c>
      <c r="C34" s="247">
        <v>4</v>
      </c>
      <c r="D34" s="246">
        <v>547138</v>
      </c>
      <c r="E34" s="242"/>
      <c r="F34" s="247"/>
      <c r="G34" s="246"/>
      <c r="H34" s="245"/>
      <c r="I34" s="245"/>
      <c r="J34" s="246"/>
      <c r="K34" s="138"/>
      <c r="L34" s="138"/>
      <c r="M34" s="138"/>
      <c r="N34" s="138"/>
      <c r="O34" s="138"/>
      <c r="P34" s="138"/>
      <c r="Q34" s="138"/>
      <c r="R34" s="138"/>
    </row>
    <row r="35" spans="1:18" s="134" customFormat="1" x14ac:dyDescent="0.25">
      <c r="A35" s="241">
        <v>43131</v>
      </c>
      <c r="B35" s="242">
        <v>180152779</v>
      </c>
      <c r="C35" s="247">
        <v>6</v>
      </c>
      <c r="D35" s="246">
        <v>756175</v>
      </c>
      <c r="E35" s="242"/>
      <c r="F35" s="247"/>
      <c r="G35" s="246"/>
      <c r="H35" s="245"/>
      <c r="I35" s="245"/>
      <c r="J35" s="246"/>
      <c r="K35" s="138"/>
      <c r="L35" s="138"/>
      <c r="M35" s="138"/>
      <c r="N35" s="138"/>
      <c r="O35" s="138"/>
      <c r="P35" s="138"/>
      <c r="Q35" s="138"/>
      <c r="R35" s="138"/>
    </row>
    <row r="36" spans="1:18" s="134" customFormat="1" x14ac:dyDescent="0.25">
      <c r="A36" s="241">
        <v>43131</v>
      </c>
      <c r="B36" s="242">
        <v>180152783</v>
      </c>
      <c r="C36" s="247">
        <v>2</v>
      </c>
      <c r="D36" s="246">
        <v>137200</v>
      </c>
      <c r="E36" s="242"/>
      <c r="F36" s="247"/>
      <c r="G36" s="246"/>
      <c r="H36" s="245"/>
      <c r="I36" s="245"/>
      <c r="J36" s="246"/>
      <c r="K36" s="138"/>
      <c r="L36" s="138"/>
      <c r="M36" s="138"/>
      <c r="N36" s="138"/>
      <c r="O36" s="138"/>
      <c r="P36" s="138"/>
      <c r="Q36" s="138"/>
      <c r="R36" s="138"/>
    </row>
    <row r="37" spans="1:18" s="134" customFormat="1" x14ac:dyDescent="0.25">
      <c r="A37" s="241">
        <v>43131</v>
      </c>
      <c r="B37" s="242">
        <v>180152785</v>
      </c>
      <c r="C37" s="247">
        <v>1</v>
      </c>
      <c r="D37" s="246">
        <v>93013</v>
      </c>
      <c r="E37" s="242"/>
      <c r="F37" s="247"/>
      <c r="G37" s="246"/>
      <c r="H37" s="245"/>
      <c r="I37" s="245"/>
      <c r="J37" s="246"/>
      <c r="K37" s="138"/>
      <c r="L37" s="138"/>
      <c r="M37" s="138"/>
      <c r="N37" s="138"/>
      <c r="O37" s="138"/>
      <c r="P37" s="138"/>
      <c r="Q37" s="138"/>
      <c r="R37" s="138"/>
    </row>
    <row r="38" spans="1:18" s="134" customFormat="1" x14ac:dyDescent="0.25">
      <c r="A38" s="241">
        <v>43131</v>
      </c>
      <c r="B38" s="242">
        <v>180152795</v>
      </c>
      <c r="C38" s="247">
        <v>1</v>
      </c>
      <c r="D38" s="246">
        <v>91438</v>
      </c>
      <c r="E38" s="242"/>
      <c r="F38" s="247"/>
      <c r="G38" s="246"/>
      <c r="H38" s="245"/>
      <c r="I38" s="245">
        <v>4076451</v>
      </c>
      <c r="J38" s="246" t="s">
        <v>17</v>
      </c>
      <c r="K38" s="138"/>
      <c r="L38" s="138"/>
      <c r="M38" s="138"/>
      <c r="N38" s="138"/>
      <c r="O38" s="138"/>
      <c r="P38" s="138"/>
      <c r="Q38" s="138"/>
      <c r="R38" s="138"/>
    </row>
    <row r="39" spans="1:18" x14ac:dyDescent="0.25">
      <c r="A39" s="241">
        <v>43132</v>
      </c>
      <c r="B39" s="242">
        <v>180152818</v>
      </c>
      <c r="C39" s="247">
        <v>20</v>
      </c>
      <c r="D39" s="246">
        <v>2321638</v>
      </c>
      <c r="E39" s="242">
        <v>180040146</v>
      </c>
      <c r="F39" s="247">
        <v>2</v>
      </c>
      <c r="G39" s="246">
        <v>219013</v>
      </c>
      <c r="H39" s="244"/>
      <c r="I39" s="245"/>
      <c r="J39" s="246"/>
      <c r="K39" s="233"/>
      <c r="L39" s="233"/>
      <c r="M39" s="233"/>
      <c r="N39" s="233"/>
      <c r="O39" s="233"/>
      <c r="P39" s="233"/>
      <c r="Q39" s="233"/>
      <c r="R39" s="233"/>
    </row>
    <row r="40" spans="1:18" x14ac:dyDescent="0.25">
      <c r="A40" s="241">
        <v>43132</v>
      </c>
      <c r="B40" s="242">
        <v>180152819</v>
      </c>
      <c r="C40" s="247">
        <v>4</v>
      </c>
      <c r="D40" s="246">
        <v>383075</v>
      </c>
      <c r="E40" s="242"/>
      <c r="F40" s="247"/>
      <c r="G40" s="246"/>
      <c r="H40" s="244"/>
      <c r="I40" s="245"/>
      <c r="J40" s="246"/>
      <c r="K40" s="233"/>
      <c r="L40" s="233"/>
      <c r="M40" s="233"/>
      <c r="N40" s="233"/>
      <c r="O40" s="233"/>
      <c r="P40" s="233"/>
      <c r="Q40" s="233"/>
      <c r="R40" s="233"/>
    </row>
    <row r="41" spans="1:18" x14ac:dyDescent="0.25">
      <c r="A41" s="241">
        <v>43132</v>
      </c>
      <c r="B41" s="242">
        <v>180152832</v>
      </c>
      <c r="C41" s="247">
        <v>7</v>
      </c>
      <c r="D41" s="246">
        <v>821188</v>
      </c>
      <c r="E41" s="242"/>
      <c r="F41" s="247"/>
      <c r="G41" s="246"/>
      <c r="H41" s="244"/>
      <c r="I41" s="245"/>
      <c r="J41" s="246"/>
      <c r="K41" s="233"/>
      <c r="L41" s="233"/>
      <c r="M41" s="233"/>
      <c r="N41" s="233"/>
      <c r="O41" s="233"/>
      <c r="P41" s="233"/>
      <c r="Q41" s="233"/>
      <c r="R41" s="233"/>
    </row>
    <row r="42" spans="1:18" x14ac:dyDescent="0.25">
      <c r="A42" s="241">
        <v>43132</v>
      </c>
      <c r="B42" s="242">
        <v>180152849</v>
      </c>
      <c r="C42" s="247">
        <v>6</v>
      </c>
      <c r="D42" s="246">
        <v>680313</v>
      </c>
      <c r="E42" s="242"/>
      <c r="F42" s="247"/>
      <c r="G42" s="246"/>
      <c r="H42" s="244"/>
      <c r="I42" s="245"/>
      <c r="J42" s="246"/>
      <c r="K42" s="233"/>
      <c r="L42" s="233"/>
      <c r="M42" s="233"/>
      <c r="N42" s="233"/>
      <c r="O42" s="233"/>
      <c r="P42" s="233"/>
      <c r="Q42" s="233"/>
      <c r="R42" s="233"/>
    </row>
    <row r="43" spans="1:18" x14ac:dyDescent="0.25">
      <c r="A43" s="241">
        <v>43132</v>
      </c>
      <c r="B43" s="242">
        <v>180152857</v>
      </c>
      <c r="C43" s="247">
        <v>5</v>
      </c>
      <c r="D43" s="246">
        <v>499800</v>
      </c>
      <c r="E43" s="242"/>
      <c r="F43" s="247"/>
      <c r="G43" s="246"/>
      <c r="H43" s="244"/>
      <c r="I43" s="245"/>
      <c r="J43" s="246"/>
      <c r="K43" s="233"/>
      <c r="L43" s="233"/>
      <c r="M43" s="233"/>
      <c r="N43" s="233"/>
      <c r="O43" s="233"/>
      <c r="P43" s="233"/>
      <c r="Q43" s="233"/>
      <c r="R43" s="233"/>
    </row>
    <row r="44" spans="1:18" x14ac:dyDescent="0.25">
      <c r="A44" s="241">
        <v>43132</v>
      </c>
      <c r="B44" s="242">
        <v>180152864</v>
      </c>
      <c r="C44" s="247">
        <v>2</v>
      </c>
      <c r="D44" s="246">
        <v>182263</v>
      </c>
      <c r="E44" s="242"/>
      <c r="F44" s="247"/>
      <c r="G44" s="246"/>
      <c r="H44" s="244"/>
      <c r="I44" s="245">
        <v>4669264</v>
      </c>
      <c r="J44" s="246" t="s">
        <v>17</v>
      </c>
      <c r="K44" s="233"/>
      <c r="L44" s="233"/>
      <c r="M44" s="233"/>
      <c r="N44" s="233"/>
      <c r="O44" s="233"/>
      <c r="P44" s="233"/>
      <c r="Q44" s="233"/>
      <c r="R44" s="233"/>
    </row>
    <row r="45" spans="1:18" s="134" customFormat="1" x14ac:dyDescent="0.25">
      <c r="A45" s="241">
        <v>43133</v>
      </c>
      <c r="B45" s="242">
        <v>180152887</v>
      </c>
      <c r="C45" s="247">
        <v>18</v>
      </c>
      <c r="D45" s="246">
        <v>1837150</v>
      </c>
      <c r="E45" s="242"/>
      <c r="F45" s="247"/>
      <c r="G45" s="246"/>
      <c r="H45" s="245"/>
      <c r="I45" s="245"/>
      <c r="J45" s="246"/>
      <c r="K45" s="138"/>
      <c r="L45" s="138"/>
      <c r="M45" s="138"/>
      <c r="N45" s="138"/>
      <c r="O45" s="138"/>
      <c r="P45" s="138"/>
      <c r="Q45" s="138"/>
      <c r="R45" s="138"/>
    </row>
    <row r="46" spans="1:18" s="134" customFormat="1" x14ac:dyDescent="0.25">
      <c r="A46" s="241">
        <v>43133</v>
      </c>
      <c r="B46" s="242">
        <v>180152892</v>
      </c>
      <c r="C46" s="247">
        <v>11</v>
      </c>
      <c r="D46" s="246">
        <v>1324663</v>
      </c>
      <c r="E46" s="242"/>
      <c r="F46" s="247"/>
      <c r="G46" s="246"/>
      <c r="H46" s="245"/>
      <c r="I46" s="245"/>
      <c r="J46" s="246"/>
      <c r="K46" s="138"/>
      <c r="L46" s="138"/>
      <c r="M46" s="138"/>
      <c r="N46" s="138"/>
      <c r="O46" s="138"/>
      <c r="P46" s="138"/>
      <c r="Q46" s="138"/>
      <c r="R46" s="138"/>
    </row>
    <row r="47" spans="1:18" s="134" customFormat="1" x14ac:dyDescent="0.25">
      <c r="A47" s="241">
        <v>43133</v>
      </c>
      <c r="B47" s="242">
        <v>180152909</v>
      </c>
      <c r="C47" s="247">
        <v>10</v>
      </c>
      <c r="D47" s="246">
        <v>1171275</v>
      </c>
      <c r="E47" s="242"/>
      <c r="F47" s="247"/>
      <c r="G47" s="246"/>
      <c r="H47" s="245"/>
      <c r="I47" s="245"/>
      <c r="J47" s="246"/>
      <c r="K47" s="138"/>
      <c r="L47" s="138"/>
      <c r="M47" s="138"/>
      <c r="N47" s="138"/>
      <c r="O47" s="138"/>
      <c r="P47" s="138"/>
      <c r="Q47" s="138"/>
      <c r="R47" s="138"/>
    </row>
    <row r="48" spans="1:18" s="134" customFormat="1" x14ac:dyDescent="0.25">
      <c r="A48" s="241">
        <v>43133</v>
      </c>
      <c r="B48" s="242">
        <v>180152922</v>
      </c>
      <c r="C48" s="247">
        <v>3</v>
      </c>
      <c r="D48" s="246">
        <v>284900</v>
      </c>
      <c r="E48" s="242"/>
      <c r="F48" s="247"/>
      <c r="G48" s="246"/>
      <c r="H48" s="245"/>
      <c r="I48" s="245"/>
      <c r="J48" s="246"/>
      <c r="K48" s="138"/>
      <c r="L48" s="138"/>
      <c r="M48" s="138"/>
      <c r="N48" s="138"/>
      <c r="O48" s="138"/>
      <c r="P48" s="138"/>
      <c r="Q48" s="138"/>
      <c r="R48" s="138"/>
    </row>
    <row r="49" spans="1:18" s="134" customFormat="1" x14ac:dyDescent="0.25">
      <c r="A49" s="241">
        <v>43133</v>
      </c>
      <c r="B49" s="242">
        <v>180152936</v>
      </c>
      <c r="C49" s="247">
        <v>4</v>
      </c>
      <c r="D49" s="246">
        <v>391825</v>
      </c>
      <c r="E49" s="242"/>
      <c r="F49" s="247"/>
      <c r="G49" s="246"/>
      <c r="H49" s="245"/>
      <c r="I49" s="245"/>
      <c r="J49" s="246"/>
      <c r="K49" s="138"/>
      <c r="L49" s="138"/>
      <c r="M49" s="138"/>
      <c r="N49" s="138"/>
      <c r="O49" s="138"/>
      <c r="P49" s="138"/>
      <c r="Q49" s="138"/>
      <c r="R49" s="138"/>
    </row>
    <row r="50" spans="1:18" s="134" customFormat="1" x14ac:dyDescent="0.25">
      <c r="A50" s="241">
        <v>43133</v>
      </c>
      <c r="B50" s="242">
        <v>180152952</v>
      </c>
      <c r="C50" s="247">
        <v>4</v>
      </c>
      <c r="D50" s="246">
        <v>478363</v>
      </c>
      <c r="E50" s="242"/>
      <c r="F50" s="247"/>
      <c r="G50" s="246"/>
      <c r="H50" s="245"/>
      <c r="I50" s="245">
        <v>5488176</v>
      </c>
      <c r="J50" s="246" t="s">
        <v>17</v>
      </c>
      <c r="K50" s="138"/>
      <c r="L50" s="138"/>
      <c r="M50" s="138"/>
      <c r="N50" s="138"/>
      <c r="O50" s="138"/>
      <c r="P50" s="138"/>
      <c r="Q50" s="138"/>
      <c r="R50" s="138"/>
    </row>
    <row r="51" spans="1:18" s="134" customFormat="1" x14ac:dyDescent="0.25">
      <c r="A51" s="241">
        <v>43134</v>
      </c>
      <c r="B51" s="242">
        <v>180152972</v>
      </c>
      <c r="C51" s="247">
        <v>4</v>
      </c>
      <c r="D51" s="246">
        <v>378525</v>
      </c>
      <c r="E51" s="242">
        <v>180040180</v>
      </c>
      <c r="F51" s="247">
        <v>7</v>
      </c>
      <c r="G51" s="246">
        <v>790650</v>
      </c>
      <c r="H51" s="245"/>
      <c r="I51" s="245"/>
      <c r="J51" s="246"/>
      <c r="K51" s="138"/>
      <c r="L51" s="138"/>
      <c r="M51" s="138"/>
      <c r="N51" s="138"/>
      <c r="O51" s="138"/>
      <c r="P51" s="138"/>
      <c r="Q51" s="138"/>
      <c r="R51" s="138"/>
    </row>
    <row r="52" spans="1:18" s="134" customFormat="1" x14ac:dyDescent="0.25">
      <c r="A52" s="241">
        <v>43134</v>
      </c>
      <c r="B52" s="242">
        <v>180152979</v>
      </c>
      <c r="C52" s="247">
        <v>51</v>
      </c>
      <c r="D52" s="246">
        <v>5518100</v>
      </c>
      <c r="E52" s="242"/>
      <c r="F52" s="247"/>
      <c r="G52" s="246"/>
      <c r="H52" s="245"/>
      <c r="I52" s="245"/>
      <c r="J52" s="246"/>
      <c r="K52" s="138"/>
      <c r="L52" s="138"/>
      <c r="M52" s="138"/>
      <c r="N52" s="138"/>
      <c r="O52" s="138"/>
      <c r="P52" s="138"/>
      <c r="Q52" s="138"/>
      <c r="R52" s="138"/>
    </row>
    <row r="53" spans="1:18" s="134" customFormat="1" x14ac:dyDescent="0.25">
      <c r="A53" s="241">
        <v>43134</v>
      </c>
      <c r="B53" s="242">
        <v>180152984</v>
      </c>
      <c r="C53" s="247">
        <v>11</v>
      </c>
      <c r="D53" s="246">
        <v>1091213</v>
      </c>
      <c r="E53" s="242"/>
      <c r="F53" s="247"/>
      <c r="G53" s="246"/>
      <c r="H53" s="245"/>
      <c r="I53" s="245"/>
      <c r="J53" s="246"/>
      <c r="K53" s="138"/>
      <c r="L53" s="138"/>
      <c r="M53" s="138"/>
      <c r="N53" s="138"/>
      <c r="O53" s="138"/>
      <c r="P53" s="138"/>
      <c r="Q53" s="138"/>
      <c r="R53" s="138"/>
    </row>
    <row r="54" spans="1:18" s="134" customFormat="1" x14ac:dyDescent="0.25">
      <c r="A54" s="241">
        <v>43134</v>
      </c>
      <c r="B54" s="242">
        <v>180153013</v>
      </c>
      <c r="C54" s="247">
        <v>8</v>
      </c>
      <c r="D54" s="246">
        <v>823113</v>
      </c>
      <c r="E54" s="242"/>
      <c r="F54" s="247"/>
      <c r="G54" s="246"/>
      <c r="H54" s="245"/>
      <c r="I54" s="245"/>
      <c r="J54" s="246"/>
      <c r="K54" s="138"/>
      <c r="L54" s="138"/>
      <c r="M54" s="138"/>
      <c r="N54" s="138"/>
      <c r="O54" s="138"/>
      <c r="P54" s="138"/>
      <c r="Q54" s="138"/>
      <c r="R54" s="138"/>
    </row>
    <row r="55" spans="1:18" s="134" customFormat="1" x14ac:dyDescent="0.25">
      <c r="A55" s="241">
        <v>43134</v>
      </c>
      <c r="B55" s="242">
        <v>180153032</v>
      </c>
      <c r="C55" s="247">
        <v>4</v>
      </c>
      <c r="D55" s="246">
        <v>438463</v>
      </c>
      <c r="E55" s="242"/>
      <c r="F55" s="247"/>
      <c r="G55" s="246"/>
      <c r="H55" s="245"/>
      <c r="I55" s="245">
        <v>7458764</v>
      </c>
      <c r="J55" s="246" t="s">
        <v>17</v>
      </c>
      <c r="K55" s="138"/>
      <c r="L55" s="138"/>
      <c r="M55" s="138"/>
      <c r="N55" s="138"/>
      <c r="O55" s="138"/>
      <c r="P55" s="138"/>
      <c r="Q55" s="138"/>
      <c r="R55" s="138"/>
    </row>
    <row r="56" spans="1:18" s="134" customFormat="1" x14ac:dyDescent="0.25">
      <c r="A56" s="241">
        <v>43136</v>
      </c>
      <c r="B56" s="242">
        <v>180153138</v>
      </c>
      <c r="C56" s="247">
        <v>43</v>
      </c>
      <c r="D56" s="246">
        <v>4597163</v>
      </c>
      <c r="E56" s="242">
        <v>180040201</v>
      </c>
      <c r="F56" s="247">
        <v>6</v>
      </c>
      <c r="G56" s="246">
        <v>755650</v>
      </c>
      <c r="H56" s="245"/>
      <c r="I56" s="245"/>
      <c r="J56" s="246"/>
      <c r="K56" s="138"/>
      <c r="L56" s="138"/>
      <c r="M56" s="138"/>
      <c r="N56" s="138"/>
      <c r="O56" s="138"/>
      <c r="P56" s="138"/>
      <c r="Q56" s="138"/>
      <c r="R56" s="138"/>
    </row>
    <row r="57" spans="1:18" s="134" customFormat="1" x14ac:dyDescent="0.25">
      <c r="A57" s="241">
        <v>43136</v>
      </c>
      <c r="B57" s="242">
        <v>180153140</v>
      </c>
      <c r="C57" s="247">
        <v>18</v>
      </c>
      <c r="D57" s="246">
        <v>2041988</v>
      </c>
      <c r="E57" s="242"/>
      <c r="F57" s="247"/>
      <c r="G57" s="246"/>
      <c r="H57" s="245"/>
      <c r="I57" s="245"/>
      <c r="J57" s="246"/>
      <c r="K57" s="138"/>
      <c r="L57" s="138"/>
      <c r="M57" s="138"/>
      <c r="N57" s="138"/>
      <c r="O57" s="138"/>
      <c r="P57" s="138"/>
      <c r="Q57" s="138"/>
      <c r="R57" s="138"/>
    </row>
    <row r="58" spans="1:18" s="134" customFormat="1" x14ac:dyDescent="0.25">
      <c r="A58" s="241">
        <v>43136</v>
      </c>
      <c r="B58" s="242">
        <v>180153162</v>
      </c>
      <c r="C58" s="247">
        <v>14</v>
      </c>
      <c r="D58" s="246">
        <v>1381800</v>
      </c>
      <c r="E58" s="242"/>
      <c r="F58" s="247"/>
      <c r="G58" s="246"/>
      <c r="H58" s="245"/>
      <c r="I58" s="245"/>
      <c r="J58" s="246"/>
      <c r="K58" s="138"/>
      <c r="L58" s="138"/>
      <c r="M58" s="138"/>
      <c r="N58" s="138"/>
      <c r="O58" s="138"/>
      <c r="P58" s="138"/>
      <c r="Q58" s="138"/>
      <c r="R58" s="138"/>
    </row>
    <row r="59" spans="1:18" s="134" customFormat="1" x14ac:dyDescent="0.25">
      <c r="A59" s="241">
        <v>43136</v>
      </c>
      <c r="B59" s="242">
        <v>180153172</v>
      </c>
      <c r="C59" s="247">
        <v>7</v>
      </c>
      <c r="D59" s="246">
        <v>663950</v>
      </c>
      <c r="E59" s="242"/>
      <c r="F59" s="247"/>
      <c r="G59" s="246"/>
      <c r="H59" s="245"/>
      <c r="I59" s="245">
        <v>7929251</v>
      </c>
      <c r="J59" s="246" t="s">
        <v>17</v>
      </c>
      <c r="K59" s="138"/>
      <c r="L59" s="138"/>
      <c r="M59" s="138"/>
      <c r="N59" s="138"/>
      <c r="O59" s="138"/>
      <c r="P59" s="138"/>
      <c r="Q59" s="138"/>
      <c r="R59" s="138"/>
    </row>
    <row r="60" spans="1:18" s="134" customFormat="1" x14ac:dyDescent="0.25">
      <c r="A60" s="241">
        <v>43137</v>
      </c>
      <c r="B60" s="242">
        <v>180153223</v>
      </c>
      <c r="C60" s="247">
        <v>19</v>
      </c>
      <c r="D60" s="246">
        <v>1917825</v>
      </c>
      <c r="E60" s="242">
        <v>180040218</v>
      </c>
      <c r="F60" s="247">
        <v>4</v>
      </c>
      <c r="G60" s="246">
        <v>474250</v>
      </c>
      <c r="H60" s="245"/>
      <c r="I60" s="245"/>
      <c r="J60" s="246"/>
      <c r="K60" s="138"/>
      <c r="L60" s="138"/>
      <c r="M60" s="138"/>
      <c r="N60" s="138"/>
      <c r="O60" s="138"/>
      <c r="P60" s="138"/>
      <c r="Q60" s="138"/>
      <c r="R60" s="138"/>
    </row>
    <row r="61" spans="1:18" s="134" customFormat="1" x14ac:dyDescent="0.25">
      <c r="A61" s="241">
        <v>43137</v>
      </c>
      <c r="B61" s="242">
        <v>180153226</v>
      </c>
      <c r="C61" s="247">
        <v>3</v>
      </c>
      <c r="D61" s="246">
        <v>271338</v>
      </c>
      <c r="E61" s="242"/>
      <c r="F61" s="247"/>
      <c r="G61" s="246"/>
      <c r="H61" s="245"/>
      <c r="I61" s="245"/>
      <c r="J61" s="246"/>
      <c r="K61" s="138"/>
      <c r="L61" s="138"/>
      <c r="M61" s="138"/>
      <c r="N61" s="138"/>
      <c r="O61" s="138"/>
      <c r="P61" s="138"/>
      <c r="Q61" s="138"/>
      <c r="R61" s="138"/>
    </row>
    <row r="62" spans="1:18" s="134" customFormat="1" x14ac:dyDescent="0.25">
      <c r="A62" s="241">
        <v>43137</v>
      </c>
      <c r="B62" s="242">
        <v>180153237</v>
      </c>
      <c r="C62" s="247">
        <v>13</v>
      </c>
      <c r="D62" s="246">
        <v>1415575</v>
      </c>
      <c r="E62" s="242"/>
      <c r="F62" s="247"/>
      <c r="G62" s="246"/>
      <c r="H62" s="245"/>
      <c r="I62" s="245"/>
      <c r="J62" s="246"/>
      <c r="K62" s="138"/>
      <c r="L62" s="138"/>
      <c r="M62" s="138"/>
      <c r="N62" s="138"/>
      <c r="O62" s="138"/>
      <c r="P62" s="138"/>
      <c r="Q62" s="138"/>
      <c r="R62" s="138"/>
    </row>
    <row r="63" spans="1:18" s="134" customFormat="1" x14ac:dyDescent="0.25">
      <c r="A63" s="241">
        <v>43137</v>
      </c>
      <c r="B63" s="242">
        <v>180153244</v>
      </c>
      <c r="C63" s="247">
        <v>3</v>
      </c>
      <c r="D63" s="246">
        <v>310275</v>
      </c>
      <c r="E63" s="242"/>
      <c r="F63" s="247"/>
      <c r="G63" s="246"/>
      <c r="H63" s="245"/>
      <c r="I63" s="245"/>
      <c r="J63" s="246"/>
      <c r="K63" s="138"/>
      <c r="L63" s="138"/>
      <c r="M63" s="138"/>
      <c r="N63" s="138"/>
      <c r="O63" s="138"/>
      <c r="P63" s="138"/>
      <c r="Q63" s="138"/>
      <c r="R63" s="138"/>
    </row>
    <row r="64" spans="1:18" s="134" customFormat="1" x14ac:dyDescent="0.25">
      <c r="A64" s="241">
        <v>43137</v>
      </c>
      <c r="B64" s="242">
        <v>180153264</v>
      </c>
      <c r="C64" s="247">
        <v>12</v>
      </c>
      <c r="D64" s="246">
        <v>1510600</v>
      </c>
      <c r="E64" s="242"/>
      <c r="F64" s="247"/>
      <c r="G64" s="246"/>
      <c r="H64" s="245"/>
      <c r="I64" s="245"/>
      <c r="J64" s="246"/>
      <c r="K64" s="138"/>
      <c r="L64" s="138"/>
      <c r="M64" s="138"/>
      <c r="N64" s="138"/>
      <c r="O64" s="138"/>
      <c r="P64" s="138"/>
      <c r="Q64" s="138"/>
      <c r="R64" s="138"/>
    </row>
    <row r="65" spans="1:18" s="134" customFormat="1" x14ac:dyDescent="0.25">
      <c r="A65" s="241">
        <v>43137</v>
      </c>
      <c r="B65" s="242">
        <v>180153273</v>
      </c>
      <c r="C65" s="247">
        <v>8</v>
      </c>
      <c r="D65" s="246">
        <v>946750</v>
      </c>
      <c r="E65" s="242"/>
      <c r="F65" s="247"/>
      <c r="G65" s="246"/>
      <c r="H65" s="245"/>
      <c r="I65" s="245"/>
      <c r="J65" s="246"/>
      <c r="K65" s="138"/>
      <c r="L65" s="138"/>
      <c r="M65" s="138"/>
      <c r="N65" s="138"/>
      <c r="O65" s="138"/>
      <c r="P65" s="138"/>
      <c r="Q65" s="138"/>
      <c r="R65" s="138"/>
    </row>
    <row r="66" spans="1:18" s="134" customFormat="1" x14ac:dyDescent="0.25">
      <c r="A66" s="241">
        <v>43137</v>
      </c>
      <c r="B66" s="242">
        <v>180153280</v>
      </c>
      <c r="C66" s="247">
        <v>3</v>
      </c>
      <c r="D66" s="246">
        <v>243600</v>
      </c>
      <c r="E66" s="242"/>
      <c r="F66" s="247"/>
      <c r="G66" s="246"/>
      <c r="H66" s="245"/>
      <c r="I66" s="245">
        <v>6141713</v>
      </c>
      <c r="J66" s="246" t="s">
        <v>17</v>
      </c>
      <c r="K66" s="138"/>
      <c r="L66" s="138"/>
      <c r="M66" s="138"/>
      <c r="N66" s="138"/>
      <c r="O66" s="138"/>
      <c r="P66" s="138"/>
      <c r="Q66" s="138"/>
      <c r="R66" s="138"/>
    </row>
    <row r="67" spans="1:18" s="134" customFormat="1" x14ac:dyDescent="0.25">
      <c r="A67" s="241">
        <v>43138</v>
      </c>
      <c r="B67" s="242">
        <v>180153314</v>
      </c>
      <c r="C67" s="247">
        <v>24</v>
      </c>
      <c r="D67" s="246">
        <v>2359700</v>
      </c>
      <c r="E67" s="242">
        <v>180040234</v>
      </c>
      <c r="F67" s="247">
        <v>1</v>
      </c>
      <c r="G67" s="246">
        <v>137375</v>
      </c>
      <c r="H67" s="245"/>
      <c r="I67" s="245"/>
      <c r="J67" s="246"/>
      <c r="K67" s="138"/>
      <c r="L67" s="138"/>
      <c r="M67" s="138"/>
      <c r="N67" s="138"/>
      <c r="O67" s="138"/>
      <c r="P67" s="138"/>
      <c r="Q67" s="138"/>
      <c r="R67" s="138"/>
    </row>
    <row r="68" spans="1:18" s="134" customFormat="1" x14ac:dyDescent="0.25">
      <c r="A68" s="241">
        <v>43138</v>
      </c>
      <c r="B68" s="242">
        <v>180153317</v>
      </c>
      <c r="C68" s="247">
        <v>4</v>
      </c>
      <c r="D68" s="246">
        <v>455263</v>
      </c>
      <c r="E68" s="242">
        <v>180040239</v>
      </c>
      <c r="F68" s="247">
        <v>1</v>
      </c>
      <c r="G68" s="246">
        <v>103775</v>
      </c>
      <c r="H68" s="245"/>
      <c r="I68" s="245"/>
      <c r="J68" s="246"/>
      <c r="K68" s="138"/>
      <c r="L68" s="138"/>
      <c r="M68" s="138"/>
      <c r="N68" s="138"/>
      <c r="O68" s="138"/>
      <c r="P68" s="138"/>
      <c r="Q68" s="138"/>
      <c r="R68" s="138"/>
    </row>
    <row r="69" spans="1:18" s="134" customFormat="1" x14ac:dyDescent="0.25">
      <c r="A69" s="241">
        <v>43138</v>
      </c>
      <c r="B69" s="242">
        <v>180153328</v>
      </c>
      <c r="C69" s="247">
        <v>6</v>
      </c>
      <c r="D69" s="246">
        <v>616613</v>
      </c>
      <c r="E69" s="242"/>
      <c r="F69" s="247"/>
      <c r="G69" s="246"/>
      <c r="H69" s="245"/>
      <c r="I69" s="245"/>
      <c r="J69" s="246"/>
      <c r="K69" s="138"/>
      <c r="L69" s="138"/>
      <c r="M69" s="138"/>
      <c r="N69" s="138"/>
      <c r="O69" s="138"/>
      <c r="P69" s="138"/>
      <c r="Q69" s="138"/>
      <c r="R69" s="138"/>
    </row>
    <row r="70" spans="1:18" s="134" customFormat="1" x14ac:dyDescent="0.25">
      <c r="A70" s="241">
        <v>43138</v>
      </c>
      <c r="B70" s="242">
        <v>180153336</v>
      </c>
      <c r="C70" s="247">
        <v>3</v>
      </c>
      <c r="D70" s="246">
        <v>334600</v>
      </c>
      <c r="E70" s="242"/>
      <c r="F70" s="247"/>
      <c r="G70" s="246"/>
      <c r="H70" s="245"/>
      <c r="I70" s="245"/>
      <c r="J70" s="246"/>
      <c r="K70" s="138"/>
      <c r="L70" s="138"/>
      <c r="M70" s="138"/>
      <c r="N70" s="138"/>
      <c r="O70" s="138"/>
      <c r="P70" s="138"/>
      <c r="Q70" s="138"/>
      <c r="R70" s="138"/>
    </row>
    <row r="71" spans="1:18" s="134" customFormat="1" x14ac:dyDescent="0.25">
      <c r="A71" s="241">
        <v>43138</v>
      </c>
      <c r="B71" s="242">
        <v>180153347</v>
      </c>
      <c r="C71" s="247">
        <v>3</v>
      </c>
      <c r="D71" s="246">
        <v>357875</v>
      </c>
      <c r="E71" s="242"/>
      <c r="F71" s="247"/>
      <c r="G71" s="246"/>
      <c r="H71" s="245"/>
      <c r="I71" s="245"/>
      <c r="J71" s="246"/>
      <c r="K71" s="138"/>
      <c r="L71" s="138"/>
      <c r="M71" s="138"/>
      <c r="N71" s="138"/>
      <c r="O71" s="138"/>
      <c r="P71" s="138"/>
      <c r="Q71" s="138"/>
      <c r="R71" s="138"/>
    </row>
    <row r="72" spans="1:18" s="134" customFormat="1" x14ac:dyDescent="0.25">
      <c r="A72" s="241">
        <v>43138</v>
      </c>
      <c r="B72" s="242">
        <v>180153352</v>
      </c>
      <c r="C72" s="247">
        <v>7</v>
      </c>
      <c r="D72" s="246">
        <v>712075</v>
      </c>
      <c r="E72" s="242"/>
      <c r="F72" s="247"/>
      <c r="G72" s="246"/>
      <c r="H72" s="245"/>
      <c r="I72" s="245"/>
      <c r="J72" s="246"/>
      <c r="K72" s="138"/>
      <c r="L72" s="138"/>
      <c r="M72" s="138"/>
      <c r="N72" s="138"/>
      <c r="O72" s="138"/>
      <c r="P72" s="138"/>
      <c r="Q72" s="138"/>
      <c r="R72" s="138"/>
    </row>
    <row r="73" spans="1:18" s="134" customFormat="1" x14ac:dyDescent="0.25">
      <c r="A73" s="241">
        <v>43138</v>
      </c>
      <c r="B73" s="242">
        <v>180153359</v>
      </c>
      <c r="C73" s="247">
        <v>1</v>
      </c>
      <c r="D73" s="246">
        <v>121975</v>
      </c>
      <c r="E73" s="242"/>
      <c r="F73" s="247"/>
      <c r="G73" s="246"/>
      <c r="H73" s="245"/>
      <c r="I73" s="245"/>
      <c r="J73" s="246"/>
      <c r="K73" s="138"/>
      <c r="L73" s="138"/>
      <c r="M73" s="138"/>
      <c r="N73" s="138"/>
      <c r="O73" s="138"/>
      <c r="P73" s="138"/>
      <c r="Q73" s="138"/>
      <c r="R73" s="138"/>
    </row>
    <row r="74" spans="1:18" s="134" customFormat="1" x14ac:dyDescent="0.25">
      <c r="A74" s="241">
        <v>43138</v>
      </c>
      <c r="B74" s="242">
        <v>180153377</v>
      </c>
      <c r="C74" s="247">
        <v>1</v>
      </c>
      <c r="D74" s="246">
        <v>37713</v>
      </c>
      <c r="E74" s="242"/>
      <c r="F74" s="247"/>
      <c r="G74" s="246"/>
      <c r="H74" s="245"/>
      <c r="I74" s="245">
        <v>4754664</v>
      </c>
      <c r="J74" s="246" t="s">
        <v>17</v>
      </c>
      <c r="K74" s="138"/>
      <c r="L74" s="138"/>
      <c r="M74" s="138"/>
      <c r="N74" s="138"/>
      <c r="O74" s="138"/>
      <c r="P74" s="138"/>
      <c r="Q74" s="138"/>
      <c r="R74" s="138"/>
    </row>
    <row r="75" spans="1:18" s="134" customFormat="1" x14ac:dyDescent="0.25">
      <c r="A75" s="241">
        <v>43139</v>
      </c>
      <c r="B75" s="242">
        <v>180153404</v>
      </c>
      <c r="C75" s="247">
        <v>40</v>
      </c>
      <c r="D75" s="246">
        <v>3955788</v>
      </c>
      <c r="E75" s="242"/>
      <c r="F75" s="247"/>
      <c r="G75" s="246"/>
      <c r="H75" s="245"/>
      <c r="I75" s="245"/>
      <c r="J75" s="246"/>
      <c r="K75" s="138"/>
      <c r="L75" s="138"/>
      <c r="M75" s="138"/>
      <c r="N75" s="138"/>
      <c r="O75" s="138"/>
      <c r="P75" s="138"/>
      <c r="Q75" s="138"/>
      <c r="R75" s="138"/>
    </row>
    <row r="76" spans="1:18" s="134" customFormat="1" x14ac:dyDescent="0.25">
      <c r="A76" s="241">
        <v>43139</v>
      </c>
      <c r="B76" s="242">
        <v>180153414</v>
      </c>
      <c r="C76" s="247">
        <v>7</v>
      </c>
      <c r="D76" s="246">
        <v>714350</v>
      </c>
      <c r="E76" s="242"/>
      <c r="F76" s="247"/>
      <c r="G76" s="246"/>
      <c r="H76" s="245"/>
      <c r="I76" s="245"/>
      <c r="J76" s="246"/>
      <c r="K76" s="138"/>
      <c r="L76" s="138"/>
      <c r="M76" s="138"/>
      <c r="N76" s="138"/>
      <c r="O76" s="138"/>
      <c r="P76" s="138"/>
      <c r="Q76" s="138"/>
      <c r="R76" s="138"/>
    </row>
    <row r="77" spans="1:18" s="134" customFormat="1" x14ac:dyDescent="0.25">
      <c r="A77" s="241">
        <v>43139</v>
      </c>
      <c r="B77" s="242">
        <v>180153452</v>
      </c>
      <c r="C77" s="247">
        <v>5</v>
      </c>
      <c r="D77" s="246">
        <v>573300</v>
      </c>
      <c r="E77" s="242"/>
      <c r="F77" s="247"/>
      <c r="G77" s="246"/>
      <c r="H77" s="245"/>
      <c r="I77" s="245"/>
      <c r="J77" s="246"/>
      <c r="K77" s="138"/>
      <c r="L77" s="138"/>
      <c r="M77" s="138"/>
      <c r="N77" s="138"/>
      <c r="O77" s="138"/>
      <c r="P77" s="138"/>
      <c r="Q77" s="138"/>
      <c r="R77" s="138"/>
    </row>
    <row r="78" spans="1:18" s="134" customFormat="1" x14ac:dyDescent="0.25">
      <c r="A78" s="241">
        <v>43139</v>
      </c>
      <c r="B78" s="242">
        <v>180153462</v>
      </c>
      <c r="C78" s="247">
        <v>12</v>
      </c>
      <c r="D78" s="246">
        <v>1194025</v>
      </c>
      <c r="E78" s="242"/>
      <c r="F78" s="247"/>
      <c r="G78" s="246"/>
      <c r="H78" s="245"/>
      <c r="I78" s="245"/>
      <c r="J78" s="246"/>
      <c r="K78" s="138"/>
      <c r="L78" s="138"/>
      <c r="M78" s="138"/>
      <c r="N78" s="138"/>
      <c r="O78" s="138"/>
      <c r="P78" s="138"/>
      <c r="Q78" s="138"/>
      <c r="R78" s="138"/>
    </row>
    <row r="79" spans="1:18" s="134" customFormat="1" x14ac:dyDescent="0.25">
      <c r="A79" s="241">
        <v>43139</v>
      </c>
      <c r="B79" s="242">
        <v>180153479</v>
      </c>
      <c r="C79" s="247">
        <v>1</v>
      </c>
      <c r="D79" s="246">
        <v>94413</v>
      </c>
      <c r="E79" s="242"/>
      <c r="F79" s="247"/>
      <c r="G79" s="246"/>
      <c r="H79" s="245"/>
      <c r="I79" s="245">
        <v>6531876</v>
      </c>
      <c r="J79" s="246" t="s">
        <v>17</v>
      </c>
      <c r="K79" s="138"/>
      <c r="L79" s="138"/>
      <c r="M79" s="138"/>
      <c r="N79" s="138"/>
      <c r="O79" s="138"/>
      <c r="P79" s="138"/>
      <c r="Q79" s="138"/>
      <c r="R79" s="138"/>
    </row>
    <row r="80" spans="1:18" s="134" customFormat="1" x14ac:dyDescent="0.25">
      <c r="A80" s="241">
        <v>43140</v>
      </c>
      <c r="B80" s="242">
        <v>180153499</v>
      </c>
      <c r="C80" s="247">
        <v>9</v>
      </c>
      <c r="D80" s="246">
        <v>765800</v>
      </c>
      <c r="E80" s="242">
        <v>180040282</v>
      </c>
      <c r="F80" s="247">
        <v>1</v>
      </c>
      <c r="G80" s="246">
        <v>72538</v>
      </c>
      <c r="H80" s="245"/>
      <c r="I80" s="245"/>
      <c r="J80" s="246"/>
      <c r="K80" s="138"/>
      <c r="L80" s="138"/>
      <c r="M80" s="138"/>
      <c r="N80" s="138"/>
      <c r="O80" s="138"/>
      <c r="P80" s="138"/>
      <c r="Q80" s="138"/>
      <c r="R80" s="138"/>
    </row>
    <row r="81" spans="1:18" s="134" customFormat="1" x14ac:dyDescent="0.25">
      <c r="A81" s="241">
        <v>43140</v>
      </c>
      <c r="B81" s="242">
        <v>180153527</v>
      </c>
      <c r="C81" s="247">
        <v>20</v>
      </c>
      <c r="D81" s="246">
        <v>2083813</v>
      </c>
      <c r="E81" s="242"/>
      <c r="F81" s="247"/>
      <c r="G81" s="246"/>
      <c r="H81" s="245"/>
      <c r="I81" s="245"/>
      <c r="J81" s="246"/>
      <c r="K81" s="138"/>
      <c r="L81" s="138"/>
      <c r="M81" s="138"/>
      <c r="N81" s="138"/>
      <c r="O81" s="138"/>
      <c r="P81" s="138"/>
      <c r="Q81" s="138"/>
      <c r="R81" s="138"/>
    </row>
    <row r="82" spans="1:18" s="134" customFormat="1" x14ac:dyDescent="0.25">
      <c r="A82" s="241">
        <v>43140</v>
      </c>
      <c r="B82" s="242">
        <v>180153529</v>
      </c>
      <c r="C82" s="247">
        <v>17</v>
      </c>
      <c r="D82" s="246">
        <v>1905925</v>
      </c>
      <c r="E82" s="242"/>
      <c r="F82" s="247"/>
      <c r="G82" s="246"/>
      <c r="H82" s="245"/>
      <c r="I82" s="245"/>
      <c r="J82" s="246"/>
      <c r="K82" s="138"/>
      <c r="L82" s="138"/>
      <c r="M82" s="138"/>
      <c r="N82" s="138"/>
      <c r="O82" s="138"/>
      <c r="P82" s="138"/>
      <c r="Q82" s="138"/>
      <c r="R82" s="138"/>
    </row>
    <row r="83" spans="1:18" s="134" customFormat="1" x14ac:dyDescent="0.25">
      <c r="A83" s="241">
        <v>43140</v>
      </c>
      <c r="B83" s="242">
        <v>180153544</v>
      </c>
      <c r="C83" s="247">
        <v>11</v>
      </c>
      <c r="D83" s="246">
        <v>1042038</v>
      </c>
      <c r="E83" s="242"/>
      <c r="F83" s="247"/>
      <c r="G83" s="246"/>
      <c r="H83" s="245"/>
      <c r="I83" s="245"/>
      <c r="J83" s="246"/>
      <c r="K83" s="138"/>
      <c r="L83" s="138"/>
      <c r="M83" s="138"/>
      <c r="N83" s="138"/>
      <c r="O83" s="138"/>
      <c r="P83" s="138"/>
      <c r="Q83" s="138"/>
      <c r="R83" s="138"/>
    </row>
    <row r="84" spans="1:18" s="134" customFormat="1" x14ac:dyDescent="0.25">
      <c r="A84" s="241">
        <v>43140</v>
      </c>
      <c r="B84" s="242">
        <v>180153556</v>
      </c>
      <c r="C84" s="247">
        <v>1</v>
      </c>
      <c r="D84" s="246">
        <v>72538</v>
      </c>
      <c r="E84" s="242"/>
      <c r="F84" s="247"/>
      <c r="G84" s="246"/>
      <c r="H84" s="245"/>
      <c r="I84" s="245">
        <v>5797576</v>
      </c>
      <c r="J84" s="246" t="s">
        <v>17</v>
      </c>
      <c r="K84" s="138"/>
      <c r="L84" s="138"/>
      <c r="M84" s="138"/>
      <c r="N84" s="138"/>
      <c r="O84" s="138"/>
      <c r="P84" s="138"/>
      <c r="Q84" s="138"/>
      <c r="R84" s="138"/>
    </row>
    <row r="85" spans="1:18" s="134" customFormat="1" x14ac:dyDescent="0.25">
      <c r="A85" s="241">
        <v>43141</v>
      </c>
      <c r="B85" s="242">
        <v>180153583</v>
      </c>
      <c r="C85" s="247">
        <v>14</v>
      </c>
      <c r="D85" s="246">
        <v>1519613</v>
      </c>
      <c r="E85" s="242">
        <v>180040290</v>
      </c>
      <c r="F85" s="247">
        <v>11</v>
      </c>
      <c r="G85" s="246">
        <v>1055250</v>
      </c>
      <c r="H85" s="245"/>
      <c r="I85" s="245"/>
      <c r="J85" s="246"/>
      <c r="K85" s="138"/>
      <c r="L85" s="138"/>
      <c r="M85" s="138"/>
      <c r="N85" s="138"/>
      <c r="O85" s="138"/>
      <c r="P85" s="138"/>
      <c r="Q85" s="138"/>
      <c r="R85" s="138"/>
    </row>
    <row r="86" spans="1:18" s="134" customFormat="1" x14ac:dyDescent="0.25">
      <c r="A86" s="241">
        <v>43141</v>
      </c>
      <c r="B86" s="242">
        <v>180153591</v>
      </c>
      <c r="C86" s="247">
        <v>6</v>
      </c>
      <c r="D86" s="246">
        <v>698425</v>
      </c>
      <c r="E86" s="242">
        <v>180040302</v>
      </c>
      <c r="F86" s="247">
        <v>3</v>
      </c>
      <c r="G86" s="246">
        <v>283063</v>
      </c>
      <c r="H86" s="245"/>
      <c r="I86" s="245"/>
      <c r="J86" s="246"/>
      <c r="K86" s="138"/>
      <c r="L86" s="138"/>
      <c r="M86" s="138"/>
      <c r="N86" s="138"/>
      <c r="O86" s="138"/>
      <c r="P86" s="138"/>
      <c r="Q86" s="138"/>
      <c r="R86" s="138"/>
    </row>
    <row r="87" spans="1:18" s="134" customFormat="1" x14ac:dyDescent="0.25">
      <c r="A87" s="241">
        <v>43141</v>
      </c>
      <c r="B87" s="242">
        <v>180153608</v>
      </c>
      <c r="C87" s="247">
        <v>7</v>
      </c>
      <c r="D87" s="246">
        <v>802463</v>
      </c>
      <c r="E87" s="242"/>
      <c r="F87" s="247"/>
      <c r="G87" s="246"/>
      <c r="H87" s="245"/>
      <c r="I87" s="245"/>
      <c r="J87" s="246"/>
      <c r="K87" s="138"/>
      <c r="L87" s="138"/>
      <c r="M87" s="138"/>
      <c r="N87" s="138"/>
      <c r="O87" s="138"/>
      <c r="P87" s="138"/>
      <c r="Q87" s="138"/>
      <c r="R87" s="138"/>
    </row>
    <row r="88" spans="1:18" s="134" customFormat="1" x14ac:dyDescent="0.25">
      <c r="A88" s="241">
        <v>43141</v>
      </c>
      <c r="B88" s="242">
        <v>180153629</v>
      </c>
      <c r="C88" s="247">
        <v>7</v>
      </c>
      <c r="D88" s="246">
        <v>818388</v>
      </c>
      <c r="E88" s="242"/>
      <c r="F88" s="247"/>
      <c r="G88" s="246"/>
      <c r="H88" s="245"/>
      <c r="I88" s="245">
        <v>2500576</v>
      </c>
      <c r="J88" s="246" t="s">
        <v>17</v>
      </c>
      <c r="K88" s="138"/>
      <c r="L88" s="138"/>
      <c r="M88" s="138"/>
      <c r="N88" s="138"/>
      <c r="O88" s="138"/>
      <c r="P88" s="138"/>
      <c r="Q88" s="138"/>
      <c r="R88" s="138"/>
    </row>
    <row r="89" spans="1:18" s="134" customFormat="1" x14ac:dyDescent="0.25">
      <c r="A89" s="241">
        <v>43143</v>
      </c>
      <c r="B89" s="242">
        <v>180153744</v>
      </c>
      <c r="C89" s="247">
        <v>40</v>
      </c>
      <c r="D89" s="246">
        <v>4340875</v>
      </c>
      <c r="E89" s="242"/>
      <c r="F89" s="247"/>
      <c r="G89" s="246"/>
      <c r="H89" s="245"/>
      <c r="I89" s="245"/>
      <c r="J89" s="246"/>
      <c r="K89" s="138"/>
      <c r="L89" s="138"/>
      <c r="M89" s="138"/>
      <c r="N89" s="138"/>
      <c r="O89" s="138"/>
      <c r="P89" s="138"/>
      <c r="Q89" s="138"/>
      <c r="R89" s="138"/>
    </row>
    <row r="90" spans="1:18" s="134" customFormat="1" x14ac:dyDescent="0.25">
      <c r="A90" s="241">
        <v>43143</v>
      </c>
      <c r="B90" s="242">
        <v>180153762</v>
      </c>
      <c r="C90" s="247">
        <v>10</v>
      </c>
      <c r="D90" s="246">
        <v>1135225</v>
      </c>
      <c r="E90" s="242"/>
      <c r="F90" s="247"/>
      <c r="G90" s="246"/>
      <c r="H90" s="245"/>
      <c r="I90" s="245"/>
      <c r="J90" s="246"/>
      <c r="K90" s="138"/>
      <c r="L90" s="138"/>
      <c r="M90" s="138"/>
      <c r="N90" s="138"/>
      <c r="O90" s="138"/>
      <c r="P90" s="138"/>
      <c r="Q90" s="138"/>
      <c r="R90" s="138"/>
    </row>
    <row r="91" spans="1:18" s="134" customFormat="1" x14ac:dyDescent="0.25">
      <c r="A91" s="241">
        <v>43143</v>
      </c>
      <c r="B91" s="242">
        <v>180153798</v>
      </c>
      <c r="C91" s="247">
        <v>32</v>
      </c>
      <c r="D91" s="246">
        <v>3829963</v>
      </c>
      <c r="E91" s="242"/>
      <c r="F91" s="247"/>
      <c r="G91" s="246"/>
      <c r="H91" s="245"/>
      <c r="I91" s="245"/>
      <c r="J91" s="246"/>
      <c r="K91" s="138"/>
      <c r="L91" s="138"/>
      <c r="M91" s="138"/>
      <c r="N91" s="138"/>
      <c r="O91" s="138"/>
      <c r="P91" s="138"/>
      <c r="Q91" s="138"/>
      <c r="R91" s="138"/>
    </row>
    <row r="92" spans="1:18" s="134" customFormat="1" x14ac:dyDescent="0.25">
      <c r="A92" s="241">
        <v>43143</v>
      </c>
      <c r="B92" s="242">
        <v>180153807</v>
      </c>
      <c r="C92" s="247">
        <v>8</v>
      </c>
      <c r="D92" s="246">
        <v>857150</v>
      </c>
      <c r="E92" s="242"/>
      <c r="F92" s="247"/>
      <c r="G92" s="246"/>
      <c r="H92" s="245"/>
      <c r="I92" s="245">
        <v>10163213</v>
      </c>
      <c r="J92" s="246" t="s">
        <v>17</v>
      </c>
      <c r="K92" s="138"/>
      <c r="L92" s="138"/>
      <c r="M92" s="138"/>
      <c r="N92" s="138"/>
      <c r="O92" s="138"/>
      <c r="P92" s="138"/>
      <c r="Q92" s="138"/>
      <c r="R92" s="138"/>
    </row>
    <row r="93" spans="1:18" s="134" customFormat="1" x14ac:dyDescent="0.25">
      <c r="A93" s="241">
        <v>43144</v>
      </c>
      <c r="B93" s="242">
        <v>180153850</v>
      </c>
      <c r="C93" s="247">
        <v>20</v>
      </c>
      <c r="D93" s="246">
        <v>2268613</v>
      </c>
      <c r="E93" s="242">
        <v>180040376</v>
      </c>
      <c r="F93" s="247">
        <v>11</v>
      </c>
      <c r="G93" s="246">
        <v>1194375</v>
      </c>
      <c r="H93" s="245"/>
      <c r="I93" s="245"/>
      <c r="J93" s="246"/>
      <c r="K93" s="138"/>
      <c r="L93" s="138"/>
      <c r="M93" s="138"/>
      <c r="N93" s="138"/>
      <c r="O93" s="138"/>
      <c r="P93" s="138"/>
      <c r="Q93" s="138"/>
      <c r="R93" s="138"/>
    </row>
    <row r="94" spans="1:18" s="134" customFormat="1" x14ac:dyDescent="0.25">
      <c r="A94" s="241">
        <v>43144</v>
      </c>
      <c r="B94" s="242">
        <v>180153858</v>
      </c>
      <c r="C94" s="247">
        <v>9</v>
      </c>
      <c r="D94" s="246">
        <v>1094888</v>
      </c>
      <c r="E94" s="242"/>
      <c r="F94" s="247"/>
      <c r="G94" s="246"/>
      <c r="H94" s="245"/>
      <c r="I94" s="245"/>
      <c r="J94" s="246"/>
      <c r="K94" s="138"/>
      <c r="L94" s="138"/>
      <c r="M94" s="138"/>
      <c r="N94" s="138"/>
      <c r="O94" s="138"/>
      <c r="P94" s="138"/>
      <c r="Q94" s="138"/>
      <c r="R94" s="138"/>
    </row>
    <row r="95" spans="1:18" s="134" customFormat="1" x14ac:dyDescent="0.25">
      <c r="A95" s="241">
        <v>43144</v>
      </c>
      <c r="B95" s="242">
        <v>180153868</v>
      </c>
      <c r="C95" s="247">
        <v>10</v>
      </c>
      <c r="D95" s="246">
        <v>1177575</v>
      </c>
      <c r="E95" s="242"/>
      <c r="F95" s="247"/>
      <c r="G95" s="246"/>
      <c r="H95" s="245"/>
      <c r="I95" s="245"/>
      <c r="J95" s="246"/>
      <c r="K95" s="138"/>
      <c r="L95" s="138"/>
      <c r="M95" s="138"/>
      <c r="N95" s="138"/>
      <c r="O95" s="138"/>
      <c r="P95" s="138"/>
      <c r="Q95" s="138"/>
      <c r="R95" s="138"/>
    </row>
    <row r="96" spans="1:18" s="134" customFormat="1" x14ac:dyDescent="0.25">
      <c r="A96" s="241">
        <v>43144</v>
      </c>
      <c r="B96" s="242">
        <v>180153908</v>
      </c>
      <c r="C96" s="247">
        <v>18</v>
      </c>
      <c r="D96" s="246">
        <v>1844238</v>
      </c>
      <c r="E96" s="242"/>
      <c r="F96" s="247"/>
      <c r="G96" s="246"/>
      <c r="H96" s="245"/>
      <c r="I96" s="245">
        <v>5190939</v>
      </c>
      <c r="J96" s="246" t="s">
        <v>17</v>
      </c>
      <c r="K96" s="138"/>
      <c r="L96" s="138"/>
      <c r="M96" s="138"/>
      <c r="N96" s="138"/>
      <c r="O96" s="138"/>
      <c r="P96" s="138"/>
      <c r="Q96" s="138"/>
      <c r="R96" s="138"/>
    </row>
    <row r="97" spans="1:18" s="134" customFormat="1" x14ac:dyDescent="0.25">
      <c r="A97" s="241">
        <v>43145</v>
      </c>
      <c r="B97" s="242">
        <v>180153947</v>
      </c>
      <c r="C97" s="247">
        <v>16</v>
      </c>
      <c r="D97" s="246">
        <v>1703538</v>
      </c>
      <c r="E97" s="242">
        <v>180040391</v>
      </c>
      <c r="F97" s="247">
        <v>3</v>
      </c>
      <c r="G97" s="246">
        <v>336088</v>
      </c>
      <c r="H97" s="245"/>
      <c r="I97" s="245"/>
      <c r="J97" s="246"/>
      <c r="K97" s="138"/>
      <c r="L97" s="138"/>
      <c r="M97" s="138"/>
      <c r="N97" s="138"/>
      <c r="O97" s="138"/>
      <c r="P97" s="138"/>
      <c r="Q97" s="138"/>
      <c r="R97" s="138"/>
    </row>
    <row r="98" spans="1:18" s="134" customFormat="1" x14ac:dyDescent="0.25">
      <c r="A98" s="241">
        <v>43145</v>
      </c>
      <c r="B98" s="242">
        <v>180153958</v>
      </c>
      <c r="C98" s="247">
        <v>6</v>
      </c>
      <c r="D98" s="246">
        <v>654325</v>
      </c>
      <c r="E98" s="242"/>
      <c r="F98" s="247"/>
      <c r="G98" s="246"/>
      <c r="H98" s="245"/>
      <c r="I98" s="245"/>
      <c r="J98" s="246"/>
      <c r="K98" s="138"/>
      <c r="L98" s="138"/>
      <c r="M98" s="138"/>
      <c r="N98" s="138"/>
      <c r="O98" s="138"/>
      <c r="P98" s="138"/>
      <c r="Q98" s="138"/>
      <c r="R98" s="138"/>
    </row>
    <row r="99" spans="1:18" s="134" customFormat="1" x14ac:dyDescent="0.25">
      <c r="A99" s="241">
        <v>43145</v>
      </c>
      <c r="B99" s="242">
        <v>180153965</v>
      </c>
      <c r="C99" s="247">
        <v>9</v>
      </c>
      <c r="D99" s="246">
        <v>1010713</v>
      </c>
      <c r="E99" s="242"/>
      <c r="F99" s="247"/>
      <c r="G99" s="246"/>
      <c r="H99" s="245"/>
      <c r="I99" s="245"/>
      <c r="J99" s="246"/>
      <c r="K99" s="138"/>
      <c r="L99" s="138"/>
      <c r="M99" s="138"/>
      <c r="N99" s="138"/>
      <c r="O99" s="138"/>
      <c r="P99" s="138"/>
      <c r="Q99" s="138"/>
      <c r="R99" s="138"/>
    </row>
    <row r="100" spans="1:18" s="134" customFormat="1" x14ac:dyDescent="0.25">
      <c r="A100" s="241">
        <v>43145</v>
      </c>
      <c r="B100" s="242">
        <v>180154004</v>
      </c>
      <c r="C100" s="247">
        <v>16</v>
      </c>
      <c r="D100" s="246">
        <v>1812825</v>
      </c>
      <c r="E100" s="242"/>
      <c r="F100" s="247"/>
      <c r="G100" s="246"/>
      <c r="H100" s="245"/>
      <c r="I100" s="245"/>
      <c r="J100" s="246"/>
      <c r="K100" s="138"/>
      <c r="L100" s="138"/>
      <c r="M100" s="138"/>
      <c r="N100" s="138"/>
      <c r="O100" s="138"/>
      <c r="P100" s="138"/>
      <c r="Q100" s="138"/>
      <c r="R100" s="138"/>
    </row>
    <row r="101" spans="1:18" s="134" customFormat="1" x14ac:dyDescent="0.25">
      <c r="A101" s="241">
        <v>43145</v>
      </c>
      <c r="B101" s="242">
        <v>180154010</v>
      </c>
      <c r="C101" s="247">
        <v>4</v>
      </c>
      <c r="D101" s="246">
        <v>471450</v>
      </c>
      <c r="E101" s="242"/>
      <c r="F101" s="247"/>
      <c r="G101" s="246"/>
      <c r="H101" s="245"/>
      <c r="I101" s="245">
        <v>5316763</v>
      </c>
      <c r="J101" s="246" t="s">
        <v>17</v>
      </c>
      <c r="K101" s="138"/>
      <c r="L101" s="138"/>
      <c r="M101" s="138"/>
      <c r="N101" s="138"/>
      <c r="O101" s="138"/>
      <c r="P101" s="138"/>
      <c r="Q101" s="138"/>
      <c r="R101" s="138"/>
    </row>
    <row r="102" spans="1:18" s="134" customFormat="1" x14ac:dyDescent="0.25">
      <c r="A102" s="241">
        <v>43146</v>
      </c>
      <c r="B102" s="242">
        <v>180154057</v>
      </c>
      <c r="C102" s="247">
        <v>23</v>
      </c>
      <c r="D102" s="246">
        <v>2443263</v>
      </c>
      <c r="E102" s="242">
        <v>180040411</v>
      </c>
      <c r="F102" s="247">
        <v>5</v>
      </c>
      <c r="G102" s="246">
        <v>502600</v>
      </c>
      <c r="H102" s="245"/>
      <c r="I102" s="245"/>
      <c r="J102" s="246"/>
      <c r="K102" s="138"/>
      <c r="L102" s="138"/>
      <c r="M102" s="138"/>
      <c r="N102" s="138"/>
      <c r="O102" s="138"/>
      <c r="P102" s="138"/>
      <c r="Q102" s="138"/>
      <c r="R102" s="138"/>
    </row>
    <row r="103" spans="1:18" s="134" customFormat="1" x14ac:dyDescent="0.25">
      <c r="A103" s="241">
        <v>43146</v>
      </c>
      <c r="B103" s="242">
        <v>180154060</v>
      </c>
      <c r="C103" s="247">
        <v>3</v>
      </c>
      <c r="D103" s="246">
        <v>367413</v>
      </c>
      <c r="E103" s="242"/>
      <c r="F103" s="247"/>
      <c r="G103" s="246"/>
      <c r="H103" s="245"/>
      <c r="I103" s="245"/>
      <c r="J103" s="246"/>
      <c r="K103" s="138"/>
      <c r="L103" s="138"/>
      <c r="M103" s="138"/>
      <c r="N103" s="138"/>
      <c r="O103" s="138"/>
      <c r="P103" s="138"/>
      <c r="Q103" s="138"/>
      <c r="R103" s="138"/>
    </row>
    <row r="104" spans="1:18" s="134" customFormat="1" x14ac:dyDescent="0.25">
      <c r="A104" s="241">
        <v>43146</v>
      </c>
      <c r="B104" s="242">
        <v>180154066</v>
      </c>
      <c r="C104" s="247">
        <v>7</v>
      </c>
      <c r="D104" s="246">
        <v>717500</v>
      </c>
      <c r="E104" s="242"/>
      <c r="F104" s="247"/>
      <c r="G104" s="246"/>
      <c r="H104" s="245"/>
      <c r="I104" s="245"/>
      <c r="J104" s="246"/>
      <c r="K104" s="138"/>
      <c r="L104" s="138"/>
      <c r="M104" s="138"/>
      <c r="N104" s="138"/>
      <c r="O104" s="138"/>
      <c r="P104" s="138"/>
      <c r="Q104" s="138"/>
      <c r="R104" s="138"/>
    </row>
    <row r="105" spans="1:18" s="134" customFormat="1" x14ac:dyDescent="0.25">
      <c r="A105" s="241">
        <v>43146</v>
      </c>
      <c r="B105" s="242">
        <v>180154080</v>
      </c>
      <c r="C105" s="247">
        <v>4</v>
      </c>
      <c r="D105" s="246">
        <v>448350</v>
      </c>
      <c r="E105" s="242"/>
      <c r="F105" s="247"/>
      <c r="G105" s="246"/>
      <c r="H105" s="245"/>
      <c r="I105" s="245"/>
      <c r="J105" s="246"/>
      <c r="K105" s="138"/>
      <c r="L105" s="138"/>
      <c r="M105" s="138"/>
      <c r="N105" s="138"/>
      <c r="O105" s="138"/>
      <c r="P105" s="138"/>
      <c r="Q105" s="138"/>
      <c r="R105" s="138"/>
    </row>
    <row r="106" spans="1:18" s="134" customFormat="1" x14ac:dyDescent="0.25">
      <c r="A106" s="241">
        <v>43146</v>
      </c>
      <c r="B106" s="242">
        <v>180154087</v>
      </c>
      <c r="C106" s="247">
        <v>7</v>
      </c>
      <c r="D106" s="246">
        <v>776913</v>
      </c>
      <c r="E106" s="242"/>
      <c r="F106" s="247"/>
      <c r="G106" s="246"/>
      <c r="H106" s="245"/>
      <c r="I106" s="245"/>
      <c r="J106" s="246"/>
      <c r="K106" s="138"/>
      <c r="L106" s="138"/>
      <c r="M106" s="138"/>
      <c r="N106" s="138"/>
      <c r="O106" s="138"/>
      <c r="P106" s="138"/>
      <c r="Q106" s="138"/>
      <c r="R106" s="138"/>
    </row>
    <row r="107" spans="1:18" s="134" customFormat="1" x14ac:dyDescent="0.25">
      <c r="A107" s="241">
        <v>43146</v>
      </c>
      <c r="B107" s="242">
        <v>180154096</v>
      </c>
      <c r="C107" s="247">
        <v>2</v>
      </c>
      <c r="D107" s="246">
        <v>207638</v>
      </c>
      <c r="E107" s="242"/>
      <c r="F107" s="247"/>
      <c r="G107" s="246"/>
      <c r="H107" s="245"/>
      <c r="I107" s="245"/>
      <c r="J107" s="246"/>
      <c r="K107" s="138"/>
      <c r="L107" s="138"/>
      <c r="M107" s="138"/>
      <c r="N107" s="138"/>
      <c r="O107" s="138"/>
      <c r="P107" s="138"/>
      <c r="Q107" s="138"/>
      <c r="R107" s="138"/>
    </row>
    <row r="108" spans="1:18" s="134" customFormat="1" x14ac:dyDescent="0.25">
      <c r="A108" s="241">
        <v>43146</v>
      </c>
      <c r="B108" s="242">
        <v>180154111</v>
      </c>
      <c r="C108" s="247">
        <v>4</v>
      </c>
      <c r="D108" s="246">
        <v>470225</v>
      </c>
      <c r="E108" s="242"/>
      <c r="F108" s="247"/>
      <c r="G108" s="246"/>
      <c r="H108" s="245"/>
      <c r="I108" s="245"/>
      <c r="J108" s="246"/>
      <c r="K108" s="138"/>
      <c r="L108" s="138"/>
      <c r="M108" s="138"/>
      <c r="N108" s="138"/>
      <c r="O108" s="138"/>
      <c r="P108" s="138"/>
      <c r="Q108" s="138"/>
      <c r="R108" s="138"/>
    </row>
    <row r="109" spans="1:18" s="134" customFormat="1" x14ac:dyDescent="0.25">
      <c r="A109" s="241">
        <v>43146</v>
      </c>
      <c r="B109" s="242">
        <v>180154118</v>
      </c>
      <c r="C109" s="247">
        <v>1</v>
      </c>
      <c r="D109" s="246">
        <v>119963</v>
      </c>
      <c r="E109" s="242"/>
      <c r="F109" s="247"/>
      <c r="G109" s="246"/>
      <c r="H109" s="245"/>
      <c r="I109" s="245">
        <v>5048665</v>
      </c>
      <c r="J109" s="246" t="s">
        <v>17</v>
      </c>
      <c r="K109" s="138"/>
      <c r="L109" s="138"/>
      <c r="M109" s="138"/>
      <c r="N109" s="138"/>
      <c r="O109" s="138"/>
      <c r="P109" s="138"/>
      <c r="Q109" s="138"/>
      <c r="R109" s="138"/>
    </row>
    <row r="110" spans="1:18" s="134" customFormat="1" x14ac:dyDescent="0.25">
      <c r="A110" s="241">
        <v>43147</v>
      </c>
      <c r="B110" s="242">
        <v>180154133</v>
      </c>
      <c r="C110" s="247">
        <v>22</v>
      </c>
      <c r="D110" s="246">
        <v>2670238</v>
      </c>
      <c r="E110" s="242"/>
      <c r="F110" s="247"/>
      <c r="G110" s="246"/>
      <c r="H110" s="245"/>
      <c r="I110" s="245"/>
      <c r="J110" s="246"/>
      <c r="K110" s="138"/>
      <c r="L110" s="138"/>
      <c r="M110" s="138"/>
      <c r="N110" s="138"/>
      <c r="O110" s="138"/>
      <c r="P110" s="138"/>
      <c r="Q110" s="138"/>
      <c r="R110" s="138"/>
    </row>
    <row r="111" spans="1:18" s="134" customFormat="1" x14ac:dyDescent="0.25">
      <c r="A111" s="241">
        <v>43147</v>
      </c>
      <c r="B111" s="242">
        <v>180154147</v>
      </c>
      <c r="C111" s="247">
        <v>3</v>
      </c>
      <c r="D111" s="246">
        <v>314825</v>
      </c>
      <c r="E111" s="242"/>
      <c r="F111" s="247"/>
      <c r="G111" s="246"/>
      <c r="H111" s="245"/>
      <c r="I111" s="245"/>
      <c r="J111" s="246"/>
      <c r="K111" s="138"/>
      <c r="L111" s="138"/>
      <c r="M111" s="138"/>
      <c r="N111" s="138"/>
      <c r="O111" s="138"/>
      <c r="P111" s="138"/>
      <c r="Q111" s="138"/>
      <c r="R111" s="138"/>
    </row>
    <row r="112" spans="1:18" s="134" customFormat="1" x14ac:dyDescent="0.25">
      <c r="A112" s="241">
        <v>43147</v>
      </c>
      <c r="B112" s="242">
        <v>180154159</v>
      </c>
      <c r="C112" s="247">
        <v>11</v>
      </c>
      <c r="D112" s="246">
        <v>1092175</v>
      </c>
      <c r="E112" s="242"/>
      <c r="F112" s="247"/>
      <c r="G112" s="246"/>
      <c r="H112" s="245"/>
      <c r="I112" s="245"/>
      <c r="J112" s="246"/>
      <c r="K112" s="138"/>
      <c r="L112" s="138"/>
      <c r="M112" s="138"/>
      <c r="N112" s="138"/>
      <c r="O112" s="138"/>
      <c r="P112" s="138"/>
      <c r="Q112" s="138"/>
      <c r="R112" s="138"/>
    </row>
    <row r="113" spans="1:18" s="134" customFormat="1" x14ac:dyDescent="0.25">
      <c r="A113" s="241">
        <v>43147</v>
      </c>
      <c r="B113" s="242">
        <v>180154165</v>
      </c>
      <c r="C113" s="247">
        <v>2</v>
      </c>
      <c r="D113" s="246">
        <v>136150</v>
      </c>
      <c r="E113" s="242"/>
      <c r="F113" s="247"/>
      <c r="G113" s="246"/>
      <c r="H113" s="245"/>
      <c r="I113" s="245"/>
      <c r="J113" s="246"/>
      <c r="K113" s="138"/>
      <c r="L113" s="138"/>
      <c r="M113" s="138"/>
      <c r="N113" s="138"/>
      <c r="O113" s="138"/>
      <c r="P113" s="138"/>
      <c r="Q113" s="138"/>
      <c r="R113" s="138"/>
    </row>
    <row r="114" spans="1:18" s="134" customFormat="1" x14ac:dyDescent="0.25">
      <c r="A114" s="241">
        <v>43147</v>
      </c>
      <c r="B114" s="242">
        <v>180154189</v>
      </c>
      <c r="C114" s="247">
        <v>2</v>
      </c>
      <c r="D114" s="246">
        <v>234238</v>
      </c>
      <c r="E114" s="242"/>
      <c r="F114" s="247"/>
      <c r="G114" s="246"/>
      <c r="H114" s="245"/>
      <c r="I114" s="245"/>
      <c r="J114" s="246"/>
      <c r="K114" s="138"/>
      <c r="L114" s="138"/>
      <c r="M114" s="138"/>
      <c r="N114" s="138"/>
      <c r="O114" s="138"/>
      <c r="P114" s="138"/>
      <c r="Q114" s="138"/>
      <c r="R114" s="138"/>
    </row>
    <row r="115" spans="1:18" s="134" customFormat="1" x14ac:dyDescent="0.25">
      <c r="A115" s="241">
        <v>43147</v>
      </c>
      <c r="B115" s="242">
        <v>180154193</v>
      </c>
      <c r="C115" s="247">
        <v>2</v>
      </c>
      <c r="D115" s="246">
        <v>207900</v>
      </c>
      <c r="E115" s="242"/>
      <c r="F115" s="247"/>
      <c r="G115" s="246"/>
      <c r="H115" s="245"/>
      <c r="I115" s="245"/>
      <c r="J115" s="246"/>
      <c r="K115" s="138"/>
      <c r="L115" s="138"/>
      <c r="M115" s="138"/>
      <c r="N115" s="138"/>
      <c r="O115" s="138"/>
      <c r="P115" s="138"/>
      <c r="Q115" s="138"/>
      <c r="R115" s="138"/>
    </row>
    <row r="116" spans="1:18" s="134" customFormat="1" x14ac:dyDescent="0.25">
      <c r="A116" s="241">
        <v>43147</v>
      </c>
      <c r="B116" s="242">
        <v>180154196</v>
      </c>
      <c r="C116" s="247">
        <v>3</v>
      </c>
      <c r="D116" s="246">
        <v>296188</v>
      </c>
      <c r="E116" s="242"/>
      <c r="F116" s="247"/>
      <c r="G116" s="246"/>
      <c r="H116" s="245"/>
      <c r="I116" s="245">
        <v>4951714</v>
      </c>
      <c r="J116" s="246" t="s">
        <v>17</v>
      </c>
      <c r="K116" s="138"/>
      <c r="L116" s="138"/>
      <c r="M116" s="138"/>
      <c r="N116" s="138"/>
      <c r="O116" s="138"/>
      <c r="P116" s="138"/>
      <c r="Q116" s="138"/>
      <c r="R116" s="138"/>
    </row>
    <row r="117" spans="1:18" s="134" customFormat="1" x14ac:dyDescent="0.25">
      <c r="A117" s="241">
        <v>43148</v>
      </c>
      <c r="B117" s="242">
        <v>180154228</v>
      </c>
      <c r="C117" s="247">
        <v>15</v>
      </c>
      <c r="D117" s="246">
        <v>1650075</v>
      </c>
      <c r="E117" s="242">
        <v>180040444</v>
      </c>
      <c r="F117" s="247">
        <v>7</v>
      </c>
      <c r="G117" s="246">
        <v>886113</v>
      </c>
      <c r="H117" s="245"/>
      <c r="I117" s="245"/>
      <c r="J117" s="246"/>
      <c r="K117" s="138"/>
      <c r="L117" s="138"/>
      <c r="M117" s="138"/>
      <c r="N117" s="138"/>
      <c r="O117" s="138"/>
      <c r="P117" s="138"/>
      <c r="Q117" s="138"/>
      <c r="R117" s="138"/>
    </row>
    <row r="118" spans="1:18" s="134" customFormat="1" x14ac:dyDescent="0.25">
      <c r="A118" s="241">
        <v>43148</v>
      </c>
      <c r="B118" s="242">
        <v>180154230</v>
      </c>
      <c r="C118" s="247">
        <v>4</v>
      </c>
      <c r="D118" s="246">
        <v>335563</v>
      </c>
      <c r="E118" s="242"/>
      <c r="F118" s="247"/>
      <c r="G118" s="246"/>
      <c r="H118" s="245"/>
      <c r="I118" s="245"/>
      <c r="J118" s="246"/>
      <c r="K118" s="138"/>
      <c r="L118" s="138"/>
      <c r="M118" s="138"/>
      <c r="N118" s="138"/>
      <c r="O118" s="138"/>
      <c r="P118" s="138"/>
      <c r="Q118" s="138"/>
      <c r="R118" s="138"/>
    </row>
    <row r="119" spans="1:18" s="134" customFormat="1" x14ac:dyDescent="0.25">
      <c r="A119" s="241">
        <v>43148</v>
      </c>
      <c r="B119" s="242">
        <v>180154243</v>
      </c>
      <c r="C119" s="247">
        <v>5</v>
      </c>
      <c r="D119" s="246">
        <v>505663</v>
      </c>
      <c r="E119" s="242"/>
      <c r="F119" s="247"/>
      <c r="G119" s="246"/>
      <c r="H119" s="245"/>
      <c r="I119" s="245"/>
      <c r="J119" s="246"/>
      <c r="K119" s="138"/>
      <c r="L119" s="138"/>
      <c r="M119" s="138"/>
      <c r="N119" s="138"/>
      <c r="O119" s="138"/>
      <c r="P119" s="138"/>
      <c r="Q119" s="138"/>
      <c r="R119" s="138"/>
    </row>
    <row r="120" spans="1:18" s="134" customFormat="1" x14ac:dyDescent="0.25">
      <c r="A120" s="241">
        <v>43148</v>
      </c>
      <c r="B120" s="242">
        <v>180154257</v>
      </c>
      <c r="C120" s="247">
        <v>12</v>
      </c>
      <c r="D120" s="246">
        <v>1241625</v>
      </c>
      <c r="E120" s="242"/>
      <c r="F120" s="247"/>
      <c r="G120" s="246"/>
      <c r="H120" s="245"/>
      <c r="I120" s="245"/>
      <c r="J120" s="246"/>
      <c r="K120" s="138"/>
      <c r="L120" s="138"/>
      <c r="M120" s="138"/>
      <c r="N120" s="138"/>
      <c r="O120" s="138"/>
      <c r="P120" s="138"/>
      <c r="Q120" s="138"/>
      <c r="R120" s="138"/>
    </row>
    <row r="121" spans="1:18" s="134" customFormat="1" x14ac:dyDescent="0.25">
      <c r="A121" s="241">
        <v>43148</v>
      </c>
      <c r="B121" s="242">
        <v>180154268</v>
      </c>
      <c r="C121" s="247">
        <v>6</v>
      </c>
      <c r="D121" s="246">
        <v>626938</v>
      </c>
      <c r="E121" s="242"/>
      <c r="F121" s="247"/>
      <c r="G121" s="246"/>
      <c r="H121" s="245"/>
      <c r="I121" s="245">
        <v>3473751</v>
      </c>
      <c r="J121" s="246" t="s">
        <v>17</v>
      </c>
      <c r="K121" s="138"/>
      <c r="L121" s="323"/>
      <c r="M121" s="138"/>
      <c r="N121" s="138"/>
      <c r="O121" s="138"/>
      <c r="P121" s="138"/>
      <c r="Q121" s="138"/>
      <c r="R121" s="138"/>
    </row>
    <row r="122" spans="1:18" s="134" customFormat="1" x14ac:dyDescent="0.25">
      <c r="A122" s="241">
        <v>43150</v>
      </c>
      <c r="B122" s="242">
        <v>180154374</v>
      </c>
      <c r="C122" s="247">
        <v>50</v>
      </c>
      <c r="D122" s="246">
        <v>5728888</v>
      </c>
      <c r="E122" s="242">
        <v>180040483</v>
      </c>
      <c r="F122" s="247">
        <v>4</v>
      </c>
      <c r="G122" s="246">
        <v>463575</v>
      </c>
      <c r="H122" s="245"/>
      <c r="I122" s="245"/>
      <c r="J122" s="246"/>
      <c r="K122" s="138"/>
      <c r="L122" s="138"/>
      <c r="M122" s="138"/>
      <c r="N122" s="138"/>
      <c r="O122" s="138"/>
      <c r="P122" s="138"/>
      <c r="Q122" s="138"/>
      <c r="R122" s="138"/>
    </row>
    <row r="123" spans="1:18" s="134" customFormat="1" x14ac:dyDescent="0.25">
      <c r="A123" s="241">
        <v>43150</v>
      </c>
      <c r="B123" s="242">
        <v>180154391</v>
      </c>
      <c r="C123" s="247">
        <v>19</v>
      </c>
      <c r="D123" s="246">
        <v>2242713</v>
      </c>
      <c r="E123" s="242"/>
      <c r="F123" s="247"/>
      <c r="G123" s="246"/>
      <c r="H123" s="245"/>
      <c r="I123" s="245"/>
      <c r="J123" s="246"/>
      <c r="K123" s="138"/>
      <c r="L123" s="138"/>
      <c r="M123" s="138"/>
      <c r="N123" s="138"/>
      <c r="O123" s="138"/>
      <c r="P123" s="138"/>
      <c r="Q123" s="138"/>
      <c r="R123" s="138"/>
    </row>
    <row r="124" spans="1:18" s="134" customFormat="1" x14ac:dyDescent="0.25">
      <c r="A124" s="241">
        <v>43150</v>
      </c>
      <c r="B124" s="242">
        <v>180154417</v>
      </c>
      <c r="C124" s="247">
        <v>14</v>
      </c>
      <c r="D124" s="246">
        <v>1388188</v>
      </c>
      <c r="E124" s="242"/>
      <c r="F124" s="247"/>
      <c r="G124" s="246"/>
      <c r="H124" s="245"/>
      <c r="I124" s="245"/>
      <c r="J124" s="246"/>
      <c r="K124" s="138"/>
      <c r="L124" s="138"/>
      <c r="M124" s="138"/>
      <c r="N124" s="138"/>
      <c r="O124" s="138"/>
      <c r="P124" s="138"/>
      <c r="Q124" s="138"/>
      <c r="R124" s="138"/>
    </row>
    <row r="125" spans="1:18" s="134" customFormat="1" x14ac:dyDescent="0.25">
      <c r="A125" s="241">
        <v>43150</v>
      </c>
      <c r="B125" s="242">
        <v>180154425</v>
      </c>
      <c r="C125" s="247">
        <v>9</v>
      </c>
      <c r="D125" s="246">
        <v>806925</v>
      </c>
      <c r="E125" s="242"/>
      <c r="F125" s="247"/>
      <c r="G125" s="246"/>
      <c r="H125" s="245"/>
      <c r="I125" s="245"/>
      <c r="J125" s="246"/>
      <c r="K125" s="138"/>
      <c r="L125" s="138"/>
      <c r="M125" s="138"/>
      <c r="N125" s="138"/>
      <c r="O125" s="138"/>
      <c r="P125" s="138"/>
      <c r="Q125" s="138"/>
      <c r="R125" s="138"/>
    </row>
    <row r="126" spans="1:18" s="134" customFormat="1" x14ac:dyDescent="0.25">
      <c r="A126" s="241">
        <v>43150</v>
      </c>
      <c r="B126" s="242">
        <v>180154433</v>
      </c>
      <c r="C126" s="247">
        <v>3</v>
      </c>
      <c r="D126" s="246">
        <v>422450</v>
      </c>
      <c r="E126" s="242"/>
      <c r="F126" s="247"/>
      <c r="G126" s="246"/>
      <c r="H126" s="245"/>
      <c r="I126" s="245">
        <v>10125589</v>
      </c>
      <c r="J126" s="246" t="s">
        <v>17</v>
      </c>
      <c r="K126" s="138"/>
      <c r="L126" s="138"/>
      <c r="M126" s="138"/>
      <c r="N126" s="138"/>
      <c r="O126" s="138"/>
      <c r="P126" s="138"/>
      <c r="Q126" s="138"/>
      <c r="R126" s="138"/>
    </row>
    <row r="127" spans="1:18" s="134" customFormat="1" x14ac:dyDescent="0.25">
      <c r="A127" s="241">
        <v>43151</v>
      </c>
      <c r="B127" s="242">
        <v>180154481</v>
      </c>
      <c r="C127" s="247">
        <v>17</v>
      </c>
      <c r="D127" s="246">
        <v>1647363</v>
      </c>
      <c r="E127" s="242">
        <v>180040512</v>
      </c>
      <c r="F127" s="247">
        <v>1</v>
      </c>
      <c r="G127" s="246">
        <v>102025</v>
      </c>
      <c r="H127" s="245"/>
      <c r="I127" s="245"/>
      <c r="J127" s="246"/>
      <c r="K127" s="138"/>
      <c r="L127" s="138"/>
      <c r="M127" s="138"/>
      <c r="N127" s="138"/>
      <c r="O127" s="138"/>
      <c r="P127" s="138"/>
      <c r="Q127" s="138"/>
      <c r="R127" s="138"/>
    </row>
    <row r="128" spans="1:18" s="134" customFormat="1" x14ac:dyDescent="0.25">
      <c r="A128" s="241">
        <v>43151</v>
      </c>
      <c r="B128" s="242">
        <v>180154490</v>
      </c>
      <c r="C128" s="247">
        <v>12</v>
      </c>
      <c r="D128" s="246">
        <v>1306988</v>
      </c>
      <c r="E128" s="242"/>
      <c r="F128" s="247"/>
      <c r="G128" s="246"/>
      <c r="H128" s="245"/>
      <c r="I128" s="245"/>
      <c r="J128" s="246"/>
      <c r="K128" s="138"/>
      <c r="L128" s="138"/>
      <c r="M128" s="138"/>
      <c r="N128" s="138"/>
      <c r="O128" s="138"/>
      <c r="P128" s="138"/>
      <c r="Q128" s="138"/>
      <c r="R128" s="138"/>
    </row>
    <row r="129" spans="1:18" s="134" customFormat="1" x14ac:dyDescent="0.25">
      <c r="A129" s="241">
        <v>43151</v>
      </c>
      <c r="B129" s="242">
        <v>180154504</v>
      </c>
      <c r="C129" s="247">
        <v>9</v>
      </c>
      <c r="D129" s="246">
        <v>1082813</v>
      </c>
      <c r="E129" s="242"/>
      <c r="F129" s="247"/>
      <c r="G129" s="246"/>
      <c r="H129" s="245"/>
      <c r="I129" s="245"/>
      <c r="J129" s="246"/>
      <c r="K129" s="138"/>
      <c r="L129" s="138"/>
      <c r="M129" s="138"/>
      <c r="N129" s="138"/>
      <c r="O129" s="138"/>
      <c r="P129" s="138"/>
      <c r="Q129" s="138"/>
      <c r="R129" s="138"/>
    </row>
    <row r="130" spans="1:18" s="134" customFormat="1" x14ac:dyDescent="0.25">
      <c r="A130" s="241">
        <v>43151</v>
      </c>
      <c r="B130" s="242">
        <v>180154509</v>
      </c>
      <c r="C130" s="247">
        <v>6</v>
      </c>
      <c r="D130" s="246">
        <v>723538</v>
      </c>
      <c r="E130" s="242"/>
      <c r="F130" s="247"/>
      <c r="G130" s="246"/>
      <c r="H130" s="245"/>
      <c r="I130" s="245"/>
      <c r="J130" s="246"/>
      <c r="K130" s="138"/>
      <c r="L130" s="138"/>
      <c r="M130" s="138"/>
      <c r="N130" s="138"/>
      <c r="O130" s="138"/>
      <c r="P130" s="138"/>
      <c r="Q130" s="138"/>
      <c r="R130" s="138"/>
    </row>
    <row r="131" spans="1:18" s="134" customFormat="1" x14ac:dyDescent="0.25">
      <c r="A131" s="241">
        <v>43151</v>
      </c>
      <c r="B131" s="242">
        <v>180154521</v>
      </c>
      <c r="C131" s="247">
        <v>4</v>
      </c>
      <c r="D131" s="246">
        <v>436013</v>
      </c>
      <c r="E131" s="242"/>
      <c r="F131" s="247"/>
      <c r="G131" s="246"/>
      <c r="H131" s="245"/>
      <c r="I131" s="245"/>
      <c r="J131" s="246"/>
      <c r="K131" s="138"/>
      <c r="L131" s="138"/>
      <c r="M131" s="138"/>
      <c r="N131" s="138"/>
      <c r="O131" s="138"/>
      <c r="P131" s="138"/>
      <c r="Q131" s="138"/>
      <c r="R131" s="138"/>
    </row>
    <row r="132" spans="1:18" s="134" customFormat="1" x14ac:dyDescent="0.25">
      <c r="A132" s="241">
        <v>43151</v>
      </c>
      <c r="B132" s="242">
        <v>180154544</v>
      </c>
      <c r="C132" s="247">
        <v>5</v>
      </c>
      <c r="D132" s="246">
        <v>489300</v>
      </c>
      <c r="E132" s="242"/>
      <c r="F132" s="247"/>
      <c r="G132" s="246"/>
      <c r="H132" s="245"/>
      <c r="I132" s="245">
        <v>5583990</v>
      </c>
      <c r="J132" s="246" t="s">
        <v>17</v>
      </c>
      <c r="K132" s="138"/>
      <c r="L132" s="138"/>
      <c r="M132" s="138"/>
      <c r="N132" s="138"/>
      <c r="O132" s="138"/>
      <c r="P132" s="138"/>
      <c r="Q132" s="138"/>
      <c r="R132" s="138"/>
    </row>
    <row r="133" spans="1:18" s="134" customFormat="1" x14ac:dyDescent="0.25">
      <c r="A133" s="241">
        <v>43152</v>
      </c>
      <c r="B133" s="242">
        <v>180154567</v>
      </c>
      <c r="C133" s="247">
        <v>3</v>
      </c>
      <c r="D133" s="246">
        <v>308000</v>
      </c>
      <c r="E133" s="242">
        <v>180040528</v>
      </c>
      <c r="F133" s="247">
        <v>11</v>
      </c>
      <c r="G133" s="246">
        <v>1185188</v>
      </c>
      <c r="H133" s="245"/>
      <c r="I133" s="245"/>
      <c r="J133" s="246"/>
      <c r="K133" s="138"/>
      <c r="L133" s="138"/>
      <c r="M133" s="138"/>
      <c r="N133" s="138"/>
      <c r="O133" s="138"/>
      <c r="P133" s="138"/>
      <c r="Q133" s="138"/>
      <c r="R133" s="138"/>
    </row>
    <row r="134" spans="1:18" s="134" customFormat="1" x14ac:dyDescent="0.25">
      <c r="A134" s="241">
        <v>43152</v>
      </c>
      <c r="B134" s="242">
        <v>180154569</v>
      </c>
      <c r="C134" s="247">
        <v>14</v>
      </c>
      <c r="D134" s="246">
        <v>1578325</v>
      </c>
      <c r="E134" s="242"/>
      <c r="F134" s="247"/>
      <c r="G134" s="246"/>
      <c r="H134" s="245"/>
      <c r="I134" s="245"/>
      <c r="J134" s="246"/>
      <c r="K134" s="138"/>
      <c r="L134" s="138"/>
      <c r="M134" s="138"/>
      <c r="N134" s="138"/>
      <c r="O134" s="138"/>
      <c r="P134" s="138"/>
      <c r="Q134" s="138"/>
      <c r="R134" s="138"/>
    </row>
    <row r="135" spans="1:18" s="134" customFormat="1" x14ac:dyDescent="0.25">
      <c r="A135" s="241">
        <v>43152</v>
      </c>
      <c r="B135" s="242">
        <v>180154576</v>
      </c>
      <c r="C135" s="247">
        <v>5</v>
      </c>
      <c r="D135" s="246">
        <v>595000</v>
      </c>
      <c r="E135" s="242"/>
      <c r="F135" s="247"/>
      <c r="G135" s="246"/>
      <c r="H135" s="245"/>
      <c r="I135" s="245"/>
      <c r="J135" s="246"/>
      <c r="K135" s="138"/>
      <c r="L135" s="138"/>
      <c r="M135" s="138"/>
      <c r="N135" s="138"/>
      <c r="O135" s="138"/>
      <c r="P135" s="138"/>
      <c r="Q135" s="138"/>
      <c r="R135" s="138"/>
    </row>
    <row r="136" spans="1:18" s="134" customFormat="1" x14ac:dyDescent="0.25">
      <c r="A136" s="241">
        <v>43152</v>
      </c>
      <c r="B136" s="242">
        <v>180154612</v>
      </c>
      <c r="C136" s="247">
        <v>15</v>
      </c>
      <c r="D136" s="246">
        <v>1528100</v>
      </c>
      <c r="E136" s="242"/>
      <c r="F136" s="247"/>
      <c r="G136" s="246"/>
      <c r="H136" s="245"/>
      <c r="I136" s="245"/>
      <c r="J136" s="246"/>
      <c r="K136" s="138"/>
      <c r="L136" s="138"/>
      <c r="M136" s="138"/>
      <c r="N136" s="138"/>
      <c r="O136" s="138"/>
      <c r="P136" s="138"/>
      <c r="Q136" s="138"/>
      <c r="R136" s="138"/>
    </row>
    <row r="137" spans="1:18" s="134" customFormat="1" x14ac:dyDescent="0.25">
      <c r="A137" s="241">
        <v>43152</v>
      </c>
      <c r="B137" s="242">
        <v>180154617</v>
      </c>
      <c r="C137" s="247">
        <v>3</v>
      </c>
      <c r="D137" s="246">
        <v>371088</v>
      </c>
      <c r="E137" s="242"/>
      <c r="F137" s="247"/>
      <c r="G137" s="246"/>
      <c r="H137" s="245"/>
      <c r="I137" s="245"/>
      <c r="J137" s="246"/>
      <c r="K137" s="138"/>
      <c r="L137" s="138"/>
      <c r="M137" s="138"/>
      <c r="N137" s="138"/>
      <c r="O137" s="138"/>
      <c r="P137" s="138"/>
      <c r="Q137" s="138"/>
      <c r="R137" s="138"/>
    </row>
    <row r="138" spans="1:18" s="134" customFormat="1" x14ac:dyDescent="0.25">
      <c r="A138" s="241">
        <v>43152</v>
      </c>
      <c r="B138" s="242">
        <v>180154624</v>
      </c>
      <c r="C138" s="247">
        <v>3</v>
      </c>
      <c r="D138" s="246">
        <v>272300</v>
      </c>
      <c r="E138" s="242"/>
      <c r="F138" s="247"/>
      <c r="G138" s="246"/>
      <c r="H138" s="245"/>
      <c r="I138" s="245"/>
      <c r="J138" s="246"/>
      <c r="K138" s="138"/>
      <c r="L138" s="138"/>
      <c r="M138" s="138"/>
      <c r="N138" s="138"/>
      <c r="O138" s="138"/>
      <c r="P138" s="138"/>
      <c r="Q138" s="138"/>
      <c r="R138" s="138"/>
    </row>
    <row r="139" spans="1:18" s="134" customFormat="1" x14ac:dyDescent="0.25">
      <c r="A139" s="241">
        <v>43152</v>
      </c>
      <c r="B139" s="242">
        <v>180154632</v>
      </c>
      <c r="C139" s="247">
        <v>3</v>
      </c>
      <c r="D139" s="246">
        <v>372400</v>
      </c>
      <c r="E139" s="242"/>
      <c r="F139" s="247"/>
      <c r="G139" s="246"/>
      <c r="H139" s="245"/>
      <c r="I139" s="245">
        <v>3840025</v>
      </c>
      <c r="J139" s="246" t="s">
        <v>17</v>
      </c>
      <c r="K139" s="138"/>
      <c r="L139" s="138"/>
      <c r="M139" s="138"/>
      <c r="N139" s="138"/>
      <c r="O139" s="138"/>
      <c r="P139" s="138"/>
      <c r="Q139" s="138"/>
      <c r="R139" s="138"/>
    </row>
    <row r="140" spans="1:18" s="134" customFormat="1" x14ac:dyDescent="0.25">
      <c r="A140" s="241">
        <v>43153</v>
      </c>
      <c r="B140" s="242">
        <v>180154666</v>
      </c>
      <c r="C140" s="247">
        <v>13</v>
      </c>
      <c r="D140" s="246">
        <v>1454338</v>
      </c>
      <c r="E140" s="242">
        <v>180040584</v>
      </c>
      <c r="F140" s="247">
        <v>6</v>
      </c>
      <c r="G140" s="246">
        <v>548800</v>
      </c>
      <c r="H140" s="245"/>
      <c r="I140" s="245"/>
      <c r="J140" s="246"/>
      <c r="K140" s="138"/>
      <c r="L140" s="138"/>
      <c r="M140" s="138"/>
      <c r="N140" s="138"/>
      <c r="O140" s="138"/>
      <c r="P140" s="138"/>
      <c r="Q140" s="138"/>
      <c r="R140" s="138"/>
    </row>
    <row r="141" spans="1:18" s="134" customFormat="1" x14ac:dyDescent="0.25">
      <c r="A141" s="241">
        <v>43153</v>
      </c>
      <c r="B141" s="242">
        <v>180154669</v>
      </c>
      <c r="C141" s="247">
        <v>5</v>
      </c>
      <c r="D141" s="246">
        <v>583188</v>
      </c>
      <c r="E141" s="242"/>
      <c r="F141" s="247"/>
      <c r="G141" s="246"/>
      <c r="H141" s="245"/>
      <c r="I141" s="245"/>
      <c r="J141" s="246"/>
      <c r="K141" s="138"/>
      <c r="L141" s="138"/>
      <c r="M141" s="138"/>
      <c r="N141" s="138"/>
      <c r="O141" s="138"/>
      <c r="P141" s="138"/>
      <c r="Q141" s="138"/>
      <c r="R141" s="138"/>
    </row>
    <row r="142" spans="1:18" s="134" customFormat="1" x14ac:dyDescent="0.25">
      <c r="A142" s="241">
        <v>43153</v>
      </c>
      <c r="B142" s="242">
        <v>180154681</v>
      </c>
      <c r="C142" s="247">
        <v>7</v>
      </c>
      <c r="D142" s="246">
        <v>854613</v>
      </c>
      <c r="E142" s="242"/>
      <c r="F142" s="247"/>
      <c r="G142" s="246"/>
      <c r="H142" s="245"/>
      <c r="I142" s="245"/>
      <c r="J142" s="246"/>
      <c r="K142" s="138"/>
      <c r="L142" s="138"/>
      <c r="M142" s="138"/>
      <c r="N142" s="138"/>
      <c r="O142" s="138"/>
      <c r="P142" s="138"/>
      <c r="Q142" s="138"/>
      <c r="R142" s="138"/>
    </row>
    <row r="143" spans="1:18" s="134" customFormat="1" x14ac:dyDescent="0.25">
      <c r="A143" s="241">
        <v>43153</v>
      </c>
      <c r="B143" s="242">
        <v>180154690</v>
      </c>
      <c r="C143" s="247">
        <v>5</v>
      </c>
      <c r="D143" s="246">
        <v>459463</v>
      </c>
      <c r="E143" s="242"/>
      <c r="F143" s="247"/>
      <c r="G143" s="246"/>
      <c r="H143" s="245"/>
      <c r="I143" s="245"/>
      <c r="J143" s="246"/>
      <c r="K143" s="138"/>
      <c r="L143" s="138"/>
      <c r="M143" s="138"/>
      <c r="N143" s="138"/>
      <c r="O143" s="138"/>
      <c r="P143" s="138"/>
      <c r="Q143" s="138"/>
      <c r="R143" s="138"/>
    </row>
    <row r="144" spans="1:18" s="134" customFormat="1" x14ac:dyDescent="0.25">
      <c r="A144" s="241">
        <v>43153</v>
      </c>
      <c r="B144" s="242">
        <v>180154707</v>
      </c>
      <c r="C144" s="247">
        <v>8</v>
      </c>
      <c r="D144" s="246">
        <v>898275</v>
      </c>
      <c r="E144" s="242"/>
      <c r="F144" s="247"/>
      <c r="G144" s="246"/>
      <c r="H144" s="245"/>
      <c r="I144" s="245"/>
      <c r="J144" s="246"/>
      <c r="K144" s="138"/>
      <c r="L144" s="138"/>
      <c r="M144" s="138"/>
      <c r="N144" s="138"/>
      <c r="O144" s="138"/>
      <c r="P144" s="138"/>
      <c r="Q144" s="138"/>
      <c r="R144" s="138"/>
    </row>
    <row r="145" spans="1:18" s="134" customFormat="1" x14ac:dyDescent="0.25">
      <c r="A145" s="241">
        <v>43153</v>
      </c>
      <c r="B145" s="242">
        <v>180154715</v>
      </c>
      <c r="C145" s="247">
        <v>7</v>
      </c>
      <c r="D145" s="246">
        <v>857763</v>
      </c>
      <c r="E145" s="242"/>
      <c r="F145" s="247"/>
      <c r="G145" s="246"/>
      <c r="H145" s="245"/>
      <c r="I145" s="245"/>
      <c r="J145" s="246"/>
      <c r="K145" s="138"/>
      <c r="L145" s="138"/>
      <c r="M145" s="138"/>
      <c r="N145" s="138"/>
      <c r="O145" s="138"/>
      <c r="P145" s="138"/>
      <c r="Q145" s="138"/>
      <c r="R145" s="138"/>
    </row>
    <row r="146" spans="1:18" s="134" customFormat="1" x14ac:dyDescent="0.25">
      <c r="A146" s="241">
        <v>43153</v>
      </c>
      <c r="B146" s="242">
        <v>180154724</v>
      </c>
      <c r="C146" s="247">
        <v>3</v>
      </c>
      <c r="D146" s="246">
        <v>381238</v>
      </c>
      <c r="E146" s="242"/>
      <c r="F146" s="247"/>
      <c r="G146" s="246"/>
      <c r="H146" s="245"/>
      <c r="I146" s="245"/>
      <c r="J146" s="246"/>
      <c r="K146" s="138"/>
      <c r="L146" s="138"/>
      <c r="M146" s="138"/>
      <c r="N146" s="138"/>
      <c r="O146" s="138"/>
      <c r="P146" s="138"/>
      <c r="Q146" s="138"/>
      <c r="R146" s="138"/>
    </row>
    <row r="147" spans="1:18" s="134" customFormat="1" x14ac:dyDescent="0.25">
      <c r="A147" s="241">
        <v>43153</v>
      </c>
      <c r="B147" s="242">
        <v>180154731</v>
      </c>
      <c r="C147" s="247">
        <v>1</v>
      </c>
      <c r="D147" s="246">
        <v>148575</v>
      </c>
      <c r="E147" s="242"/>
      <c r="F147" s="247"/>
      <c r="G147" s="246"/>
      <c r="H147" s="245"/>
      <c r="I147" s="245"/>
      <c r="J147" s="246"/>
      <c r="K147" s="138"/>
      <c r="L147" s="138"/>
      <c r="M147" s="138"/>
      <c r="N147" s="138"/>
      <c r="O147" s="138"/>
      <c r="P147" s="138"/>
      <c r="Q147" s="138"/>
      <c r="R147" s="138"/>
    </row>
    <row r="148" spans="1:18" s="134" customFormat="1" x14ac:dyDescent="0.25">
      <c r="A148" s="241">
        <v>43153</v>
      </c>
      <c r="B148" s="242">
        <v>180154739</v>
      </c>
      <c r="C148" s="247">
        <v>1</v>
      </c>
      <c r="D148" s="246">
        <v>93013</v>
      </c>
      <c r="E148" s="242"/>
      <c r="F148" s="247"/>
      <c r="G148" s="246"/>
      <c r="H148" s="245"/>
      <c r="I148" s="245">
        <v>5181666</v>
      </c>
      <c r="J148" s="246" t="s">
        <v>17</v>
      </c>
      <c r="K148" s="138"/>
      <c r="L148" s="138"/>
      <c r="M148" s="138"/>
      <c r="N148" s="138"/>
      <c r="O148" s="138"/>
      <c r="P148" s="138"/>
      <c r="Q148" s="138"/>
      <c r="R148" s="138"/>
    </row>
    <row r="149" spans="1:18" s="134" customFormat="1" x14ac:dyDescent="0.25">
      <c r="A149" s="241">
        <v>43154</v>
      </c>
      <c r="B149" s="242">
        <v>180154763</v>
      </c>
      <c r="C149" s="247">
        <v>26</v>
      </c>
      <c r="D149" s="246">
        <v>2976750</v>
      </c>
      <c r="E149" s="242"/>
      <c r="F149" s="247"/>
      <c r="G149" s="246"/>
      <c r="H149" s="245"/>
      <c r="I149" s="245"/>
      <c r="J149" s="246"/>
      <c r="K149" s="138"/>
      <c r="L149" s="138"/>
      <c r="M149" s="138"/>
      <c r="N149" s="138"/>
      <c r="O149" s="138"/>
      <c r="P149" s="138"/>
      <c r="Q149" s="138"/>
      <c r="R149" s="138"/>
    </row>
    <row r="150" spans="1:18" s="134" customFormat="1" x14ac:dyDescent="0.25">
      <c r="A150" s="241">
        <v>43154</v>
      </c>
      <c r="B150" s="242">
        <v>180154772</v>
      </c>
      <c r="C150" s="247">
        <v>5</v>
      </c>
      <c r="D150" s="246">
        <v>636038</v>
      </c>
      <c r="E150" s="242"/>
      <c r="F150" s="247"/>
      <c r="G150" s="246"/>
      <c r="H150" s="245"/>
      <c r="I150" s="245"/>
      <c r="J150" s="246"/>
      <c r="K150" s="138"/>
      <c r="L150" s="138"/>
      <c r="M150" s="138"/>
      <c r="N150" s="138"/>
      <c r="O150" s="138"/>
      <c r="P150" s="138"/>
      <c r="Q150" s="138"/>
      <c r="R150" s="138"/>
    </row>
    <row r="151" spans="1:18" s="134" customFormat="1" x14ac:dyDescent="0.25">
      <c r="A151" s="241">
        <v>43154</v>
      </c>
      <c r="B151" s="242">
        <v>180154786</v>
      </c>
      <c r="C151" s="247">
        <v>11</v>
      </c>
      <c r="D151" s="246">
        <v>1272688</v>
      </c>
      <c r="E151" s="242"/>
      <c r="F151" s="247"/>
      <c r="G151" s="246"/>
      <c r="H151" s="245"/>
      <c r="I151" s="245"/>
      <c r="J151" s="246"/>
      <c r="K151" s="138"/>
      <c r="L151" s="138"/>
      <c r="M151" s="138"/>
      <c r="N151" s="138"/>
      <c r="O151" s="138"/>
      <c r="P151" s="138"/>
      <c r="Q151" s="138"/>
      <c r="R151" s="138"/>
    </row>
    <row r="152" spans="1:18" s="134" customFormat="1" x14ac:dyDescent="0.25">
      <c r="A152" s="241">
        <v>43154</v>
      </c>
      <c r="B152" s="242">
        <v>180154798</v>
      </c>
      <c r="C152" s="247">
        <v>5</v>
      </c>
      <c r="D152" s="246">
        <v>618713</v>
      </c>
      <c r="E152" s="242"/>
      <c r="F152" s="247"/>
      <c r="G152" s="246"/>
      <c r="H152" s="245"/>
      <c r="I152" s="245"/>
      <c r="J152" s="246"/>
      <c r="K152" s="138"/>
      <c r="L152" s="138"/>
      <c r="M152" s="138"/>
      <c r="N152" s="138"/>
      <c r="O152" s="138"/>
      <c r="P152" s="138"/>
      <c r="Q152" s="138"/>
      <c r="R152" s="138"/>
    </row>
    <row r="153" spans="1:18" s="134" customFormat="1" x14ac:dyDescent="0.25">
      <c r="A153" s="241">
        <v>43154</v>
      </c>
      <c r="B153" s="242">
        <v>180154816</v>
      </c>
      <c r="C153" s="247">
        <v>2</v>
      </c>
      <c r="D153" s="246">
        <v>243513</v>
      </c>
      <c r="E153" s="242"/>
      <c r="F153" s="247"/>
      <c r="G153" s="246"/>
      <c r="H153" s="245"/>
      <c r="I153" s="245"/>
      <c r="J153" s="246"/>
      <c r="K153" s="138"/>
      <c r="L153" s="138"/>
      <c r="M153" s="138"/>
      <c r="N153" s="138"/>
      <c r="O153" s="138"/>
      <c r="P153" s="138"/>
      <c r="Q153" s="138"/>
      <c r="R153" s="138"/>
    </row>
    <row r="154" spans="1:18" s="134" customFormat="1" x14ac:dyDescent="0.25">
      <c r="A154" s="241">
        <v>43154</v>
      </c>
      <c r="B154" s="242">
        <v>180154828</v>
      </c>
      <c r="C154" s="247">
        <v>5</v>
      </c>
      <c r="D154" s="246">
        <v>472150</v>
      </c>
      <c r="E154" s="242"/>
      <c r="F154" s="247"/>
      <c r="G154" s="246"/>
      <c r="H154" s="245"/>
      <c r="I154" s="245"/>
      <c r="J154" s="246"/>
      <c r="K154" s="138"/>
      <c r="L154" s="138"/>
      <c r="M154" s="138"/>
      <c r="N154" s="138"/>
      <c r="O154" s="138"/>
      <c r="P154" s="138"/>
      <c r="Q154" s="138"/>
      <c r="R154" s="138"/>
    </row>
    <row r="155" spans="1:18" s="134" customFormat="1" x14ac:dyDescent="0.25">
      <c r="A155" s="241">
        <v>43154</v>
      </c>
      <c r="B155" s="242">
        <v>180154831</v>
      </c>
      <c r="C155" s="247">
        <v>5</v>
      </c>
      <c r="D155" s="246">
        <v>540138</v>
      </c>
      <c r="E155" s="242"/>
      <c r="F155" s="247"/>
      <c r="G155" s="246"/>
      <c r="H155" s="245"/>
      <c r="I155" s="245">
        <v>6759990</v>
      </c>
      <c r="J155" s="246" t="s">
        <v>17</v>
      </c>
      <c r="K155" s="138"/>
      <c r="L155" s="138"/>
      <c r="M155" s="138"/>
      <c r="N155" s="138"/>
      <c r="O155" s="138"/>
      <c r="P155" s="138"/>
      <c r="Q155" s="138"/>
      <c r="R155" s="138"/>
    </row>
    <row r="156" spans="1:18" s="134" customFormat="1" x14ac:dyDescent="0.25">
      <c r="A156" s="241">
        <v>43155</v>
      </c>
      <c r="B156" s="242">
        <v>180154849</v>
      </c>
      <c r="C156" s="247">
        <v>19</v>
      </c>
      <c r="D156" s="246">
        <v>2033588</v>
      </c>
      <c r="E156" s="242">
        <v>180040613</v>
      </c>
      <c r="F156" s="247">
        <v>8</v>
      </c>
      <c r="G156" s="246">
        <v>804475</v>
      </c>
      <c r="H156" s="245"/>
      <c r="I156" s="245"/>
      <c r="J156" s="246"/>
      <c r="K156" s="138"/>
      <c r="L156" s="138"/>
      <c r="M156" s="138"/>
      <c r="N156" s="138"/>
      <c r="O156" s="138"/>
      <c r="P156" s="138"/>
      <c r="Q156" s="138"/>
      <c r="R156" s="138"/>
    </row>
    <row r="157" spans="1:18" s="134" customFormat="1" x14ac:dyDescent="0.25">
      <c r="A157" s="241">
        <v>43155</v>
      </c>
      <c r="B157" s="242">
        <v>180154878</v>
      </c>
      <c r="C157" s="247">
        <v>11</v>
      </c>
      <c r="D157" s="246">
        <v>1162350</v>
      </c>
      <c r="E157" s="242"/>
      <c r="F157" s="247"/>
      <c r="G157" s="246"/>
      <c r="H157" s="245"/>
      <c r="I157" s="245"/>
      <c r="J157" s="246"/>
      <c r="K157" s="138"/>
      <c r="L157" s="138"/>
      <c r="M157" s="138"/>
      <c r="N157" s="138"/>
      <c r="O157" s="138"/>
      <c r="P157" s="138"/>
      <c r="Q157" s="138"/>
      <c r="R157" s="138"/>
    </row>
    <row r="158" spans="1:18" s="134" customFormat="1" x14ac:dyDescent="0.25">
      <c r="A158" s="241">
        <v>43155</v>
      </c>
      <c r="B158" s="242">
        <v>180154904</v>
      </c>
      <c r="C158" s="247">
        <v>8</v>
      </c>
      <c r="D158" s="246">
        <v>829763</v>
      </c>
      <c r="E158" s="242"/>
      <c r="F158" s="247"/>
      <c r="G158" s="246"/>
      <c r="H158" s="245"/>
      <c r="I158" s="245"/>
      <c r="J158" s="246"/>
      <c r="K158" s="138"/>
      <c r="L158" s="138"/>
      <c r="M158" s="138"/>
      <c r="N158" s="138"/>
      <c r="O158" s="138"/>
      <c r="P158" s="138"/>
      <c r="Q158" s="138"/>
      <c r="R158" s="138"/>
    </row>
    <row r="159" spans="1:18" s="134" customFormat="1" x14ac:dyDescent="0.25">
      <c r="A159" s="241">
        <v>43155</v>
      </c>
      <c r="B159" s="242">
        <v>180154920</v>
      </c>
      <c r="C159" s="247">
        <v>6</v>
      </c>
      <c r="D159" s="246">
        <v>695100</v>
      </c>
      <c r="E159" s="242"/>
      <c r="F159" s="247"/>
      <c r="G159" s="246"/>
      <c r="H159" s="245"/>
      <c r="I159" s="245">
        <v>3916326</v>
      </c>
      <c r="J159" s="246" t="s">
        <v>17</v>
      </c>
      <c r="K159" s="138"/>
      <c r="L159" s="138"/>
      <c r="M159" s="138"/>
      <c r="N159" s="138"/>
      <c r="O159" s="138"/>
      <c r="P159" s="138"/>
      <c r="Q159" s="138"/>
      <c r="R159" s="138"/>
    </row>
    <row r="160" spans="1:18" s="134" customFormat="1" x14ac:dyDescent="0.25">
      <c r="A160" s="241">
        <v>43157</v>
      </c>
      <c r="B160" s="242">
        <v>180155035</v>
      </c>
      <c r="C160" s="247">
        <v>46</v>
      </c>
      <c r="D160" s="246">
        <v>5173525</v>
      </c>
      <c r="E160" s="242">
        <v>180040655</v>
      </c>
      <c r="F160" s="247">
        <v>4</v>
      </c>
      <c r="G160" s="246">
        <v>477400</v>
      </c>
      <c r="H160" s="245"/>
      <c r="I160" s="245"/>
      <c r="J160" s="246"/>
      <c r="K160" s="138"/>
      <c r="L160" s="138"/>
      <c r="M160" s="138"/>
      <c r="N160" s="138"/>
      <c r="O160" s="138"/>
      <c r="P160" s="138"/>
      <c r="Q160" s="138"/>
      <c r="R160" s="138"/>
    </row>
    <row r="161" spans="1:18" s="134" customFormat="1" x14ac:dyDescent="0.25">
      <c r="A161" s="241">
        <v>43157</v>
      </c>
      <c r="B161" s="242">
        <v>180155043</v>
      </c>
      <c r="C161" s="247">
        <v>4</v>
      </c>
      <c r="D161" s="246">
        <v>337138</v>
      </c>
      <c r="E161" s="242"/>
      <c r="F161" s="247"/>
      <c r="G161" s="246"/>
      <c r="H161" s="245"/>
      <c r="I161" s="245"/>
      <c r="J161" s="246"/>
      <c r="K161" s="138"/>
      <c r="L161" s="138"/>
      <c r="M161" s="138"/>
      <c r="N161" s="138"/>
      <c r="O161" s="138"/>
      <c r="P161" s="138"/>
      <c r="Q161" s="138"/>
      <c r="R161" s="138"/>
    </row>
    <row r="162" spans="1:18" s="134" customFormat="1" x14ac:dyDescent="0.25">
      <c r="A162" s="241">
        <v>43157</v>
      </c>
      <c r="B162" s="242">
        <v>180155052</v>
      </c>
      <c r="C162" s="247">
        <v>5</v>
      </c>
      <c r="D162" s="246">
        <v>614338</v>
      </c>
      <c r="E162" s="242"/>
      <c r="F162" s="247"/>
      <c r="G162" s="246"/>
      <c r="H162" s="245"/>
      <c r="I162" s="245"/>
      <c r="J162" s="246"/>
      <c r="K162" s="138"/>
      <c r="L162" s="138"/>
      <c r="M162" s="138"/>
      <c r="N162" s="138"/>
      <c r="O162" s="138"/>
      <c r="P162" s="138"/>
      <c r="Q162" s="138"/>
      <c r="R162" s="138"/>
    </row>
    <row r="163" spans="1:18" s="134" customFormat="1" x14ac:dyDescent="0.25">
      <c r="A163" s="241">
        <v>43157</v>
      </c>
      <c r="B163" s="242">
        <v>180155063</v>
      </c>
      <c r="C163" s="247">
        <v>6</v>
      </c>
      <c r="D163" s="246">
        <v>724413</v>
      </c>
      <c r="E163" s="242"/>
      <c r="F163" s="247"/>
      <c r="G163" s="246"/>
      <c r="H163" s="245"/>
      <c r="I163" s="245"/>
      <c r="J163" s="246"/>
      <c r="K163" s="138"/>
      <c r="L163" s="138"/>
      <c r="M163" s="138"/>
      <c r="N163" s="138"/>
      <c r="O163" s="138"/>
      <c r="P163" s="138"/>
      <c r="Q163" s="138"/>
      <c r="R163" s="138"/>
    </row>
    <row r="164" spans="1:18" s="134" customFormat="1" x14ac:dyDescent="0.25">
      <c r="A164" s="241">
        <v>43157</v>
      </c>
      <c r="B164" s="242">
        <v>180155101</v>
      </c>
      <c r="C164" s="247">
        <v>19</v>
      </c>
      <c r="D164" s="246">
        <v>2094138</v>
      </c>
      <c r="E164" s="242"/>
      <c r="F164" s="247"/>
      <c r="G164" s="246"/>
      <c r="H164" s="245"/>
      <c r="I164" s="245"/>
      <c r="J164" s="246"/>
      <c r="K164" s="138"/>
      <c r="L164" s="138"/>
      <c r="M164" s="138"/>
      <c r="N164" s="138"/>
      <c r="O164" s="138"/>
      <c r="P164" s="138"/>
      <c r="Q164" s="138"/>
      <c r="R164" s="138"/>
    </row>
    <row r="165" spans="1:18" s="134" customFormat="1" x14ac:dyDescent="0.25">
      <c r="A165" s="241">
        <v>43157</v>
      </c>
      <c r="B165" s="242">
        <v>180155123</v>
      </c>
      <c r="C165" s="247">
        <v>9</v>
      </c>
      <c r="D165" s="246">
        <v>1035913</v>
      </c>
      <c r="E165" s="242"/>
      <c r="F165" s="247"/>
      <c r="G165" s="246"/>
      <c r="H165" s="245"/>
      <c r="I165" s="245">
        <v>9502065</v>
      </c>
      <c r="J165" s="246" t="s">
        <v>17</v>
      </c>
      <c r="K165" s="138"/>
      <c r="L165" s="138"/>
      <c r="M165" s="138"/>
      <c r="N165" s="138"/>
      <c r="O165" s="138"/>
      <c r="P165" s="138"/>
      <c r="Q165" s="138"/>
      <c r="R165" s="138"/>
    </row>
    <row r="166" spans="1:18" s="134" customFormat="1" x14ac:dyDescent="0.25">
      <c r="A166" s="241">
        <v>43158</v>
      </c>
      <c r="B166" s="242">
        <v>180155163</v>
      </c>
      <c r="C166" s="247">
        <v>6</v>
      </c>
      <c r="D166" s="246">
        <v>718725</v>
      </c>
      <c r="E166" s="242"/>
      <c r="F166" s="247"/>
      <c r="G166" s="246"/>
      <c r="H166" s="245"/>
      <c r="I166" s="245"/>
      <c r="J166" s="246"/>
      <c r="K166" s="138"/>
      <c r="L166" s="138"/>
      <c r="M166" s="138"/>
      <c r="N166" s="138"/>
      <c r="O166" s="138"/>
      <c r="P166" s="138"/>
      <c r="Q166" s="138"/>
      <c r="R166" s="138"/>
    </row>
    <row r="167" spans="1:18" s="134" customFormat="1" x14ac:dyDescent="0.25">
      <c r="A167" s="241">
        <v>43158</v>
      </c>
      <c r="B167" s="242">
        <v>180155164</v>
      </c>
      <c r="C167" s="247">
        <v>29</v>
      </c>
      <c r="D167" s="246">
        <v>2997225</v>
      </c>
      <c r="E167" s="242"/>
      <c r="F167" s="247"/>
      <c r="G167" s="246"/>
      <c r="H167" s="245"/>
      <c r="I167" s="245"/>
      <c r="J167" s="246"/>
      <c r="K167" s="138"/>
      <c r="L167" s="138"/>
      <c r="M167" s="138"/>
      <c r="N167" s="138"/>
      <c r="O167" s="138"/>
      <c r="P167" s="138"/>
      <c r="Q167" s="138"/>
      <c r="R167" s="138"/>
    </row>
    <row r="168" spans="1:18" s="134" customFormat="1" x14ac:dyDescent="0.25">
      <c r="A168" s="241">
        <v>43158</v>
      </c>
      <c r="B168" s="242">
        <v>180155172</v>
      </c>
      <c r="C168" s="247">
        <v>7</v>
      </c>
      <c r="D168" s="246">
        <v>948850</v>
      </c>
      <c r="E168" s="242"/>
      <c r="F168" s="247"/>
      <c r="G168" s="246"/>
      <c r="H168" s="245"/>
      <c r="I168" s="245"/>
      <c r="J168" s="246"/>
      <c r="K168" s="138"/>
      <c r="L168" s="138"/>
      <c r="M168" s="138"/>
      <c r="N168" s="138"/>
      <c r="O168" s="138"/>
      <c r="P168" s="138"/>
      <c r="Q168" s="138"/>
      <c r="R168" s="138"/>
    </row>
    <row r="169" spans="1:18" s="134" customFormat="1" x14ac:dyDescent="0.25">
      <c r="A169" s="241">
        <v>43158</v>
      </c>
      <c r="B169" s="242">
        <v>180155179</v>
      </c>
      <c r="C169" s="247">
        <v>5</v>
      </c>
      <c r="D169" s="246">
        <v>507500</v>
      </c>
      <c r="E169" s="242"/>
      <c r="F169" s="247"/>
      <c r="G169" s="246"/>
      <c r="H169" s="245"/>
      <c r="I169" s="245"/>
      <c r="J169" s="246"/>
      <c r="K169" s="138"/>
      <c r="L169" s="138"/>
      <c r="M169" s="138"/>
      <c r="N169" s="138"/>
      <c r="O169" s="138"/>
      <c r="P169" s="138"/>
      <c r="Q169" s="138"/>
      <c r="R169" s="138"/>
    </row>
    <row r="170" spans="1:18" s="134" customFormat="1" x14ac:dyDescent="0.25">
      <c r="A170" s="241">
        <v>43158</v>
      </c>
      <c r="B170" s="242">
        <v>180155186</v>
      </c>
      <c r="C170" s="247">
        <v>4</v>
      </c>
      <c r="D170" s="246">
        <v>455788</v>
      </c>
      <c r="E170" s="242"/>
      <c r="F170" s="247"/>
      <c r="G170" s="246"/>
      <c r="H170" s="245"/>
      <c r="I170" s="245"/>
      <c r="J170" s="246"/>
      <c r="K170" s="138"/>
      <c r="L170" s="138"/>
      <c r="M170" s="138"/>
      <c r="N170" s="138"/>
      <c r="O170" s="138"/>
      <c r="P170" s="138"/>
      <c r="Q170" s="138"/>
      <c r="R170" s="138"/>
    </row>
    <row r="171" spans="1:18" s="134" customFormat="1" x14ac:dyDescent="0.25">
      <c r="A171" s="241">
        <v>43158</v>
      </c>
      <c r="B171" s="242">
        <v>180155203</v>
      </c>
      <c r="C171" s="247">
        <v>10</v>
      </c>
      <c r="D171" s="246">
        <v>1057788</v>
      </c>
      <c r="E171" s="242"/>
      <c r="F171" s="247"/>
      <c r="G171" s="246"/>
      <c r="H171" s="245"/>
      <c r="I171" s="245"/>
      <c r="J171" s="246"/>
      <c r="K171" s="138"/>
      <c r="L171" s="138"/>
      <c r="M171" s="138"/>
      <c r="N171" s="138"/>
      <c r="O171" s="138"/>
      <c r="P171" s="138"/>
      <c r="Q171" s="138"/>
      <c r="R171" s="138"/>
    </row>
    <row r="172" spans="1:18" s="134" customFormat="1" x14ac:dyDescent="0.25">
      <c r="A172" s="241">
        <v>43158</v>
      </c>
      <c r="B172" s="242">
        <v>180155209</v>
      </c>
      <c r="C172" s="247">
        <v>6</v>
      </c>
      <c r="D172" s="246">
        <v>665350</v>
      </c>
      <c r="E172" s="242"/>
      <c r="F172" s="247"/>
      <c r="G172" s="246"/>
      <c r="H172" s="245"/>
      <c r="I172" s="245"/>
      <c r="J172" s="246"/>
      <c r="K172" s="138"/>
      <c r="L172" s="138"/>
      <c r="M172" s="138"/>
      <c r="N172" s="138"/>
      <c r="O172" s="138"/>
      <c r="P172" s="138"/>
      <c r="Q172" s="138"/>
      <c r="R172" s="138"/>
    </row>
    <row r="173" spans="1:18" s="134" customFormat="1" x14ac:dyDescent="0.25">
      <c r="A173" s="241">
        <v>43158</v>
      </c>
      <c r="B173" s="242">
        <v>180155216</v>
      </c>
      <c r="C173" s="247">
        <v>1</v>
      </c>
      <c r="D173" s="246">
        <v>88900</v>
      </c>
      <c r="E173" s="242"/>
      <c r="F173" s="247"/>
      <c r="G173" s="246"/>
      <c r="H173" s="245"/>
      <c r="I173" s="245"/>
      <c r="J173" s="246"/>
      <c r="K173" s="138"/>
      <c r="L173" s="138"/>
      <c r="M173" s="138"/>
      <c r="N173" s="138"/>
      <c r="O173" s="138"/>
      <c r="P173" s="138"/>
      <c r="Q173" s="138"/>
      <c r="R173" s="138"/>
    </row>
    <row r="174" spans="1:18" s="134" customFormat="1" x14ac:dyDescent="0.25">
      <c r="A174" s="241">
        <v>43158</v>
      </c>
      <c r="B174" s="242">
        <v>180155225</v>
      </c>
      <c r="C174" s="247">
        <v>2</v>
      </c>
      <c r="D174" s="246">
        <v>254888</v>
      </c>
      <c r="E174" s="242"/>
      <c r="F174" s="247"/>
      <c r="G174" s="246"/>
      <c r="H174" s="245"/>
      <c r="I174" s="245"/>
      <c r="J174" s="246"/>
      <c r="K174" s="138"/>
      <c r="L174" s="138"/>
      <c r="M174" s="138"/>
      <c r="N174" s="138"/>
      <c r="O174" s="138"/>
      <c r="P174" s="138"/>
      <c r="Q174" s="138"/>
      <c r="R174" s="138"/>
    </row>
    <row r="175" spans="1:18" s="134" customFormat="1" x14ac:dyDescent="0.25">
      <c r="A175" s="241">
        <v>43158</v>
      </c>
      <c r="B175" s="242">
        <v>180155238</v>
      </c>
      <c r="C175" s="247">
        <v>5</v>
      </c>
      <c r="D175" s="246">
        <v>480550</v>
      </c>
      <c r="E175" s="242"/>
      <c r="F175" s="247"/>
      <c r="G175" s="246"/>
      <c r="H175" s="245"/>
      <c r="I175" s="245">
        <v>8175564</v>
      </c>
      <c r="J175" s="246" t="s">
        <v>17</v>
      </c>
      <c r="K175" s="138"/>
      <c r="L175" s="138"/>
      <c r="M175" s="138"/>
      <c r="N175" s="138"/>
      <c r="O175" s="138"/>
      <c r="P175" s="138"/>
      <c r="Q175" s="138"/>
      <c r="R175" s="138"/>
    </row>
    <row r="176" spans="1:18" s="134" customFormat="1" x14ac:dyDescent="0.25">
      <c r="A176" s="241">
        <v>43159</v>
      </c>
      <c r="B176" s="242">
        <v>180155262</v>
      </c>
      <c r="C176" s="247">
        <v>28</v>
      </c>
      <c r="D176" s="246">
        <v>2986900</v>
      </c>
      <c r="E176" s="242">
        <v>180040707</v>
      </c>
      <c r="F176" s="247">
        <v>11</v>
      </c>
      <c r="G176" s="246">
        <v>1165500</v>
      </c>
      <c r="H176" s="245"/>
      <c r="I176" s="245"/>
      <c r="J176" s="246"/>
      <c r="K176" s="138"/>
      <c r="L176" s="138"/>
      <c r="M176" s="138"/>
      <c r="N176" s="138"/>
      <c r="O176" s="138"/>
      <c r="P176" s="138"/>
      <c r="Q176" s="138"/>
      <c r="R176" s="138"/>
    </row>
    <row r="177" spans="1:18" s="134" customFormat="1" x14ac:dyDescent="0.25">
      <c r="A177" s="241">
        <v>43159</v>
      </c>
      <c r="B177" s="242">
        <v>180155267</v>
      </c>
      <c r="C177" s="247">
        <v>3</v>
      </c>
      <c r="D177" s="246">
        <v>351225</v>
      </c>
      <c r="E177" s="242">
        <v>180040713</v>
      </c>
      <c r="F177" s="247">
        <v>1</v>
      </c>
      <c r="G177" s="246">
        <v>101500</v>
      </c>
      <c r="H177" s="245"/>
      <c r="I177" s="245"/>
      <c r="J177" s="246"/>
      <c r="K177" s="138"/>
      <c r="L177" s="138"/>
      <c r="M177" s="138"/>
      <c r="N177" s="138"/>
      <c r="O177" s="138"/>
      <c r="P177" s="138"/>
      <c r="Q177" s="138"/>
      <c r="R177" s="138"/>
    </row>
    <row r="178" spans="1:18" s="134" customFormat="1" x14ac:dyDescent="0.25">
      <c r="A178" s="241">
        <v>43159</v>
      </c>
      <c r="B178" s="242">
        <v>180155275</v>
      </c>
      <c r="C178" s="247">
        <v>4</v>
      </c>
      <c r="D178" s="246">
        <v>392613</v>
      </c>
      <c r="E178" s="242"/>
      <c r="F178" s="247"/>
      <c r="G178" s="246"/>
      <c r="H178" s="245"/>
      <c r="I178" s="245"/>
      <c r="J178" s="246"/>
      <c r="K178" s="138"/>
      <c r="L178" s="138"/>
      <c r="M178" s="138"/>
      <c r="N178" s="138"/>
      <c r="O178" s="138"/>
      <c r="P178" s="138"/>
      <c r="Q178" s="138"/>
      <c r="R178" s="138"/>
    </row>
    <row r="179" spans="1:18" s="134" customFormat="1" x14ac:dyDescent="0.25">
      <c r="A179" s="241">
        <v>43159</v>
      </c>
      <c r="B179" s="242">
        <v>180155291</v>
      </c>
      <c r="C179" s="247">
        <v>10</v>
      </c>
      <c r="D179" s="246">
        <v>1169350</v>
      </c>
      <c r="E179" s="242"/>
      <c r="F179" s="247"/>
      <c r="G179" s="246"/>
      <c r="H179" s="245"/>
      <c r="I179" s="245"/>
      <c r="J179" s="246"/>
      <c r="K179" s="138"/>
      <c r="L179" s="138"/>
      <c r="M179" s="138"/>
      <c r="N179" s="138"/>
      <c r="O179" s="138"/>
      <c r="P179" s="138"/>
      <c r="Q179" s="138"/>
      <c r="R179" s="138"/>
    </row>
    <row r="180" spans="1:18" s="134" customFormat="1" x14ac:dyDescent="0.25">
      <c r="A180" s="241">
        <v>43159</v>
      </c>
      <c r="B180" s="242">
        <v>180155298</v>
      </c>
      <c r="C180" s="247">
        <v>14</v>
      </c>
      <c r="D180" s="246">
        <v>1390638</v>
      </c>
      <c r="E180" s="242"/>
      <c r="F180" s="247"/>
      <c r="G180" s="246"/>
      <c r="H180" s="245"/>
      <c r="I180" s="245"/>
      <c r="J180" s="246"/>
      <c r="K180" s="138"/>
      <c r="L180" s="138"/>
      <c r="M180" s="138"/>
      <c r="N180" s="138"/>
      <c r="O180" s="138"/>
      <c r="P180" s="138"/>
      <c r="Q180" s="138"/>
      <c r="R180" s="138"/>
    </row>
    <row r="181" spans="1:18" s="134" customFormat="1" x14ac:dyDescent="0.25">
      <c r="A181" s="241">
        <v>43159</v>
      </c>
      <c r="B181" s="242">
        <v>180155306</v>
      </c>
      <c r="C181" s="247">
        <v>1</v>
      </c>
      <c r="D181" s="246">
        <v>96513</v>
      </c>
      <c r="E181" s="242"/>
      <c r="F181" s="247"/>
      <c r="G181" s="246"/>
      <c r="H181" s="245"/>
      <c r="I181" s="245">
        <v>5120239</v>
      </c>
      <c r="J181" s="246" t="s">
        <v>17</v>
      </c>
      <c r="K181" s="138"/>
      <c r="L181" s="138"/>
      <c r="M181" s="138"/>
      <c r="N181" s="138"/>
      <c r="O181" s="138"/>
      <c r="P181" s="138"/>
      <c r="Q181" s="138"/>
      <c r="R181" s="138"/>
    </row>
    <row r="182" spans="1:18" s="134" customFormat="1" x14ac:dyDescent="0.25">
      <c r="A182" s="241">
        <v>43160</v>
      </c>
      <c r="B182" s="242">
        <v>180155381</v>
      </c>
      <c r="C182" s="247">
        <v>18</v>
      </c>
      <c r="D182" s="246">
        <v>2035775</v>
      </c>
      <c r="E182" s="242"/>
      <c r="F182" s="247"/>
      <c r="G182" s="246"/>
      <c r="H182" s="245"/>
      <c r="I182" s="245"/>
      <c r="J182" s="246"/>
      <c r="K182" s="138"/>
      <c r="L182" s="138"/>
      <c r="M182" s="138"/>
      <c r="N182" s="138"/>
      <c r="O182" s="138"/>
      <c r="P182" s="138"/>
      <c r="Q182" s="138"/>
      <c r="R182" s="138"/>
    </row>
    <row r="183" spans="1:18" s="134" customFormat="1" x14ac:dyDescent="0.25">
      <c r="A183" s="241">
        <v>43160</v>
      </c>
      <c r="B183" s="242">
        <v>180155396</v>
      </c>
      <c r="C183" s="247">
        <v>6</v>
      </c>
      <c r="D183" s="246">
        <v>757750</v>
      </c>
      <c r="E183" s="242"/>
      <c r="F183" s="247"/>
      <c r="G183" s="246"/>
      <c r="H183" s="245"/>
      <c r="I183" s="245"/>
      <c r="J183" s="246"/>
      <c r="K183" s="138"/>
      <c r="L183" s="138"/>
      <c r="M183" s="138"/>
      <c r="N183" s="138"/>
      <c r="O183" s="138"/>
      <c r="P183" s="138"/>
      <c r="Q183" s="138"/>
      <c r="R183" s="138"/>
    </row>
    <row r="184" spans="1:18" s="134" customFormat="1" x14ac:dyDescent="0.25">
      <c r="A184" s="241">
        <v>43160</v>
      </c>
      <c r="B184" s="242">
        <v>180155406</v>
      </c>
      <c r="C184" s="247">
        <v>6</v>
      </c>
      <c r="D184" s="246">
        <v>563413</v>
      </c>
      <c r="E184" s="242"/>
      <c r="F184" s="247"/>
      <c r="G184" s="246"/>
      <c r="H184" s="245"/>
      <c r="I184" s="245"/>
      <c r="J184" s="246"/>
      <c r="K184" s="138"/>
      <c r="L184" s="138"/>
      <c r="M184" s="138"/>
      <c r="N184" s="138"/>
      <c r="O184" s="138"/>
      <c r="P184" s="138"/>
      <c r="Q184" s="138"/>
      <c r="R184" s="138"/>
    </row>
    <row r="185" spans="1:18" s="134" customFormat="1" x14ac:dyDescent="0.25">
      <c r="A185" s="241">
        <v>43160</v>
      </c>
      <c r="B185" s="242">
        <v>180155418</v>
      </c>
      <c r="C185" s="247">
        <v>4</v>
      </c>
      <c r="D185" s="246">
        <v>412825</v>
      </c>
      <c r="E185" s="242"/>
      <c r="F185" s="247"/>
      <c r="G185" s="246"/>
      <c r="H185" s="245"/>
      <c r="I185" s="245"/>
      <c r="J185" s="246"/>
      <c r="K185" s="138"/>
      <c r="L185" s="138"/>
      <c r="M185" s="138"/>
      <c r="N185" s="138"/>
      <c r="O185" s="138"/>
      <c r="P185" s="138"/>
      <c r="Q185" s="138"/>
      <c r="R185" s="138"/>
    </row>
    <row r="186" spans="1:18" s="134" customFormat="1" x14ac:dyDescent="0.25">
      <c r="A186" s="241">
        <v>43160</v>
      </c>
      <c r="B186" s="242">
        <v>180155428</v>
      </c>
      <c r="C186" s="247">
        <v>16</v>
      </c>
      <c r="D186" s="246">
        <v>1464313</v>
      </c>
      <c r="E186" s="242"/>
      <c r="F186" s="247"/>
      <c r="G186" s="246"/>
      <c r="H186" s="245"/>
      <c r="I186" s="245"/>
      <c r="J186" s="246"/>
      <c r="K186" s="138"/>
      <c r="L186" s="138"/>
      <c r="M186" s="138"/>
      <c r="N186" s="138"/>
      <c r="O186" s="138"/>
      <c r="P186" s="138"/>
      <c r="Q186" s="138"/>
      <c r="R186" s="138"/>
    </row>
    <row r="187" spans="1:18" s="134" customFormat="1" x14ac:dyDescent="0.25">
      <c r="A187" s="241">
        <v>43160</v>
      </c>
      <c r="B187" s="242">
        <v>180155440</v>
      </c>
      <c r="C187" s="247">
        <v>4</v>
      </c>
      <c r="D187" s="246">
        <v>405388</v>
      </c>
      <c r="E187" s="242"/>
      <c r="F187" s="247"/>
      <c r="G187" s="246"/>
      <c r="H187" s="245"/>
      <c r="I187" s="245"/>
      <c r="J187" s="246"/>
      <c r="K187" s="138"/>
      <c r="L187" s="138"/>
      <c r="M187" s="138"/>
      <c r="N187" s="138"/>
      <c r="O187" s="138"/>
      <c r="P187" s="138"/>
      <c r="Q187" s="138"/>
      <c r="R187" s="138"/>
    </row>
    <row r="188" spans="1:18" s="134" customFormat="1" x14ac:dyDescent="0.25">
      <c r="A188" s="241">
        <v>43160</v>
      </c>
      <c r="B188" s="242">
        <v>180155464</v>
      </c>
      <c r="C188" s="247">
        <v>4</v>
      </c>
      <c r="D188" s="246">
        <v>286388</v>
      </c>
      <c r="E188" s="242"/>
      <c r="F188" s="247"/>
      <c r="G188" s="246"/>
      <c r="H188" s="245"/>
      <c r="I188" s="245"/>
      <c r="J188" s="246"/>
      <c r="K188" s="138"/>
      <c r="L188" s="138"/>
      <c r="M188" s="138"/>
      <c r="N188" s="138"/>
      <c r="O188" s="138"/>
      <c r="P188" s="138"/>
      <c r="Q188" s="138"/>
      <c r="R188" s="138"/>
    </row>
    <row r="189" spans="1:18" s="134" customFormat="1" x14ac:dyDescent="0.25">
      <c r="A189" s="241">
        <v>43160</v>
      </c>
      <c r="B189" s="242">
        <v>180155477</v>
      </c>
      <c r="C189" s="247">
        <v>3</v>
      </c>
      <c r="D189" s="246">
        <v>293300</v>
      </c>
      <c r="E189" s="242"/>
      <c r="F189" s="247"/>
      <c r="G189" s="246"/>
      <c r="H189" s="245"/>
      <c r="I189" s="245">
        <v>6219152</v>
      </c>
      <c r="J189" s="246" t="s">
        <v>17</v>
      </c>
      <c r="K189" s="138"/>
      <c r="L189" s="138"/>
      <c r="M189" s="138"/>
      <c r="N189" s="138"/>
      <c r="O189" s="138"/>
      <c r="P189" s="138"/>
      <c r="Q189" s="138"/>
      <c r="R189" s="138"/>
    </row>
    <row r="190" spans="1:18" s="134" customFormat="1" x14ac:dyDescent="0.25">
      <c r="A190" s="241">
        <v>43161</v>
      </c>
      <c r="B190" s="242">
        <v>180155506</v>
      </c>
      <c r="C190" s="247">
        <v>26</v>
      </c>
      <c r="D190" s="246">
        <v>2876650</v>
      </c>
      <c r="E190" s="242">
        <v>180040749</v>
      </c>
      <c r="F190" s="247">
        <v>6</v>
      </c>
      <c r="G190" s="246">
        <v>573825</v>
      </c>
      <c r="H190" s="245"/>
      <c r="I190" s="245"/>
      <c r="J190" s="246"/>
      <c r="K190" s="138"/>
      <c r="L190" s="138"/>
      <c r="M190" s="138"/>
      <c r="N190" s="138"/>
      <c r="O190" s="138"/>
      <c r="P190" s="138"/>
      <c r="Q190" s="138"/>
      <c r="R190" s="138"/>
    </row>
    <row r="191" spans="1:18" s="134" customFormat="1" x14ac:dyDescent="0.25">
      <c r="A191" s="241">
        <v>43161</v>
      </c>
      <c r="B191" s="242">
        <v>180155514</v>
      </c>
      <c r="C191" s="247">
        <v>17</v>
      </c>
      <c r="D191" s="246">
        <v>2076988</v>
      </c>
      <c r="E191" s="242"/>
      <c r="F191" s="247"/>
      <c r="G191" s="246"/>
      <c r="H191" s="245"/>
      <c r="I191" s="245"/>
      <c r="J191" s="246"/>
      <c r="K191" s="138"/>
      <c r="L191" s="138"/>
      <c r="M191" s="138"/>
      <c r="N191" s="138"/>
      <c r="O191" s="138"/>
      <c r="P191" s="138"/>
      <c r="Q191" s="138"/>
      <c r="R191" s="138"/>
    </row>
    <row r="192" spans="1:18" s="134" customFormat="1" x14ac:dyDescent="0.25">
      <c r="A192" s="241">
        <v>43161</v>
      </c>
      <c r="B192" s="242">
        <v>180155520</v>
      </c>
      <c r="C192" s="247">
        <v>15</v>
      </c>
      <c r="D192" s="246">
        <v>1751663</v>
      </c>
      <c r="E192" s="242"/>
      <c r="F192" s="247"/>
      <c r="G192" s="246"/>
      <c r="H192" s="245"/>
      <c r="I192" s="245"/>
      <c r="J192" s="246"/>
      <c r="K192" s="138"/>
      <c r="L192" s="138"/>
      <c r="M192" s="138"/>
      <c r="N192" s="138"/>
      <c r="O192" s="138"/>
      <c r="P192" s="138"/>
      <c r="Q192" s="138"/>
      <c r="R192" s="138"/>
    </row>
    <row r="193" spans="1:18" s="134" customFormat="1" x14ac:dyDescent="0.25">
      <c r="A193" s="241">
        <v>43161</v>
      </c>
      <c r="B193" s="242">
        <v>180155561</v>
      </c>
      <c r="C193" s="247">
        <v>8</v>
      </c>
      <c r="D193" s="246">
        <v>766938</v>
      </c>
      <c r="E193" s="242"/>
      <c r="F193" s="247"/>
      <c r="G193" s="246"/>
      <c r="H193" s="245"/>
      <c r="I193" s="245">
        <v>6898414</v>
      </c>
      <c r="J193" s="246" t="s">
        <v>17</v>
      </c>
      <c r="K193" s="138"/>
      <c r="L193" s="138"/>
      <c r="M193" s="138"/>
      <c r="N193" s="138"/>
      <c r="O193" s="138"/>
      <c r="P193" s="138"/>
      <c r="Q193" s="138"/>
      <c r="R193" s="138"/>
    </row>
    <row r="194" spans="1:18" s="134" customFormat="1" x14ac:dyDescent="0.25">
      <c r="A194" s="241">
        <v>43162</v>
      </c>
      <c r="B194" s="242">
        <v>180155616</v>
      </c>
      <c r="C194" s="247">
        <v>36</v>
      </c>
      <c r="D194" s="246">
        <v>4133675</v>
      </c>
      <c r="E194" s="242">
        <v>180040776</v>
      </c>
      <c r="F194" s="247">
        <v>9</v>
      </c>
      <c r="G194" s="246">
        <v>962150</v>
      </c>
      <c r="H194" s="245"/>
      <c r="I194" s="245"/>
      <c r="J194" s="246"/>
      <c r="K194" s="138"/>
      <c r="L194" s="138"/>
      <c r="M194" s="138"/>
      <c r="N194" s="138"/>
      <c r="O194" s="138"/>
      <c r="P194" s="138"/>
      <c r="Q194" s="138"/>
      <c r="R194" s="138"/>
    </row>
    <row r="195" spans="1:18" s="134" customFormat="1" x14ac:dyDescent="0.25">
      <c r="A195" s="241">
        <v>43162</v>
      </c>
      <c r="B195" s="242">
        <v>180155620</v>
      </c>
      <c r="C195" s="247">
        <v>4</v>
      </c>
      <c r="D195" s="246">
        <v>389550</v>
      </c>
      <c r="E195" s="242">
        <v>180040785</v>
      </c>
      <c r="F195" s="247">
        <v>2</v>
      </c>
      <c r="G195" s="246">
        <v>210088</v>
      </c>
      <c r="H195" s="245"/>
      <c r="I195" s="245"/>
      <c r="J195" s="246"/>
      <c r="K195" s="138"/>
      <c r="L195" s="138"/>
      <c r="M195" s="138"/>
      <c r="N195" s="138"/>
      <c r="O195" s="138"/>
      <c r="P195" s="138"/>
      <c r="Q195" s="138"/>
      <c r="R195" s="138"/>
    </row>
    <row r="196" spans="1:18" s="134" customFormat="1" x14ac:dyDescent="0.25">
      <c r="A196" s="241">
        <v>43162</v>
      </c>
      <c r="B196" s="242">
        <v>180155642</v>
      </c>
      <c r="C196" s="247">
        <v>6</v>
      </c>
      <c r="D196" s="246">
        <v>638488</v>
      </c>
      <c r="E196" s="242"/>
      <c r="F196" s="247"/>
      <c r="G196" s="246"/>
      <c r="H196" s="245"/>
      <c r="I196" s="245">
        <v>3989475</v>
      </c>
      <c r="J196" s="246" t="s">
        <v>17</v>
      </c>
      <c r="K196" s="138"/>
      <c r="L196" s="138"/>
      <c r="M196" s="138"/>
      <c r="N196" s="138"/>
      <c r="O196" s="138"/>
      <c r="P196" s="138"/>
      <c r="Q196" s="138"/>
      <c r="R196" s="138"/>
    </row>
    <row r="197" spans="1:18" s="134" customFormat="1" x14ac:dyDescent="0.25">
      <c r="A197" s="241">
        <v>43164</v>
      </c>
      <c r="B197" s="242">
        <v>180155809</v>
      </c>
      <c r="C197" s="247">
        <v>57</v>
      </c>
      <c r="D197" s="246">
        <v>5939850</v>
      </c>
      <c r="E197" s="242">
        <v>180040836</v>
      </c>
      <c r="F197" s="247">
        <v>7</v>
      </c>
      <c r="G197" s="246">
        <v>859338</v>
      </c>
      <c r="H197" s="245"/>
      <c r="I197" s="245"/>
      <c r="J197" s="246"/>
      <c r="K197" s="138"/>
      <c r="L197" s="138"/>
      <c r="M197" s="138"/>
      <c r="N197" s="138"/>
      <c r="O197" s="138"/>
      <c r="P197" s="138"/>
      <c r="Q197" s="138"/>
      <c r="R197" s="138"/>
    </row>
    <row r="198" spans="1:18" s="134" customFormat="1" x14ac:dyDescent="0.25">
      <c r="A198" s="241">
        <v>43164</v>
      </c>
      <c r="B198" s="242">
        <v>180155828</v>
      </c>
      <c r="C198" s="247">
        <v>19</v>
      </c>
      <c r="D198" s="246">
        <v>2205788</v>
      </c>
      <c r="E198" s="242"/>
      <c r="F198" s="247"/>
      <c r="G198" s="246"/>
      <c r="H198" s="245"/>
      <c r="I198" s="245"/>
      <c r="J198" s="246"/>
      <c r="K198" s="138"/>
      <c r="L198" s="138"/>
      <c r="M198" s="138"/>
      <c r="N198" s="138"/>
      <c r="O198" s="138"/>
      <c r="P198" s="138"/>
      <c r="Q198" s="138"/>
      <c r="R198" s="138"/>
    </row>
    <row r="199" spans="1:18" s="134" customFormat="1" x14ac:dyDescent="0.25">
      <c r="A199" s="241">
        <v>43164</v>
      </c>
      <c r="B199" s="242">
        <v>180155850</v>
      </c>
      <c r="C199" s="247">
        <v>14</v>
      </c>
      <c r="D199" s="246">
        <v>1531425</v>
      </c>
      <c r="E199" s="242"/>
      <c r="F199" s="247"/>
      <c r="G199" s="246"/>
      <c r="H199" s="245"/>
      <c r="I199" s="245"/>
      <c r="J199" s="246"/>
      <c r="K199" s="138"/>
      <c r="L199" s="138"/>
      <c r="M199" s="138"/>
      <c r="N199" s="138"/>
      <c r="O199" s="138"/>
      <c r="P199" s="138"/>
      <c r="Q199" s="138"/>
      <c r="R199" s="138"/>
    </row>
    <row r="200" spans="1:18" s="134" customFormat="1" x14ac:dyDescent="0.25">
      <c r="A200" s="241">
        <v>43164</v>
      </c>
      <c r="B200" s="242">
        <v>180155870</v>
      </c>
      <c r="C200" s="247">
        <v>15</v>
      </c>
      <c r="D200" s="246">
        <v>1609738</v>
      </c>
      <c r="E200" s="242"/>
      <c r="F200" s="247"/>
      <c r="G200" s="246"/>
      <c r="H200" s="245"/>
      <c r="I200" s="245">
        <v>10427463</v>
      </c>
      <c r="J200" s="246" t="s">
        <v>17</v>
      </c>
      <c r="K200" s="138"/>
      <c r="L200" s="138"/>
      <c r="M200" s="138"/>
      <c r="N200" s="138"/>
      <c r="O200" s="138"/>
      <c r="P200" s="138"/>
      <c r="Q200" s="138"/>
      <c r="R200" s="138"/>
    </row>
    <row r="201" spans="1:18" s="134" customFormat="1" x14ac:dyDescent="0.25">
      <c r="A201" s="241">
        <v>43165</v>
      </c>
      <c r="B201" s="242">
        <v>180155918</v>
      </c>
      <c r="C201" s="247">
        <v>42</v>
      </c>
      <c r="D201" s="246">
        <v>4572925</v>
      </c>
      <c r="E201" s="242">
        <v>180040868</v>
      </c>
      <c r="F201" s="247">
        <v>6</v>
      </c>
      <c r="G201" s="246">
        <v>651438</v>
      </c>
      <c r="H201" s="245"/>
      <c r="I201" s="245"/>
      <c r="J201" s="246"/>
      <c r="K201" s="138"/>
      <c r="L201" s="138"/>
      <c r="M201" s="138"/>
      <c r="N201" s="138"/>
      <c r="O201" s="138"/>
      <c r="P201" s="138"/>
      <c r="Q201" s="138"/>
      <c r="R201" s="138"/>
    </row>
    <row r="202" spans="1:18" s="134" customFormat="1" x14ac:dyDescent="0.25">
      <c r="A202" s="241">
        <v>43165</v>
      </c>
      <c r="B202" s="242">
        <v>180155949</v>
      </c>
      <c r="C202" s="247">
        <v>30</v>
      </c>
      <c r="D202" s="246">
        <v>3190425</v>
      </c>
      <c r="E202" s="242"/>
      <c r="F202" s="247"/>
      <c r="G202" s="246"/>
      <c r="H202" s="245"/>
      <c r="I202" s="245"/>
      <c r="J202" s="246"/>
      <c r="K202" s="138"/>
      <c r="L202" s="138"/>
      <c r="M202" s="138"/>
      <c r="N202" s="138"/>
      <c r="O202" s="138"/>
      <c r="P202" s="138"/>
      <c r="Q202" s="138"/>
      <c r="R202" s="138"/>
    </row>
    <row r="203" spans="1:18" s="134" customFormat="1" x14ac:dyDescent="0.25">
      <c r="A203" s="241">
        <v>43165</v>
      </c>
      <c r="B203" s="242">
        <v>180155965</v>
      </c>
      <c r="C203" s="247">
        <v>6</v>
      </c>
      <c r="D203" s="246">
        <v>620113</v>
      </c>
      <c r="E203" s="242"/>
      <c r="F203" s="247"/>
      <c r="G203" s="246"/>
      <c r="H203" s="245"/>
      <c r="I203" s="245"/>
      <c r="J203" s="246"/>
      <c r="K203" s="138"/>
      <c r="L203" s="138"/>
      <c r="M203" s="138"/>
      <c r="N203" s="138"/>
      <c r="O203" s="138"/>
      <c r="P203" s="138"/>
      <c r="Q203" s="138"/>
      <c r="R203" s="138"/>
    </row>
    <row r="204" spans="1:18" s="134" customFormat="1" x14ac:dyDescent="0.25">
      <c r="A204" s="241">
        <v>43165</v>
      </c>
      <c r="B204" s="242">
        <v>180155982</v>
      </c>
      <c r="C204" s="247">
        <v>2</v>
      </c>
      <c r="D204" s="246">
        <v>248675</v>
      </c>
      <c r="E204" s="242"/>
      <c r="F204" s="247"/>
      <c r="G204" s="246"/>
      <c r="H204" s="245"/>
      <c r="I204" s="245"/>
      <c r="J204" s="246"/>
      <c r="K204" s="138"/>
      <c r="L204" s="138"/>
      <c r="M204" s="138"/>
      <c r="N204" s="138"/>
      <c r="O204" s="138"/>
      <c r="P204" s="138"/>
      <c r="Q204" s="138"/>
      <c r="R204" s="138"/>
    </row>
    <row r="205" spans="1:18" s="134" customFormat="1" x14ac:dyDescent="0.25">
      <c r="A205" s="241">
        <v>43165</v>
      </c>
      <c r="B205" s="242">
        <v>180156008</v>
      </c>
      <c r="C205" s="247">
        <v>12</v>
      </c>
      <c r="D205" s="246">
        <v>1324663</v>
      </c>
      <c r="E205" s="242"/>
      <c r="F205" s="247"/>
      <c r="G205" s="246"/>
      <c r="H205" s="245"/>
      <c r="I205" s="245">
        <v>9305363</v>
      </c>
      <c r="J205" s="246" t="s">
        <v>17</v>
      </c>
      <c r="K205" s="138"/>
      <c r="L205" s="138"/>
      <c r="M205" s="138"/>
      <c r="N205" s="138"/>
      <c r="O205" s="138"/>
      <c r="P205" s="138"/>
      <c r="Q205" s="138"/>
      <c r="R205" s="138"/>
    </row>
    <row r="206" spans="1:18" s="134" customFormat="1" x14ac:dyDescent="0.25">
      <c r="A206" s="241">
        <v>43166</v>
      </c>
      <c r="B206" s="242">
        <v>180156044</v>
      </c>
      <c r="C206" s="247">
        <v>24</v>
      </c>
      <c r="D206" s="246">
        <v>2695263</v>
      </c>
      <c r="E206" s="242">
        <v>180040891</v>
      </c>
      <c r="F206" s="247">
        <v>11</v>
      </c>
      <c r="G206" s="246">
        <v>1148525</v>
      </c>
      <c r="H206" s="245"/>
      <c r="I206" s="245"/>
      <c r="J206" s="246"/>
      <c r="K206" s="138"/>
      <c r="L206" s="138"/>
      <c r="M206" s="138"/>
      <c r="N206" s="138"/>
      <c r="O206" s="138"/>
      <c r="P206" s="138"/>
      <c r="Q206" s="138"/>
      <c r="R206" s="138"/>
    </row>
    <row r="207" spans="1:18" s="134" customFormat="1" x14ac:dyDescent="0.25">
      <c r="A207" s="241">
        <v>43166</v>
      </c>
      <c r="B207" s="242">
        <v>180156053</v>
      </c>
      <c r="C207" s="247">
        <v>9</v>
      </c>
      <c r="D207" s="246">
        <v>1008875</v>
      </c>
      <c r="E207" s="242"/>
      <c r="F207" s="247"/>
      <c r="G207" s="246"/>
      <c r="H207" s="245"/>
      <c r="I207" s="245"/>
      <c r="J207" s="246"/>
      <c r="K207" s="138"/>
      <c r="L207" s="138"/>
      <c r="M207" s="138"/>
      <c r="N207" s="138"/>
      <c r="O207" s="138"/>
      <c r="P207" s="138"/>
      <c r="Q207" s="138"/>
      <c r="R207" s="138"/>
    </row>
    <row r="208" spans="1:18" s="134" customFormat="1" x14ac:dyDescent="0.25">
      <c r="A208" s="241">
        <v>43166</v>
      </c>
      <c r="B208" s="242">
        <v>180156069</v>
      </c>
      <c r="C208" s="247">
        <v>10</v>
      </c>
      <c r="D208" s="246">
        <v>1001175</v>
      </c>
      <c r="E208" s="242"/>
      <c r="F208" s="247"/>
      <c r="G208" s="246"/>
      <c r="H208" s="245"/>
      <c r="I208" s="245"/>
      <c r="J208" s="246"/>
      <c r="K208" s="138"/>
      <c r="L208" s="138"/>
      <c r="M208" s="138"/>
      <c r="N208" s="138"/>
      <c r="O208" s="138"/>
      <c r="P208" s="138"/>
      <c r="Q208" s="138"/>
      <c r="R208" s="138"/>
    </row>
    <row r="209" spans="1:18" s="134" customFormat="1" x14ac:dyDescent="0.25">
      <c r="A209" s="241">
        <v>43166</v>
      </c>
      <c r="B209" s="242">
        <v>180156077</v>
      </c>
      <c r="C209" s="247">
        <v>8</v>
      </c>
      <c r="D209" s="246">
        <v>851025</v>
      </c>
      <c r="E209" s="242"/>
      <c r="F209" s="247"/>
      <c r="G209" s="246"/>
      <c r="H209" s="245"/>
      <c r="I209" s="245"/>
      <c r="J209" s="246"/>
      <c r="K209" s="138"/>
      <c r="L209" s="138"/>
      <c r="M209" s="138"/>
      <c r="N209" s="138"/>
      <c r="O209" s="138"/>
      <c r="P209" s="138"/>
      <c r="Q209" s="138"/>
      <c r="R209" s="138"/>
    </row>
    <row r="210" spans="1:18" s="134" customFormat="1" x14ac:dyDescent="0.25">
      <c r="A210" s="241">
        <v>43166</v>
      </c>
      <c r="B210" s="242">
        <v>180156100</v>
      </c>
      <c r="C210" s="247">
        <v>9</v>
      </c>
      <c r="D210" s="246">
        <v>927588</v>
      </c>
      <c r="E210" s="242"/>
      <c r="F210" s="247"/>
      <c r="G210" s="246"/>
      <c r="H210" s="245"/>
      <c r="I210" s="245">
        <v>5335401</v>
      </c>
      <c r="J210" s="246" t="s">
        <v>17</v>
      </c>
      <c r="K210" s="138"/>
      <c r="L210" s="138"/>
      <c r="M210" s="138"/>
      <c r="N210" s="138"/>
      <c r="O210" s="138"/>
      <c r="P210" s="138"/>
      <c r="Q210" s="138"/>
      <c r="R210" s="138"/>
    </row>
    <row r="211" spans="1:18" s="134" customFormat="1" x14ac:dyDescent="0.25">
      <c r="A211" s="241">
        <v>43167</v>
      </c>
      <c r="B211" s="242">
        <v>180156126</v>
      </c>
      <c r="C211" s="247">
        <v>35</v>
      </c>
      <c r="D211" s="246">
        <v>3941263</v>
      </c>
      <c r="E211" s="242">
        <v>180040914</v>
      </c>
      <c r="F211" s="247">
        <v>8</v>
      </c>
      <c r="G211" s="246">
        <v>871325</v>
      </c>
      <c r="H211" s="245"/>
      <c r="I211" s="245"/>
      <c r="J211" s="246"/>
      <c r="K211" s="138"/>
      <c r="L211" s="138"/>
      <c r="M211" s="138"/>
      <c r="N211" s="138"/>
      <c r="O211" s="138"/>
      <c r="P211" s="138"/>
      <c r="Q211" s="138"/>
      <c r="R211" s="138"/>
    </row>
    <row r="212" spans="1:18" s="134" customFormat="1" x14ac:dyDescent="0.25">
      <c r="A212" s="241">
        <v>43167</v>
      </c>
      <c r="B212" s="242">
        <v>180156149</v>
      </c>
      <c r="C212" s="247">
        <v>17</v>
      </c>
      <c r="D212" s="246">
        <v>1999638</v>
      </c>
      <c r="E212" s="242"/>
      <c r="F212" s="247"/>
      <c r="G212" s="246"/>
      <c r="H212" s="245"/>
      <c r="I212" s="245"/>
      <c r="J212" s="246"/>
      <c r="K212" s="138"/>
      <c r="L212" s="138"/>
      <c r="M212" s="138"/>
      <c r="N212" s="138"/>
      <c r="O212" s="138"/>
      <c r="P212" s="138"/>
      <c r="Q212" s="138"/>
      <c r="R212" s="138"/>
    </row>
    <row r="213" spans="1:18" s="134" customFormat="1" x14ac:dyDescent="0.25">
      <c r="A213" s="241">
        <v>43167</v>
      </c>
      <c r="B213" s="242">
        <v>180156184</v>
      </c>
      <c r="C213" s="247">
        <v>11</v>
      </c>
      <c r="D213" s="246">
        <v>1185363</v>
      </c>
      <c r="E213" s="242"/>
      <c r="F213" s="247"/>
      <c r="G213" s="246"/>
      <c r="H213" s="245"/>
      <c r="I213" s="245"/>
      <c r="J213" s="246"/>
      <c r="K213" s="138"/>
      <c r="L213" s="138"/>
      <c r="M213" s="138"/>
      <c r="N213" s="138"/>
      <c r="O213" s="138"/>
      <c r="P213" s="138"/>
      <c r="Q213" s="138"/>
      <c r="R213" s="138"/>
    </row>
    <row r="214" spans="1:18" s="134" customFormat="1" x14ac:dyDescent="0.25">
      <c r="A214" s="241">
        <v>43167</v>
      </c>
      <c r="B214" s="242">
        <v>180156197</v>
      </c>
      <c r="C214" s="247">
        <v>3</v>
      </c>
      <c r="D214" s="246">
        <v>355425</v>
      </c>
      <c r="E214" s="242"/>
      <c r="F214" s="247"/>
      <c r="G214" s="246"/>
      <c r="H214" s="245"/>
      <c r="I214" s="245"/>
      <c r="J214" s="246"/>
      <c r="K214" s="138"/>
      <c r="L214" s="138"/>
      <c r="M214" s="138"/>
      <c r="N214" s="138"/>
      <c r="O214" s="138"/>
      <c r="P214" s="138"/>
      <c r="Q214" s="138"/>
      <c r="R214" s="138"/>
    </row>
    <row r="215" spans="1:18" s="134" customFormat="1" x14ac:dyDescent="0.25">
      <c r="A215" s="241">
        <v>43167</v>
      </c>
      <c r="B215" s="242">
        <v>180156202</v>
      </c>
      <c r="C215" s="247">
        <v>1</v>
      </c>
      <c r="D215" s="246">
        <v>95025</v>
      </c>
      <c r="E215" s="242"/>
      <c r="F215" s="247"/>
      <c r="G215" s="246"/>
      <c r="H215" s="245"/>
      <c r="I215" s="245"/>
      <c r="J215" s="246"/>
      <c r="K215" s="138"/>
      <c r="L215" s="138"/>
      <c r="M215" s="138"/>
      <c r="N215" s="138"/>
      <c r="O215" s="138"/>
      <c r="P215" s="138"/>
      <c r="Q215" s="138"/>
      <c r="R215" s="138"/>
    </row>
    <row r="216" spans="1:18" s="134" customFormat="1" x14ac:dyDescent="0.25">
      <c r="A216" s="241">
        <v>43167</v>
      </c>
      <c r="B216" s="242">
        <v>180156220</v>
      </c>
      <c r="C216" s="247">
        <v>5</v>
      </c>
      <c r="D216" s="246">
        <v>570325</v>
      </c>
      <c r="E216" s="242"/>
      <c r="F216" s="247"/>
      <c r="G216" s="246"/>
      <c r="H216" s="245"/>
      <c r="I216" s="245">
        <v>7275714</v>
      </c>
      <c r="J216" s="246" t="s">
        <v>17</v>
      </c>
      <c r="K216" s="138"/>
      <c r="L216" s="138"/>
      <c r="M216" s="138"/>
      <c r="N216" s="138"/>
      <c r="O216" s="138"/>
      <c r="P216" s="138"/>
      <c r="Q216" s="138"/>
      <c r="R216" s="138"/>
    </row>
    <row r="217" spans="1:18" s="134" customFormat="1" x14ac:dyDescent="0.25">
      <c r="A217" s="241">
        <v>43168</v>
      </c>
      <c r="B217" s="242">
        <v>180156240</v>
      </c>
      <c r="C217" s="247">
        <v>27</v>
      </c>
      <c r="D217" s="246">
        <v>2907013</v>
      </c>
      <c r="E217" s="242">
        <v>180040934</v>
      </c>
      <c r="F217" s="247">
        <v>6</v>
      </c>
      <c r="G217" s="246">
        <v>715488</v>
      </c>
      <c r="H217" s="245"/>
      <c r="I217" s="245"/>
      <c r="J217" s="246"/>
      <c r="K217" s="138"/>
      <c r="L217" s="138"/>
      <c r="M217" s="138"/>
      <c r="N217" s="138"/>
      <c r="O217" s="138"/>
      <c r="P217" s="138"/>
      <c r="Q217" s="138"/>
      <c r="R217" s="138"/>
    </row>
    <row r="218" spans="1:18" s="134" customFormat="1" x14ac:dyDescent="0.25">
      <c r="A218" s="241">
        <v>43168</v>
      </c>
      <c r="B218" s="242">
        <v>180156246</v>
      </c>
      <c r="C218" s="247">
        <v>7</v>
      </c>
      <c r="D218" s="246">
        <v>844638</v>
      </c>
      <c r="E218" s="242">
        <v>180040941</v>
      </c>
      <c r="F218" s="247">
        <v>1</v>
      </c>
      <c r="G218" s="246">
        <v>79625</v>
      </c>
      <c r="H218" s="245"/>
      <c r="I218" s="245"/>
      <c r="J218" s="246"/>
      <c r="K218" s="138"/>
      <c r="L218" s="138"/>
      <c r="M218" s="138"/>
      <c r="N218" s="138"/>
      <c r="O218" s="138"/>
      <c r="P218" s="138"/>
      <c r="Q218" s="138"/>
      <c r="R218" s="138"/>
    </row>
    <row r="219" spans="1:18" s="134" customFormat="1" x14ac:dyDescent="0.25">
      <c r="A219" s="241">
        <v>43168</v>
      </c>
      <c r="B219" s="242">
        <v>180156264</v>
      </c>
      <c r="C219" s="247">
        <v>8</v>
      </c>
      <c r="D219" s="246">
        <v>1027775</v>
      </c>
      <c r="E219" s="242"/>
      <c r="F219" s="247"/>
      <c r="G219" s="246"/>
      <c r="H219" s="245"/>
      <c r="I219" s="245"/>
      <c r="J219" s="246"/>
      <c r="K219" s="138"/>
      <c r="L219" s="138"/>
      <c r="M219" s="138"/>
      <c r="N219" s="138"/>
      <c r="O219" s="138"/>
      <c r="P219" s="138"/>
      <c r="Q219" s="138"/>
      <c r="R219" s="138"/>
    </row>
    <row r="220" spans="1:18" s="134" customFormat="1" x14ac:dyDescent="0.25">
      <c r="A220" s="241">
        <v>43168</v>
      </c>
      <c r="B220" s="242">
        <v>180156288</v>
      </c>
      <c r="C220" s="247">
        <v>23</v>
      </c>
      <c r="D220" s="246">
        <v>2637688</v>
      </c>
      <c r="E220" s="242"/>
      <c r="F220" s="247"/>
      <c r="G220" s="246"/>
      <c r="H220" s="245"/>
      <c r="I220" s="245">
        <v>6622001</v>
      </c>
      <c r="J220" s="246" t="s">
        <v>17</v>
      </c>
      <c r="K220" s="138"/>
      <c r="L220" s="138"/>
      <c r="M220" s="138"/>
      <c r="N220" s="138"/>
      <c r="O220" s="138"/>
      <c r="P220" s="138"/>
      <c r="Q220" s="138"/>
      <c r="R220" s="138"/>
    </row>
    <row r="221" spans="1:18" s="134" customFormat="1" x14ac:dyDescent="0.25">
      <c r="A221" s="241">
        <v>43169</v>
      </c>
      <c r="B221" s="242">
        <v>180156349</v>
      </c>
      <c r="C221" s="247">
        <v>31</v>
      </c>
      <c r="D221" s="246">
        <v>3296038</v>
      </c>
      <c r="E221" s="242"/>
      <c r="F221" s="247"/>
      <c r="G221" s="246"/>
      <c r="H221" s="245"/>
      <c r="I221" s="245"/>
      <c r="J221" s="246"/>
      <c r="K221" s="138"/>
      <c r="L221" s="138"/>
      <c r="M221" s="138"/>
      <c r="N221" s="138"/>
      <c r="O221" s="138"/>
      <c r="P221" s="138"/>
      <c r="Q221" s="138"/>
      <c r="R221" s="138"/>
    </row>
    <row r="222" spans="1:18" s="134" customFormat="1" x14ac:dyDescent="0.25">
      <c r="A222" s="241">
        <v>43169</v>
      </c>
      <c r="B222" s="242">
        <v>180156371</v>
      </c>
      <c r="C222" s="247">
        <v>10</v>
      </c>
      <c r="D222" s="246">
        <v>1251950</v>
      </c>
      <c r="E222" s="242"/>
      <c r="F222" s="247"/>
      <c r="G222" s="246"/>
      <c r="H222" s="245"/>
      <c r="I222" s="245"/>
      <c r="J222" s="246"/>
      <c r="K222" s="138"/>
      <c r="L222" s="138"/>
      <c r="M222" s="138"/>
      <c r="N222" s="138"/>
      <c r="O222" s="138"/>
      <c r="P222" s="138"/>
      <c r="Q222" s="138"/>
      <c r="R222" s="138"/>
    </row>
    <row r="223" spans="1:18" s="134" customFormat="1" x14ac:dyDescent="0.25">
      <c r="A223" s="241">
        <v>43169</v>
      </c>
      <c r="B223" s="242">
        <v>180156394</v>
      </c>
      <c r="C223" s="247">
        <v>10</v>
      </c>
      <c r="D223" s="246">
        <v>1145288</v>
      </c>
      <c r="E223" s="242"/>
      <c r="F223" s="247"/>
      <c r="G223" s="246"/>
      <c r="H223" s="245"/>
      <c r="I223" s="245">
        <v>5693276</v>
      </c>
      <c r="J223" s="246" t="s">
        <v>17</v>
      </c>
      <c r="K223" s="138"/>
      <c r="L223" s="138"/>
      <c r="M223" s="138"/>
      <c r="N223" s="138"/>
      <c r="O223" s="138"/>
      <c r="P223" s="138"/>
      <c r="Q223" s="138"/>
      <c r="R223" s="138"/>
    </row>
    <row r="224" spans="1:18" s="134" customFormat="1" x14ac:dyDescent="0.25">
      <c r="A224" s="241">
        <v>43171</v>
      </c>
      <c r="B224" s="242">
        <v>180156570</v>
      </c>
      <c r="C224" s="247">
        <v>44</v>
      </c>
      <c r="D224" s="246">
        <v>4955825</v>
      </c>
      <c r="E224" s="242">
        <v>180041029</v>
      </c>
      <c r="F224" s="247">
        <v>10</v>
      </c>
      <c r="G224" s="246">
        <v>1246438</v>
      </c>
      <c r="H224" s="245"/>
      <c r="I224" s="245"/>
      <c r="J224" s="246"/>
      <c r="K224" s="138"/>
      <c r="L224" s="138"/>
      <c r="M224" s="138"/>
      <c r="N224" s="138"/>
      <c r="O224" s="138"/>
      <c r="P224" s="138"/>
      <c r="Q224" s="138"/>
      <c r="R224" s="138"/>
    </row>
    <row r="225" spans="1:18" s="134" customFormat="1" x14ac:dyDescent="0.25">
      <c r="A225" s="241">
        <v>43171</v>
      </c>
      <c r="B225" s="242">
        <v>180156582</v>
      </c>
      <c r="C225" s="247">
        <v>11</v>
      </c>
      <c r="D225" s="246">
        <v>1262713</v>
      </c>
      <c r="E225" s="242"/>
      <c r="F225" s="247"/>
      <c r="G225" s="246"/>
      <c r="H225" s="245"/>
      <c r="I225" s="245"/>
      <c r="J225" s="246"/>
      <c r="K225" s="138"/>
      <c r="L225" s="138"/>
      <c r="M225" s="138"/>
      <c r="N225" s="138"/>
      <c r="O225" s="138"/>
      <c r="P225" s="138"/>
      <c r="Q225" s="138"/>
      <c r="R225" s="138"/>
    </row>
    <row r="226" spans="1:18" s="134" customFormat="1" x14ac:dyDescent="0.25">
      <c r="A226" s="241">
        <v>43171</v>
      </c>
      <c r="B226" s="242">
        <v>180156626</v>
      </c>
      <c r="C226" s="247">
        <v>24</v>
      </c>
      <c r="D226" s="246">
        <v>2960825</v>
      </c>
      <c r="E226" s="242"/>
      <c r="F226" s="247"/>
      <c r="G226" s="246"/>
      <c r="H226" s="245"/>
      <c r="I226" s="245"/>
      <c r="J226" s="246"/>
      <c r="K226" s="138"/>
      <c r="L226" s="138"/>
      <c r="M226" s="138"/>
      <c r="N226" s="138"/>
      <c r="O226" s="138"/>
      <c r="P226" s="138"/>
      <c r="Q226" s="138"/>
      <c r="R226" s="138"/>
    </row>
    <row r="227" spans="1:18" s="134" customFormat="1" x14ac:dyDescent="0.25">
      <c r="A227" s="241">
        <v>43171</v>
      </c>
      <c r="B227" s="242">
        <v>180156635</v>
      </c>
      <c r="C227" s="247">
        <v>11</v>
      </c>
      <c r="D227" s="246">
        <v>1189475</v>
      </c>
      <c r="E227" s="242"/>
      <c r="F227" s="247"/>
      <c r="G227" s="246"/>
      <c r="H227" s="245"/>
      <c r="I227" s="245"/>
      <c r="J227" s="246"/>
      <c r="K227" s="138"/>
      <c r="L227" s="138"/>
      <c r="M227" s="138"/>
      <c r="N227" s="138"/>
      <c r="O227" s="138"/>
      <c r="P227" s="138"/>
      <c r="Q227" s="138"/>
      <c r="R227" s="138"/>
    </row>
    <row r="228" spans="1:18" s="134" customFormat="1" x14ac:dyDescent="0.25">
      <c r="A228" s="241">
        <v>43171</v>
      </c>
      <c r="B228" s="242">
        <v>180156640</v>
      </c>
      <c r="C228" s="247">
        <v>4</v>
      </c>
      <c r="D228" s="246">
        <v>522813</v>
      </c>
      <c r="E228" s="242"/>
      <c r="F228" s="247"/>
      <c r="G228" s="246"/>
      <c r="H228" s="245"/>
      <c r="I228" s="245">
        <v>9645213</v>
      </c>
      <c r="J228" s="246" t="s">
        <v>17</v>
      </c>
      <c r="K228" s="138"/>
      <c r="L228" s="138"/>
      <c r="M228" s="138"/>
      <c r="N228" s="138"/>
      <c r="O228" s="138"/>
      <c r="P228" s="138"/>
      <c r="Q228" s="138"/>
      <c r="R228" s="138"/>
    </row>
    <row r="229" spans="1:18" s="134" customFormat="1" x14ac:dyDescent="0.25">
      <c r="A229" s="241">
        <v>43172</v>
      </c>
      <c r="B229" s="242">
        <v>180156686</v>
      </c>
      <c r="C229" s="247">
        <v>32</v>
      </c>
      <c r="D229" s="246">
        <v>3885963</v>
      </c>
      <c r="E229" s="242">
        <v>180041048</v>
      </c>
      <c r="F229" s="247">
        <v>7</v>
      </c>
      <c r="G229" s="246">
        <v>845775</v>
      </c>
      <c r="H229" s="245"/>
      <c r="I229" s="245"/>
      <c r="J229" s="246"/>
      <c r="K229" s="138"/>
      <c r="L229" s="138"/>
      <c r="M229" s="138"/>
      <c r="N229" s="138"/>
      <c r="O229" s="138"/>
      <c r="P229" s="138"/>
      <c r="Q229" s="138"/>
      <c r="R229" s="138"/>
    </row>
    <row r="230" spans="1:18" s="134" customFormat="1" x14ac:dyDescent="0.25">
      <c r="A230" s="241">
        <v>43172</v>
      </c>
      <c r="B230" s="242">
        <v>180156708</v>
      </c>
      <c r="C230" s="247">
        <v>10</v>
      </c>
      <c r="D230" s="246">
        <v>1166550</v>
      </c>
      <c r="E230" s="242"/>
      <c r="F230" s="247"/>
      <c r="G230" s="246"/>
      <c r="H230" s="245"/>
      <c r="I230" s="245"/>
      <c r="J230" s="246"/>
      <c r="K230" s="138"/>
      <c r="L230" s="138"/>
      <c r="M230" s="138"/>
      <c r="N230" s="138"/>
      <c r="O230" s="138"/>
      <c r="P230" s="138"/>
      <c r="Q230" s="138"/>
      <c r="R230" s="138"/>
    </row>
    <row r="231" spans="1:18" s="134" customFormat="1" x14ac:dyDescent="0.25">
      <c r="A231" s="241">
        <v>43172</v>
      </c>
      <c r="B231" s="242">
        <v>180156732</v>
      </c>
      <c r="C231" s="247">
        <v>10</v>
      </c>
      <c r="D231" s="246">
        <v>1169788</v>
      </c>
      <c r="E231" s="242"/>
      <c r="F231" s="247"/>
      <c r="G231" s="246"/>
      <c r="H231" s="245"/>
      <c r="I231" s="245"/>
      <c r="J231" s="246"/>
      <c r="K231" s="138"/>
      <c r="L231" s="138"/>
      <c r="M231" s="138"/>
      <c r="N231" s="138"/>
      <c r="O231" s="138"/>
      <c r="P231" s="138"/>
      <c r="Q231" s="138"/>
      <c r="R231" s="138"/>
    </row>
    <row r="232" spans="1:18" s="134" customFormat="1" x14ac:dyDescent="0.25">
      <c r="A232" s="241">
        <v>43172</v>
      </c>
      <c r="B232" s="242">
        <v>180156742</v>
      </c>
      <c r="C232" s="247">
        <v>3</v>
      </c>
      <c r="D232" s="246">
        <v>442225</v>
      </c>
      <c r="E232" s="242"/>
      <c r="F232" s="247"/>
      <c r="G232" s="246"/>
      <c r="H232" s="245"/>
      <c r="I232" s="245"/>
      <c r="J232" s="246"/>
      <c r="K232" s="138"/>
      <c r="L232" s="138"/>
      <c r="M232" s="138"/>
      <c r="N232" s="138"/>
      <c r="O232" s="138"/>
      <c r="P232" s="138"/>
      <c r="Q232" s="138"/>
      <c r="R232" s="138"/>
    </row>
    <row r="233" spans="1:18" s="134" customFormat="1" x14ac:dyDescent="0.25">
      <c r="A233" s="241">
        <v>43172</v>
      </c>
      <c r="B233" s="242">
        <v>180156765</v>
      </c>
      <c r="C233" s="247">
        <v>2</v>
      </c>
      <c r="D233" s="246">
        <v>204488</v>
      </c>
      <c r="E233" s="242"/>
      <c r="F233" s="247"/>
      <c r="G233" s="246"/>
      <c r="H233" s="245"/>
      <c r="I233" s="245">
        <v>6023239</v>
      </c>
      <c r="J233" s="246" t="s">
        <v>17</v>
      </c>
      <c r="K233" s="138"/>
      <c r="L233" s="138"/>
      <c r="M233" s="138"/>
      <c r="N233" s="138"/>
      <c r="O233" s="138"/>
      <c r="P233" s="138"/>
      <c r="Q233" s="138"/>
      <c r="R233" s="138"/>
    </row>
    <row r="234" spans="1:18" s="134" customFormat="1" x14ac:dyDescent="0.25">
      <c r="A234" s="241">
        <v>43173</v>
      </c>
      <c r="B234" s="242">
        <v>180156784</v>
      </c>
      <c r="C234" s="247">
        <v>23</v>
      </c>
      <c r="D234" s="246">
        <v>2665688</v>
      </c>
      <c r="E234" s="242">
        <v>180041070</v>
      </c>
      <c r="F234" s="247">
        <v>7</v>
      </c>
      <c r="G234" s="246">
        <v>699038</v>
      </c>
      <c r="H234" s="245"/>
      <c r="I234" s="245"/>
      <c r="J234" s="246"/>
      <c r="K234" s="138"/>
      <c r="L234" s="138"/>
      <c r="M234" s="138"/>
      <c r="N234" s="138"/>
      <c r="O234" s="138"/>
      <c r="P234" s="138"/>
      <c r="Q234" s="138"/>
      <c r="R234" s="138"/>
    </row>
    <row r="235" spans="1:18" s="134" customFormat="1" x14ac:dyDescent="0.25">
      <c r="A235" s="241">
        <v>43173</v>
      </c>
      <c r="B235" s="242">
        <v>180156802</v>
      </c>
      <c r="C235" s="247">
        <v>6</v>
      </c>
      <c r="D235" s="246">
        <v>739375</v>
      </c>
      <c r="E235" s="242"/>
      <c r="F235" s="247"/>
      <c r="G235" s="246"/>
      <c r="H235" s="245"/>
      <c r="I235" s="245"/>
      <c r="J235" s="246"/>
      <c r="K235" s="138"/>
      <c r="L235" s="138"/>
      <c r="M235" s="138"/>
      <c r="N235" s="138"/>
      <c r="O235" s="138"/>
      <c r="P235" s="138"/>
      <c r="Q235" s="138"/>
      <c r="R235" s="138"/>
    </row>
    <row r="236" spans="1:18" s="134" customFormat="1" x14ac:dyDescent="0.25">
      <c r="A236" s="241">
        <v>43173</v>
      </c>
      <c r="B236" s="242">
        <v>180156812</v>
      </c>
      <c r="C236" s="247">
        <v>6</v>
      </c>
      <c r="D236" s="246">
        <v>618100</v>
      </c>
      <c r="E236" s="242"/>
      <c r="F236" s="247"/>
      <c r="G236" s="246"/>
      <c r="H236" s="245"/>
      <c r="I236" s="245"/>
      <c r="J236" s="246"/>
      <c r="K236" s="138"/>
      <c r="L236" s="138"/>
      <c r="M236" s="138"/>
      <c r="N236" s="138"/>
      <c r="O236" s="138"/>
      <c r="P236" s="138"/>
      <c r="Q236" s="138"/>
      <c r="R236" s="138"/>
    </row>
    <row r="237" spans="1:18" s="134" customFormat="1" x14ac:dyDescent="0.25">
      <c r="A237" s="241">
        <v>43173</v>
      </c>
      <c r="B237" s="242">
        <v>180156848</v>
      </c>
      <c r="C237" s="247">
        <v>7</v>
      </c>
      <c r="D237" s="246">
        <v>765188</v>
      </c>
      <c r="E237" s="242"/>
      <c r="F237" s="247"/>
      <c r="G237" s="246"/>
      <c r="H237" s="245"/>
      <c r="I237" s="245"/>
      <c r="J237" s="246"/>
      <c r="K237" s="138"/>
      <c r="L237" s="138"/>
      <c r="M237" s="138"/>
      <c r="N237" s="138"/>
      <c r="O237" s="138"/>
      <c r="P237" s="138"/>
      <c r="Q237" s="138"/>
      <c r="R237" s="138"/>
    </row>
    <row r="238" spans="1:18" s="134" customFormat="1" x14ac:dyDescent="0.25">
      <c r="A238" s="241">
        <v>43173</v>
      </c>
      <c r="B238" s="242">
        <v>180156856</v>
      </c>
      <c r="C238" s="247">
        <v>6</v>
      </c>
      <c r="D238" s="246">
        <v>601388</v>
      </c>
      <c r="E238" s="242"/>
      <c r="F238" s="247"/>
      <c r="G238" s="246"/>
      <c r="H238" s="245"/>
      <c r="I238" s="245"/>
      <c r="J238" s="246"/>
      <c r="K238" s="138"/>
      <c r="L238" s="138"/>
      <c r="M238" s="138"/>
      <c r="N238" s="138"/>
      <c r="O238" s="138"/>
      <c r="P238" s="138"/>
      <c r="Q238" s="138"/>
      <c r="R238" s="138"/>
    </row>
    <row r="239" spans="1:18" s="134" customFormat="1" x14ac:dyDescent="0.25">
      <c r="A239" s="241">
        <v>43173</v>
      </c>
      <c r="B239" s="242">
        <v>180156862</v>
      </c>
      <c r="C239" s="247">
        <v>4</v>
      </c>
      <c r="D239" s="246">
        <v>542413</v>
      </c>
      <c r="E239" s="242"/>
      <c r="F239" s="247"/>
      <c r="G239" s="246"/>
      <c r="H239" s="245"/>
      <c r="I239" s="245"/>
      <c r="J239" s="246"/>
      <c r="K239" s="138"/>
      <c r="L239" s="138"/>
      <c r="M239" s="138"/>
      <c r="N239" s="138"/>
      <c r="O239" s="138"/>
      <c r="P239" s="138"/>
      <c r="Q239" s="138"/>
      <c r="R239" s="138"/>
    </row>
    <row r="240" spans="1:18" s="134" customFormat="1" x14ac:dyDescent="0.25">
      <c r="A240" s="241">
        <v>43173</v>
      </c>
      <c r="B240" s="242">
        <v>180156892</v>
      </c>
      <c r="C240" s="247">
        <v>7</v>
      </c>
      <c r="D240" s="246">
        <v>783475</v>
      </c>
      <c r="E240" s="242"/>
      <c r="F240" s="247"/>
      <c r="G240" s="246"/>
      <c r="H240" s="245"/>
      <c r="I240" s="245">
        <v>6016589</v>
      </c>
      <c r="J240" s="246" t="s">
        <v>17</v>
      </c>
      <c r="K240" s="138"/>
      <c r="L240" s="138"/>
      <c r="M240" s="138"/>
      <c r="N240" s="138"/>
      <c r="O240" s="138"/>
      <c r="P240" s="138"/>
      <c r="Q240" s="138"/>
      <c r="R240" s="138"/>
    </row>
    <row r="241" spans="1:18" s="134" customFormat="1" x14ac:dyDescent="0.25">
      <c r="A241" s="241">
        <v>43174</v>
      </c>
      <c r="B241" s="242">
        <v>180156918</v>
      </c>
      <c r="C241" s="247">
        <v>24</v>
      </c>
      <c r="D241" s="246">
        <v>2540825</v>
      </c>
      <c r="E241" s="242">
        <v>180041096</v>
      </c>
      <c r="F241" s="247">
        <v>1</v>
      </c>
      <c r="G241" s="246">
        <v>75075</v>
      </c>
      <c r="H241" s="245"/>
      <c r="I241" s="245"/>
      <c r="J241" s="246"/>
      <c r="K241" s="138"/>
      <c r="L241" s="138"/>
      <c r="M241" s="138"/>
      <c r="N241" s="138"/>
      <c r="O241" s="138"/>
      <c r="P241" s="138"/>
      <c r="Q241" s="138"/>
      <c r="R241" s="138"/>
    </row>
    <row r="242" spans="1:18" s="134" customFormat="1" x14ac:dyDescent="0.25">
      <c r="A242" s="241">
        <v>43174</v>
      </c>
      <c r="B242" s="242">
        <v>180156829</v>
      </c>
      <c r="C242" s="247">
        <v>2</v>
      </c>
      <c r="D242" s="246">
        <v>217963</v>
      </c>
      <c r="E242" s="242">
        <v>180041119</v>
      </c>
      <c r="F242" s="247">
        <v>5</v>
      </c>
      <c r="G242" s="246">
        <v>504263</v>
      </c>
      <c r="H242" s="245"/>
      <c r="I242" s="245"/>
      <c r="J242" s="246"/>
      <c r="K242" s="138"/>
      <c r="L242" s="138"/>
      <c r="M242" s="138"/>
      <c r="N242" s="138"/>
      <c r="O242" s="138"/>
      <c r="P242" s="138"/>
      <c r="Q242" s="138"/>
      <c r="R242" s="138"/>
    </row>
    <row r="243" spans="1:18" s="134" customFormat="1" x14ac:dyDescent="0.25">
      <c r="A243" s="241">
        <v>43174</v>
      </c>
      <c r="B243" s="242">
        <v>180156940</v>
      </c>
      <c r="C243" s="247">
        <v>4</v>
      </c>
      <c r="D243" s="246">
        <v>404513</v>
      </c>
      <c r="E243" s="242"/>
      <c r="F243" s="247"/>
      <c r="G243" s="246"/>
      <c r="H243" s="245"/>
      <c r="I243" s="245"/>
      <c r="J243" s="246"/>
      <c r="K243" s="138"/>
      <c r="L243" s="138"/>
      <c r="M243" s="138"/>
      <c r="N243" s="138"/>
      <c r="O243" s="138"/>
      <c r="P243" s="138"/>
      <c r="Q243" s="138"/>
      <c r="R243" s="138"/>
    </row>
    <row r="244" spans="1:18" s="134" customFormat="1" x14ac:dyDescent="0.25">
      <c r="A244" s="241">
        <v>43174</v>
      </c>
      <c r="B244" s="242">
        <v>180156957</v>
      </c>
      <c r="C244" s="247">
        <v>10</v>
      </c>
      <c r="D244" s="246">
        <v>936163</v>
      </c>
      <c r="E244" s="242"/>
      <c r="F244" s="247"/>
      <c r="G244" s="246"/>
      <c r="H244" s="245"/>
      <c r="I244" s="245"/>
      <c r="J244" s="246"/>
      <c r="K244" s="138"/>
      <c r="L244" s="138"/>
      <c r="M244" s="138"/>
      <c r="N244" s="138"/>
      <c r="O244" s="138"/>
      <c r="P244" s="138"/>
      <c r="Q244" s="138"/>
      <c r="R244" s="138"/>
    </row>
    <row r="245" spans="1:18" s="134" customFormat="1" x14ac:dyDescent="0.25">
      <c r="A245" s="241">
        <v>43174</v>
      </c>
      <c r="B245" s="242">
        <v>180156061</v>
      </c>
      <c r="C245" s="247">
        <v>4</v>
      </c>
      <c r="D245" s="246">
        <v>436450</v>
      </c>
      <c r="E245" s="242"/>
      <c r="F245" s="247"/>
      <c r="G245" s="246"/>
      <c r="H245" s="245"/>
      <c r="I245" s="245"/>
      <c r="J245" s="246"/>
      <c r="K245" s="138"/>
      <c r="L245" s="138"/>
      <c r="M245" s="138"/>
      <c r="N245" s="138"/>
      <c r="O245" s="138"/>
      <c r="P245" s="138"/>
      <c r="Q245" s="138"/>
      <c r="R245" s="138"/>
    </row>
    <row r="246" spans="1:18" s="134" customFormat="1" x14ac:dyDescent="0.25">
      <c r="A246" s="241">
        <v>43174</v>
      </c>
      <c r="B246" s="242">
        <v>180156973</v>
      </c>
      <c r="C246" s="247">
        <v>4</v>
      </c>
      <c r="D246" s="246">
        <v>405738</v>
      </c>
      <c r="E246" s="242"/>
      <c r="F246" s="247"/>
      <c r="G246" s="246"/>
      <c r="H246" s="245"/>
      <c r="I246" s="245"/>
      <c r="J246" s="246"/>
      <c r="K246" s="138"/>
      <c r="L246" s="138"/>
      <c r="M246" s="138"/>
      <c r="N246" s="138"/>
      <c r="O246" s="138"/>
      <c r="P246" s="138"/>
      <c r="Q246" s="138"/>
      <c r="R246" s="138"/>
    </row>
    <row r="247" spans="1:18" s="134" customFormat="1" x14ac:dyDescent="0.25">
      <c r="A247" s="241">
        <v>43174</v>
      </c>
      <c r="B247" s="242">
        <v>180157014</v>
      </c>
      <c r="C247" s="247">
        <v>7</v>
      </c>
      <c r="D247" s="246">
        <v>867213</v>
      </c>
      <c r="E247" s="242"/>
      <c r="F247" s="247"/>
      <c r="G247" s="246"/>
      <c r="H247" s="245"/>
      <c r="I247" s="245"/>
      <c r="J247" s="246"/>
      <c r="K247" s="138"/>
      <c r="L247" s="138"/>
      <c r="M247" s="138"/>
      <c r="N247" s="138"/>
      <c r="O247" s="138"/>
      <c r="P247" s="138"/>
      <c r="Q247" s="138"/>
      <c r="R247" s="138"/>
    </row>
    <row r="248" spans="1:18" s="134" customFormat="1" x14ac:dyDescent="0.25">
      <c r="A248" s="241">
        <v>43174</v>
      </c>
      <c r="B248" s="242">
        <v>180157018</v>
      </c>
      <c r="C248" s="247">
        <v>4</v>
      </c>
      <c r="D248" s="246">
        <v>488163</v>
      </c>
      <c r="E248" s="242"/>
      <c r="F248" s="247"/>
      <c r="G248" s="246"/>
      <c r="H248" s="245"/>
      <c r="I248" s="245">
        <v>5717690</v>
      </c>
      <c r="J248" s="246" t="s">
        <v>17</v>
      </c>
      <c r="K248" s="138"/>
      <c r="L248" s="138"/>
      <c r="M248" s="138"/>
      <c r="N248" s="138"/>
      <c r="O248" s="138"/>
      <c r="P248" s="138"/>
      <c r="Q248" s="138"/>
      <c r="R248" s="138"/>
    </row>
    <row r="249" spans="1:18" s="134" customFormat="1" x14ac:dyDescent="0.25">
      <c r="A249" s="241">
        <v>43175</v>
      </c>
      <c r="B249" s="242">
        <v>180157040</v>
      </c>
      <c r="C249" s="247">
        <v>20</v>
      </c>
      <c r="D249" s="246">
        <v>2419025</v>
      </c>
      <c r="E249" s="242">
        <v>180041130</v>
      </c>
      <c r="F249" s="247">
        <v>4</v>
      </c>
      <c r="G249" s="246">
        <v>426300</v>
      </c>
      <c r="H249" s="245"/>
      <c r="I249" s="245"/>
      <c r="J249" s="246"/>
      <c r="K249" s="138"/>
      <c r="L249" s="138"/>
      <c r="M249" s="138"/>
      <c r="N249" s="138"/>
      <c r="O249" s="138"/>
      <c r="P249" s="138"/>
      <c r="Q249" s="138"/>
      <c r="R249" s="138"/>
    </row>
    <row r="250" spans="1:18" s="134" customFormat="1" x14ac:dyDescent="0.25">
      <c r="A250" s="241">
        <v>43175</v>
      </c>
      <c r="B250" s="242">
        <v>180157057</v>
      </c>
      <c r="C250" s="247">
        <v>8</v>
      </c>
      <c r="D250" s="246">
        <v>833613</v>
      </c>
      <c r="E250" s="242"/>
      <c r="F250" s="247"/>
      <c r="G250" s="246"/>
      <c r="H250" s="245"/>
      <c r="I250" s="245"/>
      <c r="J250" s="246"/>
      <c r="K250" s="138"/>
      <c r="L250" s="138"/>
      <c r="M250" s="138"/>
      <c r="N250" s="138"/>
      <c r="O250" s="138"/>
      <c r="P250" s="138"/>
      <c r="Q250" s="138"/>
      <c r="R250" s="138"/>
    </row>
    <row r="251" spans="1:18" s="134" customFormat="1" x14ac:dyDescent="0.25">
      <c r="A251" s="241">
        <v>43175</v>
      </c>
      <c r="B251" s="242">
        <v>180157062</v>
      </c>
      <c r="C251" s="247">
        <v>3</v>
      </c>
      <c r="D251" s="246">
        <v>378963</v>
      </c>
      <c r="E251" s="242"/>
      <c r="F251" s="247"/>
      <c r="G251" s="246"/>
      <c r="H251" s="245"/>
      <c r="I251" s="245"/>
      <c r="J251" s="246"/>
      <c r="K251" s="138"/>
      <c r="L251" s="138"/>
      <c r="M251" s="138"/>
      <c r="N251" s="138"/>
      <c r="O251" s="138"/>
      <c r="P251" s="138"/>
      <c r="Q251" s="138"/>
      <c r="R251" s="138"/>
    </row>
    <row r="252" spans="1:18" s="134" customFormat="1" x14ac:dyDescent="0.25">
      <c r="A252" s="241">
        <v>43175</v>
      </c>
      <c r="B252" s="242">
        <v>180157090</v>
      </c>
      <c r="C252" s="247">
        <v>16</v>
      </c>
      <c r="D252" s="246">
        <v>1721913</v>
      </c>
      <c r="E252" s="242"/>
      <c r="F252" s="247"/>
      <c r="G252" s="246"/>
      <c r="H252" s="245"/>
      <c r="I252" s="245"/>
      <c r="J252" s="246"/>
      <c r="K252" s="138"/>
      <c r="L252" s="138"/>
      <c r="M252" s="138"/>
      <c r="N252" s="138"/>
      <c r="O252" s="138"/>
      <c r="P252" s="138"/>
      <c r="Q252" s="138"/>
      <c r="R252" s="138"/>
    </row>
    <row r="253" spans="1:18" s="134" customFormat="1" x14ac:dyDescent="0.25">
      <c r="A253" s="241">
        <v>43175</v>
      </c>
      <c r="B253" s="242">
        <v>180157092</v>
      </c>
      <c r="C253" s="247">
        <v>7</v>
      </c>
      <c r="D253" s="246">
        <v>735525</v>
      </c>
      <c r="E253" s="242"/>
      <c r="F253" s="247"/>
      <c r="G253" s="246"/>
      <c r="H253" s="245"/>
      <c r="I253" s="245"/>
      <c r="J253" s="246"/>
      <c r="K253" s="138"/>
      <c r="L253" s="138"/>
      <c r="M253" s="138"/>
      <c r="N253" s="138"/>
      <c r="O253" s="138"/>
      <c r="P253" s="138"/>
      <c r="Q253" s="138"/>
      <c r="R253" s="138"/>
    </row>
    <row r="254" spans="1:18" s="134" customFormat="1" x14ac:dyDescent="0.25">
      <c r="A254" s="241">
        <v>43175</v>
      </c>
      <c r="B254" s="242">
        <v>180157108</v>
      </c>
      <c r="C254" s="247">
        <v>2</v>
      </c>
      <c r="D254" s="246">
        <v>263988</v>
      </c>
      <c r="E254" s="242"/>
      <c r="F254" s="247"/>
      <c r="G254" s="246"/>
      <c r="H254" s="245"/>
      <c r="I254" s="245"/>
      <c r="J254" s="246"/>
      <c r="K254" s="138"/>
      <c r="L254" s="138"/>
      <c r="M254" s="138"/>
      <c r="N254" s="138"/>
      <c r="O254" s="138"/>
      <c r="P254" s="138"/>
      <c r="Q254" s="138"/>
      <c r="R254" s="138"/>
    </row>
    <row r="255" spans="1:18" s="134" customFormat="1" x14ac:dyDescent="0.25">
      <c r="A255" s="241">
        <v>43175</v>
      </c>
      <c r="B255" s="242">
        <v>180157120</v>
      </c>
      <c r="C255" s="247">
        <v>4</v>
      </c>
      <c r="D255" s="246">
        <v>420175</v>
      </c>
      <c r="E255" s="242"/>
      <c r="F255" s="247"/>
      <c r="G255" s="246"/>
      <c r="H255" s="245"/>
      <c r="I255" s="245">
        <v>6346902</v>
      </c>
      <c r="J255" s="246" t="s">
        <v>17</v>
      </c>
      <c r="K255" s="138"/>
      <c r="L255" s="138"/>
      <c r="M255" s="138"/>
      <c r="N255" s="138"/>
      <c r="O255" s="138"/>
      <c r="P255" s="138"/>
      <c r="Q255" s="138"/>
      <c r="R255" s="138"/>
    </row>
    <row r="256" spans="1:18" s="134" customFormat="1" x14ac:dyDescent="0.25">
      <c r="A256" s="241">
        <v>43176</v>
      </c>
      <c r="B256" s="242">
        <v>180157146</v>
      </c>
      <c r="C256" s="247">
        <v>14</v>
      </c>
      <c r="D256" s="246">
        <v>1493450</v>
      </c>
      <c r="E256" s="242">
        <v>180041158</v>
      </c>
      <c r="F256" s="247">
        <v>3</v>
      </c>
      <c r="G256" s="246">
        <v>386750</v>
      </c>
      <c r="H256" s="245"/>
      <c r="I256" s="245"/>
      <c r="J256" s="246"/>
      <c r="K256" s="138"/>
      <c r="L256" s="138"/>
      <c r="M256" s="138"/>
      <c r="N256" s="138"/>
      <c r="O256" s="138"/>
      <c r="P256" s="138"/>
      <c r="Q256" s="138"/>
      <c r="R256" s="138"/>
    </row>
    <row r="257" spans="1:18" s="134" customFormat="1" x14ac:dyDescent="0.25">
      <c r="A257" s="241">
        <v>43176</v>
      </c>
      <c r="B257" s="242">
        <v>180157154</v>
      </c>
      <c r="C257" s="247">
        <v>5</v>
      </c>
      <c r="D257" s="246">
        <v>575838</v>
      </c>
      <c r="E257" s="242"/>
      <c r="F257" s="247"/>
      <c r="G257" s="246"/>
      <c r="H257" s="245"/>
      <c r="I257" s="245"/>
      <c r="J257" s="246"/>
      <c r="K257" s="138"/>
      <c r="L257" s="138"/>
      <c r="M257" s="138"/>
      <c r="N257" s="138"/>
      <c r="O257" s="138"/>
      <c r="P257" s="138"/>
      <c r="Q257" s="138"/>
      <c r="R257" s="138"/>
    </row>
    <row r="258" spans="1:18" s="134" customFormat="1" x14ac:dyDescent="0.25">
      <c r="A258" s="241">
        <v>43176</v>
      </c>
      <c r="B258" s="242">
        <v>180157165</v>
      </c>
      <c r="C258" s="247">
        <v>1</v>
      </c>
      <c r="D258" s="246">
        <v>121888</v>
      </c>
      <c r="E258" s="242"/>
      <c r="F258" s="247"/>
      <c r="G258" s="246"/>
      <c r="H258" s="245"/>
      <c r="I258" s="245"/>
      <c r="J258" s="246"/>
      <c r="K258" s="138"/>
      <c r="L258" s="138"/>
      <c r="M258" s="138"/>
      <c r="N258" s="138"/>
      <c r="O258" s="138"/>
      <c r="P258" s="138"/>
      <c r="Q258" s="138"/>
      <c r="R258" s="138"/>
    </row>
    <row r="259" spans="1:18" s="134" customFormat="1" x14ac:dyDescent="0.25">
      <c r="A259" s="241">
        <v>43176</v>
      </c>
      <c r="B259" s="242">
        <v>180157175</v>
      </c>
      <c r="C259" s="247">
        <v>4</v>
      </c>
      <c r="D259" s="246">
        <v>474775</v>
      </c>
      <c r="E259" s="242"/>
      <c r="F259" s="247"/>
      <c r="G259" s="246"/>
      <c r="H259" s="245"/>
      <c r="I259" s="245"/>
      <c r="J259" s="246"/>
      <c r="K259" s="138"/>
      <c r="L259" s="138"/>
      <c r="M259" s="138"/>
      <c r="N259" s="138"/>
      <c r="O259" s="138"/>
      <c r="P259" s="138"/>
      <c r="Q259" s="138"/>
      <c r="R259" s="138"/>
    </row>
    <row r="260" spans="1:18" s="134" customFormat="1" x14ac:dyDescent="0.25">
      <c r="A260" s="241">
        <v>43176</v>
      </c>
      <c r="B260" s="242">
        <v>180157202</v>
      </c>
      <c r="C260" s="247">
        <v>8</v>
      </c>
      <c r="D260" s="246">
        <v>1052625</v>
      </c>
      <c r="E260" s="242"/>
      <c r="F260" s="247"/>
      <c r="G260" s="246"/>
      <c r="H260" s="245"/>
      <c r="I260" s="245"/>
      <c r="J260" s="246"/>
      <c r="K260" s="138"/>
      <c r="L260" s="138"/>
      <c r="M260" s="138"/>
      <c r="N260" s="138"/>
      <c r="O260" s="138"/>
      <c r="P260" s="138"/>
      <c r="Q260" s="138"/>
      <c r="R260" s="138"/>
    </row>
    <row r="261" spans="1:18" s="134" customFormat="1" x14ac:dyDescent="0.25">
      <c r="A261" s="241">
        <v>43176</v>
      </c>
      <c r="B261" s="242">
        <v>180157216</v>
      </c>
      <c r="C261" s="247">
        <v>5</v>
      </c>
      <c r="D261" s="246">
        <v>625975</v>
      </c>
      <c r="E261" s="242"/>
      <c r="F261" s="247"/>
      <c r="G261" s="246"/>
      <c r="H261" s="245"/>
      <c r="I261" s="245">
        <v>3957801</v>
      </c>
      <c r="J261" s="246" t="s">
        <v>17</v>
      </c>
      <c r="K261" s="138"/>
      <c r="L261" s="138"/>
      <c r="M261" s="138"/>
      <c r="N261" s="138"/>
      <c r="O261" s="138"/>
      <c r="P261" s="138"/>
      <c r="Q261" s="138"/>
      <c r="R261" s="138"/>
    </row>
    <row r="262" spans="1:18" s="134" customFormat="1" x14ac:dyDescent="0.25">
      <c r="A262" s="241">
        <v>43178</v>
      </c>
      <c r="B262" s="242">
        <v>180157373</v>
      </c>
      <c r="C262" s="247">
        <v>43</v>
      </c>
      <c r="D262" s="246">
        <v>4369313</v>
      </c>
      <c r="E262" s="242">
        <v>180041219</v>
      </c>
      <c r="F262" s="247">
        <v>18</v>
      </c>
      <c r="G262" s="246">
        <v>2132900</v>
      </c>
      <c r="H262" s="245"/>
      <c r="I262" s="245"/>
      <c r="J262" s="246"/>
      <c r="K262" s="138"/>
      <c r="L262" s="138"/>
      <c r="M262" s="138"/>
      <c r="N262" s="138"/>
      <c r="O262" s="138"/>
      <c r="P262" s="138"/>
      <c r="Q262" s="138"/>
      <c r="R262" s="138"/>
    </row>
    <row r="263" spans="1:18" s="134" customFormat="1" x14ac:dyDescent="0.25">
      <c r="A263" s="241">
        <v>43178</v>
      </c>
      <c r="B263" s="242">
        <v>180157390</v>
      </c>
      <c r="C263" s="247">
        <v>8</v>
      </c>
      <c r="D263" s="246">
        <v>1029350</v>
      </c>
      <c r="E263" s="242">
        <v>180041222</v>
      </c>
      <c r="F263" s="247">
        <v>5</v>
      </c>
      <c r="G263" s="246">
        <v>536113</v>
      </c>
      <c r="H263" s="245"/>
      <c r="I263" s="245"/>
      <c r="J263" s="246"/>
      <c r="K263" s="138"/>
      <c r="L263" s="138"/>
      <c r="M263" s="138"/>
      <c r="N263" s="138"/>
      <c r="O263" s="138"/>
      <c r="P263" s="138"/>
      <c r="Q263" s="138"/>
      <c r="R263" s="138"/>
    </row>
    <row r="264" spans="1:18" s="134" customFormat="1" x14ac:dyDescent="0.25">
      <c r="A264" s="241">
        <v>43178</v>
      </c>
      <c r="B264" s="242">
        <v>180157396</v>
      </c>
      <c r="C264" s="247">
        <v>5</v>
      </c>
      <c r="D264" s="246">
        <v>639275</v>
      </c>
      <c r="E264" s="242"/>
      <c r="F264" s="247"/>
      <c r="G264" s="246"/>
      <c r="H264" s="245"/>
      <c r="I264" s="245"/>
      <c r="J264" s="246"/>
      <c r="K264" s="138"/>
      <c r="L264" s="138"/>
      <c r="M264" s="138"/>
      <c r="N264" s="138"/>
      <c r="O264" s="138"/>
      <c r="P264" s="138"/>
      <c r="Q264" s="138"/>
      <c r="R264" s="138"/>
    </row>
    <row r="265" spans="1:18" s="134" customFormat="1" x14ac:dyDescent="0.25">
      <c r="A265" s="241">
        <v>43178</v>
      </c>
      <c r="B265" s="242">
        <v>180157401</v>
      </c>
      <c r="C265" s="247">
        <v>2</v>
      </c>
      <c r="D265" s="246">
        <v>227413</v>
      </c>
      <c r="E265" s="242"/>
      <c r="F265" s="247"/>
      <c r="G265" s="246"/>
      <c r="H265" s="245"/>
      <c r="I265" s="245"/>
      <c r="J265" s="246"/>
      <c r="K265" s="138"/>
      <c r="L265" s="138"/>
      <c r="M265" s="138"/>
      <c r="N265" s="138"/>
      <c r="O265" s="138"/>
      <c r="P265" s="138"/>
      <c r="Q265" s="138"/>
      <c r="R265" s="138"/>
    </row>
    <row r="266" spans="1:18" s="134" customFormat="1" x14ac:dyDescent="0.25">
      <c r="A266" s="241">
        <v>43178</v>
      </c>
      <c r="B266" s="242">
        <v>180157429</v>
      </c>
      <c r="C266" s="247">
        <v>6</v>
      </c>
      <c r="D266" s="246">
        <v>652488</v>
      </c>
      <c r="E266" s="242"/>
      <c r="F266" s="247"/>
      <c r="G266" s="246"/>
      <c r="H266" s="245"/>
      <c r="I266" s="245"/>
      <c r="J266" s="246"/>
      <c r="K266" s="138"/>
      <c r="L266" s="138"/>
      <c r="M266" s="138"/>
      <c r="N266" s="138"/>
      <c r="O266" s="138"/>
      <c r="P266" s="138"/>
      <c r="Q266" s="138"/>
      <c r="R266" s="138"/>
    </row>
    <row r="267" spans="1:18" s="134" customFormat="1" x14ac:dyDescent="0.25">
      <c r="A267" s="241">
        <v>43178</v>
      </c>
      <c r="B267" s="242">
        <v>180157451</v>
      </c>
      <c r="C267" s="247">
        <v>10</v>
      </c>
      <c r="D267" s="246">
        <v>1158238</v>
      </c>
      <c r="E267" s="242"/>
      <c r="F267" s="247"/>
      <c r="G267" s="246"/>
      <c r="H267" s="245"/>
      <c r="I267" s="245"/>
      <c r="J267" s="246"/>
      <c r="K267" s="138"/>
      <c r="L267" s="138"/>
      <c r="M267" s="138"/>
      <c r="N267" s="138"/>
      <c r="O267" s="138"/>
      <c r="P267" s="138"/>
      <c r="Q267" s="138"/>
      <c r="R267" s="138"/>
    </row>
    <row r="268" spans="1:18" s="134" customFormat="1" x14ac:dyDescent="0.25">
      <c r="A268" s="241">
        <v>43178</v>
      </c>
      <c r="B268" s="242">
        <v>180157466</v>
      </c>
      <c r="C268" s="247">
        <v>9</v>
      </c>
      <c r="D268" s="246">
        <v>1018150</v>
      </c>
      <c r="E268" s="242"/>
      <c r="F268" s="247"/>
      <c r="G268" s="246"/>
      <c r="H268" s="245"/>
      <c r="I268" s="245">
        <v>6425214</v>
      </c>
      <c r="J268" s="246" t="s">
        <v>17</v>
      </c>
      <c r="K268" s="138"/>
      <c r="L268" s="138"/>
      <c r="M268" s="138"/>
      <c r="N268" s="138"/>
      <c r="O268" s="138"/>
      <c r="P268" s="138"/>
      <c r="Q268" s="138"/>
      <c r="R268" s="138"/>
    </row>
    <row r="269" spans="1:18" s="134" customFormat="1" x14ac:dyDescent="0.25">
      <c r="A269" s="241">
        <v>43179</v>
      </c>
      <c r="B269" s="242">
        <v>180157503</v>
      </c>
      <c r="C269" s="247">
        <v>24</v>
      </c>
      <c r="D269" s="246">
        <v>2498650</v>
      </c>
      <c r="E269" s="242">
        <v>180041247</v>
      </c>
      <c r="F269" s="247">
        <v>3</v>
      </c>
      <c r="G269" s="246">
        <v>398650</v>
      </c>
      <c r="H269" s="245"/>
      <c r="I269" s="245"/>
      <c r="J269" s="246"/>
      <c r="K269" s="138"/>
      <c r="L269" s="138"/>
      <c r="M269" s="138"/>
      <c r="N269" s="138"/>
      <c r="O269" s="138"/>
      <c r="P269" s="138"/>
      <c r="Q269" s="138"/>
      <c r="R269" s="138"/>
    </row>
    <row r="270" spans="1:18" s="134" customFormat="1" x14ac:dyDescent="0.25">
      <c r="A270" s="241">
        <v>43179</v>
      </c>
      <c r="B270" s="242">
        <v>180157504</v>
      </c>
      <c r="C270" s="247">
        <v>9</v>
      </c>
      <c r="D270" s="246">
        <v>968713</v>
      </c>
      <c r="E270" s="242">
        <v>180041260</v>
      </c>
      <c r="F270" s="247">
        <v>3</v>
      </c>
      <c r="G270" s="246">
        <v>412475</v>
      </c>
      <c r="H270" s="245"/>
      <c r="I270" s="245"/>
      <c r="J270" s="246"/>
      <c r="K270" s="138"/>
      <c r="L270" s="138"/>
      <c r="M270" s="138"/>
      <c r="N270" s="138"/>
      <c r="O270" s="138"/>
      <c r="P270" s="138"/>
      <c r="Q270" s="138"/>
      <c r="R270" s="138"/>
    </row>
    <row r="271" spans="1:18" s="134" customFormat="1" x14ac:dyDescent="0.25">
      <c r="A271" s="241">
        <v>43179</v>
      </c>
      <c r="B271" s="242">
        <v>180157555</v>
      </c>
      <c r="C271" s="247">
        <v>6</v>
      </c>
      <c r="D271" s="246">
        <v>632363</v>
      </c>
      <c r="E271" s="242"/>
      <c r="F271" s="247"/>
      <c r="G271" s="246"/>
      <c r="H271" s="245"/>
      <c r="I271" s="245"/>
      <c r="J271" s="246"/>
      <c r="K271" s="138"/>
      <c r="L271" s="138"/>
      <c r="M271" s="138"/>
      <c r="N271" s="138"/>
      <c r="O271" s="138"/>
      <c r="P271" s="138"/>
      <c r="Q271" s="138"/>
      <c r="R271" s="138"/>
    </row>
    <row r="272" spans="1:18" s="134" customFormat="1" x14ac:dyDescent="0.25">
      <c r="A272" s="241">
        <v>43179</v>
      </c>
      <c r="B272" s="242">
        <v>180157569</v>
      </c>
      <c r="C272" s="247">
        <v>27</v>
      </c>
      <c r="D272" s="246">
        <v>2982438</v>
      </c>
      <c r="E272" s="242"/>
      <c r="F272" s="247"/>
      <c r="G272" s="246"/>
      <c r="H272" s="245"/>
      <c r="I272" s="245"/>
      <c r="J272" s="246"/>
      <c r="K272" s="138"/>
      <c r="L272" s="138"/>
      <c r="M272" s="138"/>
      <c r="N272" s="138"/>
      <c r="O272" s="138"/>
      <c r="P272" s="138"/>
      <c r="Q272" s="138"/>
      <c r="R272" s="138"/>
    </row>
    <row r="273" spans="1:18" s="134" customFormat="1" x14ac:dyDescent="0.25">
      <c r="A273" s="241">
        <v>43179</v>
      </c>
      <c r="B273" s="242">
        <v>180157574</v>
      </c>
      <c r="C273" s="247">
        <v>2</v>
      </c>
      <c r="D273" s="246">
        <v>197488</v>
      </c>
      <c r="E273" s="242"/>
      <c r="F273" s="247"/>
      <c r="G273" s="246"/>
      <c r="H273" s="245"/>
      <c r="I273" s="245">
        <v>6468527</v>
      </c>
      <c r="J273" s="246" t="s">
        <v>17</v>
      </c>
      <c r="K273" s="138"/>
      <c r="L273" s="138"/>
      <c r="M273" s="138"/>
      <c r="N273" s="138"/>
      <c r="O273" s="138"/>
      <c r="P273" s="138"/>
      <c r="Q273" s="138"/>
      <c r="R273" s="138"/>
    </row>
    <row r="274" spans="1:18" s="134" customFormat="1" x14ac:dyDescent="0.25">
      <c r="A274" s="241">
        <v>43180</v>
      </c>
      <c r="B274" s="242">
        <v>180157604</v>
      </c>
      <c r="C274" s="247">
        <v>22</v>
      </c>
      <c r="D274" s="246">
        <v>2293200</v>
      </c>
      <c r="E274" s="242"/>
      <c r="F274" s="247"/>
      <c r="G274" s="246"/>
      <c r="H274" s="245"/>
      <c r="I274" s="245"/>
      <c r="J274" s="246"/>
      <c r="K274" s="138"/>
      <c r="L274" s="138"/>
      <c r="M274" s="138"/>
      <c r="N274" s="138"/>
      <c r="O274" s="138"/>
      <c r="P274" s="138"/>
      <c r="Q274" s="138"/>
      <c r="R274" s="138"/>
    </row>
    <row r="275" spans="1:18" s="134" customFormat="1" x14ac:dyDescent="0.25">
      <c r="A275" s="241">
        <v>43180</v>
      </c>
      <c r="B275" s="242">
        <v>180157614</v>
      </c>
      <c r="C275" s="247">
        <v>13</v>
      </c>
      <c r="D275" s="246">
        <v>1359838</v>
      </c>
      <c r="E275" s="242"/>
      <c r="F275" s="247"/>
      <c r="G275" s="246"/>
      <c r="H275" s="245"/>
      <c r="I275" s="245"/>
      <c r="J275" s="246"/>
      <c r="K275" s="138"/>
      <c r="L275" s="138"/>
      <c r="M275" s="138"/>
      <c r="N275" s="138"/>
      <c r="O275" s="138"/>
      <c r="P275" s="138"/>
      <c r="Q275" s="138"/>
      <c r="R275" s="138"/>
    </row>
    <row r="276" spans="1:18" s="134" customFormat="1" x14ac:dyDescent="0.25">
      <c r="A276" s="241">
        <v>43180</v>
      </c>
      <c r="B276" s="242">
        <v>180157617</v>
      </c>
      <c r="C276" s="247">
        <v>3</v>
      </c>
      <c r="D276" s="246">
        <v>328475</v>
      </c>
      <c r="E276" s="242"/>
      <c r="F276" s="247"/>
      <c r="G276" s="246"/>
      <c r="H276" s="245"/>
      <c r="I276" s="245"/>
      <c r="J276" s="246"/>
      <c r="K276" s="138"/>
      <c r="L276" s="138"/>
      <c r="M276" s="138"/>
      <c r="N276" s="138"/>
      <c r="O276" s="138"/>
      <c r="P276" s="138"/>
      <c r="Q276" s="138"/>
      <c r="R276" s="138"/>
    </row>
    <row r="277" spans="1:18" s="134" customFormat="1" x14ac:dyDescent="0.25">
      <c r="A277" s="241">
        <v>43180</v>
      </c>
      <c r="B277" s="242">
        <v>180157644</v>
      </c>
      <c r="C277" s="247">
        <v>14</v>
      </c>
      <c r="D277" s="246">
        <v>1498613</v>
      </c>
      <c r="E277" s="242"/>
      <c r="F277" s="247"/>
      <c r="G277" s="246"/>
      <c r="H277" s="245"/>
      <c r="I277" s="245"/>
      <c r="J277" s="246"/>
      <c r="K277" s="138"/>
      <c r="L277" s="138"/>
      <c r="M277" s="138"/>
      <c r="N277" s="138"/>
      <c r="O277" s="138"/>
      <c r="P277" s="138"/>
      <c r="Q277" s="138"/>
      <c r="R277" s="138"/>
    </row>
    <row r="278" spans="1:18" s="134" customFormat="1" x14ac:dyDescent="0.25">
      <c r="A278" s="241">
        <v>43180</v>
      </c>
      <c r="B278" s="242">
        <v>180157664</v>
      </c>
      <c r="C278" s="247">
        <v>6</v>
      </c>
      <c r="D278" s="246">
        <v>583450</v>
      </c>
      <c r="E278" s="242"/>
      <c r="F278" s="247"/>
      <c r="G278" s="246"/>
      <c r="H278" s="245"/>
      <c r="I278" s="245"/>
      <c r="J278" s="246"/>
      <c r="K278" s="138"/>
      <c r="L278" s="138"/>
      <c r="M278" s="138"/>
      <c r="N278" s="138"/>
      <c r="O278" s="138"/>
      <c r="P278" s="138"/>
      <c r="Q278" s="138"/>
      <c r="R278" s="138"/>
    </row>
    <row r="279" spans="1:18" s="134" customFormat="1" x14ac:dyDescent="0.25">
      <c r="A279" s="241">
        <v>43180</v>
      </c>
      <c r="B279" s="242">
        <v>180157669</v>
      </c>
      <c r="C279" s="247">
        <v>2</v>
      </c>
      <c r="D279" s="246">
        <v>201425</v>
      </c>
      <c r="E279" s="242"/>
      <c r="F279" s="247"/>
      <c r="G279" s="246"/>
      <c r="H279" s="245"/>
      <c r="I279" s="245"/>
      <c r="J279" s="246"/>
      <c r="K279" s="138"/>
      <c r="L279" s="138"/>
      <c r="M279" s="138"/>
      <c r="N279" s="138"/>
      <c r="O279" s="138"/>
      <c r="P279" s="138"/>
      <c r="Q279" s="138"/>
      <c r="R279" s="138"/>
    </row>
    <row r="280" spans="1:18" s="134" customFormat="1" x14ac:dyDescent="0.25">
      <c r="A280" s="241">
        <v>43180</v>
      </c>
      <c r="B280" s="242">
        <v>180157685</v>
      </c>
      <c r="C280" s="247">
        <v>3</v>
      </c>
      <c r="D280" s="246">
        <v>320250</v>
      </c>
      <c r="E280" s="242"/>
      <c r="F280" s="247"/>
      <c r="G280" s="246"/>
      <c r="H280" s="245"/>
      <c r="I280" s="245">
        <v>6585251</v>
      </c>
      <c r="J280" s="246" t="s">
        <v>17</v>
      </c>
      <c r="K280" s="138"/>
      <c r="L280" s="138"/>
      <c r="M280" s="138"/>
      <c r="N280" s="138"/>
      <c r="O280" s="138"/>
      <c r="P280" s="138"/>
      <c r="Q280" s="138"/>
      <c r="R280" s="138"/>
    </row>
    <row r="281" spans="1:18" s="134" customFormat="1" x14ac:dyDescent="0.25">
      <c r="A281" s="241">
        <v>43181</v>
      </c>
      <c r="B281" s="242">
        <v>180157704</v>
      </c>
      <c r="C281" s="247">
        <v>21</v>
      </c>
      <c r="D281" s="246">
        <v>2335900</v>
      </c>
      <c r="E281" s="242">
        <v>180041287</v>
      </c>
      <c r="F281" s="247">
        <v>9</v>
      </c>
      <c r="G281" s="246">
        <v>968450</v>
      </c>
      <c r="H281" s="245"/>
      <c r="I281" s="245"/>
      <c r="J281" s="246"/>
      <c r="K281" s="138"/>
      <c r="L281" s="138"/>
      <c r="M281" s="138"/>
      <c r="N281" s="138"/>
      <c r="O281" s="138"/>
      <c r="P281" s="138"/>
      <c r="Q281" s="138"/>
      <c r="R281" s="138"/>
    </row>
    <row r="282" spans="1:18" s="134" customFormat="1" x14ac:dyDescent="0.25">
      <c r="A282" s="241">
        <v>43181</v>
      </c>
      <c r="B282" s="242">
        <v>180157707</v>
      </c>
      <c r="C282" s="247">
        <v>5</v>
      </c>
      <c r="D282" s="246">
        <v>445463</v>
      </c>
      <c r="E282" s="242"/>
      <c r="F282" s="247"/>
      <c r="G282" s="246"/>
      <c r="H282" s="245"/>
      <c r="I282" s="245"/>
      <c r="J282" s="246"/>
      <c r="K282" s="138"/>
      <c r="L282" s="138"/>
      <c r="M282" s="138"/>
      <c r="N282" s="138"/>
      <c r="O282" s="138"/>
      <c r="P282" s="138"/>
      <c r="Q282" s="138"/>
      <c r="R282" s="138"/>
    </row>
    <row r="283" spans="1:18" s="134" customFormat="1" x14ac:dyDescent="0.25">
      <c r="A283" s="241">
        <v>43181</v>
      </c>
      <c r="B283" s="242">
        <v>180157719</v>
      </c>
      <c r="C283" s="247">
        <v>2</v>
      </c>
      <c r="D283" s="246">
        <v>315875</v>
      </c>
      <c r="E283" s="242"/>
      <c r="F283" s="247"/>
      <c r="G283" s="246"/>
      <c r="H283" s="245"/>
      <c r="I283" s="245"/>
      <c r="J283" s="246"/>
      <c r="K283" s="138"/>
      <c r="L283" s="138"/>
      <c r="M283" s="138"/>
      <c r="N283" s="138"/>
      <c r="O283" s="138"/>
      <c r="P283" s="138"/>
      <c r="Q283" s="138"/>
      <c r="R283" s="138"/>
    </row>
    <row r="284" spans="1:18" s="134" customFormat="1" x14ac:dyDescent="0.25">
      <c r="A284" s="241">
        <v>43181</v>
      </c>
      <c r="B284" s="242">
        <v>180157728</v>
      </c>
      <c r="C284" s="247">
        <v>3</v>
      </c>
      <c r="D284" s="246">
        <v>439513</v>
      </c>
      <c r="E284" s="242"/>
      <c r="F284" s="247"/>
      <c r="G284" s="246"/>
      <c r="H284" s="245"/>
      <c r="I284" s="245"/>
      <c r="J284" s="246"/>
      <c r="K284" s="138"/>
      <c r="L284" s="138"/>
      <c r="M284" s="138"/>
      <c r="N284" s="138"/>
      <c r="O284" s="138"/>
      <c r="P284" s="138"/>
      <c r="Q284" s="138"/>
      <c r="R284" s="138"/>
    </row>
    <row r="285" spans="1:18" s="134" customFormat="1" x14ac:dyDescent="0.25">
      <c r="A285" s="241">
        <v>43181</v>
      </c>
      <c r="B285" s="242">
        <v>180157746</v>
      </c>
      <c r="C285" s="247">
        <v>8</v>
      </c>
      <c r="D285" s="246">
        <v>859600</v>
      </c>
      <c r="E285" s="242"/>
      <c r="F285" s="247"/>
      <c r="G285" s="246"/>
      <c r="H285" s="245"/>
      <c r="I285" s="245"/>
      <c r="J285" s="246"/>
      <c r="K285" s="138"/>
      <c r="L285" s="138"/>
      <c r="M285" s="138"/>
      <c r="N285" s="138"/>
      <c r="O285" s="138"/>
      <c r="P285" s="138"/>
      <c r="Q285" s="138"/>
      <c r="R285" s="138"/>
    </row>
    <row r="286" spans="1:18" s="134" customFormat="1" x14ac:dyDescent="0.25">
      <c r="A286" s="241">
        <v>43181</v>
      </c>
      <c r="B286" s="242">
        <v>180157751</v>
      </c>
      <c r="C286" s="247">
        <v>9</v>
      </c>
      <c r="D286" s="246">
        <v>956200</v>
      </c>
      <c r="E286" s="242"/>
      <c r="F286" s="247"/>
      <c r="G286" s="246"/>
      <c r="H286" s="245"/>
      <c r="I286" s="245"/>
      <c r="J286" s="246"/>
      <c r="K286" s="138"/>
      <c r="L286" s="138"/>
      <c r="M286" s="138"/>
      <c r="N286" s="138"/>
      <c r="O286" s="138"/>
      <c r="P286" s="138"/>
      <c r="Q286" s="138"/>
      <c r="R286" s="138"/>
    </row>
    <row r="287" spans="1:18" s="134" customFormat="1" x14ac:dyDescent="0.25">
      <c r="A287" s="241">
        <v>43181</v>
      </c>
      <c r="B287" s="242">
        <v>180157757</v>
      </c>
      <c r="C287" s="247">
        <v>2</v>
      </c>
      <c r="D287" s="246">
        <v>240450</v>
      </c>
      <c r="E287" s="242"/>
      <c r="F287" s="247"/>
      <c r="G287" s="246"/>
      <c r="H287" s="245"/>
      <c r="I287" s="245"/>
      <c r="J287" s="246"/>
      <c r="K287" s="138"/>
      <c r="L287" s="138"/>
      <c r="M287" s="138"/>
      <c r="N287" s="138"/>
      <c r="O287" s="138"/>
      <c r="P287" s="138"/>
      <c r="Q287" s="138"/>
      <c r="R287" s="138"/>
    </row>
    <row r="288" spans="1:18" s="134" customFormat="1" x14ac:dyDescent="0.25">
      <c r="A288" s="241">
        <v>43181</v>
      </c>
      <c r="B288" s="242">
        <v>180157767</v>
      </c>
      <c r="C288" s="247">
        <v>2</v>
      </c>
      <c r="D288" s="246">
        <v>225050</v>
      </c>
      <c r="E288" s="242"/>
      <c r="F288" s="247"/>
      <c r="G288" s="246"/>
      <c r="H288" s="245"/>
      <c r="I288" s="245"/>
      <c r="J288" s="246"/>
      <c r="K288" s="138"/>
      <c r="L288" s="138"/>
      <c r="M288" s="138"/>
      <c r="N288" s="138"/>
      <c r="O288" s="138"/>
      <c r="P288" s="138"/>
      <c r="Q288" s="138"/>
      <c r="R288" s="138"/>
    </row>
    <row r="289" spans="1:18" s="134" customFormat="1" x14ac:dyDescent="0.25">
      <c r="A289" s="241">
        <v>43181</v>
      </c>
      <c r="B289" s="242">
        <v>180157776</v>
      </c>
      <c r="C289" s="247">
        <v>2</v>
      </c>
      <c r="D289" s="246">
        <v>181563</v>
      </c>
      <c r="E289" s="242"/>
      <c r="F289" s="247"/>
      <c r="G289" s="246"/>
      <c r="H289" s="245"/>
      <c r="I289" s="245"/>
      <c r="J289" s="246"/>
      <c r="K289" s="138"/>
      <c r="L289" s="138"/>
      <c r="M289" s="138"/>
      <c r="N289" s="138"/>
      <c r="O289" s="138"/>
      <c r="P289" s="138"/>
      <c r="Q289" s="138"/>
      <c r="R289" s="138"/>
    </row>
    <row r="290" spans="1:18" s="134" customFormat="1" x14ac:dyDescent="0.25">
      <c r="A290" s="241">
        <v>43181</v>
      </c>
      <c r="B290" s="242">
        <v>180157789</v>
      </c>
      <c r="C290" s="247">
        <v>1</v>
      </c>
      <c r="D290" s="246">
        <v>141838</v>
      </c>
      <c r="E290" s="242"/>
      <c r="F290" s="247"/>
      <c r="G290" s="246"/>
      <c r="H290" s="245"/>
      <c r="I290" s="245">
        <v>5173002</v>
      </c>
      <c r="J290" s="246" t="s">
        <v>17</v>
      </c>
      <c r="K290" s="138"/>
      <c r="L290" s="138"/>
      <c r="M290" s="138"/>
      <c r="N290" s="138"/>
      <c r="O290" s="138"/>
      <c r="P290" s="138"/>
      <c r="Q290" s="138"/>
      <c r="R290" s="138"/>
    </row>
    <row r="291" spans="1:18" s="134" customFormat="1" x14ac:dyDescent="0.25">
      <c r="A291" s="241">
        <v>43182</v>
      </c>
      <c r="B291" s="242">
        <v>180157817</v>
      </c>
      <c r="C291" s="247">
        <v>25</v>
      </c>
      <c r="D291" s="246">
        <v>2878225</v>
      </c>
      <c r="E291" s="242">
        <v>180041321</v>
      </c>
      <c r="F291" s="247">
        <v>1</v>
      </c>
      <c r="G291" s="246">
        <v>141838</v>
      </c>
      <c r="H291" s="245"/>
      <c r="I291" s="245"/>
      <c r="J291" s="246"/>
      <c r="K291" s="138"/>
      <c r="L291" s="138"/>
      <c r="M291" s="138"/>
      <c r="N291" s="138"/>
      <c r="O291" s="138"/>
      <c r="P291" s="138"/>
      <c r="Q291" s="138"/>
      <c r="R291" s="138"/>
    </row>
    <row r="292" spans="1:18" s="134" customFormat="1" x14ac:dyDescent="0.25">
      <c r="A292" s="241">
        <v>43182</v>
      </c>
      <c r="B292" s="242">
        <v>180157823</v>
      </c>
      <c r="C292" s="247">
        <v>14</v>
      </c>
      <c r="D292" s="246">
        <v>1547788</v>
      </c>
      <c r="E292" s="242"/>
      <c r="F292" s="247"/>
      <c r="G292" s="246"/>
      <c r="H292" s="245"/>
      <c r="I292" s="245"/>
      <c r="J292" s="246"/>
      <c r="K292" s="138"/>
      <c r="L292" s="138"/>
      <c r="M292" s="138"/>
      <c r="N292" s="138"/>
      <c r="O292" s="138"/>
      <c r="P292" s="138"/>
      <c r="Q292" s="138"/>
      <c r="R292" s="138"/>
    </row>
    <row r="293" spans="1:18" s="134" customFormat="1" x14ac:dyDescent="0.25">
      <c r="A293" s="241">
        <v>43182</v>
      </c>
      <c r="B293" s="242">
        <v>180157844</v>
      </c>
      <c r="C293" s="247">
        <v>16</v>
      </c>
      <c r="D293" s="246">
        <v>1754550</v>
      </c>
      <c r="E293" s="242"/>
      <c r="F293" s="247"/>
      <c r="G293" s="246"/>
      <c r="H293" s="245"/>
      <c r="I293" s="245"/>
      <c r="J293" s="246"/>
      <c r="K293" s="138"/>
      <c r="L293" s="138"/>
      <c r="M293" s="138"/>
      <c r="N293" s="138"/>
      <c r="O293" s="138"/>
      <c r="P293" s="138"/>
      <c r="Q293" s="138"/>
      <c r="R293" s="138"/>
    </row>
    <row r="294" spans="1:18" s="134" customFormat="1" x14ac:dyDescent="0.25">
      <c r="A294" s="241">
        <v>43182</v>
      </c>
      <c r="B294" s="242">
        <v>180157854</v>
      </c>
      <c r="C294" s="247">
        <v>3</v>
      </c>
      <c r="D294" s="246">
        <v>377913</v>
      </c>
      <c r="E294" s="242"/>
      <c r="F294" s="247"/>
      <c r="G294" s="246"/>
      <c r="H294" s="245"/>
      <c r="I294" s="245"/>
      <c r="J294" s="246"/>
      <c r="K294" s="138"/>
      <c r="L294" s="138"/>
      <c r="M294" s="138"/>
      <c r="N294" s="138"/>
      <c r="O294" s="138"/>
      <c r="P294" s="138"/>
      <c r="Q294" s="138"/>
      <c r="R294" s="138"/>
    </row>
    <row r="295" spans="1:18" s="134" customFormat="1" x14ac:dyDescent="0.25">
      <c r="A295" s="241">
        <v>43182</v>
      </c>
      <c r="B295" s="242">
        <v>180157858</v>
      </c>
      <c r="C295" s="247">
        <v>2</v>
      </c>
      <c r="D295" s="246">
        <v>141663</v>
      </c>
      <c r="E295" s="242"/>
      <c r="F295" s="247"/>
      <c r="G295" s="246"/>
      <c r="H295" s="245"/>
      <c r="I295" s="245"/>
      <c r="J295" s="246"/>
      <c r="K295" s="138"/>
      <c r="L295" s="138"/>
      <c r="M295" s="138"/>
      <c r="N295" s="138"/>
      <c r="O295" s="138"/>
      <c r="P295" s="138"/>
      <c r="Q295" s="138"/>
      <c r="R295" s="138"/>
    </row>
    <row r="296" spans="1:18" s="134" customFormat="1" x14ac:dyDescent="0.25">
      <c r="A296" s="241">
        <v>43182</v>
      </c>
      <c r="B296" s="242">
        <v>180127876</v>
      </c>
      <c r="C296" s="247">
        <v>2</v>
      </c>
      <c r="D296" s="246">
        <v>194163</v>
      </c>
      <c r="E296" s="242"/>
      <c r="F296" s="247"/>
      <c r="G296" s="246"/>
      <c r="H296" s="245"/>
      <c r="I296" s="245">
        <v>6752464</v>
      </c>
      <c r="J296" s="246" t="s">
        <v>17</v>
      </c>
      <c r="K296" s="138"/>
      <c r="L296" s="138"/>
      <c r="M296" s="138"/>
      <c r="N296" s="138"/>
      <c r="O296" s="138"/>
      <c r="P296" s="138"/>
      <c r="Q296" s="138"/>
      <c r="R296" s="138"/>
    </row>
    <row r="297" spans="1:18" s="134" customFormat="1" x14ac:dyDescent="0.25">
      <c r="A297" s="241">
        <v>43183</v>
      </c>
      <c r="B297" s="242">
        <v>180127902</v>
      </c>
      <c r="C297" s="247">
        <v>16</v>
      </c>
      <c r="D297" s="246">
        <v>1744313</v>
      </c>
      <c r="E297" s="242"/>
      <c r="F297" s="247"/>
      <c r="G297" s="246"/>
      <c r="H297" s="245"/>
      <c r="I297" s="245"/>
      <c r="J297" s="246"/>
      <c r="K297" s="138"/>
      <c r="L297" s="138"/>
      <c r="M297" s="138"/>
      <c r="N297" s="138"/>
      <c r="O297" s="138"/>
      <c r="P297" s="138"/>
      <c r="Q297" s="138"/>
      <c r="R297" s="138"/>
    </row>
    <row r="298" spans="1:18" s="134" customFormat="1" x14ac:dyDescent="0.25">
      <c r="A298" s="241">
        <v>43183</v>
      </c>
      <c r="B298" s="242">
        <v>180157915</v>
      </c>
      <c r="C298" s="247">
        <v>4</v>
      </c>
      <c r="D298" s="246">
        <v>479325</v>
      </c>
      <c r="E298" s="242"/>
      <c r="F298" s="247"/>
      <c r="G298" s="246"/>
      <c r="H298" s="245"/>
      <c r="I298" s="245"/>
      <c r="J298" s="246"/>
      <c r="K298" s="138"/>
      <c r="L298" s="138"/>
      <c r="M298" s="138"/>
      <c r="N298" s="138"/>
      <c r="O298" s="138"/>
      <c r="P298" s="138"/>
      <c r="Q298" s="138"/>
      <c r="R298" s="138"/>
    </row>
    <row r="299" spans="1:18" s="134" customFormat="1" x14ac:dyDescent="0.25">
      <c r="A299" s="241">
        <v>43183</v>
      </c>
      <c r="B299" s="242">
        <v>180157927</v>
      </c>
      <c r="C299" s="247">
        <v>7</v>
      </c>
      <c r="D299" s="246">
        <v>472500</v>
      </c>
      <c r="E299" s="242"/>
      <c r="F299" s="247"/>
      <c r="G299" s="246"/>
      <c r="H299" s="245"/>
      <c r="I299" s="245"/>
      <c r="J299" s="246"/>
      <c r="K299" s="138"/>
      <c r="L299" s="138"/>
      <c r="M299" s="138"/>
      <c r="N299" s="138"/>
      <c r="O299" s="138"/>
      <c r="P299" s="138"/>
      <c r="Q299" s="138"/>
      <c r="R299" s="138"/>
    </row>
    <row r="300" spans="1:18" s="134" customFormat="1" x14ac:dyDescent="0.25">
      <c r="A300" s="241">
        <v>43183</v>
      </c>
      <c r="B300" s="242">
        <v>180157946</v>
      </c>
      <c r="C300" s="247">
        <v>6</v>
      </c>
      <c r="D300" s="246">
        <v>647763</v>
      </c>
      <c r="E300" s="242"/>
      <c r="F300" s="247"/>
      <c r="G300" s="246"/>
      <c r="H300" s="245"/>
      <c r="I300" s="245"/>
      <c r="J300" s="246"/>
      <c r="K300" s="138"/>
      <c r="L300" s="138"/>
      <c r="M300" s="138"/>
      <c r="N300" s="138"/>
      <c r="O300" s="138"/>
      <c r="P300" s="138"/>
      <c r="Q300" s="138"/>
      <c r="R300" s="138"/>
    </row>
    <row r="301" spans="1:18" s="134" customFormat="1" x14ac:dyDescent="0.25">
      <c r="A301" s="241">
        <v>43183</v>
      </c>
      <c r="B301" s="242">
        <v>180157955</v>
      </c>
      <c r="C301" s="247">
        <v>3</v>
      </c>
      <c r="D301" s="246">
        <v>285513</v>
      </c>
      <c r="E301" s="242"/>
      <c r="F301" s="247"/>
      <c r="G301" s="246"/>
      <c r="H301" s="245"/>
      <c r="I301" s="245">
        <v>3629414</v>
      </c>
      <c r="J301" s="246" t="s">
        <v>17</v>
      </c>
      <c r="K301" s="138"/>
      <c r="L301" s="138"/>
      <c r="M301" s="138"/>
      <c r="N301" s="138"/>
      <c r="O301" s="138"/>
      <c r="P301" s="138"/>
      <c r="Q301" s="138"/>
      <c r="R301" s="138"/>
    </row>
    <row r="302" spans="1:18" s="134" customFormat="1" x14ac:dyDescent="0.25">
      <c r="A302" s="241">
        <v>43185</v>
      </c>
      <c r="B302" s="242">
        <v>180158110</v>
      </c>
      <c r="C302" s="247">
        <v>24</v>
      </c>
      <c r="D302" s="246">
        <v>2751438</v>
      </c>
      <c r="E302" s="242">
        <v>180041409</v>
      </c>
      <c r="F302" s="247">
        <v>7</v>
      </c>
      <c r="G302" s="246">
        <v>737625</v>
      </c>
      <c r="H302" s="245"/>
      <c r="I302" s="245"/>
      <c r="J302" s="246"/>
      <c r="K302" s="138"/>
      <c r="L302" s="138"/>
      <c r="M302" s="138"/>
      <c r="N302" s="138"/>
      <c r="O302" s="138"/>
      <c r="P302" s="138"/>
      <c r="Q302" s="138"/>
      <c r="R302" s="138"/>
    </row>
    <row r="303" spans="1:18" s="134" customFormat="1" x14ac:dyDescent="0.25">
      <c r="A303" s="241">
        <v>43185</v>
      </c>
      <c r="B303" s="242">
        <v>180158115</v>
      </c>
      <c r="C303" s="247">
        <v>17</v>
      </c>
      <c r="D303" s="246">
        <v>1573338</v>
      </c>
      <c r="E303" s="242"/>
      <c r="F303" s="247"/>
      <c r="G303" s="246"/>
      <c r="H303" s="245"/>
      <c r="I303" s="245"/>
      <c r="J303" s="246"/>
      <c r="K303" s="138"/>
      <c r="L303" s="138"/>
      <c r="M303" s="138"/>
      <c r="N303" s="138"/>
      <c r="O303" s="138"/>
      <c r="P303" s="138"/>
      <c r="Q303" s="138"/>
      <c r="R303" s="138"/>
    </row>
    <row r="304" spans="1:18" s="134" customFormat="1" x14ac:dyDescent="0.25">
      <c r="A304" s="241">
        <v>43185</v>
      </c>
      <c r="B304" s="242">
        <v>180158140</v>
      </c>
      <c r="C304" s="247">
        <v>10</v>
      </c>
      <c r="D304" s="246">
        <v>1160425</v>
      </c>
      <c r="E304" s="242"/>
      <c r="F304" s="247"/>
      <c r="G304" s="246"/>
      <c r="H304" s="245"/>
      <c r="I304" s="245"/>
      <c r="J304" s="246"/>
      <c r="K304" s="138"/>
      <c r="L304" s="138"/>
      <c r="M304" s="138"/>
      <c r="N304" s="138"/>
      <c r="O304" s="138"/>
      <c r="P304" s="138"/>
      <c r="Q304" s="138"/>
      <c r="R304" s="138"/>
    </row>
    <row r="305" spans="1:18" s="134" customFormat="1" x14ac:dyDescent="0.25">
      <c r="A305" s="241">
        <v>43185</v>
      </c>
      <c r="B305" s="242">
        <v>180158142</v>
      </c>
      <c r="C305" s="247">
        <v>5</v>
      </c>
      <c r="D305" s="246">
        <v>465500</v>
      </c>
      <c r="E305" s="242"/>
      <c r="F305" s="247"/>
      <c r="G305" s="246"/>
      <c r="H305" s="245"/>
      <c r="I305" s="245"/>
      <c r="J305" s="246"/>
      <c r="K305" s="138"/>
      <c r="L305" s="138"/>
      <c r="M305" s="138"/>
      <c r="N305" s="138"/>
      <c r="O305" s="138"/>
      <c r="P305" s="138"/>
      <c r="Q305" s="138"/>
      <c r="R305" s="138"/>
    </row>
    <row r="306" spans="1:18" s="134" customFormat="1" x14ac:dyDescent="0.25">
      <c r="A306" s="241">
        <v>43185</v>
      </c>
      <c r="B306" s="242">
        <v>180158165</v>
      </c>
      <c r="C306" s="247">
        <v>5</v>
      </c>
      <c r="D306" s="246">
        <v>554488</v>
      </c>
      <c r="E306" s="242"/>
      <c r="F306" s="247"/>
      <c r="G306" s="246"/>
      <c r="H306" s="245"/>
      <c r="I306" s="245"/>
      <c r="J306" s="246"/>
      <c r="K306" s="138"/>
      <c r="L306" s="138"/>
      <c r="M306" s="138"/>
      <c r="N306" s="138"/>
      <c r="O306" s="138"/>
      <c r="P306" s="138"/>
      <c r="Q306" s="138"/>
      <c r="R306" s="138"/>
    </row>
    <row r="307" spans="1:18" s="134" customFormat="1" x14ac:dyDescent="0.25">
      <c r="A307" s="241">
        <v>43185</v>
      </c>
      <c r="B307" s="242">
        <v>180158173</v>
      </c>
      <c r="C307" s="247">
        <v>1</v>
      </c>
      <c r="D307" s="246">
        <v>148575</v>
      </c>
      <c r="E307" s="242"/>
      <c r="F307" s="247"/>
      <c r="G307" s="246"/>
      <c r="H307" s="245"/>
      <c r="I307" s="245"/>
      <c r="J307" s="246"/>
      <c r="K307" s="138"/>
      <c r="L307" s="138"/>
      <c r="M307" s="138"/>
      <c r="N307" s="138"/>
      <c r="O307" s="138"/>
      <c r="P307" s="138"/>
      <c r="Q307" s="138"/>
      <c r="R307" s="138"/>
    </row>
    <row r="308" spans="1:18" s="134" customFormat="1" x14ac:dyDescent="0.25">
      <c r="A308" s="241">
        <v>43185</v>
      </c>
      <c r="B308" s="242">
        <v>180158181</v>
      </c>
      <c r="C308" s="247">
        <v>14</v>
      </c>
      <c r="D308" s="246">
        <v>1620325</v>
      </c>
      <c r="E308" s="242"/>
      <c r="F308" s="247"/>
      <c r="G308" s="246"/>
      <c r="H308" s="245"/>
      <c r="I308" s="245"/>
      <c r="J308" s="246"/>
      <c r="K308" s="138"/>
      <c r="L308" s="138"/>
      <c r="M308" s="138"/>
      <c r="N308" s="138"/>
      <c r="O308" s="138"/>
      <c r="P308" s="138"/>
      <c r="Q308" s="138"/>
      <c r="R308" s="138"/>
    </row>
    <row r="309" spans="1:18" s="134" customFormat="1" x14ac:dyDescent="0.25">
      <c r="A309" s="241">
        <v>43185</v>
      </c>
      <c r="B309" s="242">
        <v>180158197</v>
      </c>
      <c r="C309" s="247">
        <v>4</v>
      </c>
      <c r="D309" s="246">
        <v>435400</v>
      </c>
      <c r="E309" s="242"/>
      <c r="F309" s="247"/>
      <c r="G309" s="246"/>
      <c r="H309" s="245"/>
      <c r="I309" s="245">
        <v>7971864</v>
      </c>
      <c r="J309" s="246" t="s">
        <v>17</v>
      </c>
      <c r="K309" s="138"/>
      <c r="L309" s="138"/>
      <c r="M309" s="138"/>
      <c r="N309" s="138"/>
      <c r="O309" s="138"/>
      <c r="P309" s="138"/>
      <c r="Q309" s="138"/>
      <c r="R309" s="138"/>
    </row>
    <row r="310" spans="1:18" s="134" customFormat="1" x14ac:dyDescent="0.25">
      <c r="A310" s="241">
        <v>43186</v>
      </c>
      <c r="B310" s="242">
        <v>180158218</v>
      </c>
      <c r="C310" s="247">
        <v>21</v>
      </c>
      <c r="D310" s="246">
        <v>2288125</v>
      </c>
      <c r="E310" s="242">
        <v>180041433</v>
      </c>
      <c r="F310" s="247">
        <v>5</v>
      </c>
      <c r="G310" s="246">
        <v>537688</v>
      </c>
      <c r="H310" s="245"/>
      <c r="I310" s="245"/>
      <c r="J310" s="246"/>
      <c r="K310" s="138"/>
      <c r="L310" s="138"/>
      <c r="M310" s="138"/>
      <c r="N310" s="138"/>
      <c r="O310" s="138"/>
      <c r="P310" s="138"/>
      <c r="Q310" s="138"/>
      <c r="R310" s="138"/>
    </row>
    <row r="311" spans="1:18" s="134" customFormat="1" x14ac:dyDescent="0.25">
      <c r="A311" s="241">
        <v>43186</v>
      </c>
      <c r="B311" s="242">
        <v>180158228</v>
      </c>
      <c r="C311" s="247">
        <v>4</v>
      </c>
      <c r="D311" s="246">
        <v>483000</v>
      </c>
      <c r="E311" s="242">
        <v>180041445</v>
      </c>
      <c r="F311" s="247">
        <v>3</v>
      </c>
      <c r="G311" s="246">
        <v>313163</v>
      </c>
      <c r="H311" s="245"/>
      <c r="I311" s="245"/>
      <c r="J311" s="246"/>
      <c r="K311" s="138"/>
      <c r="L311" s="138"/>
      <c r="M311" s="138"/>
      <c r="N311" s="138"/>
      <c r="O311" s="138"/>
      <c r="P311" s="138"/>
      <c r="Q311" s="138"/>
      <c r="R311" s="138"/>
    </row>
    <row r="312" spans="1:18" s="134" customFormat="1" x14ac:dyDescent="0.25">
      <c r="A312" s="241">
        <v>43186</v>
      </c>
      <c r="B312" s="242">
        <v>180158232</v>
      </c>
      <c r="C312" s="247">
        <v>5</v>
      </c>
      <c r="D312" s="246">
        <v>646538</v>
      </c>
      <c r="E312" s="242"/>
      <c r="F312" s="247"/>
      <c r="G312" s="246"/>
      <c r="H312" s="245"/>
      <c r="I312" s="245"/>
      <c r="J312" s="246"/>
      <c r="K312" s="138"/>
      <c r="L312" s="138"/>
      <c r="M312" s="138"/>
      <c r="N312" s="138"/>
      <c r="O312" s="138"/>
      <c r="P312" s="138"/>
      <c r="Q312" s="138"/>
      <c r="R312" s="138"/>
    </row>
    <row r="313" spans="1:18" s="134" customFormat="1" x14ac:dyDescent="0.25">
      <c r="A313" s="241">
        <v>43186</v>
      </c>
      <c r="B313" s="242">
        <v>180158244</v>
      </c>
      <c r="C313" s="247">
        <v>7</v>
      </c>
      <c r="D313" s="246">
        <v>1002750</v>
      </c>
      <c r="E313" s="242"/>
      <c r="F313" s="247"/>
      <c r="G313" s="246"/>
      <c r="H313" s="245"/>
      <c r="I313" s="245"/>
      <c r="J313" s="246"/>
      <c r="K313" s="138"/>
      <c r="L313" s="138"/>
      <c r="M313" s="138"/>
      <c r="N313" s="138"/>
      <c r="O313" s="138"/>
      <c r="P313" s="138"/>
      <c r="Q313" s="138"/>
      <c r="R313" s="138"/>
    </row>
    <row r="314" spans="1:18" s="134" customFormat="1" x14ac:dyDescent="0.25">
      <c r="A314" s="241">
        <v>43186</v>
      </c>
      <c r="B314" s="242">
        <v>180158257</v>
      </c>
      <c r="C314" s="247">
        <v>5</v>
      </c>
      <c r="D314" s="246">
        <v>611800</v>
      </c>
      <c r="E314" s="242"/>
      <c r="F314" s="247"/>
      <c r="G314" s="246"/>
      <c r="H314" s="245"/>
      <c r="I314" s="245"/>
      <c r="J314" s="246"/>
      <c r="K314" s="138"/>
      <c r="L314" s="138"/>
      <c r="M314" s="138"/>
      <c r="N314" s="138"/>
      <c r="O314" s="138"/>
      <c r="P314" s="138"/>
      <c r="Q314" s="138"/>
      <c r="R314" s="138"/>
    </row>
    <row r="315" spans="1:18" s="134" customFormat="1" x14ac:dyDescent="0.25">
      <c r="A315" s="241">
        <v>43186</v>
      </c>
      <c r="B315" s="242">
        <v>180158261</v>
      </c>
      <c r="C315" s="247">
        <v>7</v>
      </c>
      <c r="D315" s="246">
        <v>846125</v>
      </c>
      <c r="E315" s="242"/>
      <c r="F315" s="247"/>
      <c r="G315" s="246"/>
      <c r="H315" s="245"/>
      <c r="I315" s="245"/>
      <c r="J315" s="246"/>
      <c r="K315" s="138"/>
      <c r="L315" s="138"/>
      <c r="M315" s="138"/>
      <c r="N315" s="138"/>
      <c r="O315" s="138"/>
      <c r="P315" s="138"/>
      <c r="Q315" s="138"/>
      <c r="R315" s="138"/>
    </row>
    <row r="316" spans="1:18" s="134" customFormat="1" x14ac:dyDescent="0.25">
      <c r="A316" s="241">
        <v>43186</v>
      </c>
      <c r="B316" s="242">
        <v>180158270</v>
      </c>
      <c r="C316" s="247">
        <v>8</v>
      </c>
      <c r="D316" s="246">
        <v>843588</v>
      </c>
      <c r="E316" s="242"/>
      <c r="F316" s="247"/>
      <c r="G316" s="246"/>
      <c r="H316" s="245"/>
      <c r="I316" s="245"/>
      <c r="J316" s="246"/>
      <c r="K316" s="138"/>
      <c r="L316" s="138"/>
      <c r="M316" s="138"/>
      <c r="N316" s="138"/>
      <c r="O316" s="138"/>
      <c r="P316" s="138"/>
      <c r="Q316" s="138"/>
      <c r="R316" s="138"/>
    </row>
    <row r="317" spans="1:18" s="134" customFormat="1" x14ac:dyDescent="0.25">
      <c r="A317" s="241">
        <v>43186</v>
      </c>
      <c r="B317" s="242">
        <v>180158286</v>
      </c>
      <c r="C317" s="247">
        <v>1</v>
      </c>
      <c r="D317" s="246">
        <v>124338</v>
      </c>
      <c r="E317" s="242"/>
      <c r="F317" s="247"/>
      <c r="G317" s="246"/>
      <c r="H317" s="245"/>
      <c r="I317" s="245">
        <v>5995413</v>
      </c>
      <c r="J317" s="246" t="s">
        <v>17</v>
      </c>
      <c r="K317" s="138"/>
      <c r="L317" s="138"/>
      <c r="M317" s="138"/>
      <c r="N317" s="138"/>
      <c r="O317" s="138"/>
      <c r="P317" s="138"/>
      <c r="Q317" s="138"/>
      <c r="R317" s="138"/>
    </row>
    <row r="318" spans="1:18" s="134" customFormat="1" x14ac:dyDescent="0.25">
      <c r="A318" s="241">
        <v>43187</v>
      </c>
      <c r="B318" s="242">
        <v>180158304</v>
      </c>
      <c r="C318" s="247">
        <v>14</v>
      </c>
      <c r="D318" s="246">
        <v>1396325</v>
      </c>
      <c r="E318" s="242">
        <v>180041460</v>
      </c>
      <c r="F318" s="247">
        <v>11</v>
      </c>
      <c r="G318" s="246">
        <v>1327375</v>
      </c>
      <c r="H318" s="245"/>
      <c r="I318" s="245"/>
      <c r="J318" s="246"/>
      <c r="K318" s="138"/>
      <c r="L318" s="138"/>
      <c r="M318" s="138"/>
      <c r="N318" s="138"/>
      <c r="O318" s="138"/>
      <c r="P318" s="138"/>
      <c r="Q318" s="138"/>
      <c r="R318" s="138"/>
    </row>
    <row r="319" spans="1:18" s="134" customFormat="1" x14ac:dyDescent="0.25">
      <c r="A319" s="241">
        <v>43187</v>
      </c>
      <c r="B319" s="242">
        <v>180158316</v>
      </c>
      <c r="C319" s="247">
        <v>6</v>
      </c>
      <c r="D319" s="246">
        <v>661413</v>
      </c>
      <c r="E319" s="242"/>
      <c r="F319" s="247"/>
      <c r="G319" s="246"/>
      <c r="H319" s="245"/>
      <c r="I319" s="245"/>
      <c r="J319" s="246"/>
      <c r="K319" s="138"/>
      <c r="L319" s="138"/>
      <c r="M319" s="138"/>
      <c r="N319" s="138"/>
      <c r="O319" s="138"/>
      <c r="P319" s="138"/>
      <c r="Q319" s="138"/>
      <c r="R319" s="138"/>
    </row>
    <row r="320" spans="1:18" s="134" customFormat="1" x14ac:dyDescent="0.25">
      <c r="A320" s="241">
        <v>43187</v>
      </c>
      <c r="B320" s="242">
        <v>180158327</v>
      </c>
      <c r="C320" s="247">
        <v>5</v>
      </c>
      <c r="D320" s="246">
        <v>688625</v>
      </c>
      <c r="E320" s="242"/>
      <c r="F320" s="247"/>
      <c r="G320" s="246"/>
      <c r="H320" s="245"/>
      <c r="I320" s="245"/>
      <c r="J320" s="246"/>
      <c r="K320" s="138"/>
      <c r="L320" s="138"/>
      <c r="M320" s="138"/>
      <c r="N320" s="138"/>
      <c r="O320" s="138"/>
      <c r="P320" s="138"/>
      <c r="Q320" s="138"/>
      <c r="R320" s="138"/>
    </row>
    <row r="321" spans="1:18" s="134" customFormat="1" x14ac:dyDescent="0.25">
      <c r="A321" s="241">
        <v>43187</v>
      </c>
      <c r="B321" s="242">
        <v>180158356</v>
      </c>
      <c r="C321" s="247">
        <v>4</v>
      </c>
      <c r="D321" s="246">
        <v>420175</v>
      </c>
      <c r="E321" s="242"/>
      <c r="F321" s="247"/>
      <c r="G321" s="246"/>
      <c r="H321" s="245"/>
      <c r="I321" s="245"/>
      <c r="J321" s="246"/>
      <c r="K321" s="138"/>
      <c r="L321" s="138"/>
      <c r="M321" s="138"/>
      <c r="N321" s="138"/>
      <c r="O321" s="138"/>
      <c r="P321" s="138"/>
      <c r="Q321" s="138"/>
      <c r="R321" s="138"/>
    </row>
    <row r="322" spans="1:18" s="134" customFormat="1" x14ac:dyDescent="0.25">
      <c r="A322" s="241">
        <v>43187</v>
      </c>
      <c r="B322" s="242">
        <v>180158364</v>
      </c>
      <c r="C322" s="247">
        <v>8</v>
      </c>
      <c r="D322" s="246">
        <v>905275</v>
      </c>
      <c r="E322" s="242"/>
      <c r="F322" s="247"/>
      <c r="G322" s="246"/>
      <c r="H322" s="245"/>
      <c r="I322" s="245"/>
      <c r="J322" s="246"/>
      <c r="K322" s="138"/>
      <c r="L322" s="138"/>
      <c r="M322" s="138"/>
      <c r="N322" s="138"/>
      <c r="O322" s="138"/>
      <c r="P322" s="138"/>
      <c r="Q322" s="138"/>
      <c r="R322" s="138"/>
    </row>
    <row r="323" spans="1:18" s="134" customFormat="1" x14ac:dyDescent="0.25">
      <c r="A323" s="241">
        <v>43187</v>
      </c>
      <c r="B323" s="242">
        <v>180158382</v>
      </c>
      <c r="C323" s="247">
        <v>5</v>
      </c>
      <c r="D323" s="246">
        <v>620200</v>
      </c>
      <c r="E323" s="242"/>
      <c r="F323" s="247"/>
      <c r="G323" s="246"/>
      <c r="H323" s="245"/>
      <c r="I323" s="245"/>
      <c r="J323" s="246"/>
      <c r="K323" s="138"/>
      <c r="L323" s="138"/>
      <c r="M323" s="138"/>
      <c r="N323" s="138"/>
      <c r="O323" s="138"/>
      <c r="P323" s="138"/>
      <c r="Q323" s="138"/>
      <c r="R323" s="138"/>
    </row>
    <row r="324" spans="1:18" s="134" customFormat="1" x14ac:dyDescent="0.25">
      <c r="A324" s="241">
        <v>43187</v>
      </c>
      <c r="B324" s="242">
        <v>180158394</v>
      </c>
      <c r="C324" s="247">
        <v>4</v>
      </c>
      <c r="D324" s="246">
        <v>352450</v>
      </c>
      <c r="E324" s="242"/>
      <c r="F324" s="247"/>
      <c r="G324" s="246"/>
      <c r="H324" s="245"/>
      <c r="I324" s="245">
        <v>3717088</v>
      </c>
      <c r="J324" s="246" t="s">
        <v>17</v>
      </c>
      <c r="K324" s="138"/>
      <c r="L324" s="138"/>
      <c r="M324" s="138"/>
      <c r="N324" s="138"/>
      <c r="O324" s="138"/>
      <c r="P324" s="138"/>
      <c r="Q324" s="138"/>
      <c r="R324" s="138"/>
    </row>
    <row r="325" spans="1:18" s="134" customFormat="1" x14ac:dyDescent="0.25">
      <c r="A325" s="241">
        <v>43188</v>
      </c>
      <c r="B325" s="242">
        <v>180158425</v>
      </c>
      <c r="C325" s="247">
        <v>11</v>
      </c>
      <c r="D325" s="246">
        <v>1278200</v>
      </c>
      <c r="E325" s="242">
        <v>180041484</v>
      </c>
      <c r="F325" s="247">
        <v>2</v>
      </c>
      <c r="G325" s="246">
        <v>216125</v>
      </c>
      <c r="H325" s="245"/>
      <c r="I325" s="245"/>
      <c r="J325" s="246"/>
      <c r="K325" s="138"/>
      <c r="L325" s="138"/>
      <c r="M325" s="138"/>
      <c r="N325" s="138"/>
      <c r="O325" s="138"/>
      <c r="P325" s="138"/>
      <c r="Q325" s="138"/>
      <c r="R325" s="138"/>
    </row>
    <row r="326" spans="1:18" s="134" customFormat="1" x14ac:dyDescent="0.25">
      <c r="A326" s="241">
        <v>43188</v>
      </c>
      <c r="B326" s="242">
        <v>180158433</v>
      </c>
      <c r="C326" s="247">
        <v>10</v>
      </c>
      <c r="D326" s="246">
        <v>1232438</v>
      </c>
      <c r="E326" s="242">
        <v>180041493</v>
      </c>
      <c r="F326" s="247">
        <v>3</v>
      </c>
      <c r="G326" s="246">
        <v>318938</v>
      </c>
      <c r="H326" s="245"/>
      <c r="I326" s="245"/>
      <c r="J326" s="246"/>
      <c r="K326" s="138"/>
      <c r="L326" s="138"/>
      <c r="M326" s="138"/>
      <c r="N326" s="138"/>
      <c r="O326" s="138"/>
      <c r="P326" s="138"/>
      <c r="Q326" s="138"/>
      <c r="R326" s="138"/>
    </row>
    <row r="327" spans="1:18" s="134" customFormat="1" x14ac:dyDescent="0.25">
      <c r="A327" s="241">
        <v>43188</v>
      </c>
      <c r="B327" s="242">
        <v>180158438</v>
      </c>
      <c r="C327" s="247">
        <v>4</v>
      </c>
      <c r="D327" s="246">
        <v>637088</v>
      </c>
      <c r="E327" s="242">
        <v>180041501</v>
      </c>
      <c r="F327" s="247">
        <v>1</v>
      </c>
      <c r="G327" s="246">
        <v>110075</v>
      </c>
      <c r="H327" s="245"/>
      <c r="I327" s="245"/>
      <c r="J327" s="246"/>
      <c r="K327" s="138"/>
      <c r="L327" s="138"/>
      <c r="M327" s="138"/>
      <c r="N327" s="138"/>
      <c r="O327" s="138"/>
      <c r="P327" s="138"/>
      <c r="Q327" s="138"/>
      <c r="R327" s="138"/>
    </row>
    <row r="328" spans="1:18" s="134" customFormat="1" x14ac:dyDescent="0.25">
      <c r="A328" s="241">
        <v>43188</v>
      </c>
      <c r="B328" s="242">
        <v>180158447</v>
      </c>
      <c r="C328" s="247">
        <v>5</v>
      </c>
      <c r="D328" s="246">
        <v>592900</v>
      </c>
      <c r="E328" s="242"/>
      <c r="F328" s="247"/>
      <c r="G328" s="246"/>
      <c r="H328" s="245"/>
      <c r="I328" s="245"/>
      <c r="J328" s="246"/>
      <c r="K328" s="138"/>
      <c r="L328" s="138"/>
      <c r="M328" s="138"/>
      <c r="N328" s="138"/>
      <c r="O328" s="138"/>
      <c r="P328" s="138"/>
      <c r="Q328" s="138"/>
      <c r="R328" s="138"/>
    </row>
    <row r="329" spans="1:18" s="134" customFormat="1" x14ac:dyDescent="0.25">
      <c r="A329" s="241">
        <v>43188</v>
      </c>
      <c r="B329" s="242">
        <v>180158463</v>
      </c>
      <c r="C329" s="247">
        <v>5</v>
      </c>
      <c r="D329" s="246">
        <v>555275</v>
      </c>
      <c r="E329" s="242"/>
      <c r="F329" s="247"/>
      <c r="G329" s="246"/>
      <c r="H329" s="245"/>
      <c r="I329" s="245"/>
      <c r="J329" s="246"/>
      <c r="K329" s="138"/>
      <c r="L329" s="138"/>
      <c r="M329" s="138"/>
      <c r="N329" s="138"/>
      <c r="O329" s="138"/>
      <c r="P329" s="138"/>
      <c r="Q329" s="138"/>
      <c r="R329" s="138"/>
    </row>
    <row r="330" spans="1:18" s="134" customFormat="1" x14ac:dyDescent="0.25">
      <c r="A330" s="241">
        <v>43188</v>
      </c>
      <c r="B330" s="242">
        <v>180158480</v>
      </c>
      <c r="C330" s="247">
        <v>9</v>
      </c>
      <c r="D330" s="246">
        <v>983763</v>
      </c>
      <c r="E330" s="242"/>
      <c r="F330" s="247"/>
      <c r="G330" s="246"/>
      <c r="H330" s="245"/>
      <c r="I330" s="245"/>
      <c r="J330" s="246"/>
      <c r="K330" s="138"/>
      <c r="L330" s="138"/>
      <c r="M330" s="138"/>
      <c r="N330" s="138"/>
      <c r="O330" s="138"/>
      <c r="P330" s="138"/>
      <c r="Q330" s="138"/>
      <c r="R330" s="138"/>
    </row>
    <row r="331" spans="1:18" s="134" customFormat="1" x14ac:dyDescent="0.25">
      <c r="A331" s="241">
        <v>43188</v>
      </c>
      <c r="B331" s="242">
        <v>180158481</v>
      </c>
      <c r="C331" s="247">
        <v>4</v>
      </c>
      <c r="D331" s="246">
        <v>413350</v>
      </c>
      <c r="E331" s="242"/>
      <c r="F331" s="247"/>
      <c r="G331" s="246"/>
      <c r="H331" s="245"/>
      <c r="I331" s="245"/>
      <c r="J331" s="246"/>
      <c r="K331" s="138"/>
      <c r="L331" s="138"/>
      <c r="M331" s="138"/>
      <c r="N331" s="138"/>
      <c r="O331" s="138"/>
      <c r="P331" s="138"/>
      <c r="Q331" s="138"/>
      <c r="R331" s="138"/>
    </row>
    <row r="332" spans="1:18" s="134" customFormat="1" x14ac:dyDescent="0.25">
      <c r="A332" s="241">
        <v>43188</v>
      </c>
      <c r="B332" s="242">
        <v>180158504</v>
      </c>
      <c r="C332" s="247">
        <v>8</v>
      </c>
      <c r="D332" s="246">
        <v>1001350</v>
      </c>
      <c r="E332" s="242"/>
      <c r="F332" s="247"/>
      <c r="G332" s="246"/>
      <c r="H332" s="245"/>
      <c r="I332" s="245">
        <v>6049226</v>
      </c>
      <c r="J332" s="246" t="s">
        <v>17</v>
      </c>
      <c r="K332" s="138"/>
      <c r="L332" s="138"/>
      <c r="M332" s="138"/>
      <c r="N332" s="138"/>
      <c r="O332" s="138"/>
      <c r="P332" s="138"/>
      <c r="Q332" s="138"/>
      <c r="R332" s="138"/>
    </row>
    <row r="333" spans="1:18" s="134" customFormat="1" x14ac:dyDescent="0.25">
      <c r="A333" s="241">
        <v>43189</v>
      </c>
      <c r="B333" s="242">
        <v>180158353</v>
      </c>
      <c r="C333" s="247">
        <v>14</v>
      </c>
      <c r="D333" s="246">
        <v>1348900</v>
      </c>
      <c r="E333" s="242">
        <v>180041527</v>
      </c>
      <c r="F333" s="247">
        <v>4</v>
      </c>
      <c r="G333" s="246">
        <v>675675</v>
      </c>
      <c r="H333" s="245"/>
      <c r="I333" s="245"/>
      <c r="J333" s="246"/>
      <c r="K333" s="138"/>
      <c r="L333" s="138"/>
      <c r="M333" s="138"/>
      <c r="N333" s="138"/>
      <c r="O333" s="138"/>
      <c r="P333" s="138"/>
      <c r="Q333" s="138"/>
      <c r="R333" s="138"/>
    </row>
    <row r="334" spans="1:18" s="134" customFormat="1" x14ac:dyDescent="0.25">
      <c r="A334" s="241">
        <v>43189</v>
      </c>
      <c r="B334" s="242">
        <v>180158560</v>
      </c>
      <c r="C334" s="247">
        <v>7</v>
      </c>
      <c r="D334" s="246">
        <v>858375</v>
      </c>
      <c r="E334" s="242"/>
      <c r="F334" s="247"/>
      <c r="G334" s="246"/>
      <c r="H334" s="245"/>
      <c r="I334" s="245"/>
      <c r="J334" s="246"/>
      <c r="K334" s="138"/>
      <c r="L334" s="138"/>
      <c r="M334" s="138"/>
      <c r="N334" s="138"/>
      <c r="O334" s="138"/>
      <c r="P334" s="138"/>
      <c r="Q334" s="138"/>
      <c r="R334" s="138"/>
    </row>
    <row r="335" spans="1:18" s="134" customFormat="1" x14ac:dyDescent="0.25">
      <c r="A335" s="241">
        <v>43189</v>
      </c>
      <c r="B335" s="242">
        <v>180158585</v>
      </c>
      <c r="C335" s="247">
        <v>6</v>
      </c>
      <c r="D335" s="246">
        <v>590538</v>
      </c>
      <c r="E335" s="242"/>
      <c r="F335" s="247"/>
      <c r="G335" s="246"/>
      <c r="H335" s="245"/>
      <c r="I335" s="245"/>
      <c r="J335" s="246"/>
      <c r="K335" s="138"/>
      <c r="L335" s="138"/>
      <c r="M335" s="138"/>
      <c r="N335" s="138"/>
      <c r="O335" s="138"/>
      <c r="P335" s="138"/>
      <c r="Q335" s="138"/>
      <c r="R335" s="138"/>
    </row>
    <row r="336" spans="1:18" s="134" customFormat="1" x14ac:dyDescent="0.25">
      <c r="A336" s="241">
        <v>43189</v>
      </c>
      <c r="B336" s="242">
        <v>180158597</v>
      </c>
      <c r="C336" s="247">
        <v>7</v>
      </c>
      <c r="D336" s="246">
        <v>761863</v>
      </c>
      <c r="E336" s="242"/>
      <c r="F336" s="247"/>
      <c r="G336" s="246"/>
      <c r="H336" s="245"/>
      <c r="I336" s="245"/>
      <c r="J336" s="246"/>
      <c r="K336" s="138"/>
      <c r="L336" s="138"/>
      <c r="M336" s="138"/>
      <c r="N336" s="138"/>
      <c r="O336" s="138"/>
      <c r="P336" s="138"/>
      <c r="Q336" s="138"/>
      <c r="R336" s="138"/>
    </row>
    <row r="337" spans="1:18" s="134" customFormat="1" x14ac:dyDescent="0.25">
      <c r="A337" s="241">
        <v>43189</v>
      </c>
      <c r="B337" s="242">
        <v>180158603</v>
      </c>
      <c r="C337" s="247">
        <v>4</v>
      </c>
      <c r="D337" s="246">
        <v>512050</v>
      </c>
      <c r="E337" s="242"/>
      <c r="F337" s="247"/>
      <c r="G337" s="246"/>
      <c r="H337" s="245"/>
      <c r="I337" s="245"/>
      <c r="J337" s="246"/>
      <c r="K337" s="138"/>
      <c r="L337" s="138"/>
      <c r="M337" s="138"/>
      <c r="N337" s="138"/>
      <c r="O337" s="138"/>
      <c r="P337" s="138"/>
      <c r="Q337" s="138"/>
      <c r="R337" s="138"/>
    </row>
    <row r="338" spans="1:18" s="134" customFormat="1" x14ac:dyDescent="0.25">
      <c r="A338" s="241">
        <v>43189</v>
      </c>
      <c r="B338" s="242">
        <v>180158613</v>
      </c>
      <c r="C338" s="247">
        <v>3</v>
      </c>
      <c r="D338" s="246">
        <v>260575</v>
      </c>
      <c r="E338" s="242"/>
      <c r="F338" s="247"/>
      <c r="G338" s="246"/>
      <c r="H338" s="245"/>
      <c r="I338" s="245">
        <v>3656626</v>
      </c>
      <c r="J338" s="246" t="s">
        <v>17</v>
      </c>
      <c r="K338" s="138"/>
      <c r="L338" s="138"/>
      <c r="M338" s="138"/>
      <c r="N338" s="138"/>
      <c r="O338" s="138"/>
      <c r="P338" s="138"/>
      <c r="Q338" s="138"/>
      <c r="R338" s="138"/>
    </row>
    <row r="339" spans="1:18" s="134" customFormat="1" x14ac:dyDescent="0.25">
      <c r="A339" s="241">
        <v>43190</v>
      </c>
      <c r="B339" s="242">
        <v>180158645</v>
      </c>
      <c r="C339" s="247">
        <v>22</v>
      </c>
      <c r="D339" s="246">
        <v>2600325</v>
      </c>
      <c r="E339" s="242"/>
      <c r="F339" s="247"/>
      <c r="G339" s="246"/>
      <c r="H339" s="245"/>
      <c r="I339" s="245"/>
      <c r="J339" s="246"/>
      <c r="K339" s="138"/>
      <c r="L339" s="138"/>
      <c r="M339" s="138"/>
      <c r="N339" s="138"/>
      <c r="O339" s="138"/>
      <c r="P339" s="138"/>
      <c r="Q339" s="138"/>
      <c r="R339" s="138"/>
    </row>
    <row r="340" spans="1:18" s="134" customFormat="1" x14ac:dyDescent="0.25">
      <c r="A340" s="241">
        <v>43190</v>
      </c>
      <c r="B340" s="242">
        <v>180158657</v>
      </c>
      <c r="C340" s="247">
        <v>5</v>
      </c>
      <c r="D340" s="246">
        <v>443363</v>
      </c>
      <c r="E340" s="242"/>
      <c r="F340" s="247"/>
      <c r="G340" s="246"/>
      <c r="H340" s="245"/>
      <c r="I340" s="245"/>
      <c r="J340" s="246"/>
      <c r="K340" s="138"/>
      <c r="L340" s="138"/>
      <c r="M340" s="138"/>
      <c r="N340" s="138"/>
      <c r="O340" s="138"/>
      <c r="P340" s="138"/>
      <c r="Q340" s="138"/>
      <c r="R340" s="138"/>
    </row>
    <row r="341" spans="1:18" s="134" customFormat="1" x14ac:dyDescent="0.25">
      <c r="A341" s="241">
        <v>43190</v>
      </c>
      <c r="B341" s="242">
        <v>180158709</v>
      </c>
      <c r="C341" s="247">
        <v>13</v>
      </c>
      <c r="D341" s="246">
        <v>1432288</v>
      </c>
      <c r="E341" s="242"/>
      <c r="F341" s="247"/>
      <c r="G341" s="246"/>
      <c r="H341" s="245"/>
      <c r="I341" s="245">
        <v>4475976</v>
      </c>
      <c r="J341" s="246" t="s">
        <v>17</v>
      </c>
      <c r="K341" s="138"/>
      <c r="L341" s="138"/>
      <c r="M341" s="138"/>
      <c r="N341" s="138"/>
      <c r="O341" s="138"/>
      <c r="P341" s="138"/>
      <c r="Q341" s="138"/>
      <c r="R341" s="138"/>
    </row>
    <row r="342" spans="1:18" s="134" customFormat="1" x14ac:dyDescent="0.25">
      <c r="A342" s="241">
        <v>43192</v>
      </c>
      <c r="B342" s="242">
        <v>180158845</v>
      </c>
      <c r="C342" s="247">
        <v>28</v>
      </c>
      <c r="D342" s="246">
        <v>3173363</v>
      </c>
      <c r="E342" s="242"/>
      <c r="F342" s="247"/>
      <c r="G342" s="246"/>
      <c r="H342" s="245"/>
      <c r="I342" s="245"/>
      <c r="J342" s="246"/>
      <c r="K342" s="138"/>
      <c r="L342" s="138"/>
      <c r="M342" s="138"/>
      <c r="N342" s="138"/>
      <c r="O342" s="138"/>
      <c r="P342" s="138"/>
      <c r="Q342" s="138"/>
      <c r="R342" s="138"/>
    </row>
    <row r="343" spans="1:18" s="134" customFormat="1" x14ac:dyDescent="0.25">
      <c r="A343" s="241">
        <v>43192</v>
      </c>
      <c r="B343" s="242">
        <v>180158846</v>
      </c>
      <c r="C343" s="247">
        <v>16</v>
      </c>
      <c r="D343" s="246">
        <v>1727775</v>
      </c>
      <c r="E343" s="242"/>
      <c r="F343" s="247"/>
      <c r="G343" s="246"/>
      <c r="H343" s="245"/>
      <c r="I343" s="245"/>
      <c r="J343" s="246"/>
      <c r="K343" s="138"/>
      <c r="L343" s="138"/>
      <c r="M343" s="138"/>
      <c r="N343" s="138"/>
      <c r="O343" s="138"/>
      <c r="P343" s="138"/>
      <c r="Q343" s="138"/>
      <c r="R343" s="138"/>
    </row>
    <row r="344" spans="1:18" s="134" customFormat="1" x14ac:dyDescent="0.25">
      <c r="A344" s="241">
        <v>43192</v>
      </c>
      <c r="B344" s="242">
        <v>180158856</v>
      </c>
      <c r="C344" s="247">
        <v>16</v>
      </c>
      <c r="D344" s="246">
        <v>1863050</v>
      </c>
      <c r="E344" s="242"/>
      <c r="F344" s="247"/>
      <c r="G344" s="246"/>
      <c r="H344" s="245"/>
      <c r="I344" s="245"/>
      <c r="J344" s="246"/>
      <c r="K344" s="138"/>
      <c r="L344" s="138"/>
      <c r="M344" s="138"/>
      <c r="N344" s="138"/>
      <c r="O344" s="138"/>
      <c r="P344" s="138"/>
      <c r="Q344" s="138"/>
      <c r="R344" s="138"/>
    </row>
    <row r="345" spans="1:18" s="134" customFormat="1" x14ac:dyDescent="0.25">
      <c r="A345" s="241">
        <v>43192</v>
      </c>
      <c r="B345" s="242">
        <v>180158876</v>
      </c>
      <c r="C345" s="247">
        <v>14</v>
      </c>
      <c r="D345" s="246">
        <v>1485750</v>
      </c>
      <c r="E345" s="242"/>
      <c r="F345" s="247"/>
      <c r="G345" s="246"/>
      <c r="H345" s="245"/>
      <c r="I345" s="245"/>
      <c r="J345" s="246"/>
      <c r="K345" s="138"/>
      <c r="L345" s="138"/>
      <c r="M345" s="138"/>
      <c r="N345" s="138"/>
      <c r="O345" s="138"/>
      <c r="P345" s="138"/>
      <c r="Q345" s="138"/>
      <c r="R345" s="138"/>
    </row>
    <row r="346" spans="1:18" s="134" customFormat="1" x14ac:dyDescent="0.25">
      <c r="A346" s="241">
        <v>43192</v>
      </c>
      <c r="B346" s="242">
        <v>180158898</v>
      </c>
      <c r="C346" s="247">
        <v>20</v>
      </c>
      <c r="D346" s="246">
        <v>2286375</v>
      </c>
      <c r="E346" s="242"/>
      <c r="F346" s="247"/>
      <c r="G346" s="246"/>
      <c r="H346" s="245"/>
      <c r="I346" s="245"/>
      <c r="J346" s="246"/>
      <c r="K346" s="138"/>
      <c r="L346" s="138"/>
      <c r="M346" s="138"/>
      <c r="N346" s="138"/>
      <c r="O346" s="138"/>
      <c r="P346" s="138"/>
      <c r="Q346" s="138"/>
      <c r="R346" s="138"/>
    </row>
    <row r="347" spans="1:18" s="134" customFormat="1" x14ac:dyDescent="0.25">
      <c r="A347" s="241">
        <v>43192</v>
      </c>
      <c r="B347" s="242">
        <v>180158900</v>
      </c>
      <c r="C347" s="247">
        <v>5</v>
      </c>
      <c r="D347" s="246">
        <v>526925</v>
      </c>
      <c r="E347" s="242"/>
      <c r="F347" s="247"/>
      <c r="G347" s="246"/>
      <c r="H347" s="245"/>
      <c r="I347" s="245">
        <v>11063238</v>
      </c>
      <c r="J347" s="246" t="s">
        <v>17</v>
      </c>
      <c r="K347" s="138"/>
      <c r="L347" s="138"/>
      <c r="M347" s="138"/>
      <c r="N347" s="138"/>
      <c r="O347" s="138"/>
      <c r="P347" s="138"/>
      <c r="Q347" s="138"/>
      <c r="R347" s="138"/>
    </row>
    <row r="348" spans="1:18" s="134" customFormat="1" x14ac:dyDescent="0.25">
      <c r="A348" s="241">
        <v>43193</v>
      </c>
      <c r="B348" s="242">
        <v>180158960</v>
      </c>
      <c r="C348" s="247">
        <v>37</v>
      </c>
      <c r="D348" s="246">
        <v>4122738</v>
      </c>
      <c r="E348" s="242">
        <v>180041639</v>
      </c>
      <c r="F348" s="247">
        <v>13</v>
      </c>
      <c r="G348" s="246">
        <v>1096988</v>
      </c>
      <c r="H348" s="245"/>
      <c r="I348" s="245"/>
      <c r="J348" s="246"/>
      <c r="K348" s="138"/>
      <c r="L348" s="138"/>
      <c r="M348" s="138"/>
      <c r="N348" s="138"/>
      <c r="O348" s="138"/>
      <c r="P348" s="138"/>
      <c r="Q348" s="138"/>
      <c r="R348" s="138"/>
    </row>
    <row r="349" spans="1:18" s="134" customFormat="1" x14ac:dyDescent="0.25">
      <c r="A349" s="241">
        <v>43193</v>
      </c>
      <c r="B349" s="242">
        <v>180158982</v>
      </c>
      <c r="C349" s="247">
        <v>32</v>
      </c>
      <c r="D349" s="246">
        <v>3710963</v>
      </c>
      <c r="E349" s="242"/>
      <c r="F349" s="247"/>
      <c r="G349" s="246"/>
      <c r="H349" s="245"/>
      <c r="I349" s="245"/>
      <c r="J349" s="246"/>
      <c r="K349" s="138"/>
      <c r="L349" s="138"/>
      <c r="M349" s="138"/>
      <c r="N349" s="138"/>
      <c r="O349" s="138"/>
      <c r="P349" s="138"/>
      <c r="Q349" s="138"/>
      <c r="R349" s="138"/>
    </row>
    <row r="350" spans="1:18" s="134" customFormat="1" x14ac:dyDescent="0.25">
      <c r="A350" s="241">
        <v>43193</v>
      </c>
      <c r="B350" s="242">
        <v>180158999</v>
      </c>
      <c r="C350" s="247">
        <v>7</v>
      </c>
      <c r="D350" s="246">
        <v>793100</v>
      </c>
      <c r="E350" s="242"/>
      <c r="F350" s="247"/>
      <c r="G350" s="246"/>
      <c r="H350" s="245"/>
      <c r="I350" s="245"/>
      <c r="J350" s="246"/>
      <c r="K350" s="138"/>
      <c r="L350" s="138"/>
      <c r="M350" s="138"/>
      <c r="N350" s="138"/>
      <c r="O350" s="138"/>
      <c r="P350" s="138"/>
      <c r="Q350" s="138"/>
      <c r="R350" s="138"/>
    </row>
    <row r="351" spans="1:18" s="134" customFormat="1" x14ac:dyDescent="0.25">
      <c r="A351" s="241">
        <v>43193</v>
      </c>
      <c r="B351" s="242">
        <v>180159005</v>
      </c>
      <c r="C351" s="247">
        <v>26</v>
      </c>
      <c r="D351" s="246">
        <v>2931163</v>
      </c>
      <c r="E351" s="242"/>
      <c r="F351" s="247"/>
      <c r="G351" s="246"/>
      <c r="H351" s="245"/>
      <c r="I351" s="245"/>
      <c r="J351" s="246"/>
      <c r="K351" s="138"/>
      <c r="L351" s="138"/>
      <c r="M351" s="138"/>
      <c r="N351" s="138"/>
      <c r="O351" s="138"/>
      <c r="P351" s="138"/>
      <c r="Q351" s="138"/>
      <c r="R351" s="138"/>
    </row>
    <row r="352" spans="1:18" s="134" customFormat="1" x14ac:dyDescent="0.25">
      <c r="A352" s="241">
        <v>43193</v>
      </c>
      <c r="B352" s="242">
        <v>180159042</v>
      </c>
      <c r="C352" s="247">
        <v>15</v>
      </c>
      <c r="D352" s="246">
        <v>1747725</v>
      </c>
      <c r="E352" s="242"/>
      <c r="F352" s="247"/>
      <c r="G352" s="246"/>
      <c r="H352" s="245"/>
      <c r="I352" s="245">
        <v>12208701</v>
      </c>
      <c r="J352" s="246" t="s">
        <v>17</v>
      </c>
      <c r="K352" s="138"/>
      <c r="L352" s="138"/>
      <c r="M352" s="138"/>
      <c r="N352" s="138"/>
      <c r="O352" s="138"/>
      <c r="P352" s="138"/>
      <c r="Q352" s="138"/>
      <c r="R352" s="138"/>
    </row>
    <row r="353" spans="1:18" s="134" customFormat="1" x14ac:dyDescent="0.25">
      <c r="A353" s="241">
        <v>43194</v>
      </c>
      <c r="B353" s="242">
        <v>180159056</v>
      </c>
      <c r="C353" s="247">
        <v>19</v>
      </c>
      <c r="D353" s="246">
        <v>2461200</v>
      </c>
      <c r="E353" s="242"/>
      <c r="F353" s="247"/>
      <c r="G353" s="246"/>
      <c r="H353" s="245"/>
      <c r="I353" s="245"/>
      <c r="J353" s="246"/>
      <c r="K353" s="138"/>
      <c r="L353" s="138"/>
      <c r="M353" s="138"/>
      <c r="N353" s="138"/>
      <c r="O353" s="138"/>
      <c r="P353" s="138"/>
      <c r="Q353" s="138"/>
      <c r="R353" s="138"/>
    </row>
    <row r="354" spans="1:18" s="134" customFormat="1" x14ac:dyDescent="0.25">
      <c r="A354" s="241">
        <v>43194</v>
      </c>
      <c r="B354" s="242">
        <v>180159058</v>
      </c>
      <c r="C354" s="247">
        <v>18</v>
      </c>
      <c r="D354" s="246">
        <v>1759450</v>
      </c>
      <c r="E354" s="242"/>
      <c r="F354" s="247"/>
      <c r="G354" s="246"/>
      <c r="H354" s="245"/>
      <c r="I354" s="245"/>
      <c r="J354" s="246"/>
      <c r="K354" s="138"/>
      <c r="L354" s="138"/>
      <c r="M354" s="138"/>
      <c r="N354" s="138"/>
      <c r="O354" s="138"/>
      <c r="P354" s="138"/>
      <c r="Q354" s="138"/>
      <c r="R354" s="138"/>
    </row>
    <row r="355" spans="1:18" s="134" customFormat="1" x14ac:dyDescent="0.25">
      <c r="A355" s="241">
        <v>43194</v>
      </c>
      <c r="B355" s="242">
        <v>180159080</v>
      </c>
      <c r="C355" s="247">
        <v>17</v>
      </c>
      <c r="D355" s="246">
        <v>2000688</v>
      </c>
      <c r="E355" s="242"/>
      <c r="F355" s="247"/>
      <c r="G355" s="246"/>
      <c r="H355" s="245"/>
      <c r="I355" s="245"/>
      <c r="J355" s="246"/>
      <c r="K355" s="138"/>
      <c r="L355" s="138"/>
      <c r="M355" s="138"/>
      <c r="N355" s="138"/>
      <c r="O355" s="138"/>
      <c r="P355" s="138"/>
      <c r="Q355" s="138"/>
      <c r="R355" s="138"/>
    </row>
    <row r="356" spans="1:18" s="134" customFormat="1" x14ac:dyDescent="0.25">
      <c r="A356" s="241">
        <v>43194</v>
      </c>
      <c r="B356" s="242">
        <v>180159140</v>
      </c>
      <c r="C356" s="247">
        <v>15</v>
      </c>
      <c r="D356" s="246">
        <v>1418550</v>
      </c>
      <c r="E356" s="242"/>
      <c r="F356" s="247"/>
      <c r="G356" s="246"/>
      <c r="H356" s="245"/>
      <c r="I356" s="245"/>
      <c r="J356" s="246"/>
      <c r="K356" s="138"/>
      <c r="L356" s="138"/>
      <c r="M356" s="138"/>
      <c r="N356" s="138"/>
      <c r="O356" s="138"/>
      <c r="P356" s="138"/>
      <c r="Q356" s="138"/>
      <c r="R356" s="138"/>
    </row>
    <row r="357" spans="1:18" s="134" customFormat="1" x14ac:dyDescent="0.25">
      <c r="A357" s="241">
        <v>43194</v>
      </c>
      <c r="B357" s="242">
        <v>180159159</v>
      </c>
      <c r="C357" s="247">
        <v>7</v>
      </c>
      <c r="D357" s="246">
        <v>714525</v>
      </c>
      <c r="E357" s="242"/>
      <c r="F357" s="247"/>
      <c r="G357" s="246"/>
      <c r="H357" s="245"/>
      <c r="I357" s="245">
        <v>8354413</v>
      </c>
      <c r="J357" s="246" t="s">
        <v>17</v>
      </c>
      <c r="K357" s="138"/>
      <c r="L357" s="138"/>
      <c r="M357" s="138"/>
      <c r="N357" s="138"/>
      <c r="O357" s="138"/>
      <c r="P357" s="138"/>
      <c r="Q357" s="138"/>
      <c r="R357" s="138"/>
    </row>
    <row r="358" spans="1:18" s="134" customFormat="1" x14ac:dyDescent="0.25">
      <c r="A358" s="241">
        <v>43195</v>
      </c>
      <c r="B358" s="242">
        <v>180159197</v>
      </c>
      <c r="C358" s="247">
        <v>28</v>
      </c>
      <c r="D358" s="246">
        <v>3148075</v>
      </c>
      <c r="E358" s="242">
        <v>180041700</v>
      </c>
      <c r="F358" s="247">
        <v>19</v>
      </c>
      <c r="G358" s="246">
        <v>2294863</v>
      </c>
      <c r="H358" s="245"/>
      <c r="I358" s="245"/>
      <c r="J358" s="246"/>
      <c r="K358" s="138"/>
      <c r="L358" s="138"/>
      <c r="M358" s="138"/>
      <c r="N358" s="138"/>
      <c r="O358" s="138"/>
      <c r="P358" s="138"/>
      <c r="Q358" s="138"/>
      <c r="R358" s="138"/>
    </row>
    <row r="359" spans="1:18" s="134" customFormat="1" x14ac:dyDescent="0.25">
      <c r="A359" s="241">
        <v>43195</v>
      </c>
      <c r="B359" s="242">
        <v>180159207</v>
      </c>
      <c r="C359" s="247">
        <v>18</v>
      </c>
      <c r="D359" s="246">
        <v>2189513</v>
      </c>
      <c r="E359" s="242"/>
      <c r="F359" s="247"/>
      <c r="G359" s="246"/>
      <c r="H359" s="245"/>
      <c r="I359" s="245"/>
      <c r="J359" s="246"/>
      <c r="K359" s="138"/>
      <c r="L359" s="138"/>
      <c r="M359" s="138"/>
      <c r="N359" s="138"/>
      <c r="O359" s="138"/>
      <c r="P359" s="138"/>
      <c r="Q359" s="138"/>
      <c r="R359" s="138"/>
    </row>
    <row r="360" spans="1:18" s="134" customFormat="1" x14ac:dyDescent="0.25">
      <c r="A360" s="241">
        <v>43195</v>
      </c>
      <c r="B360" s="242">
        <v>180159242</v>
      </c>
      <c r="C360" s="247">
        <v>24</v>
      </c>
      <c r="D360" s="246">
        <v>2708738</v>
      </c>
      <c r="E360" s="242"/>
      <c r="F360" s="247"/>
      <c r="G360" s="246"/>
      <c r="H360" s="245"/>
      <c r="I360" s="245"/>
      <c r="J360" s="246"/>
      <c r="K360" s="138"/>
      <c r="L360" s="138"/>
      <c r="M360" s="138"/>
      <c r="N360" s="138"/>
      <c r="O360" s="138"/>
      <c r="P360" s="138"/>
      <c r="Q360" s="138"/>
      <c r="R360" s="138"/>
    </row>
    <row r="361" spans="1:18" s="134" customFormat="1" x14ac:dyDescent="0.25">
      <c r="A361" s="241">
        <v>43195</v>
      </c>
      <c r="B361" s="242">
        <v>180159276</v>
      </c>
      <c r="C361" s="247">
        <v>4</v>
      </c>
      <c r="D361" s="246">
        <v>373275</v>
      </c>
      <c r="E361" s="242"/>
      <c r="F361" s="247"/>
      <c r="G361" s="246"/>
      <c r="H361" s="245"/>
      <c r="I361" s="245">
        <v>6124738</v>
      </c>
      <c r="J361" s="246" t="s">
        <v>17</v>
      </c>
      <c r="K361" s="138"/>
      <c r="L361" s="138"/>
      <c r="M361" s="138"/>
      <c r="N361" s="138"/>
      <c r="O361" s="138"/>
      <c r="P361" s="138"/>
      <c r="Q361" s="138"/>
      <c r="R361" s="138"/>
    </row>
    <row r="362" spans="1:18" s="134" customFormat="1" x14ac:dyDescent="0.25">
      <c r="A362" s="241">
        <v>43196</v>
      </c>
      <c r="B362" s="242">
        <v>180159301</v>
      </c>
      <c r="C362" s="247">
        <v>11</v>
      </c>
      <c r="D362" s="246">
        <v>1101188</v>
      </c>
      <c r="E362" s="242">
        <v>180041723</v>
      </c>
      <c r="F362" s="247">
        <v>4</v>
      </c>
      <c r="G362" s="246">
        <v>410288</v>
      </c>
      <c r="H362" s="245"/>
      <c r="I362" s="245"/>
      <c r="J362" s="246"/>
      <c r="K362" s="138"/>
      <c r="L362" s="138"/>
      <c r="M362" s="138"/>
      <c r="N362" s="138"/>
      <c r="O362" s="138"/>
      <c r="P362" s="138"/>
      <c r="Q362" s="138"/>
      <c r="R362" s="138"/>
    </row>
    <row r="363" spans="1:18" s="134" customFormat="1" x14ac:dyDescent="0.25">
      <c r="A363" s="241">
        <v>43196</v>
      </c>
      <c r="B363" s="242">
        <v>180159302</v>
      </c>
      <c r="C363" s="247">
        <v>20</v>
      </c>
      <c r="D363" s="246">
        <v>1758838</v>
      </c>
      <c r="E363" s="242"/>
      <c r="F363" s="247"/>
      <c r="G363" s="246"/>
      <c r="H363" s="245"/>
      <c r="I363" s="245"/>
      <c r="J363" s="246"/>
      <c r="K363" s="138"/>
      <c r="L363" s="138"/>
      <c r="M363" s="138"/>
      <c r="N363" s="138"/>
      <c r="O363" s="138"/>
      <c r="P363" s="138"/>
      <c r="Q363" s="138"/>
      <c r="R363" s="138"/>
    </row>
    <row r="364" spans="1:18" s="134" customFormat="1" x14ac:dyDescent="0.25">
      <c r="A364" s="241">
        <v>43196</v>
      </c>
      <c r="B364" s="242">
        <v>180159314</v>
      </c>
      <c r="C364" s="247">
        <v>10</v>
      </c>
      <c r="D364" s="246">
        <v>1102938</v>
      </c>
      <c r="E364" s="242"/>
      <c r="F364" s="247"/>
      <c r="G364" s="246"/>
      <c r="H364" s="245"/>
      <c r="I364" s="245"/>
      <c r="J364" s="246"/>
      <c r="K364" s="138"/>
      <c r="L364" s="138"/>
      <c r="M364" s="138"/>
      <c r="N364" s="138"/>
      <c r="O364" s="138"/>
      <c r="P364" s="138"/>
      <c r="Q364" s="138"/>
      <c r="R364" s="138"/>
    </row>
    <row r="365" spans="1:18" s="134" customFormat="1" x14ac:dyDescent="0.25">
      <c r="A365" s="241">
        <v>43196</v>
      </c>
      <c r="B365" s="242">
        <v>180159331</v>
      </c>
      <c r="C365" s="247">
        <v>13</v>
      </c>
      <c r="D365" s="246">
        <v>1447775</v>
      </c>
      <c r="E365" s="242"/>
      <c r="F365" s="247"/>
      <c r="G365" s="246"/>
      <c r="H365" s="245"/>
      <c r="I365" s="245"/>
      <c r="J365" s="246"/>
      <c r="K365" s="138"/>
      <c r="L365" s="138"/>
      <c r="M365" s="138"/>
      <c r="N365" s="138"/>
      <c r="O365" s="138"/>
      <c r="P365" s="138"/>
      <c r="Q365" s="138"/>
      <c r="R365" s="138"/>
    </row>
    <row r="366" spans="1:18" s="134" customFormat="1" x14ac:dyDescent="0.25">
      <c r="A366" s="241">
        <v>43196</v>
      </c>
      <c r="B366" s="242">
        <v>180159351</v>
      </c>
      <c r="C366" s="247">
        <v>8</v>
      </c>
      <c r="D366" s="246">
        <v>810950</v>
      </c>
      <c r="E366" s="242"/>
      <c r="F366" s="247"/>
      <c r="G366" s="246"/>
      <c r="H366" s="245"/>
      <c r="I366" s="245"/>
      <c r="J366" s="246"/>
      <c r="K366" s="138"/>
      <c r="L366" s="138"/>
      <c r="M366" s="138"/>
      <c r="N366" s="138"/>
      <c r="O366" s="138"/>
      <c r="P366" s="138"/>
      <c r="Q366" s="138"/>
      <c r="R366" s="138"/>
    </row>
    <row r="367" spans="1:18" s="134" customFormat="1" x14ac:dyDescent="0.25">
      <c r="A367" s="241">
        <v>43196</v>
      </c>
      <c r="B367" s="242">
        <v>180159391</v>
      </c>
      <c r="C367" s="247">
        <v>4</v>
      </c>
      <c r="D367" s="246">
        <v>463400</v>
      </c>
      <c r="E367" s="242"/>
      <c r="F367" s="247"/>
      <c r="G367" s="246"/>
      <c r="H367" s="245"/>
      <c r="I367" s="245">
        <v>6274801</v>
      </c>
      <c r="J367" s="246" t="s">
        <v>17</v>
      </c>
      <c r="K367" s="138"/>
      <c r="L367" s="138"/>
      <c r="M367" s="138"/>
      <c r="N367" s="138"/>
      <c r="O367" s="138"/>
      <c r="P367" s="138"/>
      <c r="Q367" s="138"/>
      <c r="R367" s="138"/>
    </row>
    <row r="368" spans="1:18" s="134" customFormat="1" x14ac:dyDescent="0.25">
      <c r="A368" s="241">
        <v>43197</v>
      </c>
      <c r="B368" s="242">
        <v>180159424</v>
      </c>
      <c r="C368" s="247">
        <v>27</v>
      </c>
      <c r="D368" s="246">
        <v>2685813</v>
      </c>
      <c r="E368" s="242">
        <v>180041774</v>
      </c>
      <c r="F368" s="247">
        <v>4</v>
      </c>
      <c r="G368" s="246">
        <v>499713</v>
      </c>
      <c r="H368" s="245"/>
      <c r="I368" s="245"/>
      <c r="J368" s="246"/>
      <c r="K368" s="138"/>
      <c r="L368" s="138"/>
      <c r="M368" s="138"/>
      <c r="N368" s="138"/>
      <c r="O368" s="138"/>
      <c r="P368" s="138"/>
      <c r="Q368" s="138"/>
      <c r="R368" s="138"/>
    </row>
    <row r="369" spans="1:18" s="134" customFormat="1" x14ac:dyDescent="0.25">
      <c r="A369" s="241">
        <v>43197</v>
      </c>
      <c r="B369" s="242">
        <v>180159448</v>
      </c>
      <c r="C369" s="247">
        <v>10</v>
      </c>
      <c r="D369" s="246">
        <v>1255450</v>
      </c>
      <c r="E369" s="242"/>
      <c r="F369" s="247"/>
      <c r="G369" s="246"/>
      <c r="H369" s="245"/>
      <c r="I369" s="245"/>
      <c r="J369" s="246"/>
      <c r="K369" s="138"/>
      <c r="L369" s="138"/>
      <c r="M369" s="138"/>
      <c r="N369" s="138"/>
      <c r="O369" s="138"/>
      <c r="P369" s="138"/>
      <c r="Q369" s="138"/>
      <c r="R369" s="138"/>
    </row>
    <row r="370" spans="1:18" s="134" customFormat="1" x14ac:dyDescent="0.25">
      <c r="A370" s="241">
        <v>43197</v>
      </c>
      <c r="B370" s="242">
        <v>180159474</v>
      </c>
      <c r="C370" s="247">
        <v>13</v>
      </c>
      <c r="D370" s="246">
        <v>1276625</v>
      </c>
      <c r="E370" s="242"/>
      <c r="F370" s="247"/>
      <c r="G370" s="246"/>
      <c r="H370" s="245"/>
      <c r="I370" s="245"/>
      <c r="J370" s="246"/>
      <c r="K370" s="138"/>
      <c r="L370" s="138"/>
      <c r="M370" s="138"/>
      <c r="N370" s="138"/>
      <c r="O370" s="138"/>
      <c r="P370" s="138"/>
      <c r="Q370" s="138"/>
      <c r="R370" s="138"/>
    </row>
    <row r="371" spans="1:18" s="134" customFormat="1" x14ac:dyDescent="0.25">
      <c r="A371" s="241">
        <v>43197</v>
      </c>
      <c r="B371" s="242">
        <v>180159488</v>
      </c>
      <c r="C371" s="247">
        <v>3</v>
      </c>
      <c r="D371" s="246">
        <v>296363</v>
      </c>
      <c r="E371" s="242"/>
      <c r="F371" s="247"/>
      <c r="G371" s="246"/>
      <c r="H371" s="245"/>
      <c r="I371" s="245"/>
      <c r="J371" s="246"/>
      <c r="K371" s="138"/>
      <c r="L371" s="138"/>
      <c r="M371" s="138"/>
      <c r="N371" s="138"/>
      <c r="O371" s="138"/>
      <c r="P371" s="138"/>
      <c r="Q371" s="138"/>
      <c r="R371" s="138"/>
    </row>
    <row r="372" spans="1:18" s="134" customFormat="1" x14ac:dyDescent="0.25">
      <c r="A372" s="241">
        <v>43197</v>
      </c>
      <c r="B372" s="242">
        <v>180159502</v>
      </c>
      <c r="C372" s="247">
        <v>10</v>
      </c>
      <c r="D372" s="246">
        <v>1011150</v>
      </c>
      <c r="E372" s="242"/>
      <c r="F372" s="247"/>
      <c r="G372" s="246"/>
      <c r="H372" s="245"/>
      <c r="I372" s="245">
        <v>6025688</v>
      </c>
      <c r="J372" s="246" t="s">
        <v>17</v>
      </c>
      <c r="K372" s="138"/>
      <c r="L372" s="138"/>
      <c r="M372" s="138"/>
      <c r="N372" s="138"/>
      <c r="O372" s="138"/>
      <c r="P372" s="138"/>
      <c r="Q372" s="138"/>
      <c r="R372" s="138"/>
    </row>
    <row r="373" spans="1:18" s="134" customFormat="1" x14ac:dyDescent="0.25">
      <c r="A373" s="241">
        <v>43199</v>
      </c>
      <c r="B373" s="242">
        <v>180159646</v>
      </c>
      <c r="C373" s="247">
        <v>39</v>
      </c>
      <c r="D373" s="246">
        <v>4417438</v>
      </c>
      <c r="E373" s="242">
        <v>180041830</v>
      </c>
      <c r="F373" s="247">
        <v>5</v>
      </c>
      <c r="G373" s="246">
        <v>402150</v>
      </c>
      <c r="H373" s="245"/>
      <c r="I373" s="245"/>
      <c r="J373" s="246"/>
      <c r="K373" s="138"/>
      <c r="L373" s="138"/>
      <c r="M373" s="138"/>
      <c r="N373" s="138"/>
      <c r="O373" s="138"/>
      <c r="P373" s="138"/>
      <c r="Q373" s="138"/>
      <c r="R373" s="138"/>
    </row>
    <row r="374" spans="1:18" s="134" customFormat="1" x14ac:dyDescent="0.25">
      <c r="A374" s="241">
        <v>43199</v>
      </c>
      <c r="B374" s="242">
        <v>180159687</v>
      </c>
      <c r="C374" s="247">
        <v>35</v>
      </c>
      <c r="D374" s="246">
        <v>4123175</v>
      </c>
      <c r="E374" s="242"/>
      <c r="F374" s="247"/>
      <c r="G374" s="246"/>
      <c r="H374" s="245"/>
      <c r="I374" s="245"/>
      <c r="J374" s="246"/>
      <c r="K374" s="138"/>
      <c r="L374" s="138"/>
      <c r="M374" s="138"/>
      <c r="N374" s="138"/>
      <c r="O374" s="138"/>
      <c r="P374" s="138"/>
      <c r="Q374" s="138"/>
      <c r="R374" s="138"/>
    </row>
    <row r="375" spans="1:18" s="134" customFormat="1" x14ac:dyDescent="0.25">
      <c r="A375" s="241">
        <v>43199</v>
      </c>
      <c r="B375" s="242">
        <v>180159720</v>
      </c>
      <c r="C375" s="247">
        <v>7</v>
      </c>
      <c r="D375" s="246">
        <v>825650</v>
      </c>
      <c r="E375" s="242"/>
      <c r="F375" s="247"/>
      <c r="G375" s="246"/>
      <c r="H375" s="245"/>
      <c r="I375" s="245">
        <v>8964113</v>
      </c>
      <c r="J375" s="246" t="s">
        <v>17</v>
      </c>
      <c r="K375" s="138"/>
      <c r="L375" s="138"/>
      <c r="M375" s="138"/>
      <c r="N375" s="138"/>
      <c r="O375" s="138"/>
      <c r="P375" s="138"/>
      <c r="Q375" s="138"/>
      <c r="R375" s="138"/>
    </row>
    <row r="376" spans="1:18" s="134" customFormat="1" x14ac:dyDescent="0.25">
      <c r="A376" s="241">
        <v>43200</v>
      </c>
      <c r="B376" s="242">
        <v>180159757</v>
      </c>
      <c r="C376" s="247">
        <v>32</v>
      </c>
      <c r="D376" s="246">
        <v>3194188</v>
      </c>
      <c r="E376" s="242">
        <v>180041850</v>
      </c>
      <c r="F376" s="247">
        <v>5</v>
      </c>
      <c r="G376" s="246">
        <v>556850</v>
      </c>
      <c r="H376" s="245"/>
      <c r="I376" s="245"/>
      <c r="J376" s="246"/>
      <c r="K376" s="138"/>
      <c r="L376" s="138"/>
      <c r="M376" s="138"/>
      <c r="N376" s="138"/>
      <c r="O376" s="138"/>
      <c r="P376" s="138"/>
      <c r="Q376" s="138"/>
      <c r="R376" s="138"/>
    </row>
    <row r="377" spans="1:18" s="134" customFormat="1" x14ac:dyDescent="0.25">
      <c r="A377" s="241">
        <v>43200</v>
      </c>
      <c r="B377" s="242">
        <v>180159786</v>
      </c>
      <c r="C377" s="247">
        <v>5</v>
      </c>
      <c r="D377" s="246">
        <v>546788</v>
      </c>
      <c r="E377" s="242"/>
      <c r="F377" s="247"/>
      <c r="G377" s="246"/>
      <c r="H377" s="245"/>
      <c r="I377" s="245"/>
      <c r="J377" s="246"/>
      <c r="K377" s="138"/>
      <c r="L377" s="138"/>
      <c r="M377" s="138"/>
      <c r="N377" s="138"/>
      <c r="O377" s="138"/>
      <c r="P377" s="138"/>
      <c r="Q377" s="138"/>
      <c r="R377" s="138"/>
    </row>
    <row r="378" spans="1:18" s="134" customFormat="1" x14ac:dyDescent="0.25">
      <c r="A378" s="241">
        <v>43200</v>
      </c>
      <c r="B378" s="242">
        <v>180159817</v>
      </c>
      <c r="C378" s="247">
        <v>25</v>
      </c>
      <c r="D378" s="246">
        <v>2790200</v>
      </c>
      <c r="E378" s="242"/>
      <c r="F378" s="247"/>
      <c r="G378" s="246"/>
      <c r="H378" s="245"/>
      <c r="I378" s="245"/>
      <c r="J378" s="246"/>
      <c r="K378" s="138"/>
      <c r="L378" s="138"/>
      <c r="M378" s="138"/>
      <c r="N378" s="138"/>
      <c r="O378" s="138"/>
      <c r="P378" s="138"/>
      <c r="Q378" s="138"/>
      <c r="R378" s="138"/>
    </row>
    <row r="379" spans="1:18" s="134" customFormat="1" x14ac:dyDescent="0.25">
      <c r="A379" s="241">
        <v>43200</v>
      </c>
      <c r="B379" s="242">
        <v>180159819</v>
      </c>
      <c r="C379" s="247">
        <v>11</v>
      </c>
      <c r="D379" s="246">
        <v>1230425</v>
      </c>
      <c r="E379" s="242"/>
      <c r="F379" s="247"/>
      <c r="G379" s="246"/>
      <c r="H379" s="245"/>
      <c r="I379" s="245">
        <v>7204751</v>
      </c>
      <c r="J379" s="246" t="s">
        <v>17</v>
      </c>
      <c r="K379" s="138"/>
      <c r="L379" s="138"/>
      <c r="M379" s="138"/>
      <c r="N379" s="138"/>
      <c r="O379" s="138"/>
      <c r="P379" s="138"/>
      <c r="Q379" s="138"/>
      <c r="R379" s="138"/>
    </row>
    <row r="380" spans="1:18" s="134" customFormat="1" x14ac:dyDescent="0.25">
      <c r="A380" s="241">
        <v>43201</v>
      </c>
      <c r="B380" s="242">
        <v>180159883</v>
      </c>
      <c r="C380" s="247">
        <v>19</v>
      </c>
      <c r="D380" s="246">
        <v>2133075</v>
      </c>
      <c r="E380" s="242">
        <v>180041885</v>
      </c>
      <c r="F380" s="247">
        <v>12</v>
      </c>
      <c r="G380" s="246">
        <v>1449525</v>
      </c>
      <c r="H380" s="245"/>
      <c r="I380" s="245"/>
      <c r="J380" s="246"/>
      <c r="K380" s="138"/>
      <c r="L380" s="138"/>
      <c r="M380" s="138"/>
      <c r="N380" s="138"/>
      <c r="O380" s="138"/>
      <c r="P380" s="138"/>
      <c r="Q380" s="138"/>
      <c r="R380" s="138"/>
    </row>
    <row r="381" spans="1:18" s="134" customFormat="1" x14ac:dyDescent="0.25">
      <c r="A381" s="241">
        <v>43201</v>
      </c>
      <c r="B381" s="242">
        <v>180159888</v>
      </c>
      <c r="C381" s="247">
        <v>16</v>
      </c>
      <c r="D381" s="246">
        <v>1592938</v>
      </c>
      <c r="E381" s="242">
        <v>180041901</v>
      </c>
      <c r="F381" s="247">
        <v>9</v>
      </c>
      <c r="G381" s="246">
        <v>985513</v>
      </c>
      <c r="H381" s="245"/>
      <c r="I381" s="245"/>
      <c r="J381" s="246"/>
      <c r="K381" s="138"/>
      <c r="L381" s="138"/>
      <c r="M381" s="138"/>
      <c r="N381" s="138"/>
      <c r="O381" s="138"/>
      <c r="P381" s="138"/>
      <c r="Q381" s="138"/>
      <c r="R381" s="138"/>
    </row>
    <row r="382" spans="1:18" s="134" customFormat="1" x14ac:dyDescent="0.25">
      <c r="A382" s="241">
        <v>43201</v>
      </c>
      <c r="B382" s="242">
        <v>180159901</v>
      </c>
      <c r="C382" s="247">
        <v>6</v>
      </c>
      <c r="D382" s="246">
        <v>595263</v>
      </c>
      <c r="E382" s="242"/>
      <c r="F382" s="247"/>
      <c r="G382" s="246"/>
      <c r="H382" s="245"/>
      <c r="I382" s="245"/>
      <c r="J382" s="246"/>
      <c r="K382" s="138"/>
      <c r="L382" s="138"/>
      <c r="M382" s="138"/>
      <c r="N382" s="138"/>
      <c r="O382" s="138"/>
      <c r="P382" s="138"/>
      <c r="Q382" s="138"/>
      <c r="R382" s="138"/>
    </row>
    <row r="383" spans="1:18" s="134" customFormat="1" x14ac:dyDescent="0.25">
      <c r="A383" s="241">
        <v>43201</v>
      </c>
      <c r="B383" s="242">
        <v>180159927</v>
      </c>
      <c r="C383" s="247">
        <v>25</v>
      </c>
      <c r="D383" s="246">
        <v>2760275</v>
      </c>
      <c r="E383" s="242"/>
      <c r="F383" s="247"/>
      <c r="G383" s="246"/>
      <c r="H383" s="245"/>
      <c r="I383" s="245"/>
      <c r="J383" s="246"/>
      <c r="K383" s="138"/>
      <c r="L383" s="138"/>
      <c r="M383" s="138"/>
      <c r="N383" s="138"/>
      <c r="O383" s="138"/>
      <c r="P383" s="138"/>
      <c r="Q383" s="138"/>
      <c r="R383" s="138"/>
    </row>
    <row r="384" spans="1:18" s="134" customFormat="1" x14ac:dyDescent="0.25">
      <c r="A384" s="241">
        <v>43201</v>
      </c>
      <c r="B384" s="242">
        <v>180159941</v>
      </c>
      <c r="C384" s="247">
        <v>4</v>
      </c>
      <c r="D384" s="246">
        <v>354463</v>
      </c>
      <c r="E384" s="242"/>
      <c r="F384" s="247"/>
      <c r="G384" s="246"/>
      <c r="H384" s="245"/>
      <c r="I384" s="245"/>
      <c r="J384" s="246"/>
      <c r="K384" s="138"/>
      <c r="L384" s="138"/>
      <c r="M384" s="138"/>
      <c r="N384" s="138"/>
      <c r="O384" s="138"/>
      <c r="P384" s="138"/>
      <c r="Q384" s="138"/>
      <c r="R384" s="138"/>
    </row>
    <row r="385" spans="1:18" s="134" customFormat="1" x14ac:dyDescent="0.25">
      <c r="A385" s="241">
        <v>43201</v>
      </c>
      <c r="B385" s="242">
        <v>180159967</v>
      </c>
      <c r="C385" s="247">
        <v>1</v>
      </c>
      <c r="D385" s="246">
        <v>74288</v>
      </c>
      <c r="E385" s="242"/>
      <c r="F385" s="247"/>
      <c r="G385" s="246"/>
      <c r="H385" s="245"/>
      <c r="I385" s="245">
        <v>5075264</v>
      </c>
      <c r="J385" s="246" t="s">
        <v>17</v>
      </c>
      <c r="K385" s="138"/>
      <c r="L385" s="138"/>
      <c r="M385" s="138"/>
      <c r="N385" s="138"/>
      <c r="O385" s="138"/>
      <c r="P385" s="138"/>
      <c r="Q385" s="138"/>
      <c r="R385" s="138"/>
    </row>
    <row r="386" spans="1:18" s="134" customFormat="1" x14ac:dyDescent="0.25">
      <c r="A386" s="241">
        <v>43202</v>
      </c>
      <c r="B386" s="242">
        <v>180160000</v>
      </c>
      <c r="C386" s="247">
        <v>25</v>
      </c>
      <c r="D386" s="246">
        <v>2831763</v>
      </c>
      <c r="E386" s="242">
        <v>180041910</v>
      </c>
      <c r="F386" s="247">
        <v>2</v>
      </c>
      <c r="G386" s="246">
        <v>222950</v>
      </c>
      <c r="H386" s="245"/>
      <c r="I386" s="245"/>
      <c r="J386" s="246"/>
      <c r="K386" s="138"/>
      <c r="L386" s="138"/>
      <c r="M386" s="138"/>
      <c r="N386" s="138"/>
      <c r="O386" s="138"/>
      <c r="P386" s="138"/>
      <c r="Q386" s="138"/>
      <c r="R386" s="138"/>
    </row>
    <row r="387" spans="1:18" s="134" customFormat="1" x14ac:dyDescent="0.25">
      <c r="A387" s="241">
        <v>43202</v>
      </c>
      <c r="B387" s="242">
        <v>180160001</v>
      </c>
      <c r="C387" s="247">
        <v>9</v>
      </c>
      <c r="D387" s="246">
        <v>1141263</v>
      </c>
      <c r="E387" s="242">
        <v>180041927</v>
      </c>
      <c r="F387" s="247">
        <v>1</v>
      </c>
      <c r="G387" s="246">
        <v>199063</v>
      </c>
      <c r="H387" s="245"/>
      <c r="I387" s="245"/>
      <c r="J387" s="246"/>
      <c r="K387" s="138"/>
      <c r="L387" s="138"/>
      <c r="M387" s="138"/>
      <c r="N387" s="138"/>
      <c r="O387" s="138"/>
      <c r="P387" s="138"/>
      <c r="Q387" s="138"/>
      <c r="R387" s="138"/>
    </row>
    <row r="388" spans="1:18" s="134" customFormat="1" x14ac:dyDescent="0.25">
      <c r="A388" s="241">
        <v>43202</v>
      </c>
      <c r="B388" s="242">
        <v>180160029</v>
      </c>
      <c r="C388" s="247">
        <v>15</v>
      </c>
      <c r="D388" s="246">
        <v>1288700</v>
      </c>
      <c r="E388" s="242">
        <v>180041929</v>
      </c>
      <c r="F388" s="247">
        <v>1</v>
      </c>
      <c r="G388" s="246">
        <v>150500</v>
      </c>
      <c r="H388" s="245"/>
      <c r="I388" s="245"/>
      <c r="J388" s="246"/>
      <c r="K388" s="138"/>
      <c r="L388" s="138"/>
      <c r="M388" s="138"/>
      <c r="N388" s="138"/>
      <c r="O388" s="138"/>
      <c r="P388" s="138"/>
      <c r="Q388" s="138"/>
      <c r="R388" s="138"/>
    </row>
    <row r="389" spans="1:18" s="134" customFormat="1" x14ac:dyDescent="0.25">
      <c r="A389" s="241">
        <v>43202</v>
      </c>
      <c r="B389" s="242">
        <v>180160045</v>
      </c>
      <c r="C389" s="247">
        <v>11</v>
      </c>
      <c r="D389" s="246">
        <v>1182738</v>
      </c>
      <c r="E389" s="242"/>
      <c r="F389" s="247"/>
      <c r="G389" s="246"/>
      <c r="H389" s="245"/>
      <c r="I389" s="245"/>
      <c r="J389" s="246"/>
      <c r="K389" s="138"/>
      <c r="L389" s="138"/>
      <c r="M389" s="138"/>
      <c r="N389" s="138"/>
      <c r="O389" s="138"/>
      <c r="P389" s="138"/>
      <c r="Q389" s="138"/>
      <c r="R389" s="138"/>
    </row>
    <row r="390" spans="1:18" s="134" customFormat="1" x14ac:dyDescent="0.25">
      <c r="A390" s="241">
        <v>43202</v>
      </c>
      <c r="B390" s="242">
        <v>180160071</v>
      </c>
      <c r="C390" s="247">
        <v>13</v>
      </c>
      <c r="D390" s="246">
        <v>1468863</v>
      </c>
      <c r="E390" s="242"/>
      <c r="F390" s="247"/>
      <c r="G390" s="246"/>
      <c r="H390" s="245"/>
      <c r="I390" s="245">
        <v>7340814</v>
      </c>
      <c r="J390" s="246" t="s">
        <v>17</v>
      </c>
      <c r="K390" s="138"/>
      <c r="L390" s="138"/>
      <c r="M390" s="138"/>
      <c r="N390" s="138"/>
      <c r="O390" s="138"/>
      <c r="P390" s="138"/>
      <c r="Q390" s="138"/>
      <c r="R390" s="138"/>
    </row>
    <row r="391" spans="1:18" s="134" customFormat="1" x14ac:dyDescent="0.25">
      <c r="A391" s="241">
        <v>43203</v>
      </c>
      <c r="B391" s="242">
        <v>180160125</v>
      </c>
      <c r="C391" s="247">
        <v>25</v>
      </c>
      <c r="D391" s="246">
        <v>2677150</v>
      </c>
      <c r="E391" s="242">
        <v>180041947</v>
      </c>
      <c r="F391" s="247">
        <v>7</v>
      </c>
      <c r="G391" s="246">
        <v>662900</v>
      </c>
      <c r="H391" s="245"/>
      <c r="I391" s="245"/>
      <c r="J391" s="246"/>
      <c r="K391" s="138"/>
      <c r="L391" s="138"/>
      <c r="M391" s="138"/>
      <c r="N391" s="138"/>
      <c r="O391" s="138"/>
      <c r="P391" s="138"/>
      <c r="Q391" s="138"/>
      <c r="R391" s="138"/>
    </row>
    <row r="392" spans="1:18" s="134" customFormat="1" x14ac:dyDescent="0.25">
      <c r="A392" s="241">
        <v>43203</v>
      </c>
      <c r="B392" s="242">
        <v>180160156</v>
      </c>
      <c r="C392" s="247">
        <v>3</v>
      </c>
      <c r="D392" s="246">
        <v>387363</v>
      </c>
      <c r="E392" s="242"/>
      <c r="F392" s="247"/>
      <c r="G392" s="246"/>
      <c r="H392" s="245"/>
      <c r="I392" s="245"/>
      <c r="J392" s="246"/>
      <c r="K392" s="138"/>
      <c r="L392" s="138"/>
      <c r="M392" s="138"/>
      <c r="N392" s="138"/>
      <c r="O392" s="138"/>
      <c r="P392" s="138"/>
      <c r="Q392" s="138"/>
      <c r="R392" s="138"/>
    </row>
    <row r="393" spans="1:18" s="134" customFormat="1" x14ac:dyDescent="0.25">
      <c r="A393" s="241">
        <v>43203</v>
      </c>
      <c r="B393" s="242">
        <v>180160166</v>
      </c>
      <c r="C393" s="247">
        <v>3</v>
      </c>
      <c r="D393" s="246">
        <v>326463</v>
      </c>
      <c r="E393" s="242"/>
      <c r="F393" s="247"/>
      <c r="G393" s="246"/>
      <c r="H393" s="245"/>
      <c r="I393" s="245"/>
      <c r="J393" s="246"/>
      <c r="K393" s="138"/>
      <c r="L393" s="138"/>
      <c r="M393" s="138"/>
      <c r="N393" s="138"/>
      <c r="O393" s="138"/>
      <c r="P393" s="138"/>
      <c r="Q393" s="138"/>
      <c r="R393" s="138"/>
    </row>
    <row r="394" spans="1:18" s="134" customFormat="1" x14ac:dyDescent="0.25">
      <c r="A394" s="241">
        <v>43203</v>
      </c>
      <c r="B394" s="242">
        <v>180160167</v>
      </c>
      <c r="C394" s="247">
        <v>19</v>
      </c>
      <c r="D394" s="246">
        <v>2062988</v>
      </c>
      <c r="E394" s="242"/>
      <c r="F394" s="247"/>
      <c r="G394" s="246"/>
      <c r="H394" s="245"/>
      <c r="I394" s="245"/>
      <c r="J394" s="246"/>
      <c r="K394" s="138"/>
      <c r="L394" s="138"/>
      <c r="M394" s="138"/>
      <c r="N394" s="138"/>
      <c r="O394" s="138"/>
      <c r="P394" s="138"/>
      <c r="Q394" s="138"/>
      <c r="R394" s="138"/>
    </row>
    <row r="395" spans="1:18" s="134" customFormat="1" x14ac:dyDescent="0.25">
      <c r="A395" s="241">
        <v>43203</v>
      </c>
      <c r="B395" s="242">
        <v>180160180</v>
      </c>
      <c r="C395" s="247">
        <v>6</v>
      </c>
      <c r="D395" s="246">
        <v>687575</v>
      </c>
      <c r="E395" s="242"/>
      <c r="F395" s="247"/>
      <c r="G395" s="246"/>
      <c r="H395" s="245"/>
      <c r="I395" s="245">
        <v>5478639</v>
      </c>
      <c r="J395" s="246" t="s">
        <v>17</v>
      </c>
      <c r="K395" s="138"/>
      <c r="L395" s="138"/>
      <c r="M395" s="138"/>
      <c r="N395" s="138"/>
      <c r="O395" s="138"/>
      <c r="P395" s="138"/>
      <c r="Q395" s="138"/>
      <c r="R395" s="138"/>
    </row>
    <row r="396" spans="1:18" s="134" customFormat="1" x14ac:dyDescent="0.25">
      <c r="A396" s="241">
        <v>43204</v>
      </c>
      <c r="B396" s="242">
        <v>180160213</v>
      </c>
      <c r="C396" s="247">
        <v>17</v>
      </c>
      <c r="D396" s="246">
        <v>1897088</v>
      </c>
      <c r="E396" s="242">
        <v>180041962</v>
      </c>
      <c r="F396" s="247">
        <v>4</v>
      </c>
      <c r="G396" s="246">
        <v>413788</v>
      </c>
      <c r="H396" s="245"/>
      <c r="I396" s="245"/>
      <c r="J396" s="246"/>
      <c r="K396" s="138"/>
      <c r="L396" s="138"/>
      <c r="M396" s="138"/>
      <c r="N396" s="138"/>
      <c r="O396" s="138"/>
      <c r="P396" s="138"/>
      <c r="Q396" s="138"/>
      <c r="R396" s="138"/>
    </row>
    <row r="397" spans="1:18" s="134" customFormat="1" x14ac:dyDescent="0.25">
      <c r="A397" s="241">
        <v>43204</v>
      </c>
      <c r="B397" s="242">
        <v>180160237</v>
      </c>
      <c r="C397" s="247">
        <v>3</v>
      </c>
      <c r="D397" s="246">
        <v>342038</v>
      </c>
      <c r="E397" s="242">
        <v>180041968</v>
      </c>
      <c r="F397" s="247">
        <v>1</v>
      </c>
      <c r="G397" s="246">
        <v>118650</v>
      </c>
      <c r="H397" s="245"/>
      <c r="I397" s="245"/>
      <c r="J397" s="246"/>
      <c r="K397" s="138"/>
      <c r="L397" s="138"/>
      <c r="M397" s="138"/>
      <c r="N397" s="138"/>
      <c r="O397" s="138"/>
      <c r="P397" s="138"/>
      <c r="Q397" s="138"/>
      <c r="R397" s="138"/>
    </row>
    <row r="398" spans="1:18" s="134" customFormat="1" x14ac:dyDescent="0.25">
      <c r="A398" s="241">
        <v>43204</v>
      </c>
      <c r="B398" s="242">
        <v>180160274</v>
      </c>
      <c r="C398" s="247">
        <v>5</v>
      </c>
      <c r="D398" s="246">
        <v>648025</v>
      </c>
      <c r="E398" s="242">
        <v>180041993</v>
      </c>
      <c r="F398" s="247">
        <v>2</v>
      </c>
      <c r="G398" s="246">
        <v>288575</v>
      </c>
      <c r="H398" s="245"/>
      <c r="I398" s="245"/>
      <c r="J398" s="246"/>
      <c r="K398" s="138"/>
      <c r="L398" s="138"/>
      <c r="M398" s="138"/>
      <c r="N398" s="138"/>
      <c r="O398" s="138"/>
      <c r="P398" s="138"/>
      <c r="Q398" s="138"/>
      <c r="R398" s="138"/>
    </row>
    <row r="399" spans="1:18" s="134" customFormat="1" x14ac:dyDescent="0.25">
      <c r="A399" s="241">
        <v>43204</v>
      </c>
      <c r="B399" s="242">
        <v>180160310</v>
      </c>
      <c r="C399" s="247">
        <v>7</v>
      </c>
      <c r="D399" s="246">
        <v>694838</v>
      </c>
      <c r="E399" s="242"/>
      <c r="F399" s="247"/>
      <c r="G399" s="246"/>
      <c r="H399" s="245"/>
      <c r="I399" s="245">
        <v>2760976</v>
      </c>
      <c r="J399" s="246" t="s">
        <v>17</v>
      </c>
      <c r="K399" s="138"/>
      <c r="L399" s="138"/>
      <c r="M399" s="138"/>
      <c r="N399" s="138"/>
      <c r="O399" s="138"/>
      <c r="P399" s="138"/>
      <c r="Q399" s="138"/>
      <c r="R399" s="138"/>
    </row>
    <row r="400" spans="1:18" s="134" customFormat="1" x14ac:dyDescent="0.25">
      <c r="A400" s="241">
        <v>43206</v>
      </c>
      <c r="B400" s="242">
        <v>180160464</v>
      </c>
      <c r="C400" s="247">
        <v>54</v>
      </c>
      <c r="D400" s="246">
        <v>6245400</v>
      </c>
      <c r="E400" s="242"/>
      <c r="F400" s="247"/>
      <c r="G400" s="246"/>
      <c r="H400" s="245"/>
      <c r="I400" s="245"/>
      <c r="J400" s="246"/>
      <c r="K400" s="138"/>
      <c r="L400" s="138"/>
      <c r="M400" s="138"/>
      <c r="N400" s="138"/>
      <c r="O400" s="138"/>
      <c r="P400" s="138"/>
      <c r="Q400" s="138"/>
      <c r="R400" s="138"/>
    </row>
    <row r="401" spans="1:18" s="134" customFormat="1" x14ac:dyDescent="0.25">
      <c r="A401" s="241">
        <v>43206</v>
      </c>
      <c r="B401" s="242">
        <v>180160503</v>
      </c>
      <c r="C401" s="247">
        <v>16</v>
      </c>
      <c r="D401" s="246">
        <v>1829888</v>
      </c>
      <c r="E401" s="242"/>
      <c r="F401" s="247"/>
      <c r="G401" s="246"/>
      <c r="H401" s="245"/>
      <c r="I401" s="245"/>
      <c r="J401" s="246"/>
      <c r="K401" s="138"/>
      <c r="L401" s="138"/>
      <c r="M401" s="138"/>
      <c r="N401" s="138"/>
      <c r="O401" s="138"/>
      <c r="P401" s="138"/>
      <c r="Q401" s="138"/>
      <c r="R401" s="138"/>
    </row>
    <row r="402" spans="1:18" s="134" customFormat="1" x14ac:dyDescent="0.25">
      <c r="A402" s="241">
        <v>43206</v>
      </c>
      <c r="B402" s="242">
        <v>180160521</v>
      </c>
      <c r="C402" s="247">
        <v>1</v>
      </c>
      <c r="D402" s="246">
        <v>93013</v>
      </c>
      <c r="E402" s="242"/>
      <c r="F402" s="247"/>
      <c r="G402" s="246"/>
      <c r="H402" s="245"/>
      <c r="I402" s="245">
        <v>8168301</v>
      </c>
      <c r="J402" s="246" t="s">
        <v>17</v>
      </c>
      <c r="K402" s="138"/>
      <c r="L402" s="138"/>
      <c r="M402" s="138"/>
      <c r="N402" s="138"/>
      <c r="O402" s="138"/>
      <c r="P402" s="138"/>
      <c r="Q402" s="138"/>
      <c r="R402" s="138"/>
    </row>
    <row r="403" spans="1:18" s="134" customFormat="1" x14ac:dyDescent="0.25">
      <c r="A403" s="241">
        <v>43207</v>
      </c>
      <c r="B403" s="242">
        <v>180160555</v>
      </c>
      <c r="C403" s="247">
        <v>26</v>
      </c>
      <c r="D403" s="246">
        <v>2607063</v>
      </c>
      <c r="E403" s="242">
        <v>180042084</v>
      </c>
      <c r="F403" s="247">
        <v>8</v>
      </c>
      <c r="G403" s="246">
        <v>887513</v>
      </c>
      <c r="H403" s="245"/>
      <c r="I403" s="245"/>
      <c r="J403" s="246"/>
      <c r="K403" s="138"/>
      <c r="L403" s="138"/>
      <c r="M403" s="138"/>
      <c r="N403" s="138"/>
      <c r="O403" s="138"/>
      <c r="P403" s="138"/>
      <c r="Q403" s="138"/>
      <c r="R403" s="138"/>
    </row>
    <row r="404" spans="1:18" s="134" customFormat="1" x14ac:dyDescent="0.25">
      <c r="A404" s="241">
        <v>43207</v>
      </c>
      <c r="B404" s="242">
        <v>180160562</v>
      </c>
      <c r="C404" s="247">
        <v>3</v>
      </c>
      <c r="D404" s="246">
        <v>350350</v>
      </c>
      <c r="E404" s="242"/>
      <c r="F404" s="247"/>
      <c r="G404" s="246"/>
      <c r="H404" s="245"/>
      <c r="I404" s="245"/>
      <c r="J404" s="246"/>
      <c r="K404" s="138"/>
      <c r="L404" s="138"/>
      <c r="M404" s="138"/>
      <c r="N404" s="138"/>
      <c r="O404" s="138"/>
      <c r="P404" s="138"/>
      <c r="Q404" s="138"/>
      <c r="R404" s="138"/>
    </row>
    <row r="405" spans="1:18" s="134" customFormat="1" x14ac:dyDescent="0.25">
      <c r="A405" s="241">
        <v>43207</v>
      </c>
      <c r="B405" s="242">
        <v>180160575</v>
      </c>
      <c r="C405" s="247">
        <v>12</v>
      </c>
      <c r="D405" s="246">
        <v>1450225</v>
      </c>
      <c r="E405" s="242"/>
      <c r="F405" s="247"/>
      <c r="G405" s="246" t="s">
        <v>223</v>
      </c>
      <c r="H405" s="245"/>
      <c r="I405" s="245"/>
      <c r="J405" s="246"/>
      <c r="K405" s="138"/>
      <c r="L405" s="138"/>
      <c r="M405" s="138"/>
      <c r="N405" s="138"/>
      <c r="O405" s="138"/>
      <c r="P405" s="138"/>
      <c r="Q405" s="138"/>
      <c r="R405" s="138"/>
    </row>
    <row r="406" spans="1:18" s="134" customFormat="1" x14ac:dyDescent="0.25">
      <c r="A406" s="241">
        <v>43207</v>
      </c>
      <c r="B406" s="242">
        <v>180160605</v>
      </c>
      <c r="C406" s="247">
        <v>19</v>
      </c>
      <c r="D406" s="246">
        <v>1917388</v>
      </c>
      <c r="E406" s="242"/>
      <c r="F406" s="247"/>
      <c r="G406" s="246" t="s">
        <v>224</v>
      </c>
      <c r="H406" s="245"/>
      <c r="I406" s="245"/>
      <c r="J406" s="246"/>
      <c r="K406" s="138"/>
      <c r="L406" s="138"/>
      <c r="M406" s="138"/>
      <c r="N406" s="138"/>
      <c r="O406" s="138"/>
      <c r="P406" s="138"/>
      <c r="Q406" s="138"/>
      <c r="R406" s="138"/>
    </row>
    <row r="407" spans="1:18" s="134" customFormat="1" x14ac:dyDescent="0.25">
      <c r="A407" s="241">
        <v>43207</v>
      </c>
      <c r="B407" s="242">
        <v>180160628</v>
      </c>
      <c r="C407" s="247">
        <v>3</v>
      </c>
      <c r="D407" s="246">
        <v>318325</v>
      </c>
      <c r="E407" s="242"/>
      <c r="F407" s="247"/>
      <c r="G407" s="246"/>
      <c r="H407" s="245"/>
      <c r="I407" s="245">
        <v>5755838</v>
      </c>
      <c r="J407" s="246" t="s">
        <v>17</v>
      </c>
      <c r="K407" s="138"/>
      <c r="L407" s="138"/>
      <c r="M407" s="138"/>
      <c r="N407" s="138"/>
      <c r="O407" s="138"/>
      <c r="P407" s="138"/>
      <c r="Q407" s="138"/>
      <c r="R407" s="138"/>
    </row>
    <row r="408" spans="1:18" s="134" customFormat="1" x14ac:dyDescent="0.25">
      <c r="A408" s="241">
        <v>43208</v>
      </c>
      <c r="B408" s="242">
        <v>180160661</v>
      </c>
      <c r="C408" s="247">
        <v>11</v>
      </c>
      <c r="D408" s="246">
        <v>1252563</v>
      </c>
      <c r="E408" s="242">
        <v>180042106</v>
      </c>
      <c r="F408" s="247">
        <v>5</v>
      </c>
      <c r="G408" s="246">
        <v>555625</v>
      </c>
      <c r="H408" s="245"/>
      <c r="I408" s="245"/>
      <c r="J408" s="246"/>
      <c r="K408" s="138"/>
      <c r="L408" s="138"/>
      <c r="M408" s="138"/>
      <c r="N408" s="138"/>
      <c r="O408" s="138"/>
      <c r="P408" s="138"/>
      <c r="Q408" s="138"/>
      <c r="R408" s="138"/>
    </row>
    <row r="409" spans="1:18" s="134" customFormat="1" x14ac:dyDescent="0.25">
      <c r="A409" s="241">
        <v>43208</v>
      </c>
      <c r="B409" s="242">
        <v>180160666</v>
      </c>
      <c r="C409" s="247">
        <v>9</v>
      </c>
      <c r="D409" s="246">
        <v>1236463</v>
      </c>
      <c r="E409" s="242"/>
      <c r="F409" s="247"/>
      <c r="G409" s="246"/>
      <c r="H409" s="245"/>
      <c r="I409" s="245"/>
      <c r="J409" s="246"/>
      <c r="K409" s="138"/>
      <c r="L409" s="138"/>
      <c r="M409" s="138"/>
      <c r="N409" s="138"/>
      <c r="O409" s="138"/>
      <c r="P409" s="138"/>
      <c r="Q409" s="138"/>
      <c r="R409" s="138"/>
    </row>
    <row r="410" spans="1:18" s="134" customFormat="1" x14ac:dyDescent="0.25">
      <c r="A410" s="241">
        <v>43208</v>
      </c>
      <c r="B410" s="242">
        <v>180160671</v>
      </c>
      <c r="C410" s="247">
        <v>5</v>
      </c>
      <c r="D410" s="246">
        <v>467688</v>
      </c>
      <c r="E410" s="242"/>
      <c r="F410" s="247"/>
      <c r="G410" s="246"/>
      <c r="H410" s="245"/>
      <c r="I410" s="245"/>
      <c r="J410" s="246"/>
      <c r="K410" s="138"/>
      <c r="L410" s="138"/>
      <c r="M410" s="138"/>
      <c r="N410" s="138"/>
      <c r="O410" s="138"/>
      <c r="P410" s="138"/>
      <c r="Q410" s="138"/>
      <c r="R410" s="138"/>
    </row>
    <row r="411" spans="1:18" s="134" customFormat="1" x14ac:dyDescent="0.25">
      <c r="A411" s="241">
        <v>43208</v>
      </c>
      <c r="B411" s="242">
        <v>180160689</v>
      </c>
      <c r="C411" s="247">
        <v>2</v>
      </c>
      <c r="D411" s="246">
        <v>203875</v>
      </c>
      <c r="E411" s="242"/>
      <c r="F411" s="247"/>
      <c r="G411" s="246"/>
      <c r="H411" s="245"/>
      <c r="I411" s="245"/>
      <c r="J411" s="246"/>
      <c r="K411" s="138"/>
      <c r="L411" s="138"/>
      <c r="M411" s="138"/>
      <c r="N411" s="138"/>
      <c r="O411" s="138"/>
      <c r="P411" s="138"/>
      <c r="Q411" s="138"/>
      <c r="R411" s="138"/>
    </row>
    <row r="412" spans="1:18" s="134" customFormat="1" x14ac:dyDescent="0.25">
      <c r="A412" s="241">
        <v>43208</v>
      </c>
      <c r="B412" s="242">
        <v>180160709</v>
      </c>
      <c r="C412" s="247">
        <v>2</v>
      </c>
      <c r="D412" s="246">
        <v>155838</v>
      </c>
      <c r="E412" s="242"/>
      <c r="F412" s="247"/>
      <c r="G412" s="246"/>
      <c r="H412" s="245"/>
      <c r="I412" s="245"/>
      <c r="J412" s="246"/>
      <c r="K412" s="138"/>
      <c r="L412" s="138"/>
      <c r="M412" s="138"/>
      <c r="N412" s="138"/>
      <c r="O412" s="138"/>
      <c r="P412" s="138"/>
      <c r="Q412" s="138"/>
      <c r="R412" s="138"/>
    </row>
    <row r="413" spans="1:18" s="134" customFormat="1" x14ac:dyDescent="0.25">
      <c r="A413" s="241">
        <v>43208</v>
      </c>
      <c r="B413" s="242">
        <v>180160714</v>
      </c>
      <c r="C413" s="247">
        <v>11</v>
      </c>
      <c r="D413" s="246">
        <v>1327813</v>
      </c>
      <c r="E413" s="242"/>
      <c r="F413" s="247"/>
      <c r="G413" s="246"/>
      <c r="H413" s="245"/>
      <c r="I413" s="245"/>
      <c r="J413" s="246"/>
      <c r="K413" s="138"/>
      <c r="L413" s="138"/>
      <c r="M413" s="138"/>
      <c r="N413" s="138"/>
      <c r="O413" s="138"/>
      <c r="P413" s="138"/>
      <c r="Q413" s="138"/>
      <c r="R413" s="138"/>
    </row>
    <row r="414" spans="1:18" s="134" customFormat="1" x14ac:dyDescent="0.25">
      <c r="A414" s="241">
        <v>43208</v>
      </c>
      <c r="B414" s="242">
        <v>180160752</v>
      </c>
      <c r="C414" s="247">
        <v>3</v>
      </c>
      <c r="D414" s="246">
        <v>377650</v>
      </c>
      <c r="E414" s="242"/>
      <c r="F414" s="247"/>
      <c r="G414" s="246"/>
      <c r="H414" s="245"/>
      <c r="I414" s="245">
        <v>4466265</v>
      </c>
      <c r="J414" s="246" t="s">
        <v>17</v>
      </c>
      <c r="K414" s="138"/>
      <c r="L414" s="138"/>
      <c r="M414" s="138"/>
      <c r="N414" s="138"/>
      <c r="O414" s="138"/>
      <c r="P414" s="138"/>
      <c r="Q414" s="138"/>
      <c r="R414" s="138"/>
    </row>
    <row r="415" spans="1:18" s="134" customFormat="1" x14ac:dyDescent="0.25">
      <c r="A415" s="241">
        <v>43209</v>
      </c>
      <c r="B415" s="242">
        <v>180160787</v>
      </c>
      <c r="C415" s="247">
        <v>10</v>
      </c>
      <c r="D415" s="246">
        <v>1161300</v>
      </c>
      <c r="E415" s="242">
        <v>180042135</v>
      </c>
      <c r="F415" s="247">
        <v>4</v>
      </c>
      <c r="G415" s="246">
        <v>398388</v>
      </c>
      <c r="H415" s="245"/>
      <c r="I415" s="245"/>
      <c r="J415" s="246"/>
      <c r="K415" s="138"/>
      <c r="L415" s="138"/>
      <c r="M415" s="138"/>
      <c r="N415" s="138"/>
      <c r="O415" s="138"/>
      <c r="P415" s="138"/>
      <c r="Q415" s="138"/>
      <c r="R415" s="138"/>
    </row>
    <row r="416" spans="1:18" s="134" customFormat="1" x14ac:dyDescent="0.25">
      <c r="A416" s="241">
        <v>43209</v>
      </c>
      <c r="B416" s="242">
        <v>180160798</v>
      </c>
      <c r="C416" s="247">
        <v>3</v>
      </c>
      <c r="D416" s="246">
        <v>287438</v>
      </c>
      <c r="E416" s="242"/>
      <c r="F416" s="247"/>
      <c r="G416" s="246"/>
      <c r="H416" s="245"/>
      <c r="I416" s="245"/>
      <c r="J416" s="246"/>
      <c r="K416" s="138"/>
      <c r="L416" s="138"/>
      <c r="M416" s="138"/>
      <c r="N416" s="138"/>
      <c r="O416" s="138"/>
      <c r="P416" s="138"/>
      <c r="Q416" s="138"/>
      <c r="R416" s="138"/>
    </row>
    <row r="417" spans="1:18" s="134" customFormat="1" x14ac:dyDescent="0.25">
      <c r="A417" s="241">
        <v>43209</v>
      </c>
      <c r="B417" s="242">
        <v>180160804</v>
      </c>
      <c r="C417" s="247">
        <v>13</v>
      </c>
      <c r="D417" s="246">
        <v>1575613</v>
      </c>
      <c r="E417" s="242"/>
      <c r="F417" s="247"/>
      <c r="G417" s="246"/>
      <c r="H417" s="245"/>
      <c r="I417" s="245"/>
      <c r="J417" s="246"/>
      <c r="K417" s="138"/>
      <c r="L417" s="138"/>
      <c r="M417" s="138"/>
      <c r="N417" s="138"/>
      <c r="O417" s="138"/>
      <c r="P417" s="138"/>
      <c r="Q417" s="138"/>
      <c r="R417" s="138"/>
    </row>
    <row r="418" spans="1:18" s="134" customFormat="1" x14ac:dyDescent="0.25">
      <c r="A418" s="241">
        <v>43209</v>
      </c>
      <c r="B418" s="242">
        <v>180160829</v>
      </c>
      <c r="C418" s="247">
        <v>20</v>
      </c>
      <c r="D418" s="246">
        <v>2039888</v>
      </c>
      <c r="E418" s="242"/>
      <c r="F418" s="247"/>
      <c r="G418" s="246"/>
      <c r="H418" s="245"/>
      <c r="I418" s="245"/>
      <c r="J418" s="246"/>
      <c r="K418" s="138"/>
      <c r="L418" s="138"/>
      <c r="M418" s="138"/>
      <c r="N418" s="138"/>
      <c r="O418" s="138"/>
      <c r="P418" s="138"/>
      <c r="Q418" s="138"/>
      <c r="R418" s="138"/>
    </row>
    <row r="419" spans="1:18" s="134" customFormat="1" x14ac:dyDescent="0.25">
      <c r="A419" s="241">
        <v>43209</v>
      </c>
      <c r="B419" s="242">
        <v>180160831</v>
      </c>
      <c r="C419" s="247">
        <v>3</v>
      </c>
      <c r="D419" s="246">
        <v>341513</v>
      </c>
      <c r="E419" s="242"/>
      <c r="F419" s="247"/>
      <c r="G419" s="246"/>
      <c r="H419" s="245"/>
      <c r="I419" s="245"/>
      <c r="J419" s="246"/>
      <c r="K419" s="138"/>
      <c r="L419" s="138"/>
      <c r="M419" s="138"/>
      <c r="N419" s="138"/>
      <c r="O419" s="138"/>
      <c r="P419" s="138"/>
      <c r="Q419" s="138"/>
      <c r="R419" s="138"/>
    </row>
    <row r="420" spans="1:18" s="134" customFormat="1" x14ac:dyDescent="0.25">
      <c r="A420" s="241">
        <v>43209</v>
      </c>
      <c r="B420" s="242">
        <v>180160873</v>
      </c>
      <c r="C420" s="247">
        <v>3</v>
      </c>
      <c r="D420" s="246">
        <v>336613</v>
      </c>
      <c r="E420" s="242"/>
      <c r="F420" s="247"/>
      <c r="G420" s="246"/>
      <c r="H420" s="245"/>
      <c r="I420" s="245">
        <v>5343977</v>
      </c>
      <c r="J420" s="246" t="s">
        <v>17</v>
      </c>
      <c r="K420" s="138"/>
      <c r="L420" s="138"/>
      <c r="M420" s="138"/>
      <c r="N420" s="138"/>
      <c r="O420" s="138"/>
      <c r="P420" s="138"/>
      <c r="Q420" s="138"/>
      <c r="R420" s="138"/>
    </row>
    <row r="421" spans="1:18" s="134" customFormat="1" x14ac:dyDescent="0.25">
      <c r="A421" s="241">
        <v>43210</v>
      </c>
      <c r="B421" s="242">
        <v>180160903</v>
      </c>
      <c r="C421" s="247">
        <v>24</v>
      </c>
      <c r="D421" s="246">
        <v>2451225</v>
      </c>
      <c r="E421" s="242"/>
      <c r="F421" s="247"/>
      <c r="G421" s="246"/>
      <c r="H421" s="245"/>
      <c r="I421" s="245"/>
      <c r="J421" s="246"/>
      <c r="K421" s="138"/>
      <c r="L421" s="138"/>
      <c r="M421" s="138"/>
      <c r="N421" s="138"/>
      <c r="O421" s="138"/>
      <c r="P421" s="138"/>
      <c r="Q421" s="138"/>
      <c r="R421" s="138"/>
    </row>
    <row r="422" spans="1:18" s="134" customFormat="1" x14ac:dyDescent="0.25">
      <c r="A422" s="241">
        <v>43210</v>
      </c>
      <c r="B422" s="242">
        <v>180160916</v>
      </c>
      <c r="C422" s="247">
        <v>13</v>
      </c>
      <c r="D422" s="246">
        <v>1201375</v>
      </c>
      <c r="E422" s="242"/>
      <c r="F422" s="247"/>
      <c r="G422" s="246"/>
      <c r="H422" s="245"/>
      <c r="I422" s="245"/>
      <c r="J422" s="246"/>
      <c r="K422" s="138"/>
      <c r="L422" s="138"/>
      <c r="M422" s="138"/>
      <c r="N422" s="138"/>
      <c r="O422" s="138"/>
      <c r="P422" s="138"/>
      <c r="Q422" s="138"/>
      <c r="R422" s="138"/>
    </row>
    <row r="423" spans="1:18" s="134" customFormat="1" x14ac:dyDescent="0.25">
      <c r="A423" s="241">
        <v>43210</v>
      </c>
      <c r="B423" s="242">
        <v>180160941</v>
      </c>
      <c r="C423" s="247">
        <v>28</v>
      </c>
      <c r="D423" s="246">
        <v>2951988</v>
      </c>
      <c r="E423" s="242"/>
      <c r="F423" s="247"/>
      <c r="G423" s="246"/>
      <c r="H423" s="245"/>
      <c r="I423" s="245"/>
      <c r="J423" s="246"/>
      <c r="K423" s="138"/>
      <c r="L423" s="138"/>
      <c r="M423" s="138"/>
      <c r="N423" s="138"/>
      <c r="O423" s="138"/>
      <c r="P423" s="138"/>
      <c r="Q423" s="138"/>
      <c r="R423" s="138"/>
    </row>
    <row r="424" spans="1:18" s="134" customFormat="1" x14ac:dyDescent="0.25">
      <c r="A424" s="241">
        <v>43210</v>
      </c>
      <c r="B424" s="242">
        <v>180160945</v>
      </c>
      <c r="C424" s="247">
        <v>8</v>
      </c>
      <c r="D424" s="246">
        <v>918838</v>
      </c>
      <c r="E424" s="242"/>
      <c r="F424" s="247"/>
      <c r="G424" s="246"/>
      <c r="H424" s="245"/>
      <c r="I424" s="245"/>
      <c r="J424" s="246"/>
      <c r="K424" s="138"/>
      <c r="L424" s="138"/>
      <c r="M424" s="138"/>
      <c r="N424" s="138"/>
      <c r="O424" s="138"/>
      <c r="P424" s="138"/>
      <c r="Q424" s="138"/>
      <c r="R424" s="138"/>
    </row>
    <row r="425" spans="1:18" s="134" customFormat="1" x14ac:dyDescent="0.25">
      <c r="A425" s="241">
        <v>43210</v>
      </c>
      <c r="B425" s="242">
        <v>180160988</v>
      </c>
      <c r="C425" s="247">
        <v>4</v>
      </c>
      <c r="D425" s="246">
        <v>425600</v>
      </c>
      <c r="E425" s="242"/>
      <c r="F425" s="247"/>
      <c r="G425" s="246"/>
      <c r="H425" s="245"/>
      <c r="I425" s="245">
        <v>7949026</v>
      </c>
      <c r="J425" s="246" t="s">
        <v>17</v>
      </c>
      <c r="K425" s="138"/>
      <c r="L425" s="138"/>
      <c r="M425" s="138"/>
      <c r="N425" s="138"/>
      <c r="O425" s="138"/>
      <c r="P425" s="138"/>
      <c r="Q425" s="138"/>
      <c r="R425" s="138"/>
    </row>
    <row r="426" spans="1:18" s="134" customFormat="1" x14ac:dyDescent="0.25">
      <c r="A426" s="241">
        <v>43211</v>
      </c>
      <c r="B426" s="242">
        <v>180161001</v>
      </c>
      <c r="C426" s="247">
        <v>9</v>
      </c>
      <c r="D426" s="246">
        <v>840613</v>
      </c>
      <c r="E426" s="242">
        <v>180042180</v>
      </c>
      <c r="F426" s="247">
        <v>6</v>
      </c>
      <c r="G426" s="246">
        <v>557025</v>
      </c>
      <c r="H426" s="245"/>
      <c r="I426" s="245"/>
      <c r="J426" s="246"/>
      <c r="K426" s="138"/>
      <c r="L426" s="138"/>
      <c r="M426" s="138"/>
      <c r="N426" s="138"/>
      <c r="O426" s="138"/>
      <c r="P426" s="138"/>
      <c r="Q426" s="138"/>
      <c r="R426" s="138"/>
    </row>
    <row r="427" spans="1:18" s="134" customFormat="1" x14ac:dyDescent="0.25">
      <c r="A427" s="241">
        <v>43211</v>
      </c>
      <c r="B427" s="242">
        <v>180161030</v>
      </c>
      <c r="C427" s="247">
        <v>4</v>
      </c>
      <c r="D427" s="246">
        <v>513625</v>
      </c>
      <c r="E427" s="242">
        <v>180042204</v>
      </c>
      <c r="F427" s="247">
        <v>1</v>
      </c>
      <c r="G427" s="246">
        <v>121888</v>
      </c>
      <c r="H427" s="245"/>
      <c r="I427" s="245"/>
      <c r="J427" s="246"/>
      <c r="K427" s="138"/>
      <c r="L427" s="138"/>
      <c r="M427" s="138"/>
      <c r="N427" s="138"/>
      <c r="O427" s="138"/>
      <c r="P427" s="138"/>
      <c r="Q427" s="138"/>
      <c r="R427" s="138"/>
    </row>
    <row r="428" spans="1:18" s="134" customFormat="1" x14ac:dyDescent="0.25">
      <c r="A428" s="241">
        <v>43211</v>
      </c>
      <c r="B428" s="242">
        <v>180161064</v>
      </c>
      <c r="C428" s="247">
        <v>6</v>
      </c>
      <c r="D428" s="246">
        <v>711025</v>
      </c>
      <c r="E428" s="242"/>
      <c r="F428" s="247"/>
      <c r="G428" s="246"/>
      <c r="H428" s="245"/>
      <c r="I428" s="245"/>
      <c r="J428" s="246"/>
      <c r="K428" s="138"/>
      <c r="L428" s="138"/>
      <c r="M428" s="138"/>
      <c r="N428" s="138"/>
      <c r="O428" s="138"/>
      <c r="P428" s="138"/>
      <c r="Q428" s="138"/>
      <c r="R428" s="138"/>
    </row>
    <row r="429" spans="1:18" s="134" customFormat="1" x14ac:dyDescent="0.25">
      <c r="A429" s="241">
        <v>43211</v>
      </c>
      <c r="B429" s="242">
        <v>180161078</v>
      </c>
      <c r="C429" s="247">
        <v>3</v>
      </c>
      <c r="D429" s="246">
        <v>338450</v>
      </c>
      <c r="E429" s="242"/>
      <c r="F429" s="247"/>
      <c r="G429" s="246"/>
      <c r="H429" s="245"/>
      <c r="I429" s="245"/>
      <c r="J429" s="246"/>
      <c r="K429" s="138"/>
      <c r="L429" s="138"/>
      <c r="M429" s="138"/>
      <c r="N429" s="138"/>
      <c r="O429" s="138"/>
      <c r="P429" s="138"/>
      <c r="Q429" s="138"/>
      <c r="R429" s="138"/>
    </row>
    <row r="430" spans="1:18" s="134" customFormat="1" x14ac:dyDescent="0.25">
      <c r="A430" s="241">
        <v>43212</v>
      </c>
      <c r="B430" s="242">
        <v>180161140</v>
      </c>
      <c r="C430" s="247">
        <v>1</v>
      </c>
      <c r="D430" s="246">
        <v>132388</v>
      </c>
      <c r="E430" s="242"/>
      <c r="F430" s="247"/>
      <c r="G430" s="246"/>
      <c r="H430" s="245"/>
      <c r="I430" s="245">
        <v>1857188</v>
      </c>
      <c r="J430" s="246" t="s">
        <v>17</v>
      </c>
      <c r="K430" s="138"/>
      <c r="L430" s="138"/>
      <c r="M430" s="138"/>
      <c r="N430" s="138"/>
      <c r="O430" s="138"/>
      <c r="P430" s="138"/>
      <c r="Q430" s="138"/>
      <c r="R430" s="138"/>
    </row>
    <row r="431" spans="1:18" s="134" customFormat="1" x14ac:dyDescent="0.25">
      <c r="A431" s="241">
        <v>43213</v>
      </c>
      <c r="B431" s="242">
        <v>180161207</v>
      </c>
      <c r="C431" s="247">
        <v>50</v>
      </c>
      <c r="D431" s="246">
        <v>5294713</v>
      </c>
      <c r="E431" s="242">
        <v>180042241</v>
      </c>
      <c r="F431" s="247">
        <v>1</v>
      </c>
      <c r="G431" s="246">
        <v>78488</v>
      </c>
      <c r="H431" s="245"/>
      <c r="I431" s="245"/>
      <c r="J431" s="246"/>
      <c r="K431" s="138"/>
      <c r="L431" s="138"/>
      <c r="M431" s="138"/>
      <c r="N431" s="138"/>
      <c r="O431" s="138"/>
      <c r="P431" s="138"/>
      <c r="Q431" s="138"/>
      <c r="R431" s="138"/>
    </row>
    <row r="432" spans="1:18" s="134" customFormat="1" x14ac:dyDescent="0.25">
      <c r="A432" s="241">
        <v>43213</v>
      </c>
      <c r="B432" s="242">
        <v>180161211</v>
      </c>
      <c r="C432" s="247">
        <v>11</v>
      </c>
      <c r="D432" s="246">
        <v>1311625</v>
      </c>
      <c r="E432" s="242"/>
      <c r="F432" s="247"/>
      <c r="G432" s="246"/>
      <c r="H432" s="245"/>
      <c r="I432" s="245"/>
      <c r="J432" s="246"/>
      <c r="K432" s="138"/>
      <c r="L432" s="138"/>
      <c r="M432" s="138"/>
      <c r="N432" s="138"/>
      <c r="O432" s="138"/>
      <c r="P432" s="138"/>
      <c r="Q432" s="138"/>
      <c r="R432" s="138"/>
    </row>
    <row r="433" spans="1:18" s="134" customFormat="1" x14ac:dyDescent="0.25">
      <c r="A433" s="241">
        <v>43213</v>
      </c>
      <c r="B433" s="242">
        <v>180161223</v>
      </c>
      <c r="C433" s="247">
        <v>12</v>
      </c>
      <c r="D433" s="246">
        <v>1375238</v>
      </c>
      <c r="E433" s="242"/>
      <c r="F433" s="247"/>
      <c r="G433" s="246"/>
      <c r="H433" s="245"/>
      <c r="I433" s="245"/>
      <c r="J433" s="246"/>
      <c r="K433" s="138"/>
      <c r="L433" s="138"/>
      <c r="M433" s="138"/>
      <c r="N433" s="138"/>
      <c r="O433" s="138"/>
      <c r="P433" s="138"/>
      <c r="Q433" s="138"/>
      <c r="R433" s="138"/>
    </row>
    <row r="434" spans="1:18" s="134" customFormat="1" x14ac:dyDescent="0.25">
      <c r="A434" s="241">
        <v>43213</v>
      </c>
      <c r="B434" s="242">
        <v>180161245</v>
      </c>
      <c r="C434" s="247">
        <v>11</v>
      </c>
      <c r="D434" s="246">
        <v>914288</v>
      </c>
      <c r="E434" s="242"/>
      <c r="F434" s="247"/>
      <c r="G434" s="246"/>
      <c r="H434" s="245"/>
      <c r="I434" s="245"/>
      <c r="J434" s="246"/>
      <c r="K434" s="138"/>
      <c r="L434" s="138"/>
      <c r="M434" s="138"/>
      <c r="N434" s="138"/>
      <c r="O434" s="138"/>
      <c r="P434" s="138"/>
      <c r="Q434" s="138"/>
      <c r="R434" s="138"/>
    </row>
    <row r="435" spans="1:18" s="134" customFormat="1" x14ac:dyDescent="0.25">
      <c r="A435" s="241">
        <v>43213</v>
      </c>
      <c r="B435" s="242">
        <v>180161267</v>
      </c>
      <c r="C435" s="247">
        <v>13</v>
      </c>
      <c r="D435" s="246">
        <v>1421613</v>
      </c>
      <c r="E435" s="242"/>
      <c r="F435" s="247"/>
      <c r="G435" s="246"/>
      <c r="H435" s="245"/>
      <c r="I435" s="245">
        <v>10238989</v>
      </c>
      <c r="J435" s="246" t="s">
        <v>17</v>
      </c>
      <c r="K435" s="138"/>
      <c r="L435" s="138"/>
      <c r="M435" s="138"/>
      <c r="N435" s="138"/>
      <c r="O435" s="138"/>
      <c r="P435" s="138"/>
      <c r="Q435" s="138"/>
      <c r="R435" s="138"/>
    </row>
    <row r="436" spans="1:18" s="134" customFormat="1" x14ac:dyDescent="0.25">
      <c r="A436" s="241">
        <v>43214</v>
      </c>
      <c r="B436" s="242">
        <v>180161313</v>
      </c>
      <c r="C436" s="247">
        <v>21</v>
      </c>
      <c r="D436" s="246">
        <v>2252425</v>
      </c>
      <c r="E436" s="242">
        <v>180042284</v>
      </c>
      <c r="F436" s="247">
        <v>14</v>
      </c>
      <c r="G436" s="246">
        <v>1718150</v>
      </c>
      <c r="H436" s="245"/>
      <c r="I436" s="245"/>
      <c r="J436" s="246"/>
      <c r="K436" s="138"/>
      <c r="L436" s="138"/>
      <c r="M436" s="138"/>
      <c r="N436" s="138"/>
      <c r="O436" s="138"/>
      <c r="P436" s="138"/>
      <c r="Q436" s="138"/>
      <c r="R436" s="138"/>
    </row>
    <row r="437" spans="1:18" s="134" customFormat="1" x14ac:dyDescent="0.25">
      <c r="A437" s="241">
        <v>43214</v>
      </c>
      <c r="B437" s="242">
        <v>180161362</v>
      </c>
      <c r="C437" s="247">
        <v>17</v>
      </c>
      <c r="D437" s="246">
        <v>1922025</v>
      </c>
      <c r="E437" s="242"/>
      <c r="F437" s="247"/>
      <c r="G437" s="246"/>
      <c r="H437" s="245"/>
      <c r="I437" s="245"/>
      <c r="J437" s="246"/>
      <c r="K437" s="138"/>
      <c r="L437" s="138"/>
      <c r="M437" s="138"/>
      <c r="N437" s="138"/>
      <c r="O437" s="138"/>
      <c r="P437" s="138"/>
      <c r="Q437" s="138"/>
      <c r="R437" s="138"/>
    </row>
    <row r="438" spans="1:18" s="134" customFormat="1" x14ac:dyDescent="0.25">
      <c r="A438" s="241">
        <v>43214</v>
      </c>
      <c r="B438" s="242">
        <v>180161366</v>
      </c>
      <c r="C438" s="247">
        <v>8</v>
      </c>
      <c r="D438" s="246">
        <v>868875</v>
      </c>
      <c r="E438" s="242"/>
      <c r="F438" s="247"/>
      <c r="G438" s="246"/>
      <c r="H438" s="245"/>
      <c r="I438" s="245"/>
      <c r="J438" s="246"/>
      <c r="K438" s="138"/>
      <c r="L438" s="138"/>
      <c r="M438" s="138"/>
      <c r="N438" s="138"/>
      <c r="O438" s="138"/>
      <c r="P438" s="138"/>
      <c r="Q438" s="138"/>
      <c r="R438" s="138"/>
    </row>
    <row r="439" spans="1:18" s="134" customFormat="1" x14ac:dyDescent="0.25">
      <c r="A439" s="241">
        <v>43214</v>
      </c>
      <c r="B439" s="242">
        <v>180161392</v>
      </c>
      <c r="C439" s="247">
        <v>2</v>
      </c>
      <c r="D439" s="246">
        <v>119438</v>
      </c>
      <c r="E439" s="242"/>
      <c r="F439" s="247"/>
      <c r="G439" s="246"/>
      <c r="H439" s="245"/>
      <c r="I439" s="245">
        <v>3444613</v>
      </c>
      <c r="J439" s="246" t="s">
        <v>17</v>
      </c>
      <c r="K439" s="138"/>
      <c r="L439" s="138"/>
      <c r="M439" s="138"/>
      <c r="N439" s="138"/>
      <c r="O439" s="138"/>
      <c r="P439" s="138"/>
      <c r="Q439" s="138"/>
      <c r="R439" s="138"/>
    </row>
    <row r="440" spans="1:18" s="134" customFormat="1" x14ac:dyDescent="0.25">
      <c r="A440" s="241">
        <v>43215</v>
      </c>
      <c r="B440" s="242">
        <v>180161408</v>
      </c>
      <c r="C440" s="247">
        <v>29</v>
      </c>
      <c r="D440" s="246">
        <v>2668663</v>
      </c>
      <c r="E440" s="242">
        <v>180042302</v>
      </c>
      <c r="F440" s="247">
        <v>3</v>
      </c>
      <c r="G440" s="246">
        <v>318413</v>
      </c>
      <c r="H440" s="245"/>
      <c r="I440" s="245"/>
      <c r="J440" s="246"/>
      <c r="K440" s="138"/>
      <c r="L440" s="138"/>
      <c r="M440" s="138"/>
      <c r="N440" s="138"/>
      <c r="O440" s="138"/>
      <c r="P440" s="138"/>
      <c r="Q440" s="138"/>
      <c r="R440" s="138"/>
    </row>
    <row r="441" spans="1:18" s="134" customFormat="1" x14ac:dyDescent="0.25">
      <c r="A441" s="241">
        <v>43215</v>
      </c>
      <c r="B441" s="242">
        <v>180161432</v>
      </c>
      <c r="C441" s="247">
        <v>10</v>
      </c>
      <c r="D441" s="246">
        <v>1246875</v>
      </c>
      <c r="E441" s="242"/>
      <c r="F441" s="247"/>
      <c r="G441" s="246"/>
      <c r="H441" s="245"/>
      <c r="I441" s="245"/>
      <c r="J441" s="246"/>
      <c r="K441" s="138"/>
      <c r="L441" s="138"/>
      <c r="M441" s="138"/>
      <c r="N441" s="138"/>
      <c r="O441" s="138"/>
      <c r="P441" s="138"/>
      <c r="Q441" s="138"/>
      <c r="R441" s="138"/>
    </row>
    <row r="442" spans="1:18" s="134" customFormat="1" x14ac:dyDescent="0.25">
      <c r="A442" s="241">
        <v>43215</v>
      </c>
      <c r="B442" s="242">
        <v>180161472</v>
      </c>
      <c r="C442" s="247">
        <v>17</v>
      </c>
      <c r="D442" s="246">
        <v>1585850</v>
      </c>
      <c r="E442" s="242"/>
      <c r="F442" s="247"/>
      <c r="G442" s="246"/>
      <c r="H442" s="245"/>
      <c r="I442" s="245"/>
      <c r="J442" s="246"/>
      <c r="K442" s="138"/>
      <c r="L442" s="138"/>
      <c r="M442" s="138"/>
      <c r="N442" s="138"/>
      <c r="O442" s="138"/>
      <c r="P442" s="138"/>
      <c r="Q442" s="138"/>
      <c r="R442" s="138"/>
    </row>
    <row r="443" spans="1:18" s="134" customFormat="1" x14ac:dyDescent="0.25">
      <c r="A443" s="241">
        <v>43215</v>
      </c>
      <c r="B443" s="242">
        <v>180161485</v>
      </c>
      <c r="C443" s="247">
        <v>3</v>
      </c>
      <c r="D443" s="246">
        <v>302488</v>
      </c>
      <c r="E443" s="242"/>
      <c r="F443" s="247"/>
      <c r="G443" s="246"/>
      <c r="H443" s="245"/>
      <c r="I443" s="245"/>
      <c r="J443" s="246"/>
      <c r="K443" s="138"/>
      <c r="L443" s="138"/>
      <c r="M443" s="138"/>
      <c r="N443" s="138"/>
      <c r="O443" s="138"/>
      <c r="P443" s="138"/>
      <c r="Q443" s="138"/>
      <c r="R443" s="138"/>
    </row>
    <row r="444" spans="1:18" s="134" customFormat="1" x14ac:dyDescent="0.25">
      <c r="A444" s="241">
        <v>43215</v>
      </c>
      <c r="B444" s="242">
        <v>180161499</v>
      </c>
      <c r="C444" s="247">
        <v>2</v>
      </c>
      <c r="D444" s="246">
        <v>261188</v>
      </c>
      <c r="E444" s="242"/>
      <c r="F444" s="247"/>
      <c r="G444" s="246"/>
      <c r="H444" s="245"/>
      <c r="I444" s="245">
        <v>5746651</v>
      </c>
      <c r="J444" s="246" t="s">
        <v>17</v>
      </c>
      <c r="K444" s="138"/>
      <c r="L444" s="138"/>
      <c r="M444" s="138"/>
      <c r="N444" s="138"/>
      <c r="O444" s="138"/>
      <c r="P444" s="138"/>
      <c r="Q444" s="138"/>
      <c r="R444" s="138"/>
    </row>
    <row r="445" spans="1:18" s="134" customFormat="1" x14ac:dyDescent="0.25">
      <c r="A445" s="241">
        <v>43216</v>
      </c>
      <c r="B445" s="242">
        <v>180161529</v>
      </c>
      <c r="C445" s="247">
        <v>39</v>
      </c>
      <c r="D445" s="246">
        <v>4243400</v>
      </c>
      <c r="E445" s="242">
        <v>180042333</v>
      </c>
      <c r="F445" s="247">
        <v>4</v>
      </c>
      <c r="G445" s="246">
        <v>408188</v>
      </c>
      <c r="H445" s="245"/>
      <c r="I445" s="245"/>
      <c r="J445" s="246"/>
      <c r="K445" s="138"/>
      <c r="L445" s="138"/>
      <c r="M445" s="138"/>
      <c r="N445" s="138"/>
      <c r="O445" s="138"/>
      <c r="P445" s="138"/>
      <c r="Q445" s="138"/>
      <c r="R445" s="138"/>
    </row>
    <row r="446" spans="1:18" s="134" customFormat="1" x14ac:dyDescent="0.25">
      <c r="A446" s="241">
        <v>43216</v>
      </c>
      <c r="B446" s="242">
        <v>180161544</v>
      </c>
      <c r="C446" s="247">
        <v>7</v>
      </c>
      <c r="D446" s="246">
        <v>817950</v>
      </c>
      <c r="E446" s="242">
        <v>180042346</v>
      </c>
      <c r="F446" s="247">
        <v>6</v>
      </c>
      <c r="G446" s="246">
        <v>635600</v>
      </c>
      <c r="H446" s="245"/>
      <c r="I446" s="245"/>
      <c r="J446" s="246"/>
      <c r="K446" s="138"/>
      <c r="L446" s="138"/>
      <c r="M446" s="138"/>
      <c r="N446" s="138"/>
      <c r="O446" s="138"/>
      <c r="P446" s="138"/>
      <c r="Q446" s="138"/>
      <c r="R446" s="138"/>
    </row>
    <row r="447" spans="1:18" s="134" customFormat="1" x14ac:dyDescent="0.25">
      <c r="A447" s="241">
        <v>43216</v>
      </c>
      <c r="B447" s="242">
        <v>180161576</v>
      </c>
      <c r="C447" s="247">
        <v>24</v>
      </c>
      <c r="D447" s="246">
        <v>2678200</v>
      </c>
      <c r="E447" s="242"/>
      <c r="F447" s="247"/>
      <c r="G447" s="246"/>
      <c r="H447" s="245"/>
      <c r="I447" s="245"/>
      <c r="J447" s="246"/>
      <c r="K447" s="138"/>
      <c r="L447" s="138"/>
      <c r="M447" s="138"/>
      <c r="N447" s="138"/>
      <c r="O447" s="138"/>
      <c r="P447" s="138"/>
      <c r="Q447" s="138"/>
      <c r="R447" s="138"/>
    </row>
    <row r="448" spans="1:18" s="134" customFormat="1" x14ac:dyDescent="0.25">
      <c r="A448" s="241">
        <v>43216</v>
      </c>
      <c r="B448" s="242">
        <v>180161595</v>
      </c>
      <c r="C448" s="247">
        <v>9</v>
      </c>
      <c r="D448" s="246">
        <v>994000</v>
      </c>
      <c r="E448" s="242"/>
      <c r="F448" s="247"/>
      <c r="G448" s="246"/>
      <c r="H448" s="245"/>
      <c r="I448" s="245"/>
      <c r="J448" s="246"/>
      <c r="K448" s="138"/>
      <c r="L448" s="138"/>
      <c r="M448" s="138"/>
      <c r="N448" s="138"/>
      <c r="O448" s="138"/>
      <c r="P448" s="138"/>
      <c r="Q448" s="138"/>
      <c r="R448" s="138"/>
    </row>
    <row r="449" spans="1:18" s="134" customFormat="1" x14ac:dyDescent="0.25">
      <c r="A449" s="241">
        <v>43216</v>
      </c>
      <c r="B449" s="242">
        <v>180161620</v>
      </c>
      <c r="C449" s="247">
        <v>5</v>
      </c>
      <c r="D449" s="246">
        <v>514938</v>
      </c>
      <c r="E449" s="242"/>
      <c r="F449" s="247"/>
      <c r="G449" s="246"/>
      <c r="H449" s="245"/>
      <c r="I449" s="245">
        <v>8204700</v>
      </c>
      <c r="J449" s="246" t="s">
        <v>17</v>
      </c>
      <c r="K449" s="138"/>
      <c r="L449" s="138"/>
      <c r="M449" s="138"/>
      <c r="N449" s="138"/>
      <c r="O449" s="138"/>
      <c r="P449" s="138"/>
      <c r="Q449" s="138"/>
      <c r="R449" s="138"/>
    </row>
    <row r="450" spans="1:18" s="134" customFormat="1" x14ac:dyDescent="0.25">
      <c r="A450" s="241">
        <v>43217</v>
      </c>
      <c r="B450" s="242">
        <v>180161638</v>
      </c>
      <c r="C450" s="247">
        <v>22</v>
      </c>
      <c r="D450" s="246">
        <v>2408875</v>
      </c>
      <c r="E450" s="242">
        <v>180042360</v>
      </c>
      <c r="F450" s="247">
        <v>7</v>
      </c>
      <c r="G450" s="246">
        <v>861263</v>
      </c>
      <c r="H450" s="245"/>
      <c r="I450" s="245"/>
      <c r="J450" s="246"/>
      <c r="K450" s="138"/>
      <c r="L450" s="138"/>
      <c r="M450" s="138"/>
      <c r="N450" s="138"/>
      <c r="O450" s="138"/>
      <c r="P450" s="138"/>
      <c r="Q450" s="138"/>
      <c r="R450" s="138"/>
    </row>
    <row r="451" spans="1:18" s="134" customFormat="1" x14ac:dyDescent="0.25">
      <c r="A451" s="241">
        <v>43217</v>
      </c>
      <c r="B451" s="242">
        <v>180161674</v>
      </c>
      <c r="C451" s="247">
        <v>31</v>
      </c>
      <c r="D451" s="246">
        <v>3250975</v>
      </c>
      <c r="E451" s="242"/>
      <c r="F451" s="247"/>
      <c r="G451" s="246"/>
      <c r="H451" s="245"/>
      <c r="I451" s="245"/>
      <c r="J451" s="246"/>
      <c r="K451" s="138"/>
      <c r="L451" s="138"/>
      <c r="M451" s="138"/>
      <c r="N451" s="138"/>
      <c r="O451" s="138"/>
      <c r="P451" s="138"/>
      <c r="Q451" s="138"/>
      <c r="R451" s="138"/>
    </row>
    <row r="452" spans="1:18" s="134" customFormat="1" x14ac:dyDescent="0.25">
      <c r="A452" s="241">
        <v>43217</v>
      </c>
      <c r="B452" s="242">
        <v>180161697</v>
      </c>
      <c r="C452" s="247">
        <v>6</v>
      </c>
      <c r="D452" s="246">
        <v>702713</v>
      </c>
      <c r="E452" s="242"/>
      <c r="F452" s="247"/>
      <c r="G452" s="246"/>
      <c r="H452" s="245"/>
      <c r="I452" s="245"/>
      <c r="J452" s="246"/>
      <c r="K452" s="138"/>
      <c r="L452" s="138"/>
      <c r="M452" s="138"/>
      <c r="N452" s="138"/>
      <c r="O452" s="138"/>
      <c r="P452" s="138"/>
      <c r="Q452" s="138"/>
      <c r="R452" s="138"/>
    </row>
    <row r="453" spans="1:18" s="134" customFormat="1" x14ac:dyDescent="0.25">
      <c r="A453" s="241">
        <v>43217</v>
      </c>
      <c r="B453" s="242">
        <v>180161713</v>
      </c>
      <c r="C453" s="247">
        <v>5</v>
      </c>
      <c r="D453" s="246">
        <v>494550</v>
      </c>
      <c r="E453" s="242"/>
      <c r="F453" s="247"/>
      <c r="G453" s="246"/>
      <c r="H453" s="245"/>
      <c r="I453" s="245">
        <v>5995850</v>
      </c>
      <c r="J453" s="246" t="s">
        <v>17</v>
      </c>
      <c r="K453" s="138"/>
      <c r="L453" s="138"/>
      <c r="M453" s="138"/>
      <c r="N453" s="138"/>
      <c r="O453" s="138"/>
      <c r="P453" s="138"/>
      <c r="Q453" s="138"/>
      <c r="R453" s="138"/>
    </row>
    <row r="454" spans="1:18" s="134" customFormat="1" x14ac:dyDescent="0.25">
      <c r="A454" s="241">
        <v>43218</v>
      </c>
      <c r="B454" s="242">
        <v>180161751</v>
      </c>
      <c r="C454" s="247">
        <v>39</v>
      </c>
      <c r="D454" s="246">
        <v>4276825</v>
      </c>
      <c r="E454" s="242"/>
      <c r="F454" s="247"/>
      <c r="G454" s="246"/>
      <c r="H454" s="245"/>
      <c r="I454" s="245"/>
      <c r="J454" s="246"/>
      <c r="K454" s="138"/>
      <c r="L454" s="138"/>
      <c r="M454" s="138"/>
      <c r="N454" s="138"/>
      <c r="O454" s="138"/>
      <c r="P454" s="138"/>
      <c r="Q454" s="138"/>
      <c r="R454" s="138"/>
    </row>
    <row r="455" spans="1:18" s="134" customFormat="1" x14ac:dyDescent="0.25">
      <c r="A455" s="241">
        <v>43218</v>
      </c>
      <c r="B455" s="242">
        <v>180161784</v>
      </c>
      <c r="C455" s="247">
        <v>28</v>
      </c>
      <c r="D455" s="246">
        <v>3043600</v>
      </c>
      <c r="E455" s="242"/>
      <c r="F455" s="247"/>
      <c r="G455" s="246"/>
      <c r="H455" s="245"/>
      <c r="I455" s="245"/>
      <c r="J455" s="246"/>
      <c r="K455" s="138"/>
      <c r="L455" s="138"/>
      <c r="M455" s="138"/>
      <c r="N455" s="138"/>
      <c r="O455" s="138"/>
      <c r="P455" s="138"/>
      <c r="Q455" s="138"/>
      <c r="R455" s="138"/>
    </row>
    <row r="456" spans="1:18" s="134" customFormat="1" x14ac:dyDescent="0.25">
      <c r="A456" s="241">
        <v>43218</v>
      </c>
      <c r="B456" s="242">
        <v>180161814</v>
      </c>
      <c r="C456" s="247">
        <v>11</v>
      </c>
      <c r="D456" s="246">
        <v>1307688</v>
      </c>
      <c r="E456" s="242"/>
      <c r="F456" s="247"/>
      <c r="G456" s="246"/>
      <c r="H456" s="245"/>
      <c r="I456" s="245">
        <v>8628113</v>
      </c>
      <c r="J456" s="246" t="s">
        <v>17</v>
      </c>
      <c r="K456" s="138"/>
      <c r="L456" s="138"/>
      <c r="M456" s="138"/>
      <c r="N456" s="138"/>
      <c r="O456" s="138"/>
      <c r="P456" s="138"/>
      <c r="Q456" s="138"/>
      <c r="R456" s="138"/>
    </row>
    <row r="457" spans="1:18" s="134" customFormat="1" x14ac:dyDescent="0.25">
      <c r="A457" s="241">
        <v>43220</v>
      </c>
      <c r="B457" s="242">
        <v>180161980</v>
      </c>
      <c r="C457" s="247">
        <v>45</v>
      </c>
      <c r="D457" s="246">
        <v>4642313</v>
      </c>
      <c r="E457" s="242"/>
      <c r="F457" s="247"/>
      <c r="G457" s="246"/>
      <c r="H457" s="245"/>
      <c r="I457" s="245"/>
      <c r="J457" s="246"/>
      <c r="K457" s="138"/>
      <c r="L457" s="138"/>
      <c r="M457" s="138"/>
      <c r="N457" s="138"/>
      <c r="O457" s="138"/>
      <c r="P457" s="138"/>
      <c r="Q457" s="138"/>
      <c r="R457" s="138"/>
    </row>
    <row r="458" spans="1:18" s="134" customFormat="1" x14ac:dyDescent="0.25">
      <c r="A458" s="241">
        <v>43220</v>
      </c>
      <c r="B458" s="242">
        <v>180161990</v>
      </c>
      <c r="C458" s="247">
        <v>26</v>
      </c>
      <c r="D458" s="246">
        <v>2585450</v>
      </c>
      <c r="E458" s="242"/>
      <c r="F458" s="247"/>
      <c r="G458" s="246"/>
      <c r="H458" s="245"/>
      <c r="I458" s="245"/>
      <c r="J458" s="246"/>
      <c r="K458" s="138"/>
      <c r="L458" s="138"/>
      <c r="M458" s="138"/>
      <c r="N458" s="138"/>
      <c r="O458" s="138"/>
      <c r="P458" s="138"/>
      <c r="Q458" s="138"/>
      <c r="R458" s="138"/>
    </row>
    <row r="459" spans="1:18" s="134" customFormat="1" x14ac:dyDescent="0.25">
      <c r="A459" s="241">
        <v>43220</v>
      </c>
      <c r="B459" s="242">
        <v>180162041</v>
      </c>
      <c r="C459" s="247">
        <v>24</v>
      </c>
      <c r="D459" s="246">
        <v>2587288</v>
      </c>
      <c r="E459" s="242"/>
      <c r="F459" s="247"/>
      <c r="G459" s="246"/>
      <c r="H459" s="245"/>
      <c r="I459" s="245"/>
      <c r="J459" s="246"/>
      <c r="K459" s="138"/>
      <c r="L459" s="138"/>
      <c r="M459" s="138"/>
      <c r="N459" s="138"/>
      <c r="O459" s="138"/>
      <c r="P459" s="138"/>
      <c r="Q459" s="138"/>
      <c r="R459" s="138"/>
    </row>
    <row r="460" spans="1:18" s="134" customFormat="1" x14ac:dyDescent="0.25">
      <c r="A460" s="241">
        <v>43220</v>
      </c>
      <c r="B460" s="242">
        <v>180162058</v>
      </c>
      <c r="C460" s="247">
        <v>1</v>
      </c>
      <c r="D460" s="246">
        <v>112875</v>
      </c>
      <c r="E460" s="242"/>
      <c r="F460" s="247"/>
      <c r="G460" s="246"/>
      <c r="H460" s="245"/>
      <c r="I460" s="245">
        <v>9927926</v>
      </c>
      <c r="J460" s="246" t="s">
        <v>17</v>
      </c>
      <c r="K460" s="138"/>
      <c r="L460" s="138"/>
      <c r="M460" s="138"/>
      <c r="N460" s="138"/>
      <c r="O460" s="138"/>
      <c r="P460" s="138"/>
      <c r="Q460" s="138"/>
      <c r="R460" s="138"/>
    </row>
    <row r="461" spans="1:18" s="134" customFormat="1" x14ac:dyDescent="0.25">
      <c r="A461" s="241">
        <v>43221</v>
      </c>
      <c r="B461" s="242">
        <v>180162101</v>
      </c>
      <c r="C461" s="247">
        <v>29</v>
      </c>
      <c r="D461" s="246">
        <v>3144925</v>
      </c>
      <c r="E461" s="242">
        <v>180042465</v>
      </c>
      <c r="F461" s="247">
        <v>16</v>
      </c>
      <c r="G461" s="246">
        <v>1668450</v>
      </c>
      <c r="H461" s="245"/>
      <c r="I461" s="245"/>
      <c r="J461" s="246"/>
      <c r="K461" s="138"/>
      <c r="L461" s="138"/>
      <c r="M461" s="138"/>
      <c r="N461" s="138"/>
      <c r="O461" s="138"/>
      <c r="P461" s="138"/>
      <c r="Q461" s="138"/>
      <c r="R461" s="138"/>
    </row>
    <row r="462" spans="1:18" s="134" customFormat="1" x14ac:dyDescent="0.25">
      <c r="A462" s="241">
        <v>43221</v>
      </c>
      <c r="B462" s="242">
        <v>180162126</v>
      </c>
      <c r="C462" s="247">
        <v>7</v>
      </c>
      <c r="D462" s="246">
        <v>725900</v>
      </c>
      <c r="E462" s="242">
        <v>180042483</v>
      </c>
      <c r="F462" s="247">
        <v>3</v>
      </c>
      <c r="G462" s="246">
        <v>351750</v>
      </c>
      <c r="H462" s="245"/>
      <c r="I462" s="245"/>
      <c r="J462" s="246"/>
      <c r="K462" s="138"/>
      <c r="L462" s="138"/>
      <c r="M462" s="138"/>
      <c r="N462" s="138"/>
      <c r="O462" s="138"/>
      <c r="P462" s="138"/>
      <c r="Q462" s="138"/>
      <c r="R462" s="138"/>
    </row>
    <row r="463" spans="1:18" s="134" customFormat="1" x14ac:dyDescent="0.25">
      <c r="A463" s="241">
        <v>43221</v>
      </c>
      <c r="B463" s="242">
        <v>180162149</v>
      </c>
      <c r="C463" s="247">
        <v>17</v>
      </c>
      <c r="D463" s="246">
        <v>1848175</v>
      </c>
      <c r="E463" s="242"/>
      <c r="F463" s="247"/>
      <c r="G463" s="246"/>
      <c r="H463" s="245"/>
      <c r="I463" s="245"/>
      <c r="J463" s="246"/>
      <c r="K463" s="138"/>
      <c r="L463" s="138"/>
      <c r="M463" s="138"/>
      <c r="N463" s="138"/>
      <c r="O463" s="138"/>
      <c r="P463" s="138"/>
      <c r="Q463" s="138"/>
      <c r="R463" s="138"/>
    </row>
    <row r="464" spans="1:18" s="134" customFormat="1" x14ac:dyDescent="0.25">
      <c r="A464" s="241">
        <v>43221</v>
      </c>
      <c r="B464" s="242">
        <v>180162174</v>
      </c>
      <c r="C464" s="247">
        <v>8</v>
      </c>
      <c r="D464" s="246">
        <v>916300</v>
      </c>
      <c r="E464" s="242"/>
      <c r="F464" s="247"/>
      <c r="G464" s="246"/>
      <c r="H464" s="245"/>
      <c r="I464" s="245"/>
      <c r="J464" s="246"/>
      <c r="K464" s="138"/>
      <c r="L464" s="138"/>
      <c r="M464" s="138"/>
      <c r="N464" s="138"/>
      <c r="O464" s="138"/>
      <c r="P464" s="138"/>
      <c r="Q464" s="138"/>
      <c r="R464" s="138"/>
    </row>
    <row r="465" spans="1:18" s="134" customFormat="1" x14ac:dyDescent="0.25">
      <c r="A465" s="241">
        <v>43221</v>
      </c>
      <c r="B465" s="242">
        <v>180162182</v>
      </c>
      <c r="C465" s="247">
        <v>3</v>
      </c>
      <c r="D465" s="246">
        <v>388063</v>
      </c>
      <c r="E465" s="242"/>
      <c r="F465" s="247"/>
      <c r="G465" s="246"/>
      <c r="H465" s="245"/>
      <c r="I465" s="245">
        <v>5003163</v>
      </c>
      <c r="J465" s="246" t="s">
        <v>17</v>
      </c>
      <c r="K465" s="138"/>
      <c r="L465" s="138"/>
      <c r="M465" s="138"/>
      <c r="N465" s="138"/>
      <c r="O465" s="138"/>
      <c r="P465" s="138"/>
      <c r="Q465" s="138"/>
      <c r="R465" s="138"/>
    </row>
    <row r="466" spans="1:18" s="134" customFormat="1" x14ac:dyDescent="0.25">
      <c r="A466" s="241">
        <v>43222</v>
      </c>
      <c r="B466" s="242">
        <v>180162205</v>
      </c>
      <c r="C466" s="247">
        <v>21</v>
      </c>
      <c r="D466" s="246">
        <v>2357688</v>
      </c>
      <c r="E466" s="242">
        <v>180042493</v>
      </c>
      <c r="F466" s="247">
        <v>3</v>
      </c>
      <c r="G466" s="246">
        <v>253838</v>
      </c>
      <c r="H466" s="245"/>
      <c r="I466" s="245"/>
      <c r="J466" s="246"/>
      <c r="K466" s="138"/>
      <c r="L466" s="138"/>
      <c r="M466" s="138"/>
      <c r="N466" s="138"/>
      <c r="O466" s="138"/>
      <c r="P466" s="138"/>
      <c r="Q466" s="138"/>
      <c r="R466" s="138"/>
    </row>
    <row r="467" spans="1:18" s="134" customFormat="1" x14ac:dyDescent="0.25">
      <c r="A467" s="241">
        <v>43222</v>
      </c>
      <c r="B467" s="242">
        <v>180162219</v>
      </c>
      <c r="C467" s="247">
        <v>8</v>
      </c>
      <c r="D467" s="246">
        <v>831775</v>
      </c>
      <c r="E467" s="242"/>
      <c r="F467" s="247"/>
      <c r="G467" s="246"/>
      <c r="H467" s="245"/>
      <c r="I467" s="245"/>
      <c r="J467" s="246"/>
      <c r="K467" s="138"/>
      <c r="L467" s="138"/>
      <c r="M467" s="138"/>
      <c r="N467" s="138"/>
      <c r="O467" s="138"/>
      <c r="P467" s="138"/>
      <c r="Q467" s="138"/>
      <c r="R467" s="138"/>
    </row>
    <row r="468" spans="1:18" s="134" customFormat="1" x14ac:dyDescent="0.25">
      <c r="A468" s="241">
        <v>43222</v>
      </c>
      <c r="B468" s="242">
        <v>180162230</v>
      </c>
      <c r="C468" s="247">
        <v>13</v>
      </c>
      <c r="D468" s="246">
        <v>1652263</v>
      </c>
      <c r="E468" s="242"/>
      <c r="F468" s="247"/>
      <c r="G468" s="246"/>
      <c r="H468" s="245"/>
      <c r="I468" s="245"/>
      <c r="J468" s="246"/>
      <c r="K468" s="138"/>
      <c r="L468" s="138"/>
      <c r="M468" s="138"/>
      <c r="N468" s="138"/>
      <c r="O468" s="138"/>
      <c r="P468" s="138"/>
      <c r="Q468" s="138"/>
      <c r="R468" s="138"/>
    </row>
    <row r="469" spans="1:18" s="134" customFormat="1" x14ac:dyDescent="0.25">
      <c r="A469" s="241">
        <v>43222</v>
      </c>
      <c r="B469" s="242">
        <v>180162242</v>
      </c>
      <c r="C469" s="247">
        <v>11</v>
      </c>
      <c r="D469" s="246">
        <v>1222463</v>
      </c>
      <c r="E469" s="242"/>
      <c r="F469" s="247"/>
      <c r="G469" s="246"/>
      <c r="H469" s="245"/>
      <c r="I469" s="245"/>
      <c r="J469" s="246"/>
      <c r="K469" s="138"/>
      <c r="L469" s="138"/>
      <c r="M469" s="138"/>
      <c r="N469" s="138"/>
      <c r="O469" s="138"/>
      <c r="P469" s="138"/>
      <c r="Q469" s="138"/>
      <c r="R469" s="138"/>
    </row>
    <row r="470" spans="1:18" s="134" customFormat="1" x14ac:dyDescent="0.25">
      <c r="A470" s="241">
        <v>43222</v>
      </c>
      <c r="B470" s="242">
        <v>180162291</v>
      </c>
      <c r="C470" s="247">
        <v>13</v>
      </c>
      <c r="D470" s="246">
        <v>1238038</v>
      </c>
      <c r="E470" s="242"/>
      <c r="F470" s="247"/>
      <c r="G470" s="246"/>
      <c r="H470" s="245"/>
      <c r="I470" s="245"/>
      <c r="J470" s="246"/>
      <c r="K470" s="138"/>
      <c r="L470" s="138"/>
      <c r="M470" s="138"/>
      <c r="N470" s="138"/>
      <c r="O470" s="138"/>
      <c r="P470" s="138"/>
      <c r="Q470" s="138"/>
      <c r="R470" s="138"/>
    </row>
    <row r="471" spans="1:18" s="134" customFormat="1" x14ac:dyDescent="0.25">
      <c r="A471" s="241">
        <v>43222</v>
      </c>
      <c r="B471" s="242">
        <v>180162037</v>
      </c>
      <c r="C471" s="247">
        <v>8</v>
      </c>
      <c r="D471" s="246">
        <v>879638</v>
      </c>
      <c r="E471" s="242"/>
      <c r="F471" s="247"/>
      <c r="G471" s="246"/>
      <c r="H471" s="245"/>
      <c r="I471" s="245">
        <v>7928027</v>
      </c>
      <c r="J471" s="246" t="s">
        <v>17</v>
      </c>
      <c r="K471" s="138"/>
      <c r="L471" s="138"/>
      <c r="M471" s="138"/>
      <c r="N471" s="138"/>
      <c r="O471" s="138"/>
      <c r="P471" s="138"/>
      <c r="Q471" s="138"/>
      <c r="R471" s="138"/>
    </row>
    <row r="472" spans="1:18" s="134" customFormat="1" x14ac:dyDescent="0.25">
      <c r="A472" s="241">
        <v>43223</v>
      </c>
      <c r="B472" s="242">
        <v>180162326</v>
      </c>
      <c r="C472" s="247">
        <v>30</v>
      </c>
      <c r="D472" s="246">
        <v>3049725</v>
      </c>
      <c r="E472" s="242">
        <v>180042514</v>
      </c>
      <c r="F472" s="247">
        <v>4</v>
      </c>
      <c r="G472" s="246">
        <v>440125</v>
      </c>
      <c r="H472" s="245"/>
      <c r="I472" s="245"/>
      <c r="J472" s="246"/>
      <c r="K472" s="138"/>
      <c r="L472" s="138"/>
      <c r="M472" s="138"/>
      <c r="N472" s="138"/>
      <c r="O472" s="138"/>
      <c r="P472" s="138"/>
      <c r="Q472" s="138"/>
      <c r="R472" s="138"/>
    </row>
    <row r="473" spans="1:18" s="134" customFormat="1" x14ac:dyDescent="0.25">
      <c r="A473" s="241">
        <v>43223</v>
      </c>
      <c r="B473" s="242">
        <v>180162334</v>
      </c>
      <c r="C473" s="247">
        <v>9</v>
      </c>
      <c r="D473" s="246">
        <v>1113438</v>
      </c>
      <c r="E473" s="242"/>
      <c r="F473" s="247"/>
      <c r="G473" s="246"/>
      <c r="H473" s="245"/>
      <c r="I473" s="245"/>
      <c r="J473" s="246"/>
      <c r="K473" s="138"/>
      <c r="L473" s="138"/>
      <c r="M473" s="138"/>
      <c r="N473" s="138"/>
      <c r="O473" s="138"/>
      <c r="P473" s="138"/>
      <c r="Q473" s="138"/>
      <c r="R473" s="138"/>
    </row>
    <row r="474" spans="1:18" s="134" customFormat="1" x14ac:dyDescent="0.25">
      <c r="A474" s="241">
        <v>43223</v>
      </c>
      <c r="B474" s="242">
        <v>180162344</v>
      </c>
      <c r="C474" s="247">
        <v>6</v>
      </c>
      <c r="D474" s="246">
        <v>486588</v>
      </c>
      <c r="E474" s="242"/>
      <c r="F474" s="247"/>
      <c r="G474" s="246"/>
      <c r="H474" s="245"/>
      <c r="I474" s="245"/>
      <c r="J474" s="246"/>
      <c r="K474" s="138"/>
      <c r="L474" s="138"/>
      <c r="M474" s="138"/>
      <c r="N474" s="138"/>
      <c r="O474" s="138"/>
      <c r="P474" s="138"/>
      <c r="Q474" s="138"/>
      <c r="R474" s="138"/>
    </row>
    <row r="475" spans="1:18" s="134" customFormat="1" x14ac:dyDescent="0.25">
      <c r="A475" s="241">
        <v>43223</v>
      </c>
      <c r="B475" s="242">
        <v>180162391</v>
      </c>
      <c r="C475" s="247">
        <v>11</v>
      </c>
      <c r="D475" s="246">
        <v>1113613</v>
      </c>
      <c r="E475" s="242"/>
      <c r="F475" s="247"/>
      <c r="G475" s="246"/>
      <c r="H475" s="245"/>
      <c r="I475" s="245"/>
      <c r="J475" s="246"/>
      <c r="K475" s="138"/>
      <c r="L475" s="138"/>
      <c r="M475" s="138"/>
      <c r="N475" s="138"/>
      <c r="O475" s="138"/>
      <c r="P475" s="138"/>
      <c r="Q475" s="138"/>
      <c r="R475" s="138"/>
    </row>
    <row r="476" spans="1:18" s="134" customFormat="1" x14ac:dyDescent="0.25">
      <c r="A476" s="241">
        <v>43223</v>
      </c>
      <c r="B476" s="242">
        <v>180162402</v>
      </c>
      <c r="C476" s="247">
        <v>2</v>
      </c>
      <c r="D476" s="246">
        <v>227325</v>
      </c>
      <c r="E476" s="242"/>
      <c r="F476" s="247"/>
      <c r="G476" s="246"/>
      <c r="H476" s="245"/>
      <c r="I476" s="245"/>
      <c r="J476" s="246"/>
      <c r="K476" s="138"/>
      <c r="L476" s="138"/>
      <c r="M476" s="138"/>
      <c r="N476" s="138"/>
      <c r="O476" s="138"/>
      <c r="P476" s="138"/>
      <c r="Q476" s="138"/>
      <c r="R476" s="138"/>
    </row>
    <row r="477" spans="1:18" s="134" customFormat="1" x14ac:dyDescent="0.25">
      <c r="A477" s="241">
        <v>43223</v>
      </c>
      <c r="B477" s="242">
        <v>180162431</v>
      </c>
      <c r="C477" s="247">
        <v>4</v>
      </c>
      <c r="D477" s="246">
        <v>432338</v>
      </c>
      <c r="E477" s="242"/>
      <c r="F477" s="247"/>
      <c r="G477" s="246"/>
      <c r="H477" s="245"/>
      <c r="I477" s="245">
        <v>5982902</v>
      </c>
      <c r="J477" s="246" t="s">
        <v>17</v>
      </c>
      <c r="K477" s="138"/>
      <c r="L477" s="138"/>
      <c r="M477" s="138"/>
      <c r="N477" s="138"/>
      <c r="O477" s="138"/>
      <c r="P477" s="138"/>
      <c r="Q477" s="138"/>
      <c r="R477" s="138"/>
    </row>
    <row r="478" spans="1:18" s="134" customFormat="1" x14ac:dyDescent="0.25">
      <c r="A478" s="241">
        <v>43224</v>
      </c>
      <c r="B478" s="242">
        <v>180162455</v>
      </c>
      <c r="C478" s="247">
        <v>26</v>
      </c>
      <c r="D478" s="246">
        <v>2698763</v>
      </c>
      <c r="E478" s="242">
        <v>180042536</v>
      </c>
      <c r="F478" s="247">
        <v>6</v>
      </c>
      <c r="G478" s="246">
        <v>676813</v>
      </c>
      <c r="H478" s="245"/>
      <c r="I478" s="245"/>
      <c r="J478" s="246"/>
      <c r="K478" s="138"/>
      <c r="L478" s="138"/>
      <c r="M478" s="138"/>
      <c r="N478" s="138"/>
      <c r="O478" s="138"/>
      <c r="P478" s="138"/>
      <c r="Q478" s="138"/>
      <c r="R478" s="138"/>
    </row>
    <row r="479" spans="1:18" s="134" customFormat="1" x14ac:dyDescent="0.25">
      <c r="A479" s="241">
        <v>43224</v>
      </c>
      <c r="B479" s="242">
        <v>180162457</v>
      </c>
      <c r="C479" s="247">
        <v>11</v>
      </c>
      <c r="D479" s="246">
        <v>1337525</v>
      </c>
      <c r="E479" s="242"/>
      <c r="F479" s="247"/>
      <c r="G479" s="246"/>
      <c r="H479" s="245"/>
      <c r="I479" s="245"/>
      <c r="J479" s="246"/>
      <c r="K479" s="138"/>
      <c r="L479" s="138"/>
      <c r="M479" s="138"/>
      <c r="N479" s="138"/>
      <c r="O479" s="138"/>
      <c r="P479" s="138"/>
      <c r="Q479" s="138"/>
      <c r="R479" s="138"/>
    </row>
    <row r="480" spans="1:18" s="134" customFormat="1" x14ac:dyDescent="0.25">
      <c r="A480" s="241">
        <v>43224</v>
      </c>
      <c r="B480" s="242">
        <v>180162488</v>
      </c>
      <c r="C480" s="247">
        <v>26</v>
      </c>
      <c r="D480" s="246">
        <v>2491913</v>
      </c>
      <c r="E480" s="242"/>
      <c r="F480" s="247"/>
      <c r="G480" s="246"/>
      <c r="H480" s="245"/>
      <c r="I480" s="245"/>
      <c r="J480" s="246"/>
      <c r="K480" s="138"/>
      <c r="L480" s="138"/>
      <c r="M480" s="138"/>
      <c r="N480" s="138"/>
      <c r="O480" s="138"/>
      <c r="P480" s="138"/>
      <c r="Q480" s="138"/>
      <c r="R480" s="138"/>
    </row>
    <row r="481" spans="1:18" s="134" customFormat="1" x14ac:dyDescent="0.25">
      <c r="A481" s="241">
        <v>43224</v>
      </c>
      <c r="B481" s="242">
        <v>180162503</v>
      </c>
      <c r="C481" s="247">
        <v>10</v>
      </c>
      <c r="D481" s="246">
        <v>882700</v>
      </c>
      <c r="E481" s="242"/>
      <c r="F481" s="247"/>
      <c r="G481" s="246"/>
      <c r="H481" s="245"/>
      <c r="I481" s="245">
        <v>6734088</v>
      </c>
      <c r="J481" s="246" t="s">
        <v>17</v>
      </c>
      <c r="K481" s="138"/>
      <c r="L481" s="138"/>
      <c r="M481" s="138"/>
      <c r="N481" s="138"/>
      <c r="O481" s="138"/>
      <c r="P481" s="138"/>
      <c r="Q481" s="138"/>
      <c r="R481" s="138"/>
    </row>
    <row r="482" spans="1:18" s="134" customFormat="1" x14ac:dyDescent="0.25">
      <c r="A482" s="241">
        <v>43225</v>
      </c>
      <c r="B482" s="242">
        <v>180162564</v>
      </c>
      <c r="C482" s="247">
        <v>17</v>
      </c>
      <c r="D482" s="246">
        <v>1972513</v>
      </c>
      <c r="E482" s="242">
        <v>180042583</v>
      </c>
      <c r="F482" s="247">
        <v>5</v>
      </c>
      <c r="G482" s="246">
        <v>507763</v>
      </c>
      <c r="H482" s="245"/>
      <c r="I482" s="245"/>
      <c r="J482" s="246"/>
      <c r="K482" s="138"/>
      <c r="L482" s="138"/>
      <c r="M482" s="138"/>
      <c r="N482" s="138"/>
      <c r="O482" s="138"/>
      <c r="P482" s="138"/>
      <c r="Q482" s="138"/>
      <c r="R482" s="138"/>
    </row>
    <row r="483" spans="1:18" s="134" customFormat="1" x14ac:dyDescent="0.25">
      <c r="A483" s="241">
        <v>43225</v>
      </c>
      <c r="B483" s="242">
        <v>180162578</v>
      </c>
      <c r="C483" s="247">
        <v>7</v>
      </c>
      <c r="D483" s="246">
        <v>928988</v>
      </c>
      <c r="E483" s="242"/>
      <c r="F483" s="247"/>
      <c r="G483" s="246"/>
      <c r="H483" s="245"/>
      <c r="I483" s="245"/>
      <c r="J483" s="246"/>
      <c r="K483" s="138"/>
      <c r="L483" s="138"/>
      <c r="M483" s="138"/>
      <c r="N483" s="138"/>
      <c r="O483" s="138"/>
      <c r="P483" s="138"/>
      <c r="Q483" s="138"/>
      <c r="R483" s="138"/>
    </row>
    <row r="484" spans="1:18" s="134" customFormat="1" x14ac:dyDescent="0.25">
      <c r="A484" s="241">
        <v>43225</v>
      </c>
      <c r="B484" s="242">
        <v>180162591</v>
      </c>
      <c r="C484" s="247">
        <v>17</v>
      </c>
      <c r="D484" s="246">
        <v>1683763</v>
      </c>
      <c r="E484" s="242"/>
      <c r="F484" s="247"/>
      <c r="G484" s="246"/>
      <c r="H484" s="245"/>
      <c r="I484" s="245"/>
      <c r="J484" s="246"/>
      <c r="K484" s="138"/>
      <c r="L484" s="138"/>
      <c r="M484" s="138"/>
      <c r="N484" s="138"/>
      <c r="O484" s="138"/>
      <c r="P484" s="138"/>
      <c r="Q484" s="138"/>
      <c r="R484" s="138"/>
    </row>
    <row r="485" spans="1:18" s="134" customFormat="1" x14ac:dyDescent="0.25">
      <c r="A485" s="241">
        <v>43225</v>
      </c>
      <c r="B485" s="242">
        <v>180162614</v>
      </c>
      <c r="C485" s="247">
        <v>5</v>
      </c>
      <c r="D485" s="246">
        <v>599463</v>
      </c>
      <c r="E485" s="242"/>
      <c r="F485" s="247"/>
      <c r="G485" s="246"/>
      <c r="H485" s="245"/>
      <c r="I485" s="245"/>
      <c r="J485" s="246"/>
      <c r="K485" s="138"/>
      <c r="L485" s="138"/>
      <c r="M485" s="138"/>
      <c r="N485" s="138"/>
      <c r="O485" s="138"/>
      <c r="P485" s="138"/>
      <c r="Q485" s="138"/>
      <c r="R485" s="138"/>
    </row>
    <row r="486" spans="1:18" s="134" customFormat="1" x14ac:dyDescent="0.25">
      <c r="A486" s="241">
        <v>43225</v>
      </c>
      <c r="B486" s="242">
        <v>180162645</v>
      </c>
      <c r="C486" s="247">
        <v>1</v>
      </c>
      <c r="D486" s="246">
        <v>103863</v>
      </c>
      <c r="E486" s="242"/>
      <c r="F486" s="247"/>
      <c r="G486" s="246"/>
      <c r="H486" s="245"/>
      <c r="I486" s="245">
        <v>4780827</v>
      </c>
      <c r="J486" s="246" t="s">
        <v>17</v>
      </c>
      <c r="K486" s="138"/>
      <c r="L486" s="138"/>
      <c r="M486" s="138"/>
      <c r="N486" s="138"/>
      <c r="O486" s="138"/>
      <c r="P486" s="138"/>
      <c r="Q486" s="138"/>
      <c r="R486" s="138"/>
    </row>
    <row r="487" spans="1:18" s="134" customFormat="1" x14ac:dyDescent="0.25">
      <c r="A487" s="241">
        <v>43227</v>
      </c>
      <c r="B487" s="242">
        <v>180162804</v>
      </c>
      <c r="C487" s="247">
        <v>24</v>
      </c>
      <c r="D487" s="246">
        <v>2331875</v>
      </c>
      <c r="E487" s="242">
        <v>180042650</v>
      </c>
      <c r="F487" s="247">
        <v>1</v>
      </c>
      <c r="G487" s="246">
        <v>103863</v>
      </c>
      <c r="H487" s="245"/>
      <c r="I487" s="245"/>
      <c r="J487" s="246"/>
      <c r="K487" s="138"/>
      <c r="L487" s="138"/>
      <c r="M487" s="138"/>
      <c r="N487" s="138"/>
      <c r="O487" s="138"/>
      <c r="P487" s="138"/>
      <c r="Q487" s="138"/>
      <c r="R487" s="138"/>
    </row>
    <row r="488" spans="1:18" s="134" customFormat="1" x14ac:dyDescent="0.25">
      <c r="A488" s="241">
        <v>43227</v>
      </c>
      <c r="B488" s="242">
        <v>180162815</v>
      </c>
      <c r="C488" s="247">
        <v>33</v>
      </c>
      <c r="D488" s="246">
        <v>3445838</v>
      </c>
      <c r="E488" s="242"/>
      <c r="F488" s="247"/>
      <c r="G488" s="246"/>
      <c r="H488" s="245"/>
      <c r="I488" s="245"/>
      <c r="J488" s="246"/>
      <c r="K488" s="138"/>
      <c r="L488" s="138"/>
      <c r="M488" s="138"/>
      <c r="N488" s="138"/>
      <c r="O488" s="138"/>
      <c r="P488" s="138"/>
      <c r="Q488" s="138"/>
      <c r="R488" s="138"/>
    </row>
    <row r="489" spans="1:18" s="134" customFormat="1" x14ac:dyDescent="0.25">
      <c r="A489" s="241">
        <v>43227</v>
      </c>
      <c r="B489" s="242">
        <v>180162820</v>
      </c>
      <c r="C489" s="247">
        <v>15</v>
      </c>
      <c r="D489" s="246">
        <v>1517775</v>
      </c>
      <c r="E489" s="242"/>
      <c r="F489" s="247"/>
      <c r="G489" s="246"/>
      <c r="H489" s="245"/>
      <c r="I489" s="245"/>
      <c r="J489" s="246"/>
      <c r="K489" s="138"/>
      <c r="L489" s="138"/>
      <c r="M489" s="138"/>
      <c r="N489" s="138"/>
      <c r="O489" s="138"/>
      <c r="P489" s="138"/>
      <c r="Q489" s="138"/>
      <c r="R489" s="138"/>
    </row>
    <row r="490" spans="1:18" s="134" customFormat="1" x14ac:dyDescent="0.25">
      <c r="A490" s="241">
        <v>43227</v>
      </c>
      <c r="B490" s="242">
        <v>180162847</v>
      </c>
      <c r="C490" s="247">
        <v>10</v>
      </c>
      <c r="D490" s="246">
        <v>1175038</v>
      </c>
      <c r="E490" s="242"/>
      <c r="F490" s="247"/>
      <c r="G490" s="246"/>
      <c r="H490" s="245"/>
      <c r="I490" s="245"/>
      <c r="J490" s="246"/>
      <c r="K490" s="138"/>
      <c r="L490" s="138"/>
      <c r="M490" s="138"/>
      <c r="N490" s="138"/>
      <c r="O490" s="138"/>
      <c r="P490" s="138"/>
      <c r="Q490" s="138"/>
      <c r="R490" s="138"/>
    </row>
    <row r="491" spans="1:18" s="134" customFormat="1" x14ac:dyDescent="0.25">
      <c r="A491" s="241">
        <v>43227</v>
      </c>
      <c r="B491" s="242">
        <v>180162885</v>
      </c>
      <c r="C491" s="247">
        <v>20</v>
      </c>
      <c r="D491" s="246">
        <v>2017575</v>
      </c>
      <c r="E491" s="242"/>
      <c r="F491" s="247"/>
      <c r="G491" s="246"/>
      <c r="H491" s="245"/>
      <c r="I491" s="245">
        <v>10384238</v>
      </c>
      <c r="J491" s="246" t="s">
        <v>17</v>
      </c>
      <c r="K491" s="138"/>
      <c r="L491" s="138"/>
      <c r="M491" s="138"/>
      <c r="N491" s="138"/>
      <c r="O491" s="138"/>
      <c r="P491" s="138"/>
      <c r="Q491" s="138"/>
      <c r="R491" s="138"/>
    </row>
    <row r="492" spans="1:18" s="134" customFormat="1" x14ac:dyDescent="0.25">
      <c r="A492" s="241">
        <v>43228</v>
      </c>
      <c r="B492" s="242">
        <v>180162927</v>
      </c>
      <c r="C492" s="247">
        <v>22</v>
      </c>
      <c r="D492" s="246">
        <v>2220663</v>
      </c>
      <c r="E492" s="242">
        <v>180042696</v>
      </c>
      <c r="F492" s="247">
        <v>9</v>
      </c>
      <c r="G492" s="246">
        <v>947450</v>
      </c>
      <c r="H492" s="245"/>
      <c r="I492" s="245"/>
      <c r="J492" s="246"/>
      <c r="K492" s="138"/>
      <c r="L492" s="138"/>
      <c r="M492" s="138"/>
      <c r="N492" s="138"/>
      <c r="O492" s="138"/>
      <c r="P492" s="138"/>
      <c r="Q492" s="138"/>
      <c r="R492" s="138"/>
    </row>
    <row r="493" spans="1:18" s="134" customFormat="1" x14ac:dyDescent="0.25">
      <c r="A493" s="241">
        <v>43228</v>
      </c>
      <c r="B493" s="242">
        <v>180162949</v>
      </c>
      <c r="C493" s="247">
        <v>21</v>
      </c>
      <c r="D493" s="246">
        <v>2153550</v>
      </c>
      <c r="E493" s="242"/>
      <c r="F493" s="247"/>
      <c r="G493" s="246"/>
      <c r="H493" s="245"/>
      <c r="I493" s="245"/>
      <c r="J493" s="246"/>
      <c r="K493" s="138"/>
      <c r="L493" s="138"/>
      <c r="M493" s="138"/>
      <c r="N493" s="138"/>
      <c r="O493" s="138"/>
      <c r="P493" s="138"/>
      <c r="Q493" s="138"/>
      <c r="R493" s="138"/>
    </row>
    <row r="494" spans="1:18" s="134" customFormat="1" x14ac:dyDescent="0.25">
      <c r="A494" s="241">
        <v>43228</v>
      </c>
      <c r="B494" s="242">
        <v>180162988</v>
      </c>
      <c r="C494" s="247">
        <v>17</v>
      </c>
      <c r="D494" s="246">
        <v>1655588</v>
      </c>
      <c r="E494" s="242"/>
      <c r="F494" s="247"/>
      <c r="G494" s="246"/>
      <c r="H494" s="245"/>
      <c r="I494" s="245"/>
      <c r="J494" s="246"/>
      <c r="K494" s="138"/>
      <c r="L494" s="138"/>
      <c r="M494" s="138"/>
      <c r="N494" s="138"/>
      <c r="O494" s="138"/>
      <c r="P494" s="138"/>
      <c r="Q494" s="138"/>
      <c r="R494" s="138"/>
    </row>
    <row r="495" spans="1:18" s="134" customFormat="1" x14ac:dyDescent="0.25">
      <c r="A495" s="241">
        <v>43228</v>
      </c>
      <c r="B495" s="242">
        <v>180163008</v>
      </c>
      <c r="C495" s="247">
        <v>5</v>
      </c>
      <c r="D495" s="246">
        <v>539350</v>
      </c>
      <c r="E495" s="242"/>
      <c r="F495" s="247"/>
      <c r="G495" s="246"/>
      <c r="H495" s="245"/>
      <c r="I495" s="245"/>
      <c r="J495" s="246"/>
      <c r="K495" s="138"/>
      <c r="L495" s="138"/>
      <c r="M495" s="138"/>
      <c r="N495" s="138"/>
      <c r="O495" s="138"/>
      <c r="P495" s="138"/>
      <c r="Q495" s="138"/>
      <c r="R495" s="138"/>
    </row>
    <row r="496" spans="1:18" s="134" customFormat="1" x14ac:dyDescent="0.25">
      <c r="A496" s="241">
        <v>43228</v>
      </c>
      <c r="B496" s="242">
        <v>180163020</v>
      </c>
      <c r="C496" s="247">
        <v>5</v>
      </c>
      <c r="D496" s="246">
        <v>481338</v>
      </c>
      <c r="E496" s="242"/>
      <c r="F496" s="247"/>
      <c r="G496" s="246"/>
      <c r="H496" s="245"/>
      <c r="I496" s="245">
        <v>6103039</v>
      </c>
      <c r="J496" s="246" t="s">
        <v>17</v>
      </c>
      <c r="K496" s="138"/>
      <c r="L496" s="138"/>
      <c r="M496" s="138"/>
      <c r="N496" s="138"/>
      <c r="O496" s="138"/>
      <c r="P496" s="138"/>
      <c r="Q496" s="138"/>
      <c r="R496" s="138"/>
    </row>
    <row r="497" spans="1:18" s="134" customFormat="1" x14ac:dyDescent="0.25">
      <c r="A497" s="241">
        <v>43229</v>
      </c>
      <c r="B497" s="242">
        <v>180163041</v>
      </c>
      <c r="C497" s="247">
        <v>17</v>
      </c>
      <c r="D497" s="246">
        <v>1721825</v>
      </c>
      <c r="E497" s="242">
        <v>180042708</v>
      </c>
      <c r="F497" s="247">
        <v>3</v>
      </c>
      <c r="G497" s="246">
        <v>324975</v>
      </c>
      <c r="H497" s="245"/>
      <c r="I497" s="245"/>
      <c r="J497" s="246"/>
      <c r="K497" s="138"/>
      <c r="L497" s="138"/>
      <c r="M497" s="138"/>
      <c r="N497" s="138"/>
      <c r="O497" s="138"/>
      <c r="P497" s="138"/>
      <c r="Q497" s="138"/>
      <c r="R497" s="138"/>
    </row>
    <row r="498" spans="1:18" s="134" customFormat="1" x14ac:dyDescent="0.25">
      <c r="A498" s="241">
        <v>43229</v>
      </c>
      <c r="B498" s="242">
        <v>180163077</v>
      </c>
      <c r="C498" s="247">
        <v>10</v>
      </c>
      <c r="D498" s="246">
        <v>1217213</v>
      </c>
      <c r="E498" s="242"/>
      <c r="F498" s="247"/>
      <c r="G498" s="246"/>
      <c r="H498" s="245"/>
      <c r="I498" s="245"/>
      <c r="J498" s="246"/>
      <c r="K498" s="138"/>
      <c r="L498" s="138"/>
      <c r="M498" s="138"/>
      <c r="N498" s="138"/>
      <c r="O498" s="138"/>
      <c r="P498" s="138"/>
      <c r="Q498" s="138"/>
      <c r="R498" s="138"/>
    </row>
    <row r="499" spans="1:18" s="134" customFormat="1" x14ac:dyDescent="0.25">
      <c r="A499" s="241">
        <v>43229</v>
      </c>
      <c r="B499" s="242">
        <v>180163110</v>
      </c>
      <c r="C499" s="247">
        <v>12</v>
      </c>
      <c r="D499" s="246">
        <v>1241888</v>
      </c>
      <c r="E499" s="242"/>
      <c r="F499" s="247"/>
      <c r="G499" s="246"/>
      <c r="H499" s="245"/>
      <c r="I499" s="245"/>
      <c r="J499" s="246"/>
      <c r="K499" s="138"/>
      <c r="L499" s="138"/>
      <c r="M499" s="138"/>
      <c r="N499" s="138"/>
      <c r="O499" s="138"/>
      <c r="P499" s="138"/>
      <c r="Q499" s="138"/>
      <c r="R499" s="138"/>
    </row>
    <row r="500" spans="1:18" s="134" customFormat="1" x14ac:dyDescent="0.25">
      <c r="A500" s="241">
        <v>43229</v>
      </c>
      <c r="B500" s="242">
        <v>180163119</v>
      </c>
      <c r="C500" s="247">
        <v>4</v>
      </c>
      <c r="D500" s="246">
        <v>453338</v>
      </c>
      <c r="E500" s="242"/>
      <c r="F500" s="247"/>
      <c r="G500" s="246"/>
      <c r="H500" s="245"/>
      <c r="I500" s="245">
        <v>4309289</v>
      </c>
      <c r="J500" s="246" t="s">
        <v>17</v>
      </c>
      <c r="K500" s="138"/>
      <c r="L500" s="138"/>
      <c r="M500" s="138"/>
      <c r="N500" s="138"/>
      <c r="O500" s="138"/>
      <c r="P500" s="138"/>
      <c r="Q500" s="138"/>
      <c r="R500" s="138"/>
    </row>
    <row r="501" spans="1:18" s="134" customFormat="1" x14ac:dyDescent="0.25">
      <c r="A501" s="241">
        <v>43230</v>
      </c>
      <c r="B501" s="242">
        <v>180163173</v>
      </c>
      <c r="C501" s="247">
        <v>14</v>
      </c>
      <c r="D501" s="246">
        <v>1542975</v>
      </c>
      <c r="E501" s="242">
        <v>180042739</v>
      </c>
      <c r="F501" s="247">
        <v>3</v>
      </c>
      <c r="G501" s="246">
        <v>358838</v>
      </c>
      <c r="H501" s="245"/>
      <c r="I501" s="245"/>
      <c r="J501" s="246"/>
      <c r="K501" s="138"/>
      <c r="L501" s="138"/>
      <c r="M501" s="138"/>
      <c r="N501" s="138"/>
      <c r="O501" s="138"/>
      <c r="P501" s="138"/>
      <c r="Q501" s="138"/>
      <c r="R501" s="138"/>
    </row>
    <row r="502" spans="1:18" s="134" customFormat="1" x14ac:dyDescent="0.25">
      <c r="A502" s="241">
        <v>43230</v>
      </c>
      <c r="B502" s="242">
        <v>180163195</v>
      </c>
      <c r="C502" s="247">
        <v>5</v>
      </c>
      <c r="D502" s="246">
        <v>451238</v>
      </c>
      <c r="E502" s="242">
        <v>180042771</v>
      </c>
      <c r="F502" s="247">
        <v>3</v>
      </c>
      <c r="G502" s="246">
        <v>311938</v>
      </c>
      <c r="H502" s="245"/>
      <c r="I502" s="245"/>
      <c r="J502" s="246"/>
      <c r="K502" s="138"/>
      <c r="L502" s="138"/>
      <c r="M502" s="138"/>
      <c r="N502" s="138"/>
      <c r="O502" s="138"/>
      <c r="P502" s="138"/>
      <c r="Q502" s="138"/>
      <c r="R502" s="138"/>
    </row>
    <row r="503" spans="1:18" s="134" customFormat="1" x14ac:dyDescent="0.25">
      <c r="A503" s="241">
        <v>43230</v>
      </c>
      <c r="B503" s="242">
        <v>180163251</v>
      </c>
      <c r="C503" s="247">
        <v>27</v>
      </c>
      <c r="D503" s="246">
        <v>3397975</v>
      </c>
      <c r="E503" s="242"/>
      <c r="F503" s="247"/>
      <c r="G503" s="246"/>
      <c r="H503" s="245"/>
      <c r="I503" s="245"/>
      <c r="J503" s="246"/>
      <c r="K503" s="138"/>
      <c r="L503" s="138"/>
      <c r="M503" s="138"/>
      <c r="N503" s="138"/>
      <c r="O503" s="138"/>
      <c r="P503" s="138"/>
      <c r="Q503" s="138"/>
      <c r="R503" s="138"/>
    </row>
    <row r="504" spans="1:18" s="134" customFormat="1" x14ac:dyDescent="0.25">
      <c r="A504" s="241">
        <v>43230</v>
      </c>
      <c r="B504" s="242">
        <v>180163262</v>
      </c>
      <c r="C504" s="247">
        <v>3</v>
      </c>
      <c r="D504" s="246">
        <v>402763</v>
      </c>
      <c r="E504" s="242"/>
      <c r="F504" s="247"/>
      <c r="G504" s="246"/>
      <c r="H504" s="245"/>
      <c r="I504" s="245">
        <v>5124175</v>
      </c>
      <c r="J504" s="246" t="s">
        <v>17</v>
      </c>
      <c r="K504" s="138"/>
      <c r="L504" s="138"/>
      <c r="M504" s="138"/>
      <c r="N504" s="138"/>
      <c r="O504" s="138"/>
      <c r="P504" s="138"/>
      <c r="Q504" s="138"/>
      <c r="R504" s="138"/>
    </row>
    <row r="505" spans="1:18" s="134" customFormat="1" x14ac:dyDescent="0.25">
      <c r="A505" s="241">
        <v>43231</v>
      </c>
      <c r="B505" s="242">
        <v>180163302</v>
      </c>
      <c r="C505" s="247">
        <v>14</v>
      </c>
      <c r="D505" s="246">
        <v>1515675</v>
      </c>
      <c r="E505" s="242">
        <v>180042790</v>
      </c>
      <c r="F505" s="247">
        <v>16</v>
      </c>
      <c r="G505" s="246">
        <v>1264200</v>
      </c>
      <c r="H505" s="245"/>
      <c r="I505" s="245"/>
      <c r="J505" s="246"/>
      <c r="K505" s="138"/>
      <c r="L505" s="138"/>
      <c r="M505" s="138"/>
      <c r="N505" s="138"/>
      <c r="O505" s="138"/>
      <c r="P505" s="138"/>
      <c r="Q505" s="138"/>
      <c r="R505" s="138"/>
    </row>
    <row r="506" spans="1:18" s="134" customFormat="1" x14ac:dyDescent="0.25">
      <c r="A506" s="241">
        <v>43231</v>
      </c>
      <c r="B506" s="242">
        <v>180163304</v>
      </c>
      <c r="C506" s="247">
        <v>1</v>
      </c>
      <c r="D506" s="246">
        <v>102375</v>
      </c>
      <c r="E506" s="242">
        <v>180042794</v>
      </c>
      <c r="F506" s="247">
        <v>18</v>
      </c>
      <c r="G506" s="246">
        <v>2056950</v>
      </c>
      <c r="H506" s="245"/>
      <c r="I506" s="245"/>
      <c r="J506" s="246"/>
      <c r="K506" s="138"/>
      <c r="L506" s="138"/>
      <c r="M506" s="138"/>
      <c r="N506" s="138"/>
      <c r="O506" s="138"/>
      <c r="P506" s="138"/>
      <c r="Q506" s="138"/>
      <c r="R506" s="138"/>
    </row>
    <row r="507" spans="1:18" s="134" customFormat="1" x14ac:dyDescent="0.25">
      <c r="A507" s="241">
        <v>43231</v>
      </c>
      <c r="B507" s="242">
        <v>180163310</v>
      </c>
      <c r="C507" s="247">
        <v>7</v>
      </c>
      <c r="D507" s="246">
        <v>780500</v>
      </c>
      <c r="E507" s="242">
        <v>180042802</v>
      </c>
      <c r="F507" s="247">
        <v>3</v>
      </c>
      <c r="G507" s="246">
        <v>317975</v>
      </c>
      <c r="H507" s="245"/>
      <c r="I507" s="245"/>
      <c r="J507" s="246"/>
      <c r="K507" s="138"/>
      <c r="L507" s="138"/>
      <c r="M507" s="138"/>
      <c r="N507" s="138"/>
      <c r="O507" s="138"/>
      <c r="P507" s="138"/>
      <c r="Q507" s="138"/>
      <c r="R507" s="138"/>
    </row>
    <row r="508" spans="1:18" s="134" customFormat="1" x14ac:dyDescent="0.25">
      <c r="A508" s="241">
        <v>43231</v>
      </c>
      <c r="B508" s="242">
        <v>180163333</v>
      </c>
      <c r="C508" s="247">
        <v>22</v>
      </c>
      <c r="D508" s="246">
        <v>2645475</v>
      </c>
      <c r="E508" s="242"/>
      <c r="F508" s="247"/>
      <c r="G508" s="246"/>
      <c r="H508" s="245"/>
      <c r="I508" s="245"/>
      <c r="J508" s="246"/>
      <c r="K508" s="138"/>
      <c r="L508" s="138"/>
      <c r="M508" s="138"/>
      <c r="N508" s="138"/>
      <c r="O508" s="138"/>
      <c r="P508" s="138"/>
      <c r="Q508" s="138"/>
      <c r="R508" s="138"/>
    </row>
    <row r="509" spans="1:18" s="134" customFormat="1" x14ac:dyDescent="0.25">
      <c r="A509" s="241">
        <v>43231</v>
      </c>
      <c r="B509" s="242">
        <v>180163346</v>
      </c>
      <c r="C509" s="247">
        <v>10</v>
      </c>
      <c r="D509" s="246">
        <v>905713</v>
      </c>
      <c r="E509" s="242"/>
      <c r="F509" s="247"/>
      <c r="G509" s="246"/>
      <c r="H509" s="245"/>
      <c r="I509" s="245"/>
      <c r="J509" s="246"/>
      <c r="K509" s="138"/>
      <c r="L509" s="138"/>
      <c r="M509" s="138"/>
      <c r="N509" s="138"/>
      <c r="O509" s="138"/>
      <c r="P509" s="138"/>
      <c r="Q509" s="138"/>
      <c r="R509" s="138"/>
    </row>
    <row r="510" spans="1:18" s="134" customFormat="1" x14ac:dyDescent="0.25">
      <c r="A510" s="241">
        <v>43231</v>
      </c>
      <c r="B510" s="242">
        <v>180163363</v>
      </c>
      <c r="C510" s="247">
        <v>2</v>
      </c>
      <c r="D510" s="246">
        <v>240888</v>
      </c>
      <c r="E510" s="242"/>
      <c r="F510" s="247"/>
      <c r="G510" s="246"/>
      <c r="H510" s="245"/>
      <c r="I510" s="245"/>
      <c r="J510" s="246"/>
      <c r="K510" s="138"/>
      <c r="L510" s="138"/>
      <c r="M510" s="138"/>
      <c r="N510" s="138"/>
      <c r="O510" s="138"/>
      <c r="P510" s="138"/>
      <c r="Q510" s="138"/>
      <c r="R510" s="138"/>
    </row>
    <row r="511" spans="1:18" s="134" customFormat="1" x14ac:dyDescent="0.25">
      <c r="A511" s="241">
        <v>43231</v>
      </c>
      <c r="B511" s="242">
        <v>180163385</v>
      </c>
      <c r="C511" s="247">
        <v>4</v>
      </c>
      <c r="D511" s="246">
        <v>334688</v>
      </c>
      <c r="E511" s="242"/>
      <c r="F511" s="247"/>
      <c r="G511" s="246"/>
      <c r="H511" s="245"/>
      <c r="I511" s="245">
        <v>2886189</v>
      </c>
      <c r="J511" s="246" t="s">
        <v>17</v>
      </c>
      <c r="K511" s="138"/>
      <c r="L511" s="138"/>
      <c r="M511" s="138"/>
      <c r="N511" s="138"/>
      <c r="O511" s="138"/>
      <c r="P511" s="138"/>
      <c r="Q511" s="138"/>
      <c r="R511" s="138"/>
    </row>
    <row r="512" spans="1:18" s="134" customFormat="1" x14ac:dyDescent="0.25">
      <c r="A512" s="241">
        <v>43232</v>
      </c>
      <c r="B512" s="242">
        <v>180163433</v>
      </c>
      <c r="C512" s="247">
        <v>32</v>
      </c>
      <c r="D512" s="246">
        <v>3311963</v>
      </c>
      <c r="E512" s="242"/>
      <c r="F512" s="247"/>
      <c r="G512" s="246"/>
      <c r="H512" s="245"/>
      <c r="I512" s="245"/>
      <c r="J512" s="246"/>
      <c r="K512" s="138"/>
      <c r="L512" s="138"/>
      <c r="M512" s="138"/>
      <c r="N512" s="138"/>
      <c r="O512" s="138"/>
      <c r="P512" s="138"/>
      <c r="Q512" s="138"/>
      <c r="R512" s="138"/>
    </row>
    <row r="513" spans="1:18" s="134" customFormat="1" x14ac:dyDescent="0.25">
      <c r="A513" s="241">
        <v>43232</v>
      </c>
      <c r="B513" s="242">
        <v>180163468</v>
      </c>
      <c r="C513" s="247">
        <v>10</v>
      </c>
      <c r="D513" s="246">
        <v>1105475</v>
      </c>
      <c r="E513" s="242"/>
      <c r="F513" s="247"/>
      <c r="G513" s="246"/>
      <c r="H513" s="245"/>
      <c r="I513" s="245">
        <v>4417438</v>
      </c>
      <c r="J513" s="246" t="s">
        <v>17</v>
      </c>
      <c r="K513" s="138"/>
      <c r="L513" s="138"/>
      <c r="M513" s="138"/>
      <c r="N513" s="138"/>
      <c r="O513" s="138"/>
      <c r="P513" s="138"/>
      <c r="Q513" s="138"/>
      <c r="R513" s="138"/>
    </row>
    <row r="514" spans="1:18" s="134" customFormat="1" x14ac:dyDescent="0.25">
      <c r="A514" s="241">
        <v>43234</v>
      </c>
      <c r="B514" s="242">
        <v>180163658</v>
      </c>
      <c r="C514" s="247">
        <v>10</v>
      </c>
      <c r="D514" s="246">
        <v>1092700</v>
      </c>
      <c r="E514" s="242">
        <v>180042891</v>
      </c>
      <c r="F514" s="247">
        <v>1</v>
      </c>
      <c r="G514" s="246">
        <v>87150</v>
      </c>
      <c r="H514" s="245"/>
      <c r="I514" s="245"/>
      <c r="J514" s="246"/>
      <c r="K514" s="138"/>
      <c r="L514" s="138"/>
      <c r="M514" s="138"/>
      <c r="N514" s="138"/>
      <c r="O514" s="138"/>
      <c r="P514" s="138"/>
      <c r="Q514" s="138"/>
      <c r="R514" s="138"/>
    </row>
    <row r="515" spans="1:18" s="134" customFormat="1" x14ac:dyDescent="0.25">
      <c r="A515" s="241">
        <v>43234</v>
      </c>
      <c r="B515" s="242">
        <v>180163661</v>
      </c>
      <c r="C515" s="247">
        <v>49</v>
      </c>
      <c r="D515" s="246">
        <v>4875763</v>
      </c>
      <c r="E515" s="242">
        <v>180042892</v>
      </c>
      <c r="F515" s="247">
        <v>1</v>
      </c>
      <c r="G515" s="246">
        <v>52938</v>
      </c>
      <c r="H515" s="245"/>
      <c r="I515" s="245"/>
      <c r="J515" s="246"/>
      <c r="K515" s="138"/>
      <c r="L515" s="138"/>
      <c r="M515" s="138"/>
      <c r="N515" s="138"/>
      <c r="O515" s="138"/>
      <c r="P515" s="138"/>
      <c r="Q515" s="138"/>
      <c r="R515" s="138"/>
    </row>
    <row r="516" spans="1:18" s="134" customFormat="1" x14ac:dyDescent="0.25">
      <c r="A516" s="241">
        <v>43234</v>
      </c>
      <c r="B516" s="242">
        <v>180163676</v>
      </c>
      <c r="C516" s="247">
        <v>5</v>
      </c>
      <c r="D516" s="246">
        <v>653275</v>
      </c>
      <c r="E516" s="242">
        <v>180042900</v>
      </c>
      <c r="F516" s="247">
        <v>2</v>
      </c>
      <c r="G516" s="246">
        <v>174300</v>
      </c>
      <c r="H516" s="245"/>
      <c r="I516" s="245"/>
      <c r="J516" s="246"/>
      <c r="K516" s="138"/>
      <c r="L516" s="138"/>
      <c r="M516" s="138"/>
      <c r="N516" s="138"/>
      <c r="O516" s="138"/>
      <c r="P516" s="138"/>
      <c r="Q516" s="138"/>
      <c r="R516" s="138"/>
    </row>
    <row r="517" spans="1:18" s="134" customFormat="1" x14ac:dyDescent="0.25">
      <c r="A517" s="241">
        <v>43234</v>
      </c>
      <c r="B517" s="242">
        <v>180163729</v>
      </c>
      <c r="C517" s="247">
        <v>21</v>
      </c>
      <c r="D517" s="246">
        <v>2254088</v>
      </c>
      <c r="E517" s="242"/>
      <c r="F517" s="247"/>
      <c r="G517" s="246"/>
      <c r="H517" s="245"/>
      <c r="I517" s="245"/>
      <c r="J517" s="246"/>
      <c r="K517" s="138"/>
      <c r="L517" s="138"/>
      <c r="M517" s="138"/>
      <c r="N517" s="138"/>
      <c r="O517" s="138"/>
      <c r="P517" s="138"/>
      <c r="Q517" s="138"/>
      <c r="R517" s="138"/>
    </row>
    <row r="518" spans="1:18" s="134" customFormat="1" x14ac:dyDescent="0.25">
      <c r="A518" s="241">
        <v>43234</v>
      </c>
      <c r="B518" s="242">
        <v>180163732</v>
      </c>
      <c r="C518" s="247">
        <v>4</v>
      </c>
      <c r="D518" s="246">
        <v>454300</v>
      </c>
      <c r="E518" s="242"/>
      <c r="F518" s="247"/>
      <c r="G518" s="246"/>
      <c r="H518" s="245"/>
      <c r="I518" s="245"/>
      <c r="J518" s="246"/>
      <c r="K518" s="138"/>
      <c r="L518" s="138"/>
      <c r="M518" s="138"/>
      <c r="N518" s="138"/>
      <c r="O518" s="138"/>
      <c r="P518" s="138"/>
      <c r="Q518" s="138"/>
      <c r="R518" s="138"/>
    </row>
    <row r="519" spans="1:18" s="134" customFormat="1" x14ac:dyDescent="0.25">
      <c r="A519" s="241">
        <v>43234</v>
      </c>
      <c r="B519" s="242">
        <v>180163745</v>
      </c>
      <c r="C519" s="247">
        <v>6</v>
      </c>
      <c r="D519" s="246">
        <v>665963</v>
      </c>
      <c r="E519" s="242"/>
      <c r="F519" s="247"/>
      <c r="G519" s="246"/>
      <c r="H519" s="245"/>
      <c r="I519" s="245">
        <v>9681701</v>
      </c>
      <c r="J519" s="246" t="s">
        <v>17</v>
      </c>
      <c r="K519" s="138"/>
      <c r="L519" s="138"/>
      <c r="M519" s="138"/>
      <c r="N519" s="138"/>
      <c r="O519" s="138"/>
      <c r="P519" s="138"/>
      <c r="Q519" s="138"/>
      <c r="R519" s="138"/>
    </row>
    <row r="520" spans="1:18" s="134" customFormat="1" x14ac:dyDescent="0.25">
      <c r="A520" s="241">
        <v>43235</v>
      </c>
      <c r="B520" s="242">
        <v>180163786</v>
      </c>
      <c r="C520" s="247">
        <v>26</v>
      </c>
      <c r="D520" s="246">
        <v>2951550</v>
      </c>
      <c r="E520" s="242">
        <v>180042925</v>
      </c>
      <c r="F520" s="247">
        <v>1</v>
      </c>
      <c r="G520" s="246">
        <v>115063</v>
      </c>
      <c r="H520" s="245"/>
      <c r="I520" s="245"/>
      <c r="J520" s="246"/>
      <c r="K520" s="138"/>
      <c r="L520" s="138"/>
      <c r="M520" s="138"/>
      <c r="N520" s="138"/>
      <c r="O520" s="138"/>
      <c r="P520" s="138"/>
      <c r="Q520" s="138"/>
      <c r="R520" s="138"/>
    </row>
    <row r="521" spans="1:18" s="134" customFormat="1" x14ac:dyDescent="0.25">
      <c r="A521" s="241">
        <v>43235</v>
      </c>
      <c r="B521" s="242">
        <v>180163802</v>
      </c>
      <c r="C521" s="247">
        <v>3</v>
      </c>
      <c r="D521" s="246">
        <v>220325</v>
      </c>
      <c r="E521" s="242">
        <v>180042930</v>
      </c>
      <c r="F521" s="247">
        <v>16</v>
      </c>
      <c r="G521" s="246">
        <v>690463</v>
      </c>
      <c r="H521" s="245"/>
      <c r="I521" s="245"/>
      <c r="J521" s="246"/>
      <c r="K521" s="138"/>
      <c r="L521" s="138"/>
      <c r="M521" s="138"/>
      <c r="N521" s="138"/>
      <c r="O521" s="138"/>
      <c r="P521" s="138"/>
      <c r="Q521" s="138"/>
      <c r="R521" s="138"/>
    </row>
    <row r="522" spans="1:18" s="134" customFormat="1" x14ac:dyDescent="0.25">
      <c r="A522" s="241">
        <v>43235</v>
      </c>
      <c r="B522" s="242">
        <v>180163803</v>
      </c>
      <c r="C522" s="247">
        <v>1</v>
      </c>
      <c r="D522" s="246">
        <v>79013</v>
      </c>
      <c r="E522" s="242"/>
      <c r="F522" s="247"/>
      <c r="G522" s="246"/>
      <c r="H522" s="245"/>
      <c r="I522" s="245"/>
      <c r="J522" s="246"/>
      <c r="K522" s="138"/>
      <c r="L522" s="138"/>
      <c r="M522" s="138"/>
      <c r="N522" s="138"/>
      <c r="O522" s="138"/>
      <c r="P522" s="138"/>
      <c r="Q522" s="138"/>
      <c r="R522" s="138"/>
    </row>
    <row r="523" spans="1:18" s="134" customFormat="1" x14ac:dyDescent="0.25">
      <c r="A523" s="241">
        <v>43235</v>
      </c>
      <c r="B523" s="242">
        <v>180163806</v>
      </c>
      <c r="C523" s="247">
        <v>5</v>
      </c>
      <c r="D523" s="246">
        <v>468825</v>
      </c>
      <c r="E523" s="242"/>
      <c r="F523" s="247"/>
      <c r="G523" s="246"/>
      <c r="H523" s="245"/>
      <c r="I523" s="245"/>
      <c r="J523" s="246"/>
      <c r="K523" s="138"/>
      <c r="L523" s="138"/>
      <c r="M523" s="138"/>
      <c r="N523" s="138"/>
      <c r="O523" s="138"/>
      <c r="P523" s="138"/>
      <c r="Q523" s="138"/>
      <c r="R523" s="138"/>
    </row>
    <row r="524" spans="1:18" s="134" customFormat="1" x14ac:dyDescent="0.25">
      <c r="A524" s="241">
        <v>43235</v>
      </c>
      <c r="B524" s="242">
        <v>180163807</v>
      </c>
      <c r="C524" s="247">
        <v>7</v>
      </c>
      <c r="D524" s="246">
        <v>603313</v>
      </c>
      <c r="E524" s="242"/>
      <c r="F524" s="247"/>
      <c r="G524" s="246"/>
      <c r="H524" s="245"/>
      <c r="I524" s="245"/>
      <c r="J524" s="246"/>
      <c r="K524" s="138"/>
      <c r="L524" s="138"/>
      <c r="M524" s="138"/>
      <c r="N524" s="138"/>
      <c r="O524" s="138"/>
      <c r="P524" s="138"/>
      <c r="Q524" s="138"/>
      <c r="R524" s="138"/>
    </row>
    <row r="525" spans="1:18" s="134" customFormat="1" x14ac:dyDescent="0.25">
      <c r="A525" s="241">
        <v>43235</v>
      </c>
      <c r="B525" s="242">
        <v>180163814</v>
      </c>
      <c r="C525" s="247">
        <v>5</v>
      </c>
      <c r="D525" s="246">
        <v>410813</v>
      </c>
      <c r="E525" s="242"/>
      <c r="F525" s="247"/>
      <c r="G525" s="246"/>
      <c r="H525" s="245"/>
      <c r="I525" s="245"/>
      <c r="J525" s="246"/>
      <c r="K525" s="138"/>
      <c r="L525" s="138"/>
      <c r="M525" s="138"/>
      <c r="N525" s="138"/>
      <c r="O525" s="138"/>
      <c r="P525" s="138"/>
      <c r="Q525" s="138"/>
      <c r="R525" s="138"/>
    </row>
    <row r="526" spans="1:18" s="134" customFormat="1" x14ac:dyDescent="0.25">
      <c r="A526" s="241">
        <v>43235</v>
      </c>
      <c r="B526" s="242">
        <v>180163850</v>
      </c>
      <c r="C526" s="247">
        <v>13</v>
      </c>
      <c r="D526" s="246">
        <v>1266738</v>
      </c>
      <c r="E526" s="242"/>
      <c r="F526" s="247"/>
      <c r="G526" s="246"/>
      <c r="H526" s="245"/>
      <c r="I526" s="245"/>
      <c r="J526" s="246"/>
      <c r="K526" s="138"/>
      <c r="L526" s="138"/>
      <c r="M526" s="138"/>
      <c r="N526" s="138"/>
      <c r="O526" s="138"/>
      <c r="P526" s="138"/>
      <c r="Q526" s="138"/>
      <c r="R526" s="138"/>
    </row>
    <row r="527" spans="1:18" s="134" customFormat="1" x14ac:dyDescent="0.25">
      <c r="A527" s="241">
        <v>43235</v>
      </c>
      <c r="B527" s="242">
        <v>180163859</v>
      </c>
      <c r="C527" s="247">
        <v>5</v>
      </c>
      <c r="D527" s="246">
        <v>466288</v>
      </c>
      <c r="E527" s="242"/>
      <c r="F527" s="247"/>
      <c r="G527" s="246"/>
      <c r="H527" s="245"/>
      <c r="I527" s="245"/>
      <c r="J527" s="246"/>
      <c r="K527" s="138"/>
      <c r="L527" s="138"/>
      <c r="M527" s="138"/>
      <c r="N527" s="138"/>
      <c r="O527" s="138"/>
      <c r="P527" s="138"/>
      <c r="Q527" s="138"/>
      <c r="R527" s="138"/>
    </row>
    <row r="528" spans="1:18" s="134" customFormat="1" x14ac:dyDescent="0.25">
      <c r="A528" s="241">
        <v>43235</v>
      </c>
      <c r="B528" s="242">
        <v>180163874</v>
      </c>
      <c r="C528" s="247">
        <v>4</v>
      </c>
      <c r="D528" s="246">
        <v>517038</v>
      </c>
      <c r="E528" s="242"/>
      <c r="F528" s="247"/>
      <c r="G528" s="246"/>
      <c r="H528" s="245"/>
      <c r="I528" s="245"/>
      <c r="J528" s="246"/>
      <c r="K528" s="138"/>
      <c r="L528" s="138"/>
      <c r="M528" s="138"/>
      <c r="N528" s="138"/>
      <c r="O528" s="138"/>
      <c r="P528" s="138"/>
      <c r="Q528" s="138"/>
      <c r="R528" s="138"/>
    </row>
    <row r="529" spans="1:18" s="134" customFormat="1" x14ac:dyDescent="0.25">
      <c r="A529" s="241">
        <v>43235</v>
      </c>
      <c r="B529" s="242">
        <v>180163893</v>
      </c>
      <c r="C529" s="247">
        <v>2</v>
      </c>
      <c r="D529" s="246">
        <v>249288</v>
      </c>
      <c r="E529" s="242"/>
      <c r="F529" s="247"/>
      <c r="G529" s="246"/>
      <c r="H529" s="245"/>
      <c r="I529" s="245">
        <v>6427665</v>
      </c>
      <c r="J529" s="246" t="s">
        <v>17</v>
      </c>
      <c r="K529" s="138"/>
      <c r="L529" s="138"/>
      <c r="M529" s="138"/>
      <c r="N529" s="138"/>
      <c r="O529" s="138"/>
      <c r="P529" s="138"/>
      <c r="Q529" s="138"/>
      <c r="R529" s="138"/>
    </row>
    <row r="530" spans="1:18" s="134" customFormat="1" x14ac:dyDescent="0.25">
      <c r="A530" s="241">
        <v>43236</v>
      </c>
      <c r="B530" s="242">
        <v>180163931</v>
      </c>
      <c r="C530" s="247">
        <v>25</v>
      </c>
      <c r="D530" s="246">
        <v>2580025</v>
      </c>
      <c r="E530" s="242">
        <v>180042971</v>
      </c>
      <c r="F530" s="247">
        <v>1</v>
      </c>
      <c r="G530" s="246">
        <v>56963</v>
      </c>
      <c r="H530" s="245"/>
      <c r="I530" s="245"/>
      <c r="J530" s="246"/>
      <c r="K530" s="138"/>
      <c r="L530" s="138"/>
      <c r="M530" s="138"/>
      <c r="N530" s="138"/>
      <c r="O530" s="138"/>
      <c r="P530" s="138"/>
      <c r="Q530" s="138"/>
      <c r="R530" s="138"/>
    </row>
    <row r="531" spans="1:18" s="134" customFormat="1" x14ac:dyDescent="0.25">
      <c r="A531" s="241">
        <v>43236</v>
      </c>
      <c r="B531" s="242">
        <v>180163933</v>
      </c>
      <c r="C531" s="247">
        <v>2</v>
      </c>
      <c r="D531" s="246">
        <v>206500</v>
      </c>
      <c r="E531" s="242"/>
      <c r="F531" s="247"/>
      <c r="G531" s="246"/>
      <c r="H531" s="245"/>
      <c r="I531" s="245"/>
      <c r="J531" s="246"/>
      <c r="K531" s="138"/>
      <c r="L531" s="138"/>
      <c r="M531" s="138"/>
      <c r="N531" s="138"/>
      <c r="O531" s="138"/>
      <c r="P531" s="138"/>
      <c r="Q531" s="138"/>
      <c r="R531" s="138"/>
    </row>
    <row r="532" spans="1:18" s="134" customFormat="1" x14ac:dyDescent="0.25">
      <c r="A532" s="241">
        <v>43236</v>
      </c>
      <c r="B532" s="242">
        <v>180163942</v>
      </c>
      <c r="C532" s="247">
        <v>7</v>
      </c>
      <c r="D532" s="246">
        <v>625450</v>
      </c>
      <c r="E532" s="242"/>
      <c r="F532" s="247"/>
      <c r="G532" s="246"/>
      <c r="H532" s="245"/>
      <c r="I532" s="245"/>
      <c r="J532" s="246"/>
      <c r="K532" s="138"/>
      <c r="L532" s="138"/>
      <c r="M532" s="138"/>
      <c r="N532" s="138"/>
      <c r="O532" s="138"/>
      <c r="P532" s="138"/>
      <c r="Q532" s="138"/>
      <c r="R532" s="138"/>
    </row>
    <row r="533" spans="1:18" s="134" customFormat="1" x14ac:dyDescent="0.25">
      <c r="A533" s="241">
        <v>43236</v>
      </c>
      <c r="B533" s="242">
        <v>180163968</v>
      </c>
      <c r="C533" s="247">
        <v>12</v>
      </c>
      <c r="D533" s="246">
        <v>1284675</v>
      </c>
      <c r="E533" s="242"/>
      <c r="F533" s="247"/>
      <c r="G533" s="246"/>
      <c r="H533" s="245"/>
      <c r="I533" s="245"/>
      <c r="J533" s="246"/>
      <c r="K533" s="138"/>
      <c r="L533" s="138"/>
      <c r="M533" s="138"/>
      <c r="N533" s="138"/>
      <c r="O533" s="138"/>
      <c r="P533" s="138"/>
      <c r="Q533" s="138"/>
      <c r="R533" s="138"/>
    </row>
    <row r="534" spans="1:18" s="134" customFormat="1" x14ac:dyDescent="0.25">
      <c r="A534" s="241">
        <v>43236</v>
      </c>
      <c r="B534" s="242">
        <v>180163973</v>
      </c>
      <c r="C534" s="247">
        <v>6</v>
      </c>
      <c r="D534" s="246">
        <v>525000</v>
      </c>
      <c r="E534" s="242"/>
      <c r="F534" s="247"/>
      <c r="G534" s="246"/>
      <c r="H534" s="245"/>
      <c r="I534" s="245"/>
      <c r="J534" s="246"/>
      <c r="K534" s="138"/>
      <c r="L534" s="138"/>
      <c r="M534" s="138"/>
      <c r="N534" s="138"/>
      <c r="O534" s="138"/>
      <c r="P534" s="138"/>
      <c r="Q534" s="138"/>
      <c r="R534" s="138"/>
    </row>
    <row r="535" spans="1:18" s="134" customFormat="1" x14ac:dyDescent="0.25">
      <c r="A535" s="241">
        <v>43236</v>
      </c>
      <c r="B535" s="242">
        <v>180163989</v>
      </c>
      <c r="C535" s="247">
        <v>2</v>
      </c>
      <c r="D535" s="246">
        <v>184100</v>
      </c>
      <c r="E535" s="242"/>
      <c r="F535" s="247"/>
      <c r="G535" s="246"/>
      <c r="H535" s="245"/>
      <c r="I535" s="245"/>
      <c r="J535" s="246"/>
      <c r="K535" s="138"/>
      <c r="L535" s="138"/>
      <c r="M535" s="138"/>
      <c r="N535" s="138"/>
      <c r="O535" s="138"/>
      <c r="P535" s="138"/>
      <c r="Q535" s="138"/>
      <c r="R535" s="138"/>
    </row>
    <row r="536" spans="1:18" s="134" customFormat="1" x14ac:dyDescent="0.25">
      <c r="A536" s="241">
        <v>43236</v>
      </c>
      <c r="B536" s="242">
        <v>180164000</v>
      </c>
      <c r="C536" s="247">
        <v>1</v>
      </c>
      <c r="D536" s="246">
        <v>126000</v>
      </c>
      <c r="E536" s="242"/>
      <c r="F536" s="247"/>
      <c r="G536" s="246"/>
      <c r="H536" s="245"/>
      <c r="I536" s="245"/>
      <c r="J536" s="246"/>
      <c r="K536" s="138"/>
      <c r="L536" s="138"/>
      <c r="M536" s="138"/>
      <c r="N536" s="138"/>
      <c r="O536" s="138"/>
      <c r="P536" s="138"/>
      <c r="Q536" s="138"/>
      <c r="R536" s="138"/>
    </row>
    <row r="537" spans="1:18" s="134" customFormat="1" x14ac:dyDescent="0.25">
      <c r="A537" s="241">
        <v>43236</v>
      </c>
      <c r="B537" s="242">
        <v>180164018</v>
      </c>
      <c r="C537" s="247">
        <v>1</v>
      </c>
      <c r="D537" s="246">
        <v>95725</v>
      </c>
      <c r="E537" s="242"/>
      <c r="F537" s="247"/>
      <c r="G537" s="246"/>
      <c r="H537" s="245"/>
      <c r="I537" s="245">
        <v>5570512</v>
      </c>
      <c r="J537" s="246" t="s">
        <v>17</v>
      </c>
      <c r="K537" s="138"/>
      <c r="L537" s="138"/>
      <c r="M537" s="138"/>
      <c r="N537" s="138"/>
      <c r="O537" s="138"/>
      <c r="P537" s="138"/>
      <c r="Q537" s="138"/>
      <c r="R537" s="138"/>
    </row>
    <row r="538" spans="1:18" s="134" customFormat="1" x14ac:dyDescent="0.25">
      <c r="A538" s="241">
        <v>43237</v>
      </c>
      <c r="B538" s="242">
        <v>180164032</v>
      </c>
      <c r="C538" s="247">
        <v>25</v>
      </c>
      <c r="D538" s="246">
        <v>2451138</v>
      </c>
      <c r="E538" s="242">
        <v>180042991</v>
      </c>
      <c r="F538" s="247">
        <v>3</v>
      </c>
      <c r="G538" s="246">
        <v>355513</v>
      </c>
      <c r="H538" s="245"/>
      <c r="I538" s="245"/>
      <c r="J538" s="246"/>
      <c r="K538" s="138"/>
      <c r="L538" s="138"/>
      <c r="M538" s="138"/>
      <c r="N538" s="138"/>
      <c r="O538" s="138"/>
      <c r="P538" s="138"/>
      <c r="Q538" s="138"/>
      <c r="R538" s="138"/>
    </row>
    <row r="539" spans="1:18" s="134" customFormat="1" x14ac:dyDescent="0.25">
      <c r="A539" s="241">
        <v>43237</v>
      </c>
      <c r="B539" s="242">
        <v>180164040</v>
      </c>
      <c r="C539" s="247">
        <v>4</v>
      </c>
      <c r="D539" s="246">
        <v>440300</v>
      </c>
      <c r="E539" s="242"/>
      <c r="F539" s="247"/>
      <c r="G539" s="246"/>
      <c r="H539" s="245"/>
      <c r="I539" s="245"/>
      <c r="J539" s="246"/>
      <c r="K539" s="138"/>
      <c r="L539" s="138"/>
      <c r="M539" s="138"/>
      <c r="N539" s="138"/>
      <c r="O539" s="138"/>
      <c r="P539" s="138"/>
      <c r="Q539" s="138"/>
      <c r="R539" s="138"/>
    </row>
    <row r="540" spans="1:18" s="134" customFormat="1" x14ac:dyDescent="0.25">
      <c r="A540" s="241">
        <v>43237</v>
      </c>
      <c r="B540" s="242">
        <v>180164043</v>
      </c>
      <c r="C540" s="247">
        <v>1</v>
      </c>
      <c r="D540" s="246">
        <v>99225</v>
      </c>
      <c r="E540" s="242"/>
      <c r="F540" s="247"/>
      <c r="G540" s="246"/>
      <c r="H540" s="245"/>
      <c r="I540" s="245"/>
      <c r="J540" s="246"/>
      <c r="K540" s="138"/>
      <c r="L540" s="138"/>
      <c r="M540" s="138"/>
      <c r="N540" s="138"/>
      <c r="O540" s="138"/>
      <c r="P540" s="138"/>
      <c r="Q540" s="138"/>
      <c r="R540" s="138"/>
    </row>
    <row r="541" spans="1:18" s="134" customFormat="1" x14ac:dyDescent="0.25">
      <c r="A541" s="241">
        <v>43237</v>
      </c>
      <c r="B541" s="242">
        <v>180164052</v>
      </c>
      <c r="C541" s="247">
        <v>2</v>
      </c>
      <c r="D541" s="246">
        <v>117163</v>
      </c>
      <c r="E541" s="242"/>
      <c r="F541" s="247"/>
      <c r="G541" s="246"/>
      <c r="H541" s="245"/>
      <c r="I541" s="245"/>
      <c r="J541" s="246"/>
      <c r="K541" s="138"/>
      <c r="L541" s="138"/>
      <c r="M541" s="138"/>
      <c r="N541" s="138"/>
      <c r="O541" s="138"/>
      <c r="P541" s="138"/>
      <c r="Q541" s="138"/>
      <c r="R541" s="138"/>
    </row>
    <row r="542" spans="1:18" s="134" customFormat="1" x14ac:dyDescent="0.25">
      <c r="A542" s="241">
        <v>43237</v>
      </c>
      <c r="B542" s="242">
        <v>180164057</v>
      </c>
      <c r="C542" s="247">
        <v>3</v>
      </c>
      <c r="D542" s="246">
        <v>231000</v>
      </c>
      <c r="E542" s="242"/>
      <c r="F542" s="247"/>
      <c r="G542" s="246"/>
      <c r="H542" s="245"/>
      <c r="I542" s="245"/>
      <c r="J542" s="246"/>
      <c r="K542" s="138"/>
      <c r="L542" s="138"/>
      <c r="M542" s="138"/>
      <c r="N542" s="138"/>
      <c r="O542" s="138"/>
      <c r="P542" s="138"/>
      <c r="Q542" s="138"/>
      <c r="R542" s="138"/>
    </row>
    <row r="543" spans="1:18" s="134" customFormat="1" x14ac:dyDescent="0.25">
      <c r="A543" s="241">
        <v>43237</v>
      </c>
      <c r="B543" s="242">
        <v>180164073</v>
      </c>
      <c r="C543" s="247">
        <v>3</v>
      </c>
      <c r="D543" s="246">
        <v>333638</v>
      </c>
      <c r="E543" s="242"/>
      <c r="F543" s="247"/>
      <c r="G543" s="246"/>
      <c r="H543" s="245"/>
      <c r="I543" s="245"/>
      <c r="J543" s="246"/>
      <c r="K543" s="138"/>
      <c r="L543" s="138"/>
      <c r="M543" s="138"/>
      <c r="N543" s="138"/>
      <c r="O543" s="138"/>
      <c r="P543" s="138"/>
      <c r="Q543" s="138"/>
      <c r="R543" s="138"/>
    </row>
    <row r="544" spans="1:18" s="134" customFormat="1" x14ac:dyDescent="0.25">
      <c r="A544" s="241">
        <v>43237</v>
      </c>
      <c r="B544" s="242">
        <v>180164090</v>
      </c>
      <c r="C544" s="247">
        <v>6</v>
      </c>
      <c r="D544" s="246">
        <v>580563</v>
      </c>
      <c r="E544" s="242"/>
      <c r="F544" s="247"/>
      <c r="G544" s="246"/>
      <c r="H544" s="245"/>
      <c r="I544" s="245"/>
      <c r="J544" s="246"/>
      <c r="K544" s="138"/>
      <c r="L544" s="138"/>
      <c r="M544" s="138"/>
      <c r="N544" s="138"/>
      <c r="O544" s="138"/>
      <c r="P544" s="138"/>
      <c r="Q544" s="138"/>
      <c r="R544" s="138"/>
    </row>
    <row r="545" spans="1:18" s="134" customFormat="1" x14ac:dyDescent="0.25">
      <c r="A545" s="241">
        <v>43237</v>
      </c>
      <c r="B545" s="242">
        <v>180164098</v>
      </c>
      <c r="C545" s="247">
        <v>2</v>
      </c>
      <c r="D545" s="246">
        <v>222338</v>
      </c>
      <c r="E545" s="242"/>
      <c r="F545" s="247"/>
      <c r="G545" s="246"/>
      <c r="H545" s="245"/>
      <c r="I545" s="245"/>
      <c r="J545" s="246"/>
      <c r="K545" s="138"/>
      <c r="L545" s="138"/>
      <c r="M545" s="138"/>
      <c r="N545" s="138"/>
      <c r="O545" s="138"/>
      <c r="P545" s="138"/>
      <c r="Q545" s="138"/>
      <c r="R545" s="138"/>
    </row>
    <row r="546" spans="1:18" s="134" customFormat="1" x14ac:dyDescent="0.25">
      <c r="A546" s="241">
        <v>43237</v>
      </c>
      <c r="B546" s="242">
        <v>180164113</v>
      </c>
      <c r="C546" s="247">
        <v>3</v>
      </c>
      <c r="D546" s="246">
        <v>322175</v>
      </c>
      <c r="E546" s="242"/>
      <c r="F546" s="247"/>
      <c r="G546" s="246"/>
      <c r="H546" s="245"/>
      <c r="I546" s="245">
        <v>4442027</v>
      </c>
      <c r="J546" s="246" t="s">
        <v>17</v>
      </c>
      <c r="K546" s="138"/>
      <c r="L546" s="138"/>
      <c r="M546" s="138"/>
      <c r="N546" s="138"/>
      <c r="O546" s="138"/>
      <c r="P546" s="138"/>
      <c r="Q546" s="138"/>
      <c r="R546" s="138"/>
    </row>
    <row r="547" spans="1:18" s="134" customFormat="1" x14ac:dyDescent="0.25">
      <c r="A547" s="241">
        <v>43238</v>
      </c>
      <c r="B547" s="242">
        <v>180164151</v>
      </c>
      <c r="C547" s="247">
        <v>20</v>
      </c>
      <c r="D547" s="246">
        <v>2113738</v>
      </c>
      <c r="E547" s="242">
        <v>180043034</v>
      </c>
      <c r="F547" s="247">
        <v>11</v>
      </c>
      <c r="G547" s="246">
        <v>1244425</v>
      </c>
      <c r="H547" s="245"/>
      <c r="I547" s="245"/>
      <c r="J547" s="246"/>
      <c r="K547" s="138"/>
      <c r="L547" s="138"/>
      <c r="M547" s="138"/>
      <c r="N547" s="138"/>
      <c r="O547" s="138"/>
      <c r="P547" s="138"/>
      <c r="Q547" s="138"/>
      <c r="R547" s="138"/>
    </row>
    <row r="548" spans="1:18" s="134" customFormat="1" x14ac:dyDescent="0.25">
      <c r="A548" s="241">
        <v>43238</v>
      </c>
      <c r="B548" s="242">
        <v>180164162</v>
      </c>
      <c r="C548" s="247">
        <v>13</v>
      </c>
      <c r="D548" s="246">
        <v>1452150</v>
      </c>
      <c r="E548" s="242"/>
      <c r="F548" s="247"/>
      <c r="G548" s="246"/>
      <c r="H548" s="245"/>
      <c r="I548" s="245"/>
      <c r="J548" s="246"/>
      <c r="K548" s="138"/>
      <c r="L548" s="138"/>
      <c r="M548" s="138"/>
      <c r="N548" s="138"/>
      <c r="O548" s="138"/>
      <c r="P548" s="138"/>
      <c r="Q548" s="138"/>
      <c r="R548" s="138"/>
    </row>
    <row r="549" spans="1:18" s="134" customFormat="1" x14ac:dyDescent="0.25">
      <c r="A549" s="241">
        <v>43238</v>
      </c>
      <c r="B549" s="242">
        <v>180164172</v>
      </c>
      <c r="C549" s="247">
        <v>4</v>
      </c>
      <c r="D549" s="246">
        <v>462788</v>
      </c>
      <c r="E549" s="242"/>
      <c r="F549" s="247"/>
      <c r="G549" s="246"/>
      <c r="H549" s="245"/>
      <c r="I549" s="245"/>
      <c r="J549" s="246"/>
      <c r="K549" s="138"/>
      <c r="L549" s="138"/>
      <c r="M549" s="138"/>
      <c r="N549" s="138"/>
      <c r="O549" s="138"/>
      <c r="P549" s="138"/>
      <c r="Q549" s="138"/>
      <c r="R549" s="138"/>
    </row>
    <row r="550" spans="1:18" s="134" customFormat="1" x14ac:dyDescent="0.25">
      <c r="A550" s="241">
        <v>43238</v>
      </c>
      <c r="B550" s="242">
        <v>180164195</v>
      </c>
      <c r="C550" s="247">
        <v>12</v>
      </c>
      <c r="D550" s="246">
        <v>1246263</v>
      </c>
      <c r="E550" s="242"/>
      <c r="F550" s="247"/>
      <c r="G550" s="246"/>
      <c r="H550" s="245"/>
      <c r="I550" s="245"/>
      <c r="J550" s="246"/>
      <c r="K550" s="138"/>
      <c r="L550" s="138"/>
      <c r="M550" s="138"/>
      <c r="N550" s="138"/>
      <c r="O550" s="138"/>
      <c r="P550" s="138"/>
      <c r="Q550" s="138"/>
      <c r="R550" s="138"/>
    </row>
    <row r="551" spans="1:18" s="134" customFormat="1" x14ac:dyDescent="0.25">
      <c r="A551" s="241">
        <v>43238</v>
      </c>
      <c r="B551" s="242">
        <v>180164219</v>
      </c>
      <c r="C551" s="247">
        <v>6</v>
      </c>
      <c r="D551" s="246">
        <v>593425</v>
      </c>
      <c r="E551" s="242"/>
      <c r="F551" s="247"/>
      <c r="G551" s="246"/>
      <c r="H551" s="245"/>
      <c r="I551" s="245"/>
      <c r="J551" s="246"/>
      <c r="K551" s="138"/>
      <c r="L551" s="138"/>
      <c r="M551" s="138"/>
      <c r="N551" s="138"/>
      <c r="O551" s="138"/>
      <c r="P551" s="138"/>
      <c r="Q551" s="138"/>
      <c r="R551" s="138"/>
    </row>
    <row r="552" spans="1:18" s="134" customFormat="1" x14ac:dyDescent="0.25">
      <c r="A552" s="241">
        <v>43238</v>
      </c>
      <c r="B552" s="242">
        <v>180164230</v>
      </c>
      <c r="C552" s="247">
        <v>2</v>
      </c>
      <c r="D552" s="246">
        <v>124950</v>
      </c>
      <c r="E552" s="242"/>
      <c r="F552" s="247"/>
      <c r="G552" s="246"/>
      <c r="H552" s="245"/>
      <c r="I552" s="245"/>
      <c r="J552" s="246"/>
      <c r="K552" s="138"/>
      <c r="L552" s="138"/>
      <c r="M552" s="138"/>
      <c r="N552" s="138"/>
      <c r="O552" s="138"/>
      <c r="P552" s="138"/>
      <c r="Q552" s="138"/>
      <c r="R552" s="138"/>
    </row>
    <row r="553" spans="1:18" s="134" customFormat="1" x14ac:dyDescent="0.25">
      <c r="A553" s="241">
        <v>43238</v>
      </c>
      <c r="B553" s="242">
        <v>180164248</v>
      </c>
      <c r="C553" s="247">
        <v>4</v>
      </c>
      <c r="D553" s="246">
        <v>487025</v>
      </c>
      <c r="E553" s="242"/>
      <c r="F553" s="247"/>
      <c r="G553" s="246"/>
      <c r="H553" s="245"/>
      <c r="I553" s="245"/>
      <c r="J553" s="246"/>
      <c r="K553" s="138"/>
      <c r="L553" s="138"/>
      <c r="M553" s="138"/>
      <c r="N553" s="138"/>
      <c r="O553" s="138"/>
      <c r="P553" s="138"/>
      <c r="Q553" s="138"/>
      <c r="R553" s="138"/>
    </row>
    <row r="554" spans="1:18" s="134" customFormat="1" x14ac:dyDescent="0.25">
      <c r="A554" s="241">
        <v>43238</v>
      </c>
      <c r="B554" s="242">
        <v>180164252</v>
      </c>
      <c r="C554" s="247">
        <v>6</v>
      </c>
      <c r="D554" s="246">
        <v>955413</v>
      </c>
      <c r="E554" s="242"/>
      <c r="F554" s="247"/>
      <c r="G554" s="246"/>
      <c r="H554" s="245"/>
      <c r="I554" s="245">
        <v>6191327</v>
      </c>
      <c r="J554" s="246" t="s">
        <v>17</v>
      </c>
      <c r="K554" s="138"/>
      <c r="L554" s="138"/>
      <c r="M554" s="138"/>
      <c r="N554" s="138"/>
      <c r="O554" s="138"/>
      <c r="P554" s="138"/>
      <c r="Q554" s="138"/>
      <c r="R554" s="138"/>
    </row>
    <row r="555" spans="1:18" s="134" customFormat="1" x14ac:dyDescent="0.25">
      <c r="A555" s="241">
        <v>43239</v>
      </c>
      <c r="B555" s="242">
        <v>180164302</v>
      </c>
      <c r="C555" s="247">
        <v>21</v>
      </c>
      <c r="D555" s="246">
        <v>2312625</v>
      </c>
      <c r="E555" s="242">
        <v>180043058</v>
      </c>
      <c r="F555" s="247">
        <v>3</v>
      </c>
      <c r="G555" s="246">
        <v>327863</v>
      </c>
      <c r="H555" s="245"/>
      <c r="I555" s="245"/>
      <c r="J555" s="246"/>
      <c r="K555" s="138"/>
      <c r="L555" s="138"/>
      <c r="M555" s="138"/>
      <c r="N555" s="138"/>
      <c r="O555" s="138"/>
      <c r="P555" s="138"/>
      <c r="Q555" s="138"/>
      <c r="R555" s="138"/>
    </row>
    <row r="556" spans="1:18" s="134" customFormat="1" x14ac:dyDescent="0.25">
      <c r="A556" s="241">
        <v>43239</v>
      </c>
      <c r="B556" s="242">
        <v>180164305</v>
      </c>
      <c r="C556" s="247">
        <v>4</v>
      </c>
      <c r="D556" s="246">
        <v>335825</v>
      </c>
      <c r="E556" s="242"/>
      <c r="F556" s="247"/>
      <c r="G556" s="246"/>
      <c r="H556" s="245"/>
      <c r="I556" s="245"/>
      <c r="J556" s="246"/>
      <c r="K556" s="138"/>
      <c r="L556" s="138"/>
      <c r="M556" s="138"/>
      <c r="N556" s="138"/>
      <c r="O556" s="138"/>
      <c r="P556" s="138"/>
      <c r="Q556" s="138"/>
      <c r="R556" s="138"/>
    </row>
    <row r="557" spans="1:18" s="134" customFormat="1" x14ac:dyDescent="0.25">
      <c r="A557" s="241">
        <v>43239</v>
      </c>
      <c r="B557" s="242">
        <v>180164333</v>
      </c>
      <c r="C557" s="247">
        <v>10</v>
      </c>
      <c r="D557" s="246">
        <v>1004325</v>
      </c>
      <c r="E557" s="242"/>
      <c r="F557" s="247"/>
      <c r="G557" s="246"/>
      <c r="H557" s="245"/>
      <c r="I557" s="245"/>
      <c r="J557" s="246"/>
      <c r="K557" s="138"/>
      <c r="L557" s="138"/>
      <c r="M557" s="138"/>
      <c r="N557" s="138"/>
      <c r="O557" s="138"/>
      <c r="P557" s="138"/>
      <c r="Q557" s="138"/>
      <c r="R557" s="138"/>
    </row>
    <row r="558" spans="1:18" s="134" customFormat="1" x14ac:dyDescent="0.25">
      <c r="A558" s="241">
        <v>43239</v>
      </c>
      <c r="B558" s="242">
        <v>180164363</v>
      </c>
      <c r="C558" s="247">
        <v>14</v>
      </c>
      <c r="D558" s="246">
        <v>1281350</v>
      </c>
      <c r="E558" s="242"/>
      <c r="F558" s="247"/>
      <c r="G558" s="246"/>
      <c r="H558" s="245"/>
      <c r="I558" s="245"/>
      <c r="J558" s="246"/>
      <c r="K558" s="138"/>
      <c r="L558" s="138"/>
      <c r="M558" s="138"/>
      <c r="N558" s="138"/>
      <c r="O558" s="138"/>
      <c r="P558" s="138"/>
      <c r="Q558" s="138"/>
      <c r="R558" s="138"/>
    </row>
    <row r="559" spans="1:18" s="134" customFormat="1" x14ac:dyDescent="0.25">
      <c r="A559" s="241">
        <v>43239</v>
      </c>
      <c r="B559" s="242">
        <v>180164407</v>
      </c>
      <c r="C559" s="247">
        <v>8</v>
      </c>
      <c r="D559" s="246">
        <v>812000</v>
      </c>
      <c r="E559" s="242"/>
      <c r="F559" s="247"/>
      <c r="G559" s="246"/>
      <c r="H559" s="245"/>
      <c r="I559" s="245">
        <v>5418262</v>
      </c>
      <c r="J559" s="246" t="s">
        <v>17</v>
      </c>
      <c r="K559" s="138"/>
      <c r="L559" s="138"/>
      <c r="M559" s="138"/>
      <c r="N559" s="138"/>
      <c r="O559" s="138"/>
      <c r="P559" s="138"/>
      <c r="Q559" s="138"/>
      <c r="R559" s="138"/>
    </row>
    <row r="560" spans="1:18" s="134" customFormat="1" x14ac:dyDescent="0.25">
      <c r="A560" s="241">
        <v>43240</v>
      </c>
      <c r="B560" s="242">
        <v>180164427</v>
      </c>
      <c r="C560" s="247">
        <v>31</v>
      </c>
      <c r="D560" s="246">
        <v>3425625</v>
      </c>
      <c r="E560" s="242">
        <v>180043088</v>
      </c>
      <c r="F560" s="247">
        <v>4</v>
      </c>
      <c r="G560" s="246">
        <v>399788</v>
      </c>
      <c r="H560" s="245"/>
      <c r="I560" s="245"/>
      <c r="J560" s="246"/>
      <c r="K560" s="138"/>
      <c r="L560" s="138"/>
      <c r="M560" s="138"/>
      <c r="N560" s="138"/>
      <c r="O560" s="138"/>
      <c r="P560" s="138"/>
      <c r="Q560" s="138"/>
      <c r="R560" s="138"/>
    </row>
    <row r="561" spans="1:18" s="134" customFormat="1" x14ac:dyDescent="0.25">
      <c r="A561" s="241">
        <v>43240</v>
      </c>
      <c r="B561" s="242">
        <v>180164430</v>
      </c>
      <c r="C561" s="247">
        <v>2</v>
      </c>
      <c r="D561" s="246">
        <v>209738</v>
      </c>
      <c r="E561" s="242"/>
      <c r="F561" s="247"/>
      <c r="G561" s="246"/>
      <c r="H561" s="245"/>
      <c r="I561" s="245"/>
      <c r="J561" s="246"/>
      <c r="K561" s="138"/>
      <c r="L561" s="138"/>
      <c r="M561" s="138"/>
      <c r="N561" s="138"/>
      <c r="O561" s="138"/>
      <c r="P561" s="138"/>
      <c r="Q561" s="138"/>
      <c r="R561" s="138"/>
    </row>
    <row r="562" spans="1:18" s="134" customFormat="1" x14ac:dyDescent="0.25">
      <c r="A562" s="241">
        <v>43240</v>
      </c>
      <c r="B562" s="242">
        <v>180164442</v>
      </c>
      <c r="C562" s="247">
        <v>2</v>
      </c>
      <c r="D562" s="246">
        <v>201513</v>
      </c>
      <c r="E562" s="242"/>
      <c r="F562" s="247"/>
      <c r="G562" s="246"/>
      <c r="H562" s="245"/>
      <c r="I562" s="245"/>
      <c r="J562" s="246"/>
      <c r="K562" s="138"/>
      <c r="L562" s="138"/>
      <c r="M562" s="138"/>
      <c r="N562" s="138"/>
      <c r="O562" s="138"/>
      <c r="P562" s="138"/>
      <c r="Q562" s="138"/>
      <c r="R562" s="138"/>
    </row>
    <row r="563" spans="1:18" s="134" customFormat="1" x14ac:dyDescent="0.25">
      <c r="A563" s="241">
        <v>43240</v>
      </c>
      <c r="B563" s="242">
        <v>180164460</v>
      </c>
      <c r="C563" s="247">
        <v>4</v>
      </c>
      <c r="D563" s="246">
        <v>425688</v>
      </c>
      <c r="E563" s="242"/>
      <c r="F563" s="247"/>
      <c r="G563" s="246"/>
      <c r="H563" s="245"/>
      <c r="I563" s="245"/>
      <c r="J563" s="246"/>
      <c r="K563" s="138"/>
      <c r="L563" s="138"/>
      <c r="M563" s="138"/>
      <c r="N563" s="138"/>
      <c r="O563" s="138"/>
      <c r="P563" s="138"/>
      <c r="Q563" s="138"/>
      <c r="R563" s="138"/>
    </row>
    <row r="564" spans="1:18" s="134" customFormat="1" x14ac:dyDescent="0.25">
      <c r="A564" s="241">
        <v>43240</v>
      </c>
      <c r="B564" s="242">
        <v>180164470</v>
      </c>
      <c r="C564" s="247">
        <v>1</v>
      </c>
      <c r="D564" s="246">
        <v>57750</v>
      </c>
      <c r="E564" s="242"/>
      <c r="F564" s="247"/>
      <c r="G564" s="246"/>
      <c r="H564" s="245"/>
      <c r="I564" s="245"/>
      <c r="J564" s="246"/>
      <c r="K564" s="138"/>
      <c r="L564" s="138"/>
      <c r="M564" s="138"/>
      <c r="N564" s="138"/>
      <c r="O564" s="138"/>
      <c r="P564" s="138"/>
      <c r="Q564" s="138"/>
      <c r="R564" s="138"/>
    </row>
    <row r="565" spans="1:18" s="134" customFormat="1" x14ac:dyDescent="0.25">
      <c r="A565" s="241">
        <v>43240</v>
      </c>
      <c r="B565" s="242">
        <v>180164497</v>
      </c>
      <c r="C565" s="247">
        <v>2</v>
      </c>
      <c r="D565" s="246">
        <v>227238</v>
      </c>
      <c r="E565" s="242"/>
      <c r="F565" s="247"/>
      <c r="G565" s="246"/>
      <c r="H565" s="245"/>
      <c r="I565" s="245"/>
      <c r="J565" s="246"/>
      <c r="K565" s="138"/>
      <c r="L565" s="138"/>
      <c r="M565" s="138"/>
      <c r="N565" s="138"/>
      <c r="O565" s="138"/>
      <c r="P565" s="138"/>
      <c r="Q565" s="138"/>
      <c r="R565" s="138"/>
    </row>
    <row r="566" spans="1:18" s="134" customFormat="1" x14ac:dyDescent="0.25">
      <c r="A566" s="241">
        <v>43240</v>
      </c>
      <c r="B566" s="242">
        <v>180164513</v>
      </c>
      <c r="C566" s="247">
        <v>2</v>
      </c>
      <c r="D566" s="246">
        <v>245613</v>
      </c>
      <c r="E566" s="242"/>
      <c r="F566" s="247"/>
      <c r="G566" s="246"/>
      <c r="H566" s="245"/>
      <c r="I566" s="245"/>
      <c r="J566" s="246"/>
      <c r="K566" s="138"/>
      <c r="L566" s="138"/>
      <c r="M566" s="138"/>
      <c r="N566" s="138"/>
      <c r="O566" s="138"/>
      <c r="P566" s="138"/>
      <c r="Q566" s="138"/>
      <c r="R566" s="138"/>
    </row>
    <row r="567" spans="1:18" s="134" customFormat="1" x14ac:dyDescent="0.25">
      <c r="A567" s="241">
        <v>43240</v>
      </c>
      <c r="B567" s="242">
        <v>180164527</v>
      </c>
      <c r="C567" s="247">
        <v>2</v>
      </c>
      <c r="D567" s="246">
        <v>145950</v>
      </c>
      <c r="E567" s="242"/>
      <c r="F567" s="247"/>
      <c r="G567" s="246"/>
      <c r="H567" s="245"/>
      <c r="I567" s="245"/>
      <c r="J567" s="246"/>
      <c r="K567" s="138"/>
      <c r="L567" s="138"/>
      <c r="M567" s="138"/>
      <c r="N567" s="138"/>
      <c r="O567" s="138"/>
      <c r="P567" s="138"/>
      <c r="Q567" s="138"/>
      <c r="R567" s="138"/>
    </row>
    <row r="568" spans="1:18" s="134" customFormat="1" x14ac:dyDescent="0.25">
      <c r="A568" s="241">
        <v>43240</v>
      </c>
      <c r="B568" s="242">
        <v>180164535</v>
      </c>
      <c r="C568" s="247">
        <v>4</v>
      </c>
      <c r="D568" s="246">
        <v>338363</v>
      </c>
      <c r="E568" s="242"/>
      <c r="F568" s="247"/>
      <c r="G568" s="246"/>
      <c r="H568" s="245"/>
      <c r="I568" s="245">
        <v>4877690</v>
      </c>
      <c r="J568" s="246" t="s">
        <v>17</v>
      </c>
      <c r="K568" s="138"/>
      <c r="L568" s="138"/>
      <c r="M568" s="138"/>
      <c r="N568" s="138"/>
      <c r="O568" s="138"/>
      <c r="P568" s="138"/>
      <c r="Q568" s="138"/>
      <c r="R568" s="138"/>
    </row>
    <row r="569" spans="1:18" s="134" customFormat="1" x14ac:dyDescent="0.25">
      <c r="A569" s="241">
        <v>43241</v>
      </c>
      <c r="B569" s="242">
        <v>180164548</v>
      </c>
      <c r="C569" s="247">
        <v>30</v>
      </c>
      <c r="D569" s="246">
        <v>3561600</v>
      </c>
      <c r="E569" s="242">
        <v>180043131</v>
      </c>
      <c r="F569" s="247">
        <v>2</v>
      </c>
      <c r="G569" s="246">
        <v>238350</v>
      </c>
      <c r="H569" s="245"/>
      <c r="I569" s="245"/>
      <c r="J569" s="246"/>
      <c r="K569" s="138"/>
      <c r="L569" s="138"/>
      <c r="M569" s="138"/>
      <c r="N569" s="138"/>
      <c r="O569" s="138"/>
      <c r="P569" s="138"/>
      <c r="Q569" s="138"/>
      <c r="R569" s="138"/>
    </row>
    <row r="570" spans="1:18" s="134" customFormat="1" x14ac:dyDescent="0.25">
      <c r="A570" s="241">
        <v>43241</v>
      </c>
      <c r="B570" s="242">
        <v>180164564</v>
      </c>
      <c r="C570" s="247">
        <v>10</v>
      </c>
      <c r="D570" s="246">
        <v>1035300</v>
      </c>
      <c r="E570" s="242"/>
      <c r="F570" s="247"/>
      <c r="G570" s="246"/>
      <c r="H570" s="245"/>
      <c r="I570" s="245"/>
      <c r="J570" s="246"/>
      <c r="K570" s="138"/>
      <c r="L570" s="138"/>
      <c r="M570" s="138"/>
      <c r="N570" s="138"/>
      <c r="O570" s="138"/>
      <c r="P570" s="138"/>
      <c r="Q570" s="138"/>
      <c r="R570" s="138"/>
    </row>
    <row r="571" spans="1:18" s="134" customFormat="1" x14ac:dyDescent="0.25">
      <c r="A571" s="241">
        <v>43241</v>
      </c>
      <c r="B571" s="242">
        <v>180164574</v>
      </c>
      <c r="C571" s="247">
        <v>6</v>
      </c>
      <c r="D571" s="246">
        <v>612150</v>
      </c>
      <c r="E571" s="242"/>
      <c r="F571" s="247"/>
      <c r="G571" s="246"/>
      <c r="H571" s="245"/>
      <c r="I571" s="245"/>
      <c r="J571" s="246"/>
      <c r="K571" s="138"/>
      <c r="L571" s="138"/>
      <c r="M571" s="138"/>
      <c r="N571" s="138"/>
      <c r="O571" s="138"/>
      <c r="P571" s="138"/>
      <c r="Q571" s="138"/>
      <c r="R571" s="138"/>
    </row>
    <row r="572" spans="1:18" s="134" customFormat="1" x14ac:dyDescent="0.25">
      <c r="A572" s="241">
        <v>43241</v>
      </c>
      <c r="B572" s="242">
        <v>180164579</v>
      </c>
      <c r="C572" s="247">
        <v>6</v>
      </c>
      <c r="D572" s="246">
        <v>544425</v>
      </c>
      <c r="E572" s="242"/>
      <c r="F572" s="247"/>
      <c r="G572" s="246"/>
      <c r="H572" s="245"/>
      <c r="I572" s="245"/>
      <c r="J572" s="246"/>
      <c r="K572" s="138"/>
      <c r="L572" s="138"/>
      <c r="M572" s="138"/>
      <c r="N572" s="138"/>
      <c r="O572" s="138"/>
      <c r="P572" s="138"/>
      <c r="Q572" s="138"/>
      <c r="R572" s="138"/>
    </row>
    <row r="573" spans="1:18" s="134" customFormat="1" x14ac:dyDescent="0.25">
      <c r="A573" s="241">
        <v>43241</v>
      </c>
      <c r="B573" s="242">
        <v>180164603</v>
      </c>
      <c r="C573" s="247">
        <v>10</v>
      </c>
      <c r="D573" s="246">
        <v>965300</v>
      </c>
      <c r="E573" s="242"/>
      <c r="F573" s="247"/>
      <c r="G573" s="246"/>
      <c r="H573" s="245"/>
      <c r="I573" s="245"/>
      <c r="J573" s="246"/>
      <c r="K573" s="138"/>
      <c r="L573" s="138"/>
      <c r="M573" s="138"/>
      <c r="N573" s="138"/>
      <c r="O573" s="138"/>
      <c r="P573" s="138"/>
      <c r="Q573" s="138"/>
      <c r="R573" s="138"/>
    </row>
    <row r="574" spans="1:18" s="134" customFormat="1" x14ac:dyDescent="0.25">
      <c r="A574" s="241">
        <v>43241</v>
      </c>
      <c r="B574" s="242">
        <v>180164621</v>
      </c>
      <c r="C574" s="247">
        <v>15</v>
      </c>
      <c r="D574" s="246">
        <v>1616913</v>
      </c>
      <c r="E574" s="242"/>
      <c r="F574" s="247"/>
      <c r="G574" s="246"/>
      <c r="H574" s="245"/>
      <c r="I574" s="245"/>
      <c r="J574" s="246"/>
      <c r="K574" s="138"/>
      <c r="L574" s="138"/>
      <c r="M574" s="138"/>
      <c r="N574" s="138"/>
      <c r="O574" s="138"/>
      <c r="P574" s="138"/>
      <c r="Q574" s="138"/>
      <c r="R574" s="138"/>
    </row>
    <row r="575" spans="1:18" s="134" customFormat="1" x14ac:dyDescent="0.25">
      <c r="A575" s="241">
        <v>43241</v>
      </c>
      <c r="B575" s="242">
        <v>180164641</v>
      </c>
      <c r="C575" s="247">
        <v>5</v>
      </c>
      <c r="D575" s="246">
        <v>753988</v>
      </c>
      <c r="E575" s="242"/>
      <c r="F575" s="247"/>
      <c r="G575" s="246"/>
      <c r="H575" s="245"/>
      <c r="I575" s="245"/>
      <c r="J575" s="246"/>
      <c r="K575" s="138"/>
      <c r="L575" s="138"/>
      <c r="M575" s="138"/>
      <c r="N575" s="138"/>
      <c r="O575" s="138"/>
      <c r="P575" s="138"/>
      <c r="Q575" s="138"/>
      <c r="R575" s="138"/>
    </row>
    <row r="576" spans="1:18" s="134" customFormat="1" x14ac:dyDescent="0.25">
      <c r="A576" s="241">
        <v>43241</v>
      </c>
      <c r="B576" s="242">
        <v>180164650</v>
      </c>
      <c r="C576" s="247">
        <v>13</v>
      </c>
      <c r="D576" s="246">
        <v>1299813</v>
      </c>
      <c r="E576" s="242"/>
      <c r="F576" s="247"/>
      <c r="G576" s="246"/>
      <c r="H576" s="245"/>
      <c r="I576" s="245">
        <v>10151139</v>
      </c>
      <c r="J576" s="246" t="s">
        <v>17</v>
      </c>
      <c r="K576" s="138"/>
      <c r="L576" s="138"/>
      <c r="M576" s="138"/>
      <c r="N576" s="138"/>
      <c r="O576" s="138"/>
      <c r="P576" s="138"/>
      <c r="Q576" s="138"/>
      <c r="R576" s="138"/>
    </row>
    <row r="577" spans="1:18" s="134" customFormat="1" x14ac:dyDescent="0.25">
      <c r="A577" s="241">
        <v>43242</v>
      </c>
      <c r="B577" s="242">
        <v>180164663</v>
      </c>
      <c r="C577" s="247">
        <v>30</v>
      </c>
      <c r="D577" s="246">
        <v>3089538</v>
      </c>
      <c r="E577" s="242">
        <v>180043164</v>
      </c>
      <c r="F577" s="247">
        <v>4</v>
      </c>
      <c r="G577" s="246">
        <v>402588</v>
      </c>
      <c r="H577" s="245"/>
      <c r="I577" s="245"/>
      <c r="J577" s="246"/>
      <c r="K577" s="138"/>
      <c r="L577" s="138"/>
      <c r="M577" s="138"/>
      <c r="N577" s="138"/>
      <c r="O577" s="138"/>
      <c r="P577" s="138"/>
      <c r="Q577" s="138"/>
      <c r="R577" s="138"/>
    </row>
    <row r="578" spans="1:18" s="134" customFormat="1" x14ac:dyDescent="0.25">
      <c r="A578" s="241">
        <v>43242</v>
      </c>
      <c r="B578" s="242">
        <v>180164697</v>
      </c>
      <c r="C578" s="247">
        <v>18</v>
      </c>
      <c r="D578" s="246">
        <v>2058000</v>
      </c>
      <c r="E578" s="242"/>
      <c r="F578" s="247"/>
      <c r="G578" s="246"/>
      <c r="H578" s="245"/>
      <c r="I578" s="245"/>
      <c r="J578" s="246"/>
      <c r="K578" s="138"/>
      <c r="L578" s="138"/>
      <c r="M578" s="138"/>
      <c r="N578" s="138"/>
      <c r="O578" s="138"/>
      <c r="P578" s="138"/>
      <c r="Q578" s="138"/>
      <c r="R578" s="138"/>
    </row>
    <row r="579" spans="1:18" s="134" customFormat="1" x14ac:dyDescent="0.25">
      <c r="A579" s="241">
        <v>43242</v>
      </c>
      <c r="B579" s="242">
        <v>180164714</v>
      </c>
      <c r="C579" s="247">
        <v>9</v>
      </c>
      <c r="D579" s="246">
        <v>969063</v>
      </c>
      <c r="E579" s="242"/>
      <c r="F579" s="247"/>
      <c r="G579" s="246"/>
      <c r="H579" s="245"/>
      <c r="I579" s="245"/>
      <c r="J579" s="246"/>
      <c r="K579" s="138"/>
      <c r="L579" s="138"/>
      <c r="M579" s="138"/>
      <c r="N579" s="138"/>
      <c r="O579" s="138"/>
      <c r="P579" s="138"/>
      <c r="Q579" s="138"/>
      <c r="R579" s="138"/>
    </row>
    <row r="580" spans="1:18" s="134" customFormat="1" x14ac:dyDescent="0.25">
      <c r="A580" s="241">
        <v>43242</v>
      </c>
      <c r="B580" s="242">
        <v>180164727</v>
      </c>
      <c r="C580" s="247">
        <v>5</v>
      </c>
      <c r="D580" s="246">
        <v>587738</v>
      </c>
      <c r="E580" s="242"/>
      <c r="F580" s="247"/>
      <c r="G580" s="246"/>
      <c r="H580" s="245"/>
      <c r="I580" s="245"/>
      <c r="J580" s="246"/>
      <c r="K580" s="138"/>
      <c r="L580" s="138"/>
      <c r="M580" s="138"/>
      <c r="N580" s="138"/>
      <c r="O580" s="138"/>
      <c r="P580" s="138"/>
      <c r="Q580" s="138"/>
      <c r="R580" s="138"/>
    </row>
    <row r="581" spans="1:18" s="134" customFormat="1" x14ac:dyDescent="0.25">
      <c r="A581" s="241">
        <v>43242</v>
      </c>
      <c r="B581" s="242">
        <v>180164743</v>
      </c>
      <c r="C581" s="247">
        <v>2</v>
      </c>
      <c r="D581" s="246">
        <v>171063</v>
      </c>
      <c r="E581" s="242"/>
      <c r="F581" s="247"/>
      <c r="G581" s="246"/>
      <c r="H581" s="245"/>
      <c r="I581" s="245"/>
      <c r="J581" s="246"/>
      <c r="K581" s="138"/>
      <c r="L581" s="138"/>
      <c r="M581" s="138"/>
      <c r="N581" s="138"/>
      <c r="O581" s="138"/>
      <c r="P581" s="138"/>
      <c r="Q581" s="138"/>
      <c r="R581" s="138"/>
    </row>
    <row r="582" spans="1:18" s="134" customFormat="1" x14ac:dyDescent="0.25">
      <c r="A582" s="241">
        <v>43242</v>
      </c>
      <c r="B582" s="242">
        <v>180164762</v>
      </c>
      <c r="C582" s="247">
        <v>4</v>
      </c>
      <c r="D582" s="246">
        <v>452288</v>
      </c>
      <c r="E582" s="242"/>
      <c r="F582" s="247"/>
      <c r="G582" s="246"/>
      <c r="H582" s="245"/>
      <c r="I582" s="245"/>
      <c r="J582" s="246"/>
      <c r="K582" s="138"/>
      <c r="L582" s="138"/>
      <c r="M582" s="138"/>
      <c r="N582" s="138"/>
      <c r="O582" s="138"/>
      <c r="P582" s="138"/>
      <c r="Q582" s="138"/>
      <c r="R582" s="138"/>
    </row>
    <row r="583" spans="1:18" s="134" customFormat="1" x14ac:dyDescent="0.25">
      <c r="A583" s="241">
        <v>43242</v>
      </c>
      <c r="B583" s="242">
        <v>180164770</v>
      </c>
      <c r="C583" s="247">
        <v>1</v>
      </c>
      <c r="D583" s="246">
        <v>100100</v>
      </c>
      <c r="E583" s="242"/>
      <c r="F583" s="247"/>
      <c r="G583" s="246"/>
      <c r="H583" s="245"/>
      <c r="I583" s="245"/>
      <c r="J583" s="246"/>
      <c r="K583" s="138"/>
      <c r="L583" s="138"/>
      <c r="M583" s="138"/>
      <c r="N583" s="138"/>
      <c r="O583" s="138"/>
      <c r="P583" s="138"/>
      <c r="Q583" s="138"/>
      <c r="R583" s="138"/>
    </row>
    <row r="584" spans="1:18" s="134" customFormat="1" x14ac:dyDescent="0.25">
      <c r="A584" s="241">
        <v>43242</v>
      </c>
      <c r="B584" s="242">
        <v>180164772</v>
      </c>
      <c r="C584" s="247">
        <v>1</v>
      </c>
      <c r="D584" s="246">
        <v>120575</v>
      </c>
      <c r="E584" s="242"/>
      <c r="F584" s="247"/>
      <c r="G584" s="246"/>
      <c r="H584" s="245"/>
      <c r="I584" s="245">
        <v>7145777</v>
      </c>
      <c r="J584" s="246" t="s">
        <v>17</v>
      </c>
      <c r="K584" s="138"/>
      <c r="L584" s="138"/>
      <c r="M584" s="138"/>
      <c r="N584" s="138"/>
      <c r="O584" s="138"/>
      <c r="P584" s="138"/>
      <c r="Q584" s="138"/>
      <c r="R584" s="138"/>
    </row>
    <row r="585" spans="1:18" s="134" customFormat="1" x14ac:dyDescent="0.25">
      <c r="A585" s="241">
        <v>43243</v>
      </c>
      <c r="B585" s="242">
        <v>180164798</v>
      </c>
      <c r="C585" s="247">
        <v>23</v>
      </c>
      <c r="D585" s="246">
        <v>2282000</v>
      </c>
      <c r="E585" s="242">
        <v>180043192</v>
      </c>
      <c r="F585" s="247">
        <v>9</v>
      </c>
      <c r="G585" s="246">
        <v>1147475</v>
      </c>
      <c r="H585" s="245"/>
      <c r="I585" s="245"/>
      <c r="J585" s="246"/>
      <c r="K585" s="138"/>
      <c r="L585" s="138"/>
      <c r="M585" s="138"/>
      <c r="N585" s="138"/>
      <c r="O585" s="138"/>
      <c r="P585" s="138"/>
      <c r="Q585" s="138"/>
      <c r="R585" s="138"/>
    </row>
    <row r="586" spans="1:18" s="134" customFormat="1" x14ac:dyDescent="0.25">
      <c r="A586" s="241">
        <v>43243</v>
      </c>
      <c r="B586" s="242">
        <v>180164823</v>
      </c>
      <c r="C586" s="247">
        <v>5</v>
      </c>
      <c r="D586" s="246">
        <v>522288</v>
      </c>
      <c r="E586" s="242">
        <v>180043212</v>
      </c>
      <c r="F586" s="247">
        <v>3</v>
      </c>
      <c r="G586" s="246">
        <v>304150</v>
      </c>
      <c r="H586" s="245"/>
      <c r="I586" s="245"/>
      <c r="J586" s="246"/>
      <c r="K586" s="138"/>
      <c r="L586" s="138"/>
      <c r="M586" s="138"/>
      <c r="N586" s="138"/>
      <c r="O586" s="138"/>
      <c r="P586" s="138"/>
      <c r="Q586" s="138"/>
      <c r="R586" s="138"/>
    </row>
    <row r="587" spans="1:18" s="134" customFormat="1" x14ac:dyDescent="0.25">
      <c r="A587" s="241">
        <v>43243</v>
      </c>
      <c r="B587" s="242">
        <v>180164831</v>
      </c>
      <c r="C587" s="247">
        <v>7</v>
      </c>
      <c r="D587" s="246">
        <v>615388</v>
      </c>
      <c r="E587" s="242"/>
      <c r="F587" s="247"/>
      <c r="G587" s="246"/>
      <c r="H587" s="245"/>
      <c r="I587" s="245"/>
      <c r="J587" s="246"/>
      <c r="K587" s="138"/>
      <c r="L587" s="138"/>
      <c r="M587" s="138"/>
      <c r="N587" s="138"/>
      <c r="O587" s="138"/>
      <c r="P587" s="138"/>
      <c r="Q587" s="138"/>
      <c r="R587" s="138"/>
    </row>
    <row r="588" spans="1:18" s="134" customFormat="1" x14ac:dyDescent="0.25">
      <c r="A588" s="241">
        <v>43243</v>
      </c>
      <c r="B588" s="242">
        <v>180164853</v>
      </c>
      <c r="C588" s="247">
        <v>12</v>
      </c>
      <c r="D588" s="246">
        <v>1304275</v>
      </c>
      <c r="E588" s="242"/>
      <c r="F588" s="247"/>
      <c r="G588" s="246"/>
      <c r="H588" s="245"/>
      <c r="I588" s="245"/>
      <c r="J588" s="246"/>
      <c r="K588" s="138"/>
      <c r="L588" s="138"/>
      <c r="M588" s="138"/>
      <c r="N588" s="138"/>
      <c r="O588" s="138"/>
      <c r="P588" s="138"/>
      <c r="Q588" s="138"/>
      <c r="R588" s="138"/>
    </row>
    <row r="589" spans="1:18" s="134" customFormat="1" x14ac:dyDescent="0.25">
      <c r="A589" s="241">
        <v>43243</v>
      </c>
      <c r="B589" s="242">
        <v>180164868</v>
      </c>
      <c r="C589" s="247">
        <v>6</v>
      </c>
      <c r="D589" s="246">
        <v>683900</v>
      </c>
      <c r="E589" s="242"/>
      <c r="F589" s="247"/>
      <c r="G589" s="246"/>
      <c r="H589" s="245"/>
      <c r="I589" s="245"/>
      <c r="J589" s="246"/>
      <c r="K589" s="138"/>
      <c r="L589" s="138"/>
      <c r="M589" s="138"/>
      <c r="N589" s="138"/>
      <c r="O589" s="138"/>
      <c r="P589" s="138"/>
      <c r="Q589" s="138"/>
      <c r="R589" s="138"/>
    </row>
    <row r="590" spans="1:18" s="134" customFormat="1" x14ac:dyDescent="0.25">
      <c r="A590" s="241">
        <v>43243</v>
      </c>
      <c r="B590" s="242">
        <v>180164902</v>
      </c>
      <c r="C590" s="247">
        <v>6</v>
      </c>
      <c r="D590" s="246">
        <v>599025</v>
      </c>
      <c r="E590" s="242"/>
      <c r="F590" s="247"/>
      <c r="G590" s="246"/>
      <c r="H590" s="245"/>
      <c r="I590" s="245"/>
      <c r="J590" s="246"/>
      <c r="K590" s="138"/>
      <c r="L590" s="138"/>
      <c r="M590" s="138"/>
      <c r="N590" s="138"/>
      <c r="O590" s="138"/>
      <c r="P590" s="138"/>
      <c r="Q590" s="138"/>
      <c r="R590" s="138"/>
    </row>
    <row r="591" spans="1:18" s="134" customFormat="1" x14ac:dyDescent="0.25">
      <c r="A591" s="241">
        <v>43243</v>
      </c>
      <c r="B591" s="242">
        <v>180164903</v>
      </c>
      <c r="C591" s="247">
        <v>4</v>
      </c>
      <c r="D591" s="246">
        <v>468388</v>
      </c>
      <c r="E591" s="242"/>
      <c r="F591" s="247"/>
      <c r="G591" s="246"/>
      <c r="H591" s="245"/>
      <c r="I591" s="245">
        <v>5023639</v>
      </c>
      <c r="J591" s="246" t="s">
        <v>17</v>
      </c>
      <c r="K591" s="138"/>
      <c r="L591" s="138"/>
      <c r="M591" s="138"/>
      <c r="N591" s="138"/>
      <c r="O591" s="138"/>
      <c r="P591" s="138"/>
      <c r="Q591" s="138"/>
      <c r="R591" s="138"/>
    </row>
    <row r="592" spans="1:18" s="134" customFormat="1" x14ac:dyDescent="0.25">
      <c r="A592" s="241">
        <v>43244</v>
      </c>
      <c r="B592" s="242">
        <v>180164925</v>
      </c>
      <c r="C592" s="247">
        <v>35</v>
      </c>
      <c r="D592" s="246">
        <v>4101738</v>
      </c>
      <c r="E592" s="242">
        <v>180043227</v>
      </c>
      <c r="F592" s="247">
        <v>3</v>
      </c>
      <c r="G592" s="246">
        <v>389200</v>
      </c>
      <c r="H592" s="245"/>
      <c r="I592" s="245"/>
      <c r="J592" s="246"/>
      <c r="K592" s="138"/>
      <c r="L592" s="138"/>
      <c r="M592" s="138"/>
      <c r="N592" s="138"/>
      <c r="O592" s="138"/>
      <c r="P592" s="138"/>
      <c r="Q592" s="138"/>
      <c r="R592" s="138"/>
    </row>
    <row r="593" spans="1:18" s="134" customFormat="1" x14ac:dyDescent="0.25">
      <c r="A593" s="241">
        <v>43244</v>
      </c>
      <c r="B593" s="242">
        <v>180164937</v>
      </c>
      <c r="C593" s="247">
        <v>8</v>
      </c>
      <c r="D593" s="246">
        <v>1010713</v>
      </c>
      <c r="E593" s="242">
        <v>180043236</v>
      </c>
      <c r="F593" s="247">
        <v>7</v>
      </c>
      <c r="G593" s="246">
        <v>865638</v>
      </c>
      <c r="H593" s="245"/>
      <c r="I593" s="245"/>
      <c r="J593" s="246"/>
      <c r="K593" s="138"/>
      <c r="L593" s="138"/>
      <c r="M593" s="138"/>
      <c r="N593" s="138"/>
      <c r="O593" s="138"/>
      <c r="P593" s="138"/>
      <c r="Q593" s="138"/>
      <c r="R593" s="138"/>
    </row>
    <row r="594" spans="1:18" s="134" customFormat="1" x14ac:dyDescent="0.25">
      <c r="A594" s="241">
        <v>43244</v>
      </c>
      <c r="B594" s="242">
        <v>180164942</v>
      </c>
      <c r="C594" s="247">
        <v>3</v>
      </c>
      <c r="D594" s="246">
        <v>223213</v>
      </c>
      <c r="E594" s="242"/>
      <c r="F594" s="247"/>
      <c r="G594" s="246"/>
      <c r="H594" s="245"/>
      <c r="I594" s="245"/>
      <c r="J594" s="246"/>
      <c r="K594" s="138"/>
      <c r="L594" s="138"/>
      <c r="M594" s="138"/>
      <c r="N594" s="138"/>
      <c r="O594" s="138"/>
      <c r="P594" s="138"/>
      <c r="Q594" s="138"/>
      <c r="R594" s="138"/>
    </row>
    <row r="595" spans="1:18" s="134" customFormat="1" x14ac:dyDescent="0.25">
      <c r="A595" s="241">
        <v>43244</v>
      </c>
      <c r="B595" s="242">
        <v>180164953</v>
      </c>
      <c r="C595" s="247">
        <v>2</v>
      </c>
      <c r="D595" s="246">
        <v>140525</v>
      </c>
      <c r="E595" s="242"/>
      <c r="F595" s="247"/>
      <c r="G595" s="246"/>
      <c r="H595" s="245"/>
      <c r="I595" s="245"/>
      <c r="J595" s="246"/>
      <c r="K595" s="138"/>
      <c r="L595" s="138"/>
      <c r="M595" s="138"/>
      <c r="N595" s="138"/>
      <c r="O595" s="138"/>
      <c r="P595" s="138"/>
      <c r="Q595" s="138"/>
      <c r="R595" s="138"/>
    </row>
    <row r="596" spans="1:18" s="134" customFormat="1" x14ac:dyDescent="0.25">
      <c r="A596" s="241">
        <v>43244</v>
      </c>
      <c r="B596" s="242">
        <v>180164972</v>
      </c>
      <c r="C596" s="247">
        <v>5</v>
      </c>
      <c r="D596" s="246">
        <v>527888</v>
      </c>
      <c r="E596" s="242"/>
      <c r="F596" s="247"/>
      <c r="G596" s="246"/>
      <c r="H596" s="245"/>
      <c r="I596" s="245"/>
      <c r="J596" s="246"/>
      <c r="K596" s="138"/>
      <c r="L596" s="138"/>
      <c r="M596" s="138"/>
      <c r="N596" s="138"/>
      <c r="O596" s="138"/>
      <c r="P596" s="138"/>
      <c r="Q596" s="138"/>
      <c r="R596" s="138"/>
    </row>
    <row r="597" spans="1:18" s="134" customFormat="1" x14ac:dyDescent="0.25">
      <c r="A597" s="241">
        <v>43244</v>
      </c>
      <c r="B597" s="242">
        <v>180164994</v>
      </c>
      <c r="C597" s="247">
        <v>8</v>
      </c>
      <c r="D597" s="246">
        <v>996450</v>
      </c>
      <c r="E597" s="242"/>
      <c r="F597" s="247"/>
      <c r="G597" s="246"/>
      <c r="H597" s="245"/>
      <c r="I597" s="245"/>
      <c r="J597" s="246"/>
      <c r="K597" s="138"/>
      <c r="L597" s="138"/>
      <c r="M597" s="138"/>
      <c r="N597" s="138"/>
      <c r="O597" s="138"/>
      <c r="P597" s="138"/>
      <c r="Q597" s="138"/>
      <c r="R597" s="138"/>
    </row>
    <row r="598" spans="1:18" s="134" customFormat="1" x14ac:dyDescent="0.25">
      <c r="A598" s="241">
        <v>43244</v>
      </c>
      <c r="B598" s="242">
        <v>180165016</v>
      </c>
      <c r="C598" s="247">
        <v>5</v>
      </c>
      <c r="D598" s="246">
        <v>537513</v>
      </c>
      <c r="E598" s="242"/>
      <c r="F598" s="247"/>
      <c r="G598" s="246"/>
      <c r="H598" s="245"/>
      <c r="I598" s="245"/>
      <c r="J598" s="246"/>
      <c r="K598" s="138"/>
      <c r="L598" s="138"/>
      <c r="M598" s="138"/>
      <c r="N598" s="138"/>
      <c r="O598" s="138"/>
      <c r="P598" s="138"/>
      <c r="Q598" s="138"/>
      <c r="R598" s="138"/>
    </row>
    <row r="599" spans="1:18" s="134" customFormat="1" x14ac:dyDescent="0.25">
      <c r="A599" s="241">
        <v>43244</v>
      </c>
      <c r="B599" s="242">
        <v>180165027</v>
      </c>
      <c r="C599" s="247">
        <v>5</v>
      </c>
      <c r="D599" s="246">
        <v>491050</v>
      </c>
      <c r="E599" s="242"/>
      <c r="F599" s="247"/>
      <c r="G599" s="246"/>
      <c r="H599" s="245"/>
      <c r="I599" s="245">
        <v>6774252</v>
      </c>
      <c r="J599" s="246" t="s">
        <v>17</v>
      </c>
      <c r="K599" s="138"/>
      <c r="L599" s="138"/>
      <c r="M599" s="138"/>
      <c r="N599" s="138"/>
      <c r="O599" s="138"/>
      <c r="P599" s="138"/>
      <c r="Q599" s="138"/>
      <c r="R599" s="138"/>
    </row>
    <row r="600" spans="1:18" s="134" customFormat="1" x14ac:dyDescent="0.25">
      <c r="A600" s="241">
        <v>43245</v>
      </c>
      <c r="B600" s="242">
        <v>180165055</v>
      </c>
      <c r="C600" s="247">
        <v>7</v>
      </c>
      <c r="D600" s="246">
        <v>759500</v>
      </c>
      <c r="E600" s="242">
        <v>180043263</v>
      </c>
      <c r="F600" s="247">
        <v>4</v>
      </c>
      <c r="G600" s="246">
        <v>370038</v>
      </c>
      <c r="H600" s="245"/>
      <c r="I600" s="245"/>
      <c r="J600" s="246"/>
      <c r="K600" s="138"/>
      <c r="L600" s="138"/>
      <c r="M600" s="138"/>
      <c r="N600" s="138"/>
      <c r="O600" s="138"/>
      <c r="P600" s="138"/>
      <c r="Q600" s="138"/>
      <c r="R600" s="138"/>
    </row>
    <row r="601" spans="1:18" s="134" customFormat="1" x14ac:dyDescent="0.25">
      <c r="A601" s="241">
        <v>43245</v>
      </c>
      <c r="B601" s="242">
        <v>180165056</v>
      </c>
      <c r="C601" s="247">
        <v>41</v>
      </c>
      <c r="D601" s="246">
        <v>4078113</v>
      </c>
      <c r="E601" s="242">
        <v>180043268</v>
      </c>
      <c r="F601" s="247">
        <v>5</v>
      </c>
      <c r="G601" s="246">
        <v>638750</v>
      </c>
      <c r="H601" s="245"/>
      <c r="I601" s="245"/>
      <c r="J601" s="246"/>
      <c r="K601" s="138"/>
      <c r="L601" s="138"/>
      <c r="M601" s="138"/>
      <c r="N601" s="138"/>
      <c r="O601" s="138"/>
      <c r="P601" s="138"/>
      <c r="Q601" s="138"/>
      <c r="R601" s="138"/>
    </row>
    <row r="602" spans="1:18" s="134" customFormat="1" x14ac:dyDescent="0.25">
      <c r="A602" s="241">
        <v>43245</v>
      </c>
      <c r="B602" s="242">
        <v>180165081</v>
      </c>
      <c r="C602" s="247">
        <v>10</v>
      </c>
      <c r="D602" s="246">
        <v>977988</v>
      </c>
      <c r="E602" s="242"/>
      <c r="F602" s="247"/>
      <c r="G602" s="246"/>
      <c r="H602" s="245"/>
      <c r="I602" s="245"/>
      <c r="J602" s="246"/>
      <c r="K602" s="138"/>
      <c r="L602" s="138"/>
      <c r="M602" s="138"/>
      <c r="N602" s="138"/>
      <c r="O602" s="138"/>
      <c r="P602" s="138"/>
      <c r="Q602" s="138"/>
      <c r="R602" s="138"/>
    </row>
    <row r="603" spans="1:18" s="134" customFormat="1" x14ac:dyDescent="0.25">
      <c r="A603" s="241">
        <v>43245</v>
      </c>
      <c r="B603" s="242">
        <v>180165099</v>
      </c>
      <c r="C603" s="247">
        <v>24</v>
      </c>
      <c r="D603" s="246">
        <v>2362938</v>
      </c>
      <c r="E603" s="242"/>
      <c r="F603" s="247"/>
      <c r="G603" s="246"/>
      <c r="H603" s="245"/>
      <c r="I603" s="245"/>
      <c r="J603" s="246"/>
      <c r="K603" s="138"/>
      <c r="L603" s="138"/>
      <c r="M603" s="138"/>
      <c r="N603" s="138"/>
      <c r="O603" s="138"/>
      <c r="P603" s="138"/>
      <c r="Q603" s="138"/>
      <c r="R603" s="138"/>
    </row>
    <row r="604" spans="1:18" s="134" customFormat="1" x14ac:dyDescent="0.25">
      <c r="A604" s="241">
        <v>43245</v>
      </c>
      <c r="B604" s="242">
        <v>180165109</v>
      </c>
      <c r="C604" s="247">
        <v>7</v>
      </c>
      <c r="D604" s="246">
        <v>803513</v>
      </c>
      <c r="E604" s="242"/>
      <c r="F604" s="247"/>
      <c r="G604" s="246"/>
      <c r="H604" s="245"/>
      <c r="I604" s="245"/>
      <c r="J604" s="246"/>
      <c r="K604" s="138"/>
      <c r="L604" s="138"/>
      <c r="M604" s="138"/>
      <c r="N604" s="138"/>
      <c r="O604" s="138"/>
      <c r="P604" s="138"/>
      <c r="Q604" s="138"/>
      <c r="R604" s="138"/>
    </row>
    <row r="605" spans="1:18" s="134" customFormat="1" x14ac:dyDescent="0.25">
      <c r="A605" s="241">
        <v>43245</v>
      </c>
      <c r="B605" s="242">
        <v>180165414</v>
      </c>
      <c r="C605" s="247">
        <v>7</v>
      </c>
      <c r="D605" s="246">
        <v>796863</v>
      </c>
      <c r="E605" s="242"/>
      <c r="F605" s="247"/>
      <c r="G605" s="246"/>
      <c r="H605" s="245"/>
      <c r="I605" s="245"/>
      <c r="J605" s="246"/>
      <c r="K605" s="138"/>
      <c r="L605" s="138"/>
      <c r="M605" s="138"/>
      <c r="N605" s="138"/>
      <c r="O605" s="138"/>
      <c r="P605" s="138"/>
      <c r="Q605" s="138"/>
      <c r="R605" s="138"/>
    </row>
    <row r="606" spans="1:18" s="134" customFormat="1" x14ac:dyDescent="0.25">
      <c r="A606" s="241">
        <v>43245</v>
      </c>
      <c r="B606" s="242">
        <v>180165160</v>
      </c>
      <c r="C606" s="247">
        <v>4</v>
      </c>
      <c r="D606" s="246">
        <v>335388</v>
      </c>
      <c r="E606" s="242"/>
      <c r="F606" s="247"/>
      <c r="G606" s="246"/>
      <c r="H606" s="245"/>
      <c r="I606" s="245">
        <v>9105515</v>
      </c>
      <c r="J606" s="246" t="s">
        <v>17</v>
      </c>
      <c r="K606" s="138"/>
      <c r="L606" s="138"/>
      <c r="M606" s="138"/>
      <c r="N606" s="138"/>
      <c r="O606" s="138"/>
      <c r="P606" s="138"/>
      <c r="Q606" s="138"/>
      <c r="R606" s="138"/>
    </row>
    <row r="607" spans="1:18" s="134" customFormat="1" x14ac:dyDescent="0.25">
      <c r="A607" s="241">
        <v>43246</v>
      </c>
      <c r="B607" s="242">
        <v>180165201</v>
      </c>
      <c r="C607" s="247">
        <v>45</v>
      </c>
      <c r="D607" s="246">
        <v>5473475</v>
      </c>
      <c r="E607" s="242"/>
      <c r="F607" s="247"/>
      <c r="G607" s="246"/>
      <c r="H607" s="245"/>
      <c r="I607" s="245"/>
      <c r="J607" s="246"/>
      <c r="K607" s="138"/>
      <c r="L607" s="138"/>
      <c r="M607" s="138"/>
      <c r="N607" s="138"/>
      <c r="O607" s="138"/>
      <c r="P607" s="138"/>
      <c r="Q607" s="138"/>
      <c r="R607" s="138"/>
    </row>
    <row r="608" spans="1:18" s="134" customFormat="1" x14ac:dyDescent="0.25">
      <c r="A608" s="241">
        <v>43246</v>
      </c>
      <c r="B608" s="242">
        <v>180165236</v>
      </c>
      <c r="C608" s="247">
        <v>8</v>
      </c>
      <c r="D608" s="246">
        <v>912450</v>
      </c>
      <c r="E608" s="242"/>
      <c r="F608" s="247"/>
      <c r="G608" s="246"/>
      <c r="H608" s="245"/>
      <c r="I608" s="245"/>
      <c r="J608" s="246"/>
      <c r="K608" s="138"/>
      <c r="L608" s="138"/>
      <c r="M608" s="138"/>
      <c r="N608" s="138"/>
      <c r="O608" s="138"/>
      <c r="P608" s="138"/>
      <c r="Q608" s="138"/>
      <c r="R608" s="138"/>
    </row>
    <row r="609" spans="1:18" s="134" customFormat="1" x14ac:dyDescent="0.25">
      <c r="A609" s="241">
        <v>43246</v>
      </c>
      <c r="B609" s="242">
        <v>180165265</v>
      </c>
      <c r="C609" s="247">
        <v>12</v>
      </c>
      <c r="D609" s="246">
        <v>1251425</v>
      </c>
      <c r="E609" s="242"/>
      <c r="F609" s="247"/>
      <c r="G609" s="246"/>
      <c r="H609" s="245"/>
      <c r="I609" s="245"/>
      <c r="J609" s="246"/>
      <c r="K609" s="138"/>
      <c r="L609" s="138"/>
      <c r="M609" s="138"/>
      <c r="N609" s="138"/>
      <c r="O609" s="138"/>
      <c r="P609" s="138"/>
      <c r="Q609" s="138"/>
      <c r="R609" s="138"/>
    </row>
    <row r="610" spans="1:18" s="134" customFormat="1" x14ac:dyDescent="0.25">
      <c r="A610" s="241">
        <v>43246</v>
      </c>
      <c r="B610" s="242">
        <v>180165331</v>
      </c>
      <c r="C610" s="247">
        <v>21</v>
      </c>
      <c r="D610" s="246">
        <v>2065438</v>
      </c>
      <c r="E610" s="242"/>
      <c r="F610" s="247"/>
      <c r="G610" s="246"/>
      <c r="H610" s="245"/>
      <c r="I610" s="245"/>
      <c r="J610" s="246"/>
      <c r="K610" s="138"/>
      <c r="L610" s="138"/>
      <c r="M610" s="138"/>
      <c r="N610" s="138"/>
      <c r="O610" s="138"/>
      <c r="P610" s="138"/>
      <c r="Q610" s="138"/>
      <c r="R610" s="138"/>
    </row>
    <row r="611" spans="1:18" s="134" customFormat="1" x14ac:dyDescent="0.25">
      <c r="A611" s="241">
        <v>43246</v>
      </c>
      <c r="B611" s="242">
        <v>180165338</v>
      </c>
      <c r="C611" s="247">
        <v>6</v>
      </c>
      <c r="D611" s="246">
        <v>566650</v>
      </c>
      <c r="E611" s="242"/>
      <c r="F611" s="247"/>
      <c r="G611" s="246"/>
      <c r="H611" s="245"/>
      <c r="I611" s="245">
        <v>10269438</v>
      </c>
      <c r="J611" s="246" t="s">
        <v>17</v>
      </c>
      <c r="K611" s="138"/>
      <c r="L611" s="138"/>
      <c r="M611" s="138"/>
      <c r="N611" s="138"/>
      <c r="O611" s="138"/>
      <c r="P611" s="138"/>
      <c r="Q611" s="138"/>
      <c r="R611" s="138"/>
    </row>
    <row r="612" spans="1:18" s="134" customFormat="1" x14ac:dyDescent="0.25">
      <c r="A612" s="241">
        <v>43247</v>
      </c>
      <c r="B612" s="242">
        <v>180165382</v>
      </c>
      <c r="C612" s="247">
        <v>30</v>
      </c>
      <c r="D612" s="246">
        <v>3226738</v>
      </c>
      <c r="E612" s="242">
        <v>180043338</v>
      </c>
      <c r="F612" s="247">
        <v>4</v>
      </c>
      <c r="G612" s="246">
        <v>367325</v>
      </c>
      <c r="H612" s="245"/>
      <c r="I612" s="245"/>
      <c r="J612" s="246"/>
      <c r="K612" s="138"/>
      <c r="L612" s="138"/>
      <c r="M612" s="138"/>
      <c r="N612" s="138"/>
      <c r="O612" s="138"/>
      <c r="P612" s="138"/>
      <c r="Q612" s="138"/>
      <c r="R612" s="138"/>
    </row>
    <row r="613" spans="1:18" s="134" customFormat="1" x14ac:dyDescent="0.25">
      <c r="A613" s="241">
        <v>43247</v>
      </c>
      <c r="B613" s="242">
        <v>180165412</v>
      </c>
      <c r="C613" s="247">
        <v>12</v>
      </c>
      <c r="D613" s="246">
        <v>1182563</v>
      </c>
      <c r="E613" s="242"/>
      <c r="F613" s="247"/>
      <c r="G613" s="246"/>
      <c r="H613" s="245"/>
      <c r="I613" s="245"/>
      <c r="J613" s="246"/>
      <c r="K613" s="138"/>
      <c r="L613" s="138"/>
      <c r="M613" s="138"/>
      <c r="N613" s="138"/>
      <c r="O613" s="138"/>
      <c r="P613" s="138"/>
      <c r="Q613" s="138"/>
      <c r="R613" s="138"/>
    </row>
    <row r="614" spans="1:18" s="134" customFormat="1" x14ac:dyDescent="0.25">
      <c r="A614" s="241">
        <v>43247</v>
      </c>
      <c r="B614" s="242">
        <v>180165479</v>
      </c>
      <c r="C614" s="247">
        <v>11</v>
      </c>
      <c r="D614" s="246">
        <v>1366138</v>
      </c>
      <c r="E614" s="242"/>
      <c r="F614" s="247"/>
      <c r="G614" s="246"/>
      <c r="H614" s="245"/>
      <c r="I614" s="245"/>
      <c r="J614" s="246"/>
      <c r="K614" s="138"/>
      <c r="L614" s="138"/>
      <c r="M614" s="138"/>
      <c r="N614" s="138"/>
      <c r="O614" s="138"/>
      <c r="P614" s="138"/>
      <c r="Q614" s="138"/>
      <c r="R614" s="138"/>
    </row>
    <row r="615" spans="1:18" s="134" customFormat="1" x14ac:dyDescent="0.25">
      <c r="A615" s="241">
        <v>43247</v>
      </c>
      <c r="B615" s="242">
        <v>180165497</v>
      </c>
      <c r="C615" s="247">
        <v>7</v>
      </c>
      <c r="D615" s="246">
        <v>720475</v>
      </c>
      <c r="E615" s="242"/>
      <c r="F615" s="247"/>
      <c r="G615" s="246"/>
      <c r="H615" s="245"/>
      <c r="I615" s="245">
        <v>6128589</v>
      </c>
      <c r="J615" s="246" t="s">
        <v>17</v>
      </c>
      <c r="K615" s="138"/>
      <c r="L615" s="138"/>
      <c r="M615" s="138"/>
      <c r="N615" s="138"/>
      <c r="O615" s="138"/>
      <c r="P615" s="138"/>
      <c r="Q615" s="138"/>
      <c r="R615" s="138"/>
    </row>
    <row r="616" spans="1:18" s="134" customFormat="1" x14ac:dyDescent="0.25">
      <c r="A616" s="241">
        <v>43248</v>
      </c>
      <c r="B616" s="242">
        <v>180165540</v>
      </c>
      <c r="C616" s="247">
        <v>61</v>
      </c>
      <c r="D616" s="246">
        <v>6394413</v>
      </c>
      <c r="E616" s="242"/>
      <c r="F616" s="247"/>
      <c r="G616" s="246"/>
      <c r="H616" s="245"/>
      <c r="I616" s="245"/>
      <c r="J616" s="246"/>
      <c r="K616" s="138"/>
      <c r="L616" s="138"/>
      <c r="M616" s="138"/>
      <c r="N616" s="138"/>
      <c r="O616" s="138"/>
      <c r="P616" s="138"/>
      <c r="Q616" s="138"/>
      <c r="R616" s="138"/>
    </row>
    <row r="617" spans="1:18" s="134" customFormat="1" x14ac:dyDescent="0.25">
      <c r="A617" s="241">
        <v>43248</v>
      </c>
      <c r="B617" s="242">
        <v>180165560</v>
      </c>
      <c r="C617" s="247">
        <v>34</v>
      </c>
      <c r="D617" s="246">
        <v>3525288</v>
      </c>
      <c r="E617" s="242"/>
      <c r="F617" s="247"/>
      <c r="G617" s="246"/>
      <c r="H617" s="245"/>
      <c r="I617" s="245"/>
      <c r="J617" s="246"/>
      <c r="K617" s="138"/>
      <c r="L617" s="138"/>
      <c r="M617" s="138"/>
      <c r="N617" s="138"/>
      <c r="O617" s="138"/>
      <c r="P617" s="138"/>
      <c r="Q617" s="138"/>
      <c r="R617" s="138"/>
    </row>
    <row r="618" spans="1:18" s="134" customFormat="1" x14ac:dyDescent="0.25">
      <c r="A618" s="241">
        <v>43248</v>
      </c>
      <c r="B618" s="242">
        <v>180165627</v>
      </c>
      <c r="C618" s="247">
        <v>10</v>
      </c>
      <c r="D618" s="246">
        <v>901425</v>
      </c>
      <c r="E618" s="242"/>
      <c r="F618" s="247"/>
      <c r="G618" s="246"/>
      <c r="H618" s="245"/>
      <c r="I618" s="245"/>
      <c r="J618" s="246"/>
      <c r="K618" s="138"/>
      <c r="L618" s="138"/>
      <c r="M618" s="138"/>
      <c r="N618" s="138"/>
      <c r="O618" s="138"/>
      <c r="P618" s="138"/>
      <c r="Q618" s="138"/>
      <c r="R618" s="138"/>
    </row>
    <row r="619" spans="1:18" s="134" customFormat="1" x14ac:dyDescent="0.25">
      <c r="A619" s="241">
        <v>43248</v>
      </c>
      <c r="B619" s="242">
        <v>180165630</v>
      </c>
      <c r="C619" s="247">
        <v>21</v>
      </c>
      <c r="D619" s="246">
        <v>2300638</v>
      </c>
      <c r="E619" s="242"/>
      <c r="F619" s="247"/>
      <c r="G619" s="246"/>
      <c r="H619" s="245"/>
      <c r="I619" s="245">
        <v>13121764</v>
      </c>
      <c r="J619" s="246" t="s">
        <v>17</v>
      </c>
      <c r="K619" s="138"/>
      <c r="L619" s="138"/>
      <c r="M619" s="138"/>
      <c r="N619" s="138"/>
      <c r="O619" s="138"/>
      <c r="P619" s="138"/>
      <c r="Q619" s="138"/>
      <c r="R619" s="138"/>
    </row>
    <row r="620" spans="1:18" s="134" customFormat="1" x14ac:dyDescent="0.25">
      <c r="A620" s="241">
        <v>43249</v>
      </c>
      <c r="B620" s="242">
        <v>180165681</v>
      </c>
      <c r="C620" s="247">
        <v>50</v>
      </c>
      <c r="D620" s="246">
        <v>5717338</v>
      </c>
      <c r="E620" s="242">
        <v>180043415</v>
      </c>
      <c r="F620" s="247">
        <v>16</v>
      </c>
      <c r="G620" s="246">
        <v>1798825</v>
      </c>
      <c r="H620" s="245"/>
      <c r="I620" s="245"/>
      <c r="J620" s="246"/>
      <c r="K620" s="138"/>
      <c r="L620" s="138"/>
      <c r="M620" s="138"/>
      <c r="N620" s="138"/>
      <c r="O620" s="138"/>
      <c r="P620" s="138"/>
      <c r="Q620" s="138"/>
      <c r="R620" s="138"/>
    </row>
    <row r="621" spans="1:18" s="134" customFormat="1" x14ac:dyDescent="0.25">
      <c r="A621" s="241">
        <v>43249</v>
      </c>
      <c r="B621" s="242">
        <v>180165727</v>
      </c>
      <c r="C621" s="247">
        <v>5</v>
      </c>
      <c r="D621" s="246">
        <v>500675</v>
      </c>
      <c r="E621" s="242"/>
      <c r="F621" s="247"/>
      <c r="G621" s="246"/>
      <c r="H621" s="245"/>
      <c r="I621" s="245"/>
      <c r="J621" s="246"/>
      <c r="K621" s="138"/>
      <c r="L621" s="138"/>
      <c r="M621" s="138"/>
      <c r="N621" s="138"/>
      <c r="O621" s="138"/>
      <c r="P621" s="138"/>
      <c r="Q621" s="138"/>
      <c r="R621" s="138"/>
    </row>
    <row r="622" spans="1:18" s="134" customFormat="1" x14ac:dyDescent="0.25">
      <c r="A622" s="241">
        <v>43249</v>
      </c>
      <c r="B622" s="242">
        <v>180165729</v>
      </c>
      <c r="C622" s="247">
        <v>16</v>
      </c>
      <c r="D622" s="246">
        <v>1859025</v>
      </c>
      <c r="E622" s="242"/>
      <c r="F622" s="247"/>
      <c r="G622" s="246"/>
      <c r="H622" s="245"/>
      <c r="I622" s="245"/>
      <c r="J622" s="246"/>
      <c r="K622" s="138"/>
      <c r="L622" s="138"/>
      <c r="M622" s="138"/>
      <c r="N622" s="138"/>
      <c r="O622" s="138"/>
      <c r="P622" s="138"/>
      <c r="Q622" s="138"/>
      <c r="R622" s="138"/>
    </row>
    <row r="623" spans="1:18" s="134" customFormat="1" x14ac:dyDescent="0.25">
      <c r="A623" s="241">
        <v>43249</v>
      </c>
      <c r="B623" s="242">
        <v>180165791</v>
      </c>
      <c r="C623" s="247">
        <v>35</v>
      </c>
      <c r="D623" s="246">
        <v>3536575</v>
      </c>
      <c r="E623" s="242"/>
      <c r="F623" s="247"/>
      <c r="G623" s="246"/>
      <c r="H623" s="245"/>
      <c r="I623" s="245">
        <v>9814788</v>
      </c>
      <c r="J623" s="246" t="s">
        <v>17</v>
      </c>
      <c r="K623" s="138"/>
      <c r="L623" s="138"/>
      <c r="M623" s="138"/>
      <c r="N623" s="138"/>
      <c r="O623" s="138"/>
      <c r="P623" s="138"/>
      <c r="Q623" s="138"/>
      <c r="R623" s="138"/>
    </row>
    <row r="624" spans="1:18" s="134" customFormat="1" x14ac:dyDescent="0.25">
      <c r="A624" s="241">
        <v>43250</v>
      </c>
      <c r="B624" s="242">
        <v>180165844</v>
      </c>
      <c r="C624" s="247">
        <v>53</v>
      </c>
      <c r="D624" s="246">
        <v>6185988</v>
      </c>
      <c r="E624" s="242"/>
      <c r="F624" s="247"/>
      <c r="G624" s="246"/>
      <c r="H624" s="245"/>
      <c r="I624" s="245"/>
      <c r="J624" s="246"/>
      <c r="K624" s="138"/>
      <c r="L624" s="138"/>
      <c r="M624" s="138"/>
      <c r="N624" s="138"/>
      <c r="O624" s="138"/>
      <c r="P624" s="138"/>
      <c r="Q624" s="138"/>
      <c r="R624" s="138"/>
    </row>
    <row r="625" spans="1:18" s="134" customFormat="1" x14ac:dyDescent="0.25">
      <c r="A625" s="241">
        <v>43250</v>
      </c>
      <c r="B625" s="242">
        <v>180165905</v>
      </c>
      <c r="C625" s="247">
        <v>56</v>
      </c>
      <c r="D625" s="246">
        <v>6621475</v>
      </c>
      <c r="E625" s="242"/>
      <c r="F625" s="247"/>
      <c r="G625" s="246"/>
      <c r="H625" s="245"/>
      <c r="I625" s="245"/>
      <c r="J625" s="246"/>
      <c r="K625" s="138"/>
      <c r="L625" s="138"/>
      <c r="M625" s="138"/>
      <c r="N625" s="138"/>
      <c r="O625" s="138"/>
      <c r="P625" s="138"/>
      <c r="Q625" s="138"/>
      <c r="R625" s="138"/>
    </row>
    <row r="626" spans="1:18" s="134" customFormat="1" x14ac:dyDescent="0.25">
      <c r="A626" s="241">
        <v>43250</v>
      </c>
      <c r="B626" s="242">
        <v>180165911</v>
      </c>
      <c r="C626" s="247">
        <v>9</v>
      </c>
      <c r="D626" s="246">
        <v>1176875</v>
      </c>
      <c r="E626" s="242"/>
      <c r="F626" s="247"/>
      <c r="G626" s="246"/>
      <c r="H626" s="245"/>
      <c r="I626" s="245">
        <v>13984338</v>
      </c>
      <c r="J626" s="246" t="s">
        <v>17</v>
      </c>
      <c r="K626" s="138"/>
      <c r="L626" s="138"/>
      <c r="M626" s="138"/>
      <c r="N626" s="138"/>
      <c r="O626" s="138"/>
      <c r="P626" s="138"/>
      <c r="Q626" s="138"/>
      <c r="R626" s="138"/>
    </row>
    <row r="627" spans="1:18" s="134" customFormat="1" x14ac:dyDescent="0.25">
      <c r="A627" s="241">
        <v>43251</v>
      </c>
      <c r="B627" s="242">
        <v>180165984</v>
      </c>
      <c r="C627" s="247">
        <v>20</v>
      </c>
      <c r="D627" s="246">
        <v>2466013</v>
      </c>
      <c r="E627" s="242">
        <v>180043495</v>
      </c>
      <c r="F627" s="247">
        <v>28</v>
      </c>
      <c r="G627" s="246">
        <v>2998363</v>
      </c>
      <c r="H627" s="245"/>
      <c r="I627" s="245"/>
      <c r="J627" s="246"/>
      <c r="K627" s="138"/>
      <c r="L627" s="138"/>
      <c r="M627" s="138"/>
      <c r="N627" s="138"/>
      <c r="O627" s="138"/>
      <c r="P627" s="138"/>
      <c r="Q627" s="138"/>
      <c r="R627" s="138"/>
    </row>
    <row r="628" spans="1:18" s="134" customFormat="1" x14ac:dyDescent="0.25">
      <c r="A628" s="241">
        <v>43251</v>
      </c>
      <c r="B628" s="242">
        <v>180165986</v>
      </c>
      <c r="C628" s="247">
        <v>74</v>
      </c>
      <c r="D628" s="246">
        <v>7760550</v>
      </c>
      <c r="E628" s="242"/>
      <c r="F628" s="247"/>
      <c r="G628" s="246"/>
      <c r="H628" s="245"/>
      <c r="I628" s="245"/>
      <c r="J628" s="246"/>
      <c r="K628" s="138"/>
      <c r="L628" s="138"/>
      <c r="M628" s="138"/>
      <c r="N628" s="138"/>
      <c r="O628" s="138"/>
      <c r="P628" s="138"/>
      <c r="Q628" s="138"/>
      <c r="R628" s="138"/>
    </row>
    <row r="629" spans="1:18" s="134" customFormat="1" x14ac:dyDescent="0.25">
      <c r="A629" s="241">
        <v>43251</v>
      </c>
      <c r="B629" s="242">
        <v>180166087</v>
      </c>
      <c r="C629" s="247">
        <v>53</v>
      </c>
      <c r="D629" s="246">
        <v>6286525</v>
      </c>
      <c r="E629" s="242"/>
      <c r="F629" s="247"/>
      <c r="G629" s="246"/>
      <c r="H629" s="245"/>
      <c r="I629" s="245"/>
      <c r="J629" s="246"/>
      <c r="K629" s="138"/>
      <c r="L629" s="138"/>
      <c r="M629" s="138"/>
      <c r="N629" s="138"/>
      <c r="O629" s="138"/>
      <c r="P629" s="138"/>
      <c r="Q629" s="138"/>
      <c r="R629" s="138"/>
    </row>
    <row r="630" spans="1:18" s="134" customFormat="1" x14ac:dyDescent="0.25">
      <c r="A630" s="241">
        <v>43251</v>
      </c>
      <c r="B630" s="242">
        <v>180166120</v>
      </c>
      <c r="C630" s="247">
        <v>16</v>
      </c>
      <c r="D630" s="246">
        <v>1666788</v>
      </c>
      <c r="E630" s="242"/>
      <c r="F630" s="247"/>
      <c r="G630" s="246"/>
      <c r="H630" s="245"/>
      <c r="I630" s="245">
        <v>15181513</v>
      </c>
      <c r="J630" s="246" t="s">
        <v>17</v>
      </c>
      <c r="K630" s="138"/>
      <c r="L630" s="138"/>
      <c r="M630" s="138"/>
      <c r="N630" s="138"/>
      <c r="O630" s="138"/>
      <c r="P630" s="138"/>
      <c r="Q630" s="138"/>
      <c r="R630" s="138"/>
    </row>
    <row r="631" spans="1:18" s="134" customFormat="1" x14ac:dyDescent="0.25">
      <c r="A631" s="241">
        <v>43252</v>
      </c>
      <c r="B631" s="242">
        <v>180166160</v>
      </c>
      <c r="C631" s="247">
        <v>56</v>
      </c>
      <c r="D631" s="246">
        <v>5979488</v>
      </c>
      <c r="E631" s="242"/>
      <c r="F631" s="247"/>
      <c r="G631" s="246"/>
      <c r="H631" s="245"/>
      <c r="I631" s="245"/>
      <c r="J631" s="246"/>
      <c r="K631" s="138"/>
      <c r="L631" s="138"/>
      <c r="M631" s="138"/>
      <c r="N631" s="138"/>
      <c r="O631" s="138"/>
      <c r="P631" s="138"/>
      <c r="Q631" s="138"/>
      <c r="R631" s="138"/>
    </row>
    <row r="632" spans="1:18" s="134" customFormat="1" x14ac:dyDescent="0.25">
      <c r="A632" s="241">
        <v>43252</v>
      </c>
      <c r="B632" s="242">
        <v>180166223</v>
      </c>
      <c r="C632" s="247">
        <v>1</v>
      </c>
      <c r="D632" s="246">
        <v>107275</v>
      </c>
      <c r="E632" s="242"/>
      <c r="F632" s="247"/>
      <c r="G632" s="246"/>
      <c r="H632" s="245"/>
      <c r="I632" s="245"/>
      <c r="J632" s="246"/>
      <c r="K632" s="138"/>
      <c r="L632" s="138"/>
      <c r="M632" s="138"/>
      <c r="N632" s="138"/>
      <c r="O632" s="138"/>
      <c r="P632" s="138"/>
      <c r="Q632" s="138"/>
      <c r="R632" s="138"/>
    </row>
    <row r="633" spans="1:18" s="134" customFormat="1" x14ac:dyDescent="0.25">
      <c r="A633" s="241">
        <v>43252</v>
      </c>
      <c r="B633" s="242">
        <v>180166247</v>
      </c>
      <c r="C633" s="247">
        <v>54</v>
      </c>
      <c r="D633" s="246">
        <v>5886825</v>
      </c>
      <c r="E633" s="242"/>
      <c r="F633" s="247"/>
      <c r="G633" s="246"/>
      <c r="H633" s="245"/>
      <c r="I633" s="245">
        <v>11973588</v>
      </c>
      <c r="J633" s="246" t="s">
        <v>17</v>
      </c>
      <c r="K633" s="138"/>
      <c r="L633" s="138"/>
      <c r="M633" s="138"/>
      <c r="N633" s="138"/>
      <c r="O633" s="138"/>
      <c r="P633" s="138"/>
      <c r="Q633" s="138"/>
      <c r="R633" s="138"/>
    </row>
    <row r="634" spans="1:18" s="134" customFormat="1" x14ac:dyDescent="0.25">
      <c r="A634" s="241">
        <v>43253</v>
      </c>
      <c r="B634" s="242">
        <v>180166330</v>
      </c>
      <c r="C634" s="247">
        <v>58</v>
      </c>
      <c r="D634" s="246">
        <v>6266138</v>
      </c>
      <c r="E634" s="242">
        <v>180043577</v>
      </c>
      <c r="F634" s="247">
        <v>15</v>
      </c>
      <c r="G634" s="246">
        <v>1486450</v>
      </c>
      <c r="H634" s="245"/>
      <c r="I634" s="245"/>
      <c r="J634" s="246"/>
      <c r="K634" s="138"/>
      <c r="L634" s="138"/>
      <c r="M634" s="138"/>
      <c r="N634" s="138"/>
      <c r="O634" s="138"/>
      <c r="P634" s="138"/>
      <c r="Q634" s="138"/>
      <c r="R634" s="138"/>
    </row>
    <row r="635" spans="1:18" s="134" customFormat="1" x14ac:dyDescent="0.25">
      <c r="A635" s="241">
        <v>43253</v>
      </c>
      <c r="B635" s="242">
        <v>180166418</v>
      </c>
      <c r="C635" s="247">
        <v>65</v>
      </c>
      <c r="D635" s="246">
        <v>7137813</v>
      </c>
      <c r="E635" s="242"/>
      <c r="F635" s="247"/>
      <c r="G635" s="246"/>
      <c r="H635" s="245"/>
      <c r="I635" s="245"/>
      <c r="J635" s="246"/>
      <c r="K635" s="138"/>
      <c r="L635" s="138"/>
      <c r="M635" s="138"/>
      <c r="N635" s="138"/>
      <c r="O635" s="138"/>
      <c r="P635" s="138"/>
      <c r="Q635" s="138"/>
      <c r="R635" s="138"/>
    </row>
    <row r="636" spans="1:18" s="134" customFormat="1" x14ac:dyDescent="0.25">
      <c r="A636" s="241">
        <v>43253</v>
      </c>
      <c r="B636" s="242">
        <v>180166446</v>
      </c>
      <c r="C636" s="247">
        <v>18</v>
      </c>
      <c r="D636" s="246">
        <v>1877750</v>
      </c>
      <c r="E636" s="242"/>
      <c r="F636" s="247"/>
      <c r="G636" s="246"/>
      <c r="H636" s="245"/>
      <c r="I636" s="245">
        <v>13795251</v>
      </c>
      <c r="J636" s="246" t="s">
        <v>17</v>
      </c>
      <c r="K636" s="138"/>
      <c r="L636" s="138"/>
      <c r="M636" s="138"/>
      <c r="N636" s="138"/>
      <c r="O636" s="138"/>
      <c r="P636" s="138"/>
      <c r="Q636" s="138"/>
      <c r="R636" s="138"/>
    </row>
    <row r="637" spans="1:18" s="134" customFormat="1" x14ac:dyDescent="0.25">
      <c r="A637" s="241">
        <v>43254</v>
      </c>
      <c r="B637" s="242">
        <v>180166479</v>
      </c>
      <c r="C637" s="247">
        <v>21</v>
      </c>
      <c r="D637" s="246">
        <v>2466888</v>
      </c>
      <c r="E637" s="242"/>
      <c r="F637" s="247"/>
      <c r="G637" s="246"/>
      <c r="H637" s="245"/>
      <c r="I637" s="245"/>
      <c r="J637" s="246"/>
      <c r="K637" s="138"/>
      <c r="L637" s="138"/>
      <c r="M637" s="138"/>
      <c r="N637" s="138"/>
      <c r="O637" s="138"/>
      <c r="P637" s="138"/>
      <c r="Q637" s="138"/>
      <c r="R637" s="138"/>
    </row>
    <row r="638" spans="1:18" s="134" customFormat="1" x14ac:dyDescent="0.25">
      <c r="A638" s="241">
        <v>43254</v>
      </c>
      <c r="B638" s="242">
        <v>180166526</v>
      </c>
      <c r="C638" s="247">
        <v>45</v>
      </c>
      <c r="D638" s="246">
        <v>4688600</v>
      </c>
      <c r="E638" s="242"/>
      <c r="F638" s="247"/>
      <c r="G638" s="246"/>
      <c r="H638" s="245"/>
      <c r="I638" s="245"/>
      <c r="J638" s="246"/>
      <c r="K638" s="138"/>
      <c r="L638" s="138"/>
      <c r="M638" s="138"/>
      <c r="N638" s="138"/>
      <c r="O638" s="138"/>
      <c r="P638" s="138"/>
      <c r="Q638" s="138"/>
      <c r="R638" s="138"/>
    </row>
    <row r="639" spans="1:18" s="134" customFormat="1" x14ac:dyDescent="0.25">
      <c r="A639" s="241">
        <v>43254</v>
      </c>
      <c r="B639" s="242">
        <v>180166600</v>
      </c>
      <c r="C639" s="247">
        <v>18</v>
      </c>
      <c r="D639" s="246">
        <v>2172100</v>
      </c>
      <c r="E639" s="242"/>
      <c r="F639" s="247"/>
      <c r="G639" s="246"/>
      <c r="H639" s="245"/>
      <c r="I639" s="245">
        <v>9327588</v>
      </c>
      <c r="J639" s="246" t="s">
        <v>17</v>
      </c>
      <c r="K639" s="138"/>
      <c r="L639" s="138"/>
      <c r="M639" s="138"/>
      <c r="N639" s="138"/>
      <c r="O639" s="138"/>
      <c r="P639" s="138"/>
      <c r="Q639" s="138"/>
      <c r="R639" s="138"/>
    </row>
    <row r="640" spans="1:18" s="134" customFormat="1" x14ac:dyDescent="0.25">
      <c r="A640" s="241">
        <v>43255</v>
      </c>
      <c r="B640" s="242">
        <v>180166689</v>
      </c>
      <c r="C640" s="247">
        <v>72</v>
      </c>
      <c r="D640" s="246">
        <v>7547925</v>
      </c>
      <c r="E640" s="242"/>
      <c r="F640" s="247"/>
      <c r="G640" s="246"/>
      <c r="H640" s="245"/>
      <c r="I640" s="245"/>
      <c r="J640" s="246"/>
      <c r="K640" s="138"/>
      <c r="L640" s="138"/>
      <c r="M640" s="138"/>
      <c r="N640" s="138"/>
      <c r="O640" s="138"/>
      <c r="P640" s="138"/>
      <c r="Q640" s="138"/>
      <c r="R640" s="138"/>
    </row>
    <row r="641" spans="1:18" s="134" customFormat="1" x14ac:dyDescent="0.25">
      <c r="A641" s="241">
        <v>43255</v>
      </c>
      <c r="B641" s="242">
        <v>180166763</v>
      </c>
      <c r="C641" s="247">
        <v>57</v>
      </c>
      <c r="D641" s="246">
        <v>6474388</v>
      </c>
      <c r="E641" s="242"/>
      <c r="F641" s="247"/>
      <c r="G641" s="246"/>
      <c r="H641" s="245"/>
      <c r="I641" s="245">
        <v>14022313</v>
      </c>
      <c r="J641" s="246" t="s">
        <v>17</v>
      </c>
      <c r="K641" s="138"/>
      <c r="L641" s="138"/>
      <c r="M641" s="138"/>
      <c r="N641" s="138"/>
      <c r="O641" s="138"/>
      <c r="P641" s="138"/>
      <c r="Q641" s="138"/>
      <c r="R641" s="138"/>
    </row>
    <row r="642" spans="1:18" s="134" customFormat="1" x14ac:dyDescent="0.25">
      <c r="A642" s="241">
        <v>43256</v>
      </c>
      <c r="B642" s="242">
        <v>180166826</v>
      </c>
      <c r="C642" s="247">
        <v>37</v>
      </c>
      <c r="D642" s="246">
        <v>3949313</v>
      </c>
      <c r="E642" s="242">
        <v>180043650</v>
      </c>
      <c r="F642" s="247">
        <v>68</v>
      </c>
      <c r="G642" s="246">
        <v>7875175</v>
      </c>
      <c r="H642" s="245"/>
      <c r="I642" s="245"/>
      <c r="J642" s="246"/>
      <c r="K642" s="138"/>
      <c r="L642" s="138"/>
      <c r="M642" s="138"/>
      <c r="N642" s="138"/>
      <c r="O642" s="138"/>
      <c r="P642" s="138"/>
      <c r="Q642" s="138"/>
      <c r="R642" s="138"/>
    </row>
    <row r="643" spans="1:18" s="134" customFormat="1" x14ac:dyDescent="0.25">
      <c r="A643" s="241">
        <v>43256</v>
      </c>
      <c r="B643" s="242">
        <v>180166834</v>
      </c>
      <c r="C643" s="247">
        <v>4</v>
      </c>
      <c r="D643" s="246">
        <v>317188</v>
      </c>
      <c r="E643" s="242"/>
      <c r="F643" s="247"/>
      <c r="G643" s="246"/>
      <c r="H643" s="245"/>
      <c r="I643" s="245"/>
      <c r="J643" s="246"/>
      <c r="K643" s="138"/>
      <c r="L643" s="138"/>
      <c r="M643" s="138"/>
      <c r="N643" s="138"/>
      <c r="O643" s="138"/>
      <c r="P643" s="138"/>
      <c r="Q643" s="138"/>
      <c r="R643" s="138"/>
    </row>
    <row r="644" spans="1:18" s="134" customFormat="1" x14ac:dyDescent="0.25">
      <c r="A644" s="241">
        <v>43256</v>
      </c>
      <c r="B644" s="242">
        <v>180166939</v>
      </c>
      <c r="C644" s="247">
        <v>11</v>
      </c>
      <c r="D644" s="246">
        <v>1248188</v>
      </c>
      <c r="E644" s="242"/>
      <c r="F644" s="247"/>
      <c r="G644" s="246"/>
      <c r="H644" s="245"/>
      <c r="I644" s="245"/>
      <c r="J644" s="246"/>
      <c r="K644" s="138"/>
      <c r="L644" s="138"/>
      <c r="M644" s="138"/>
      <c r="N644" s="138"/>
      <c r="O644" s="138"/>
      <c r="P644" s="138"/>
      <c r="Q644" s="138"/>
      <c r="R644" s="138"/>
    </row>
    <row r="645" spans="1:18" s="134" customFormat="1" x14ac:dyDescent="0.25">
      <c r="A645" s="241">
        <v>43256</v>
      </c>
      <c r="B645" s="242">
        <v>180166956</v>
      </c>
      <c r="C645" s="247">
        <v>3</v>
      </c>
      <c r="D645" s="246">
        <v>328913</v>
      </c>
      <c r="E645" s="242"/>
      <c r="F645" s="247"/>
      <c r="G645" s="246"/>
      <c r="H645" s="245"/>
      <c r="I645" s="245"/>
      <c r="J645" s="246"/>
      <c r="K645" s="138"/>
      <c r="L645" s="138"/>
      <c r="M645" s="138"/>
      <c r="N645" s="138"/>
      <c r="O645" s="138"/>
      <c r="P645" s="138"/>
      <c r="Q645" s="138"/>
      <c r="R645" s="138"/>
    </row>
    <row r="646" spans="1:18" s="134" customFormat="1" x14ac:dyDescent="0.25">
      <c r="A646" s="241">
        <v>43256</v>
      </c>
      <c r="B646" s="242">
        <v>180166992</v>
      </c>
      <c r="C646" s="247">
        <v>69</v>
      </c>
      <c r="D646" s="246">
        <v>6864813</v>
      </c>
      <c r="E646" s="242"/>
      <c r="F646" s="247"/>
      <c r="G646" s="246"/>
      <c r="H646" s="245"/>
      <c r="I646" s="245"/>
      <c r="J646" s="246"/>
      <c r="K646" s="138"/>
      <c r="L646" s="138"/>
      <c r="M646" s="138"/>
      <c r="N646" s="138"/>
      <c r="O646" s="138"/>
      <c r="P646" s="138"/>
      <c r="Q646" s="138"/>
      <c r="R646" s="138"/>
    </row>
    <row r="647" spans="1:18" s="134" customFormat="1" x14ac:dyDescent="0.25">
      <c r="A647" s="241">
        <v>43256</v>
      </c>
      <c r="B647" s="242">
        <v>180167034</v>
      </c>
      <c r="C647" s="247">
        <v>71</v>
      </c>
      <c r="D647" s="246">
        <v>8225175</v>
      </c>
      <c r="E647" s="242"/>
      <c r="F647" s="247"/>
      <c r="G647" s="246"/>
      <c r="H647" s="245"/>
      <c r="I647" s="245">
        <v>13058415</v>
      </c>
      <c r="J647" s="246" t="s">
        <v>17</v>
      </c>
      <c r="K647" s="138"/>
      <c r="L647" s="138"/>
      <c r="M647" s="138"/>
      <c r="N647" s="138"/>
      <c r="O647" s="138"/>
      <c r="P647" s="138"/>
      <c r="Q647" s="138"/>
      <c r="R647" s="138"/>
    </row>
    <row r="648" spans="1:18" s="134" customFormat="1" x14ac:dyDescent="0.25">
      <c r="A648" s="241">
        <v>43257</v>
      </c>
      <c r="B648" s="242">
        <v>180167077</v>
      </c>
      <c r="C648" s="247">
        <v>48</v>
      </c>
      <c r="D648" s="246">
        <v>5123563</v>
      </c>
      <c r="E648" s="242">
        <v>180043741</v>
      </c>
      <c r="F648" s="247">
        <v>24</v>
      </c>
      <c r="G648" s="246">
        <v>2568300</v>
      </c>
      <c r="H648" s="245"/>
      <c r="I648" s="245"/>
      <c r="J648" s="246"/>
      <c r="K648" s="138"/>
      <c r="L648" s="138"/>
      <c r="M648" s="138"/>
      <c r="N648" s="138"/>
      <c r="O648" s="138"/>
      <c r="P648" s="138"/>
      <c r="Q648" s="138"/>
      <c r="R648" s="138"/>
    </row>
    <row r="649" spans="1:18" s="134" customFormat="1" x14ac:dyDescent="0.25">
      <c r="A649" s="241">
        <v>43257</v>
      </c>
      <c r="B649" s="242">
        <v>180167182</v>
      </c>
      <c r="C649" s="247">
        <v>4</v>
      </c>
      <c r="D649" s="246">
        <v>410550</v>
      </c>
      <c r="E649" s="242"/>
      <c r="F649" s="247"/>
      <c r="G649" s="246"/>
      <c r="H649" s="245"/>
      <c r="I649" s="245">
        <v>2965813</v>
      </c>
      <c r="J649" s="246" t="s">
        <v>17</v>
      </c>
      <c r="K649" s="138"/>
      <c r="L649" s="138"/>
      <c r="M649" s="138"/>
      <c r="N649" s="138"/>
      <c r="O649" s="138"/>
      <c r="P649" s="138"/>
      <c r="Q649" s="138"/>
      <c r="R649" s="138"/>
    </row>
    <row r="650" spans="1:18" s="134" customFormat="1" x14ac:dyDescent="0.25">
      <c r="A650" s="241">
        <v>43258</v>
      </c>
      <c r="B650" s="242">
        <v>180167237</v>
      </c>
      <c r="C650" s="247">
        <v>17</v>
      </c>
      <c r="D650" s="246">
        <v>1663463</v>
      </c>
      <c r="E650" s="242">
        <v>180043750</v>
      </c>
      <c r="F650" s="247">
        <v>11</v>
      </c>
      <c r="G650" s="246">
        <v>1336388</v>
      </c>
      <c r="H650" s="245"/>
      <c r="I650" s="245"/>
      <c r="J650" s="246"/>
      <c r="K650" s="138"/>
      <c r="L650" s="138"/>
      <c r="M650" s="138"/>
      <c r="N650" s="138"/>
      <c r="O650" s="138"/>
      <c r="P650" s="138"/>
      <c r="Q650" s="138"/>
      <c r="R650" s="138"/>
    </row>
    <row r="651" spans="1:18" s="134" customFormat="1" x14ac:dyDescent="0.25">
      <c r="A651" s="241">
        <v>43258</v>
      </c>
      <c r="B651" s="242">
        <v>180167249</v>
      </c>
      <c r="C651" s="247">
        <v>6</v>
      </c>
      <c r="D651" s="246">
        <v>891450</v>
      </c>
      <c r="E651" s="242">
        <v>180043758</v>
      </c>
      <c r="F651" s="247">
        <v>1</v>
      </c>
      <c r="G651" s="246">
        <v>50925</v>
      </c>
      <c r="H651" s="245"/>
      <c r="I651" s="245"/>
      <c r="J651" s="246"/>
      <c r="K651" s="138"/>
      <c r="L651" s="138"/>
      <c r="M651" s="138"/>
      <c r="N651" s="138"/>
      <c r="O651" s="138"/>
      <c r="P651" s="138"/>
      <c r="Q651" s="138"/>
      <c r="R651" s="138"/>
    </row>
    <row r="652" spans="1:18" s="134" customFormat="1" x14ac:dyDescent="0.25">
      <c r="A652" s="241">
        <v>43258</v>
      </c>
      <c r="B652" s="242">
        <v>180167257</v>
      </c>
      <c r="C652" s="247">
        <v>2</v>
      </c>
      <c r="D652" s="246">
        <v>314300</v>
      </c>
      <c r="E652" s="242">
        <v>180043782</v>
      </c>
      <c r="F652" s="247">
        <v>2</v>
      </c>
      <c r="G652" s="246">
        <v>188913</v>
      </c>
      <c r="H652" s="245"/>
      <c r="I652" s="245"/>
      <c r="J652" s="246"/>
      <c r="K652" s="138"/>
      <c r="L652" s="138"/>
      <c r="M652" s="138"/>
      <c r="N652" s="138"/>
      <c r="O652" s="138"/>
      <c r="P652" s="138"/>
      <c r="Q652" s="138"/>
      <c r="R652" s="138"/>
    </row>
    <row r="653" spans="1:18" s="134" customFormat="1" x14ac:dyDescent="0.25">
      <c r="A653" s="241">
        <v>43258</v>
      </c>
      <c r="B653" s="242">
        <v>180167273</v>
      </c>
      <c r="C653" s="247">
        <v>47</v>
      </c>
      <c r="D653" s="246">
        <v>5093113</v>
      </c>
      <c r="E653" s="242"/>
      <c r="F653" s="247"/>
      <c r="G653" s="246"/>
      <c r="H653" s="245"/>
      <c r="I653" s="245"/>
      <c r="J653" s="246"/>
      <c r="K653" s="138"/>
      <c r="L653" s="138"/>
      <c r="M653" s="138"/>
      <c r="N653" s="138"/>
      <c r="O653" s="138"/>
      <c r="P653" s="138"/>
      <c r="Q653" s="138"/>
      <c r="R653" s="138"/>
    </row>
    <row r="654" spans="1:18" s="134" customFormat="1" x14ac:dyDescent="0.25">
      <c r="A654" s="241">
        <v>43258</v>
      </c>
      <c r="B654" s="242">
        <v>180167280</v>
      </c>
      <c r="C654" s="247">
        <v>39</v>
      </c>
      <c r="D654" s="246">
        <v>3518025</v>
      </c>
      <c r="E654" s="242"/>
      <c r="F654" s="247"/>
      <c r="G654" s="246"/>
      <c r="H654" s="245"/>
      <c r="I654" s="245"/>
      <c r="J654" s="246"/>
      <c r="K654" s="138"/>
      <c r="L654" s="138"/>
      <c r="M654" s="138"/>
      <c r="N654" s="138"/>
      <c r="O654" s="138"/>
      <c r="P654" s="138"/>
      <c r="Q654" s="138"/>
      <c r="R654" s="138"/>
    </row>
    <row r="655" spans="1:18" s="134" customFormat="1" x14ac:dyDescent="0.25">
      <c r="A655" s="241">
        <v>43258</v>
      </c>
      <c r="B655" s="242">
        <v>180167311</v>
      </c>
      <c r="C655" s="247">
        <v>25</v>
      </c>
      <c r="D655" s="246">
        <v>2456125</v>
      </c>
      <c r="E655" s="242"/>
      <c r="F655" s="247"/>
      <c r="G655" s="246"/>
      <c r="H655" s="245"/>
      <c r="I655" s="245"/>
      <c r="J655" s="246"/>
      <c r="K655" s="138"/>
      <c r="L655" s="138"/>
      <c r="M655" s="138"/>
      <c r="N655" s="138"/>
      <c r="O655" s="138"/>
      <c r="P655" s="138"/>
      <c r="Q655" s="138"/>
      <c r="R655" s="138"/>
    </row>
    <row r="656" spans="1:18" s="134" customFormat="1" x14ac:dyDescent="0.25">
      <c r="A656" s="241">
        <v>43258</v>
      </c>
      <c r="B656" s="242">
        <v>180167316</v>
      </c>
      <c r="C656" s="247">
        <v>14</v>
      </c>
      <c r="D656" s="246">
        <v>1438238</v>
      </c>
      <c r="E656" s="242"/>
      <c r="F656" s="247"/>
      <c r="G656" s="246"/>
      <c r="H656" s="245"/>
      <c r="I656" s="245"/>
      <c r="J656" s="246"/>
      <c r="K656" s="138"/>
      <c r="L656" s="138"/>
      <c r="M656" s="138"/>
      <c r="N656" s="138"/>
      <c r="O656" s="138"/>
      <c r="P656" s="138"/>
      <c r="Q656" s="138"/>
      <c r="R656" s="138"/>
    </row>
    <row r="657" spans="1:18" s="134" customFormat="1" x14ac:dyDescent="0.25">
      <c r="A657" s="241">
        <v>43258</v>
      </c>
      <c r="B657" s="242">
        <v>180167371</v>
      </c>
      <c r="C657" s="247">
        <v>30</v>
      </c>
      <c r="D657" s="246">
        <v>2770863</v>
      </c>
      <c r="E657" s="242"/>
      <c r="F657" s="247"/>
      <c r="G657" s="246"/>
      <c r="H657" s="245"/>
      <c r="I657" s="245"/>
      <c r="J657" s="246"/>
      <c r="K657" s="138"/>
      <c r="L657" s="138"/>
      <c r="M657" s="138"/>
      <c r="N657" s="138"/>
      <c r="O657" s="138"/>
      <c r="P657" s="138"/>
      <c r="Q657" s="138"/>
      <c r="R657" s="138"/>
    </row>
    <row r="658" spans="1:18" s="134" customFormat="1" x14ac:dyDescent="0.25">
      <c r="A658" s="241">
        <v>43258</v>
      </c>
      <c r="B658" s="242">
        <v>180167388</v>
      </c>
      <c r="C658" s="247">
        <v>14</v>
      </c>
      <c r="D658" s="246">
        <v>1316525</v>
      </c>
      <c r="E658" s="242"/>
      <c r="F658" s="247"/>
      <c r="G658" s="246"/>
      <c r="H658" s="245"/>
      <c r="I658" s="245"/>
      <c r="J658" s="246"/>
      <c r="K658" s="138"/>
      <c r="L658" s="138"/>
      <c r="M658" s="138"/>
      <c r="N658" s="138"/>
      <c r="O658" s="138"/>
      <c r="P658" s="138"/>
      <c r="Q658" s="138"/>
      <c r="R658" s="138"/>
    </row>
    <row r="659" spans="1:18" s="134" customFormat="1" x14ac:dyDescent="0.25">
      <c r="A659" s="241">
        <v>43258</v>
      </c>
      <c r="B659" s="242">
        <v>180167410</v>
      </c>
      <c r="C659" s="247">
        <v>4</v>
      </c>
      <c r="D659" s="246">
        <v>395063</v>
      </c>
      <c r="E659" s="242"/>
      <c r="F659" s="247"/>
      <c r="G659" s="246"/>
      <c r="H659" s="245"/>
      <c r="I659" s="245">
        <v>18280939</v>
      </c>
      <c r="J659" s="246" t="s">
        <v>17</v>
      </c>
      <c r="K659" s="138"/>
      <c r="L659" s="138"/>
      <c r="M659" s="138"/>
      <c r="N659" s="138"/>
      <c r="O659" s="138"/>
      <c r="P659" s="138"/>
      <c r="Q659" s="138"/>
      <c r="R659" s="138"/>
    </row>
    <row r="660" spans="1:18" s="134" customFormat="1" x14ac:dyDescent="0.25">
      <c r="A660" s="241">
        <v>43259</v>
      </c>
      <c r="B660" s="242">
        <v>180167451</v>
      </c>
      <c r="C660" s="247">
        <v>18</v>
      </c>
      <c r="D660" s="246">
        <v>2349550</v>
      </c>
      <c r="E660" s="242">
        <v>180043794</v>
      </c>
      <c r="F660" s="247">
        <v>17</v>
      </c>
      <c r="G660" s="246">
        <v>1814663</v>
      </c>
      <c r="H660" s="245"/>
      <c r="I660" s="245"/>
      <c r="J660" s="246"/>
      <c r="K660" s="138"/>
      <c r="L660" s="138"/>
      <c r="M660" s="138"/>
      <c r="N660" s="138"/>
      <c r="O660" s="138"/>
      <c r="P660" s="138"/>
      <c r="Q660" s="138"/>
      <c r="R660" s="138"/>
    </row>
    <row r="661" spans="1:18" s="134" customFormat="1" x14ac:dyDescent="0.25">
      <c r="A661" s="241">
        <v>43259</v>
      </c>
      <c r="B661" s="242">
        <v>180167467</v>
      </c>
      <c r="C661" s="247">
        <v>38</v>
      </c>
      <c r="D661" s="246">
        <v>4610725</v>
      </c>
      <c r="E661" s="242"/>
      <c r="F661" s="247"/>
      <c r="G661" s="246"/>
      <c r="H661" s="245"/>
      <c r="I661" s="245"/>
      <c r="J661" s="246"/>
      <c r="K661" s="138"/>
      <c r="L661" s="138"/>
      <c r="M661" s="138"/>
      <c r="N661" s="138"/>
      <c r="O661" s="138"/>
      <c r="P661" s="138"/>
      <c r="Q661" s="138"/>
      <c r="R661" s="138"/>
    </row>
    <row r="662" spans="1:18" s="134" customFormat="1" x14ac:dyDescent="0.25">
      <c r="A662" s="241">
        <v>43259</v>
      </c>
      <c r="B662" s="242">
        <v>180167472</v>
      </c>
      <c r="C662" s="247">
        <v>7</v>
      </c>
      <c r="D662" s="246">
        <v>667713</v>
      </c>
      <c r="E662" s="242"/>
      <c r="F662" s="247"/>
      <c r="G662" s="246"/>
      <c r="H662" s="245"/>
      <c r="I662" s="245"/>
      <c r="J662" s="246"/>
      <c r="K662" s="138"/>
      <c r="L662" s="138"/>
      <c r="M662" s="138"/>
      <c r="N662" s="138"/>
      <c r="O662" s="138"/>
      <c r="P662" s="138"/>
      <c r="Q662" s="138"/>
      <c r="R662" s="138"/>
    </row>
    <row r="663" spans="1:18" s="134" customFormat="1" x14ac:dyDescent="0.25">
      <c r="A663" s="241">
        <v>43259</v>
      </c>
      <c r="B663" s="242">
        <v>180167494</v>
      </c>
      <c r="C663" s="247">
        <v>23</v>
      </c>
      <c r="D663" s="246">
        <v>2140775</v>
      </c>
      <c r="E663" s="242"/>
      <c r="F663" s="247"/>
      <c r="G663" s="246"/>
      <c r="H663" s="245"/>
      <c r="I663" s="245"/>
      <c r="J663" s="246"/>
      <c r="K663" s="138"/>
      <c r="L663" s="138"/>
      <c r="M663" s="138"/>
      <c r="N663" s="138"/>
      <c r="O663" s="138"/>
      <c r="P663" s="138"/>
      <c r="Q663" s="138"/>
      <c r="R663" s="138"/>
    </row>
    <row r="664" spans="1:18" s="134" customFormat="1" x14ac:dyDescent="0.25">
      <c r="A664" s="241">
        <v>43259</v>
      </c>
      <c r="B664" s="242">
        <v>180167544</v>
      </c>
      <c r="C664" s="247">
        <v>21</v>
      </c>
      <c r="D664" s="246">
        <v>2196163</v>
      </c>
      <c r="E664" s="242"/>
      <c r="F664" s="247"/>
      <c r="G664" s="246"/>
      <c r="H664" s="245"/>
      <c r="I664" s="245"/>
      <c r="J664" s="246"/>
      <c r="K664" s="138"/>
      <c r="L664" s="138"/>
      <c r="M664" s="138"/>
      <c r="N664" s="138"/>
      <c r="O664" s="138"/>
      <c r="P664" s="138"/>
      <c r="Q664" s="138"/>
      <c r="R664" s="138"/>
    </row>
    <row r="665" spans="1:18" s="134" customFormat="1" x14ac:dyDescent="0.25">
      <c r="A665" s="241">
        <v>43259</v>
      </c>
      <c r="B665" s="242">
        <v>180167572</v>
      </c>
      <c r="C665" s="247">
        <v>1</v>
      </c>
      <c r="D665" s="246">
        <v>89075</v>
      </c>
      <c r="E665" s="242"/>
      <c r="F665" s="247"/>
      <c r="G665" s="246"/>
      <c r="H665" s="245"/>
      <c r="I665" s="245">
        <v>10239338</v>
      </c>
      <c r="J665" s="246" t="s">
        <v>17</v>
      </c>
      <c r="K665" s="138"/>
      <c r="L665" s="138">
        <f>SUM(D666:D678)</f>
        <v>8078177</v>
      </c>
      <c r="M665" s="138"/>
      <c r="N665" s="138"/>
      <c r="O665" s="138"/>
      <c r="P665" s="138"/>
      <c r="Q665" s="138"/>
      <c r="R665" s="138"/>
    </row>
    <row r="666" spans="1:18" s="134" customFormat="1" x14ac:dyDescent="0.25">
      <c r="A666" s="241">
        <v>43260</v>
      </c>
      <c r="B666" s="242">
        <v>180167601</v>
      </c>
      <c r="C666" s="247">
        <v>3</v>
      </c>
      <c r="D666" s="246">
        <v>312113</v>
      </c>
      <c r="E666" s="242">
        <v>180043839</v>
      </c>
      <c r="F666" s="247">
        <v>5</v>
      </c>
      <c r="G666" s="246">
        <v>586688</v>
      </c>
      <c r="H666" s="245"/>
      <c r="I666" s="245"/>
      <c r="J666" s="246"/>
      <c r="K666" s="138"/>
      <c r="L666" s="138">
        <f>SUM(G666:G678)</f>
        <v>8943640</v>
      </c>
      <c r="M666" s="138"/>
      <c r="N666" s="138"/>
      <c r="O666" s="138"/>
      <c r="P666" s="138"/>
      <c r="Q666" s="138"/>
      <c r="R666" s="138"/>
    </row>
    <row r="667" spans="1:18" s="134" customFormat="1" x14ac:dyDescent="0.25">
      <c r="A667" s="241">
        <v>43260</v>
      </c>
      <c r="B667" s="242">
        <v>180167636</v>
      </c>
      <c r="C667" s="247">
        <v>24</v>
      </c>
      <c r="D667" s="246">
        <v>2610125</v>
      </c>
      <c r="E667" s="242">
        <v>180043862</v>
      </c>
      <c r="F667" s="247">
        <v>43</v>
      </c>
      <c r="G667" s="246">
        <v>4734888</v>
      </c>
      <c r="H667" s="245"/>
      <c r="I667" s="245"/>
      <c r="J667" s="246"/>
      <c r="K667" s="138"/>
      <c r="L667" s="138"/>
      <c r="M667" s="138"/>
      <c r="N667" s="138"/>
      <c r="O667" s="138"/>
      <c r="P667" s="138"/>
      <c r="Q667" s="138"/>
      <c r="R667" s="138"/>
    </row>
    <row r="668" spans="1:18" s="134" customFormat="1" x14ac:dyDescent="0.25">
      <c r="A668" s="241">
        <v>43260</v>
      </c>
      <c r="B668" s="242">
        <v>180167648</v>
      </c>
      <c r="C668" s="247">
        <v>10</v>
      </c>
      <c r="D668" s="246">
        <v>999775</v>
      </c>
      <c r="E668" s="242"/>
      <c r="F668" s="247"/>
      <c r="G668" s="246"/>
      <c r="H668" s="245"/>
      <c r="I668" s="245"/>
      <c r="J668" s="246"/>
      <c r="K668" s="138"/>
      <c r="L668" s="138"/>
      <c r="M668" s="138"/>
      <c r="N668" s="138"/>
      <c r="O668" s="138"/>
      <c r="P668" s="138"/>
      <c r="Q668" s="138"/>
      <c r="R668" s="138"/>
    </row>
    <row r="669" spans="1:18" s="134" customFormat="1" x14ac:dyDescent="0.25">
      <c r="A669" s="241">
        <v>43260</v>
      </c>
      <c r="B669" s="242">
        <v>180167663</v>
      </c>
      <c r="C669" s="247">
        <v>15</v>
      </c>
      <c r="D669" s="246">
        <v>1610350</v>
      </c>
      <c r="E669" s="242"/>
      <c r="F669" s="247"/>
      <c r="G669" s="246"/>
      <c r="H669" s="245"/>
      <c r="I669" s="245"/>
      <c r="J669" s="246"/>
      <c r="K669" s="138"/>
      <c r="L669" s="138"/>
      <c r="M669" s="138"/>
      <c r="N669" s="138"/>
      <c r="O669" s="138"/>
      <c r="P669" s="138"/>
      <c r="Q669" s="138"/>
      <c r="R669" s="138"/>
    </row>
    <row r="670" spans="1:18" s="134" customFormat="1" x14ac:dyDescent="0.25">
      <c r="A670" s="241">
        <v>43260</v>
      </c>
      <c r="B670" s="242">
        <v>180167703</v>
      </c>
      <c r="C670" s="247">
        <v>9</v>
      </c>
      <c r="D670" s="246">
        <v>936425</v>
      </c>
      <c r="E670" s="242"/>
      <c r="F670" s="247"/>
      <c r="G670" s="246"/>
      <c r="H670" s="245"/>
      <c r="I670" s="245"/>
      <c r="J670" s="246"/>
      <c r="K670" s="138"/>
      <c r="L670" s="138"/>
      <c r="M670" s="138"/>
      <c r="N670" s="138"/>
      <c r="O670" s="138"/>
      <c r="P670" s="138"/>
      <c r="Q670" s="138"/>
      <c r="R670" s="138"/>
    </row>
    <row r="671" spans="1:18" s="134" customFormat="1" x14ac:dyDescent="0.25">
      <c r="A671" s="241">
        <v>43260</v>
      </c>
      <c r="B671" s="242">
        <v>180167728</v>
      </c>
      <c r="C671" s="247">
        <v>2</v>
      </c>
      <c r="D671" s="246">
        <v>151025</v>
      </c>
      <c r="E671" s="242"/>
      <c r="F671" s="247"/>
      <c r="G671" s="246"/>
      <c r="H671" s="245"/>
      <c r="I671" s="245"/>
      <c r="J671" s="246"/>
      <c r="K671" s="138"/>
      <c r="L671" s="138"/>
      <c r="M671" s="138"/>
      <c r="N671" s="138"/>
      <c r="O671" s="138"/>
      <c r="P671" s="138"/>
      <c r="Q671" s="138"/>
      <c r="R671" s="138"/>
    </row>
    <row r="672" spans="1:18" s="134" customFormat="1" x14ac:dyDescent="0.25">
      <c r="A672" s="241">
        <v>43260</v>
      </c>
      <c r="B672" s="242">
        <v>180167753</v>
      </c>
      <c r="C672" s="247">
        <v>1</v>
      </c>
      <c r="D672" s="246">
        <v>97913</v>
      </c>
      <c r="E672" s="242"/>
      <c r="F672" s="247"/>
      <c r="G672" s="246"/>
      <c r="H672" s="245"/>
      <c r="I672" s="245"/>
      <c r="J672" s="246"/>
      <c r="K672" s="138"/>
      <c r="L672" s="138"/>
      <c r="M672" s="138"/>
      <c r="N672" s="138"/>
      <c r="O672" s="138"/>
      <c r="P672" s="138"/>
      <c r="Q672" s="138"/>
      <c r="R672" s="138"/>
    </row>
    <row r="673" spans="1:18" s="134" customFormat="1" x14ac:dyDescent="0.25">
      <c r="A673" s="241">
        <v>43260</v>
      </c>
      <c r="B673" s="242">
        <v>180167761</v>
      </c>
      <c r="C673" s="247">
        <v>2</v>
      </c>
      <c r="D673" s="246">
        <v>291550</v>
      </c>
      <c r="E673" s="242"/>
      <c r="F673" s="247"/>
      <c r="G673" s="246"/>
      <c r="H673" s="245"/>
      <c r="I673" s="245"/>
      <c r="J673" s="246"/>
      <c r="K673" s="138"/>
      <c r="L673" s="138"/>
      <c r="M673" s="138"/>
      <c r="N673" s="138"/>
      <c r="O673" s="138"/>
      <c r="P673" s="138"/>
      <c r="Q673" s="138"/>
      <c r="R673" s="138"/>
    </row>
    <row r="674" spans="1:18" s="134" customFormat="1" x14ac:dyDescent="0.25">
      <c r="A674" s="241">
        <v>43260</v>
      </c>
      <c r="B674" s="242">
        <v>180167765</v>
      </c>
      <c r="C674" s="247">
        <v>1</v>
      </c>
      <c r="D674" s="246">
        <v>98613</v>
      </c>
      <c r="E674" s="242"/>
      <c r="F674" s="247"/>
      <c r="G674" s="246"/>
      <c r="H674" s="245"/>
      <c r="I674" s="245">
        <v>1786313</v>
      </c>
      <c r="J674" s="246" t="s">
        <v>17</v>
      </c>
      <c r="K674" s="138"/>
      <c r="L674" s="138"/>
      <c r="M674" s="138"/>
      <c r="N674" s="138"/>
      <c r="O674" s="138"/>
      <c r="P674" s="138"/>
      <c r="Q674" s="138"/>
      <c r="R674" s="138"/>
    </row>
    <row r="675" spans="1:18" s="134" customFormat="1" x14ac:dyDescent="0.25">
      <c r="A675" s="241">
        <v>43261</v>
      </c>
      <c r="B675" s="242">
        <v>180167797</v>
      </c>
      <c r="C675" s="247">
        <v>1</v>
      </c>
      <c r="D675" s="246">
        <v>87150</v>
      </c>
      <c r="E675" s="242">
        <v>180043891</v>
      </c>
      <c r="F675" s="247">
        <v>12</v>
      </c>
      <c r="G675" s="246">
        <v>1467463</v>
      </c>
      <c r="H675" s="245"/>
      <c r="I675" s="245"/>
      <c r="J675" s="246"/>
      <c r="K675" s="138"/>
      <c r="L675" s="138"/>
      <c r="M675" s="138"/>
      <c r="N675" s="138"/>
      <c r="O675" s="138"/>
      <c r="P675" s="138"/>
      <c r="Q675" s="138"/>
      <c r="R675" s="138"/>
    </row>
    <row r="676" spans="1:18" s="134" customFormat="1" x14ac:dyDescent="0.25">
      <c r="A676" s="241">
        <v>43261</v>
      </c>
      <c r="B676" s="242">
        <v>180167824</v>
      </c>
      <c r="C676" s="247">
        <v>6</v>
      </c>
      <c r="D676" s="246">
        <v>691250</v>
      </c>
      <c r="E676" s="242">
        <v>180043932</v>
      </c>
      <c r="F676" s="247">
        <v>15</v>
      </c>
      <c r="G676" s="246">
        <v>1701788</v>
      </c>
      <c r="H676" s="245"/>
      <c r="I676" s="245"/>
      <c r="J676" s="246"/>
      <c r="K676" s="138"/>
      <c r="L676" s="138"/>
      <c r="M676" s="138"/>
      <c r="N676" s="138"/>
      <c r="O676" s="138"/>
      <c r="P676" s="138"/>
      <c r="Q676" s="138"/>
      <c r="R676" s="138"/>
    </row>
    <row r="677" spans="1:18" s="134" customFormat="1" x14ac:dyDescent="0.25">
      <c r="A677" s="241">
        <v>43261</v>
      </c>
      <c r="B677" s="242">
        <v>180167844</v>
      </c>
      <c r="C677" s="247">
        <v>2</v>
      </c>
      <c r="D677" s="246">
        <v>145250</v>
      </c>
      <c r="E677" s="242">
        <v>180043937</v>
      </c>
      <c r="F677" s="247">
        <v>5</v>
      </c>
      <c r="G677" s="246">
        <v>452813</v>
      </c>
      <c r="H677" s="245"/>
      <c r="I677" s="245"/>
      <c r="J677" s="246"/>
      <c r="K677" s="138"/>
      <c r="L677" s="138"/>
      <c r="M677" s="138"/>
      <c r="N677" s="138"/>
      <c r="O677" s="138"/>
      <c r="P677" s="138"/>
      <c r="Q677" s="138"/>
      <c r="R677" s="138"/>
    </row>
    <row r="678" spans="1:18" s="134" customFormat="1" x14ac:dyDescent="0.25">
      <c r="A678" s="241">
        <v>43261</v>
      </c>
      <c r="B678" s="242">
        <v>180167861</v>
      </c>
      <c r="C678" s="247">
        <v>1</v>
      </c>
      <c r="D678" s="246">
        <v>46638</v>
      </c>
      <c r="E678" s="242"/>
      <c r="F678" s="247"/>
      <c r="G678" s="246"/>
      <c r="H678" s="245"/>
      <c r="I678" s="245"/>
      <c r="J678" s="246"/>
      <c r="K678" s="138"/>
      <c r="L678" s="138"/>
      <c r="M678" s="138"/>
      <c r="N678" s="138"/>
      <c r="O678" s="138"/>
      <c r="P678" s="138"/>
      <c r="Q678" s="138"/>
      <c r="R678" s="138"/>
    </row>
    <row r="679" spans="1:18" s="134" customFormat="1" x14ac:dyDescent="0.25">
      <c r="A679" s="241">
        <v>43262</v>
      </c>
      <c r="B679" s="242">
        <v>180168026</v>
      </c>
      <c r="C679" s="247">
        <v>2</v>
      </c>
      <c r="D679" s="246">
        <v>215950</v>
      </c>
      <c r="E679" s="242">
        <v>180043950</v>
      </c>
      <c r="F679" s="247">
        <v>6</v>
      </c>
      <c r="G679" s="246">
        <v>603575</v>
      </c>
      <c r="H679" s="245"/>
      <c r="I679" s="245"/>
      <c r="J679" s="246"/>
      <c r="K679" s="138"/>
      <c r="L679" s="138"/>
      <c r="M679" s="138"/>
      <c r="N679" s="138"/>
      <c r="O679" s="138"/>
      <c r="P679" s="138"/>
      <c r="Q679" s="138"/>
      <c r="R679" s="138"/>
    </row>
    <row r="680" spans="1:18" s="134" customFormat="1" x14ac:dyDescent="0.25">
      <c r="A680" s="241">
        <v>43262</v>
      </c>
      <c r="B680" s="242">
        <v>180168040</v>
      </c>
      <c r="C680" s="247">
        <v>1</v>
      </c>
      <c r="D680" s="246">
        <v>72013</v>
      </c>
      <c r="E680" s="242">
        <v>180043978</v>
      </c>
      <c r="F680" s="247">
        <v>1</v>
      </c>
      <c r="G680" s="246">
        <v>289713</v>
      </c>
      <c r="H680" s="245"/>
      <c r="I680" s="245"/>
      <c r="J680" s="246"/>
      <c r="K680" s="138"/>
      <c r="L680" s="138"/>
      <c r="M680" s="138"/>
      <c r="N680" s="138"/>
      <c r="O680" s="138"/>
      <c r="P680" s="138"/>
      <c r="Q680" s="138"/>
      <c r="R680" s="138"/>
    </row>
    <row r="681" spans="1:18" s="134" customFormat="1" x14ac:dyDescent="0.25">
      <c r="A681" s="241">
        <v>43262</v>
      </c>
      <c r="B681" s="242">
        <v>180168044</v>
      </c>
      <c r="C681" s="247">
        <v>3</v>
      </c>
      <c r="D681" s="246">
        <v>308175</v>
      </c>
      <c r="E681" s="242"/>
      <c r="F681" s="247"/>
      <c r="G681" s="246"/>
      <c r="H681" s="245"/>
      <c r="I681" s="245"/>
      <c r="J681" s="246"/>
      <c r="K681" s="138"/>
      <c r="L681" s="138"/>
      <c r="M681" s="138"/>
      <c r="N681" s="138"/>
      <c r="O681" s="138"/>
      <c r="P681" s="138"/>
      <c r="Q681" s="138"/>
      <c r="R681" s="138"/>
    </row>
    <row r="682" spans="1:18" s="134" customFormat="1" x14ac:dyDescent="0.25">
      <c r="A682" s="241">
        <v>43277</v>
      </c>
      <c r="B682" s="242">
        <v>180168180</v>
      </c>
      <c r="C682" s="247">
        <v>15</v>
      </c>
      <c r="D682" s="246">
        <v>1651125</v>
      </c>
      <c r="E682" s="242">
        <v>180044010</v>
      </c>
      <c r="F682" s="247">
        <v>7</v>
      </c>
      <c r="G682" s="246">
        <v>669813</v>
      </c>
      <c r="H682" s="245"/>
      <c r="I682" s="245"/>
      <c r="J682" s="246"/>
      <c r="K682" s="138"/>
      <c r="L682" s="138"/>
      <c r="M682" s="138"/>
      <c r="N682" s="138"/>
      <c r="O682" s="138"/>
      <c r="P682" s="138"/>
      <c r="Q682" s="138"/>
      <c r="R682" s="138"/>
    </row>
    <row r="683" spans="1:18" s="134" customFormat="1" x14ac:dyDescent="0.25">
      <c r="A683" s="241">
        <v>43277</v>
      </c>
      <c r="B683" s="242">
        <v>180168181</v>
      </c>
      <c r="C683" s="247">
        <v>9</v>
      </c>
      <c r="D683" s="246">
        <v>714263</v>
      </c>
      <c r="E683" s="242">
        <v>180044014</v>
      </c>
      <c r="F683" s="247">
        <v>11</v>
      </c>
      <c r="G683" s="246">
        <v>1360013</v>
      </c>
      <c r="H683" s="245"/>
      <c r="I683" s="245"/>
      <c r="J683" s="246"/>
      <c r="K683" s="138"/>
      <c r="L683" s="138"/>
      <c r="M683" s="138"/>
      <c r="N683" s="138"/>
      <c r="O683" s="138"/>
      <c r="P683" s="138"/>
      <c r="Q683" s="138"/>
      <c r="R683" s="138"/>
    </row>
    <row r="684" spans="1:18" s="134" customFormat="1" x14ac:dyDescent="0.25">
      <c r="A684" s="241">
        <v>43277</v>
      </c>
      <c r="B684" s="242">
        <v>180168183</v>
      </c>
      <c r="C684" s="247">
        <v>2</v>
      </c>
      <c r="D684" s="246">
        <v>291550</v>
      </c>
      <c r="E684" s="242"/>
      <c r="F684" s="247"/>
      <c r="G684" s="246"/>
      <c r="H684" s="245"/>
      <c r="I684" s="245"/>
      <c r="J684" s="246"/>
      <c r="K684" s="138"/>
      <c r="L684" s="138"/>
      <c r="M684" s="138"/>
      <c r="N684" s="138"/>
      <c r="O684" s="138"/>
      <c r="P684" s="138"/>
      <c r="Q684" s="138"/>
      <c r="R684" s="138"/>
    </row>
    <row r="685" spans="1:18" s="134" customFormat="1" x14ac:dyDescent="0.25">
      <c r="A685" s="241">
        <v>43277</v>
      </c>
      <c r="B685" s="242">
        <v>180168188</v>
      </c>
      <c r="C685" s="247">
        <v>53</v>
      </c>
      <c r="D685" s="246">
        <v>5265225</v>
      </c>
      <c r="E685" s="242"/>
      <c r="F685" s="247"/>
      <c r="G685" s="246"/>
      <c r="H685" s="245"/>
      <c r="I685" s="245"/>
      <c r="J685" s="246"/>
      <c r="K685" s="138"/>
      <c r="L685" s="138"/>
      <c r="M685" s="138"/>
      <c r="N685" s="138"/>
      <c r="O685" s="138"/>
      <c r="P685" s="138"/>
      <c r="Q685" s="138"/>
      <c r="R685" s="138"/>
    </row>
    <row r="686" spans="1:18" s="134" customFormat="1" x14ac:dyDescent="0.25">
      <c r="A686" s="241">
        <v>43277</v>
      </c>
      <c r="B686" s="242">
        <v>180168192</v>
      </c>
      <c r="C686" s="247">
        <v>70</v>
      </c>
      <c r="D686" s="246">
        <v>7059763</v>
      </c>
      <c r="E686" s="242"/>
      <c r="F686" s="247"/>
      <c r="G686" s="246"/>
      <c r="H686" s="245"/>
      <c r="I686" s="245"/>
      <c r="J686" s="246"/>
      <c r="K686" s="138"/>
      <c r="L686" s="138"/>
      <c r="M686" s="138"/>
      <c r="N686" s="138"/>
      <c r="O686" s="138"/>
      <c r="P686" s="138"/>
      <c r="Q686" s="138"/>
      <c r="R686" s="138"/>
    </row>
    <row r="687" spans="1:18" s="134" customFormat="1" x14ac:dyDescent="0.25">
      <c r="A687" s="241">
        <v>43277</v>
      </c>
      <c r="B687" s="242">
        <v>180168197</v>
      </c>
      <c r="C687" s="247">
        <v>5</v>
      </c>
      <c r="D687" s="246">
        <v>480288</v>
      </c>
      <c r="E687" s="242"/>
      <c r="F687" s="247"/>
      <c r="G687" s="246"/>
      <c r="H687" s="245"/>
      <c r="I687" s="245">
        <v>10483462</v>
      </c>
      <c r="J687" s="246" t="s">
        <v>17</v>
      </c>
      <c r="K687" s="138"/>
      <c r="L687" s="138"/>
      <c r="M687" s="138"/>
      <c r="N687" s="138"/>
      <c r="O687" s="138"/>
      <c r="P687" s="138"/>
      <c r="Q687" s="138"/>
      <c r="R687" s="138"/>
    </row>
    <row r="688" spans="1:18" s="134" customFormat="1" x14ac:dyDescent="0.25">
      <c r="A688" s="241">
        <v>43279</v>
      </c>
      <c r="B688" s="242">
        <v>180168234</v>
      </c>
      <c r="C688" s="247">
        <v>41</v>
      </c>
      <c r="D688" s="246">
        <v>4308850</v>
      </c>
      <c r="E688" s="242">
        <v>180044021</v>
      </c>
      <c r="F688" s="247">
        <v>3</v>
      </c>
      <c r="G688" s="246">
        <v>284025</v>
      </c>
      <c r="H688" s="245"/>
      <c r="I688" s="245"/>
      <c r="J688" s="246"/>
      <c r="K688" s="138"/>
      <c r="L688" s="138"/>
      <c r="M688" s="138"/>
      <c r="N688" s="138"/>
      <c r="O688" s="138"/>
      <c r="P688" s="138"/>
      <c r="Q688" s="138"/>
      <c r="R688" s="138"/>
    </row>
    <row r="689" spans="1:18" s="134" customFormat="1" x14ac:dyDescent="0.25">
      <c r="A689" s="241">
        <v>43279</v>
      </c>
      <c r="B689" s="242">
        <v>180168263</v>
      </c>
      <c r="C689" s="247">
        <v>11</v>
      </c>
      <c r="D689" s="246">
        <v>1054550</v>
      </c>
      <c r="E689" s="242">
        <v>180044032</v>
      </c>
      <c r="F689" s="247">
        <v>4</v>
      </c>
      <c r="G689" s="246">
        <v>489300</v>
      </c>
      <c r="H689" s="245"/>
      <c r="I689" s="245"/>
      <c r="J689" s="246"/>
      <c r="K689" s="138"/>
      <c r="L689" s="138"/>
      <c r="M689" s="138"/>
      <c r="N689" s="138"/>
      <c r="O689" s="138"/>
      <c r="P689" s="138"/>
      <c r="Q689" s="138"/>
      <c r="R689" s="138"/>
    </row>
    <row r="690" spans="1:18" s="134" customFormat="1" x14ac:dyDescent="0.25">
      <c r="A690" s="241">
        <v>43279</v>
      </c>
      <c r="B690" s="242">
        <v>180168286</v>
      </c>
      <c r="C690" s="247">
        <v>38</v>
      </c>
      <c r="D690" s="246">
        <v>3691800</v>
      </c>
      <c r="E690" s="242"/>
      <c r="F690" s="247"/>
      <c r="G690" s="246"/>
      <c r="H690" s="245"/>
      <c r="I690" s="245"/>
      <c r="J690" s="246"/>
      <c r="K690" s="138"/>
      <c r="L690" s="138"/>
      <c r="M690" s="138"/>
      <c r="N690" s="138"/>
      <c r="O690" s="138"/>
      <c r="P690" s="138"/>
      <c r="Q690" s="138"/>
      <c r="R690" s="138"/>
    </row>
    <row r="691" spans="1:18" s="134" customFormat="1" x14ac:dyDescent="0.25">
      <c r="A691" s="241">
        <v>43279</v>
      </c>
      <c r="B691" s="242">
        <v>180168308</v>
      </c>
      <c r="C691" s="247">
        <v>10</v>
      </c>
      <c r="D691" s="246">
        <v>1123500</v>
      </c>
      <c r="E691" s="242"/>
      <c r="F691" s="247"/>
      <c r="G691" s="246"/>
      <c r="H691" s="245"/>
      <c r="I691" s="245"/>
      <c r="J691" s="246"/>
      <c r="K691" s="138"/>
      <c r="L691" s="138"/>
      <c r="M691" s="138"/>
      <c r="N691" s="138"/>
      <c r="O691" s="138"/>
      <c r="P691" s="138"/>
      <c r="Q691" s="138"/>
      <c r="R691" s="138"/>
    </row>
    <row r="692" spans="1:18" s="134" customFormat="1" x14ac:dyDescent="0.25">
      <c r="A692" s="241">
        <v>43279</v>
      </c>
      <c r="B692" s="242">
        <v>180168321</v>
      </c>
      <c r="C692" s="247">
        <v>4</v>
      </c>
      <c r="D692" s="246">
        <v>408888</v>
      </c>
      <c r="E692" s="242"/>
      <c r="F692" s="247"/>
      <c r="G692" s="246"/>
      <c r="H692" s="245"/>
      <c r="I692" s="245">
        <v>9814263</v>
      </c>
      <c r="J692" s="246" t="s">
        <v>17</v>
      </c>
      <c r="K692" s="138"/>
      <c r="L692" s="138"/>
      <c r="M692" s="138"/>
      <c r="N692" s="138"/>
      <c r="O692" s="138"/>
      <c r="P692" s="138"/>
      <c r="Q692" s="138"/>
      <c r="R692" s="138"/>
    </row>
    <row r="693" spans="1:18" s="134" customFormat="1" x14ac:dyDescent="0.25">
      <c r="A693" s="241">
        <v>43280</v>
      </c>
      <c r="B693" s="242">
        <v>180168328</v>
      </c>
      <c r="C693" s="247">
        <v>41</v>
      </c>
      <c r="D693" s="246">
        <v>3983175</v>
      </c>
      <c r="E693" s="242">
        <v>180044047</v>
      </c>
      <c r="F693" s="247">
        <v>13</v>
      </c>
      <c r="G693" s="246">
        <v>1432550</v>
      </c>
      <c r="H693" s="245"/>
      <c r="I693" s="245"/>
      <c r="J693" s="246"/>
      <c r="K693" s="138"/>
      <c r="L693" s="138"/>
      <c r="M693" s="138"/>
      <c r="N693" s="138"/>
      <c r="O693" s="138"/>
      <c r="P693" s="138"/>
      <c r="Q693" s="138"/>
      <c r="R693" s="138"/>
    </row>
    <row r="694" spans="1:18" s="134" customFormat="1" x14ac:dyDescent="0.25">
      <c r="A694" s="241">
        <v>43280</v>
      </c>
      <c r="B694" s="242">
        <v>180168339</v>
      </c>
      <c r="C694" s="247">
        <v>6</v>
      </c>
      <c r="D694" s="246">
        <v>546350</v>
      </c>
      <c r="E694" s="242"/>
      <c r="F694" s="247"/>
      <c r="G694" s="246"/>
      <c r="H694" s="245"/>
      <c r="I694" s="245"/>
      <c r="J694" s="246"/>
      <c r="K694" s="138"/>
      <c r="L694" s="138"/>
      <c r="M694" s="138"/>
      <c r="N694" s="138"/>
      <c r="O694" s="138"/>
      <c r="P694" s="138"/>
      <c r="Q694" s="138"/>
      <c r="R694" s="138"/>
    </row>
    <row r="695" spans="1:18" s="134" customFormat="1" x14ac:dyDescent="0.25">
      <c r="A695" s="241">
        <v>43280</v>
      </c>
      <c r="B695" s="242">
        <v>180168350</v>
      </c>
      <c r="C695" s="247">
        <v>13</v>
      </c>
      <c r="D695" s="246">
        <v>1488113</v>
      </c>
      <c r="E695" s="242"/>
      <c r="F695" s="247"/>
      <c r="G695" s="246"/>
      <c r="H695" s="245"/>
      <c r="I695" s="245"/>
      <c r="J695" s="246"/>
      <c r="K695" s="138"/>
      <c r="L695" s="138"/>
      <c r="M695" s="138"/>
      <c r="N695" s="138"/>
      <c r="O695" s="138"/>
      <c r="P695" s="138"/>
      <c r="Q695" s="138"/>
      <c r="R695" s="138"/>
    </row>
    <row r="696" spans="1:18" s="134" customFormat="1" x14ac:dyDescent="0.25">
      <c r="A696" s="241">
        <v>43280</v>
      </c>
      <c r="B696" s="242">
        <v>180168370</v>
      </c>
      <c r="C696" s="247">
        <v>10</v>
      </c>
      <c r="D696" s="246">
        <v>875350</v>
      </c>
      <c r="E696" s="242"/>
      <c r="F696" s="247"/>
      <c r="G696" s="246"/>
      <c r="H696" s="245"/>
      <c r="I696" s="245"/>
      <c r="J696" s="246"/>
      <c r="K696" s="138"/>
      <c r="L696" s="138"/>
      <c r="M696" s="138"/>
      <c r="N696" s="138"/>
      <c r="O696" s="138"/>
      <c r="P696" s="138"/>
      <c r="Q696" s="138"/>
      <c r="R696" s="138"/>
    </row>
    <row r="697" spans="1:18" s="134" customFormat="1" x14ac:dyDescent="0.25">
      <c r="A697" s="241">
        <v>43280</v>
      </c>
      <c r="B697" s="242">
        <v>180168389</v>
      </c>
      <c r="C697" s="247">
        <v>2</v>
      </c>
      <c r="D697" s="246">
        <v>185938</v>
      </c>
      <c r="E697" s="242"/>
      <c r="F697" s="247"/>
      <c r="G697" s="246"/>
      <c r="H697" s="245"/>
      <c r="I697" s="245">
        <v>5646376</v>
      </c>
      <c r="J697" s="246" t="s">
        <v>17</v>
      </c>
      <c r="K697" s="138"/>
      <c r="L697" s="138"/>
      <c r="M697" s="138"/>
      <c r="N697" s="138"/>
      <c r="O697" s="138"/>
      <c r="P697" s="138"/>
      <c r="Q697" s="138"/>
      <c r="R697" s="138"/>
    </row>
    <row r="698" spans="1:18" s="134" customFormat="1" x14ac:dyDescent="0.25">
      <c r="A698" s="241">
        <v>43281</v>
      </c>
      <c r="B698" s="242">
        <v>180168406</v>
      </c>
      <c r="C698" s="247">
        <v>7</v>
      </c>
      <c r="D698" s="246">
        <v>671038</v>
      </c>
      <c r="E698" s="242">
        <v>180044058</v>
      </c>
      <c r="F698" s="247">
        <v>2</v>
      </c>
      <c r="G698" s="246">
        <v>208600</v>
      </c>
      <c r="H698" s="245"/>
      <c r="I698" s="245"/>
      <c r="J698" s="246"/>
      <c r="K698" s="138"/>
      <c r="L698" s="138"/>
      <c r="M698" s="138"/>
      <c r="N698" s="138"/>
      <c r="O698" s="138"/>
      <c r="P698" s="138"/>
      <c r="Q698" s="138"/>
      <c r="R698" s="138"/>
    </row>
    <row r="699" spans="1:18" s="134" customFormat="1" x14ac:dyDescent="0.25">
      <c r="A699" s="241">
        <v>43281</v>
      </c>
      <c r="B699" s="242">
        <v>180168415</v>
      </c>
      <c r="C699" s="247">
        <v>17</v>
      </c>
      <c r="D699" s="246">
        <v>1710625</v>
      </c>
      <c r="E699" s="242">
        <v>180044062</v>
      </c>
      <c r="F699" s="247">
        <v>1</v>
      </c>
      <c r="G699" s="246">
        <v>59850</v>
      </c>
      <c r="H699" s="245"/>
      <c r="I699" s="245"/>
      <c r="J699" s="246"/>
      <c r="K699" s="138"/>
      <c r="L699" s="138"/>
      <c r="M699" s="138"/>
      <c r="N699" s="138"/>
      <c r="O699" s="138"/>
      <c r="P699" s="138"/>
      <c r="Q699" s="138"/>
      <c r="R699" s="138"/>
    </row>
    <row r="700" spans="1:18" s="134" customFormat="1" x14ac:dyDescent="0.25">
      <c r="A700" s="241">
        <v>43281</v>
      </c>
      <c r="B700" s="242">
        <v>180168436</v>
      </c>
      <c r="C700" s="247">
        <v>32</v>
      </c>
      <c r="D700" s="246">
        <v>3496938</v>
      </c>
      <c r="E700" s="242"/>
      <c r="F700" s="247"/>
      <c r="G700" s="246"/>
      <c r="H700" s="245"/>
      <c r="I700" s="245">
        <v>5610151</v>
      </c>
      <c r="J700" s="246" t="s">
        <v>17</v>
      </c>
      <c r="K700" s="138"/>
      <c r="L700" s="138"/>
      <c r="M700" s="138"/>
      <c r="N700" s="138"/>
      <c r="O700" s="138"/>
      <c r="P700" s="138"/>
      <c r="Q700" s="138"/>
      <c r="R700" s="138"/>
    </row>
    <row r="701" spans="1:18" s="134" customFormat="1" x14ac:dyDescent="0.25">
      <c r="A701" s="241">
        <v>43283</v>
      </c>
      <c r="B701" s="242">
        <v>180168521</v>
      </c>
      <c r="C701" s="247">
        <v>51</v>
      </c>
      <c r="D701" s="246">
        <v>5294363</v>
      </c>
      <c r="E701" s="242"/>
      <c r="F701" s="247"/>
      <c r="G701" s="246"/>
      <c r="H701" s="245"/>
      <c r="I701" s="245"/>
      <c r="J701" s="246"/>
      <c r="K701" s="138"/>
      <c r="L701" s="138"/>
      <c r="M701" s="138"/>
      <c r="N701" s="138"/>
      <c r="O701" s="138"/>
      <c r="P701" s="138"/>
      <c r="Q701" s="138"/>
      <c r="R701" s="138"/>
    </row>
    <row r="702" spans="1:18" s="134" customFormat="1" x14ac:dyDescent="0.25">
      <c r="A702" s="241">
        <v>43283</v>
      </c>
      <c r="B702" s="242">
        <v>180168540</v>
      </c>
      <c r="C702" s="247">
        <v>18</v>
      </c>
      <c r="D702" s="246">
        <v>1881513</v>
      </c>
      <c r="E702" s="242"/>
      <c r="F702" s="247"/>
      <c r="G702" s="246"/>
      <c r="H702" s="245"/>
      <c r="I702" s="245"/>
      <c r="J702" s="246"/>
      <c r="K702" s="138"/>
      <c r="L702" s="138"/>
      <c r="M702" s="138"/>
      <c r="N702" s="138"/>
      <c r="O702" s="138"/>
      <c r="P702" s="138"/>
      <c r="Q702" s="138"/>
      <c r="R702" s="138"/>
    </row>
    <row r="703" spans="1:18" s="134" customFormat="1" x14ac:dyDescent="0.25">
      <c r="A703" s="241">
        <v>43283</v>
      </c>
      <c r="B703" s="242">
        <v>180168569</v>
      </c>
      <c r="C703" s="247">
        <v>30</v>
      </c>
      <c r="D703" s="246">
        <v>3093738</v>
      </c>
      <c r="E703" s="242"/>
      <c r="F703" s="247"/>
      <c r="G703" s="246"/>
      <c r="H703" s="245"/>
      <c r="I703" s="245">
        <v>10269614</v>
      </c>
      <c r="J703" s="246" t="s">
        <v>17</v>
      </c>
      <c r="K703" s="138"/>
      <c r="L703" s="138"/>
      <c r="M703" s="138"/>
      <c r="N703" s="138"/>
      <c r="O703" s="138"/>
      <c r="P703" s="138"/>
      <c r="Q703" s="138"/>
      <c r="R703" s="138"/>
    </row>
    <row r="704" spans="1:18" s="134" customFormat="1" x14ac:dyDescent="0.25">
      <c r="A704" s="241">
        <v>43284</v>
      </c>
      <c r="B704" s="242">
        <v>180168608</v>
      </c>
      <c r="C704" s="247">
        <v>42</v>
      </c>
      <c r="D704" s="246">
        <v>4164213</v>
      </c>
      <c r="E704" s="242">
        <v>180044114</v>
      </c>
      <c r="F704" s="247">
        <v>6</v>
      </c>
      <c r="G704" s="246">
        <v>631050</v>
      </c>
      <c r="H704" s="245"/>
      <c r="I704" s="245"/>
      <c r="J704" s="246"/>
      <c r="K704" s="138"/>
      <c r="L704" s="138"/>
      <c r="M704" s="138"/>
      <c r="N704" s="138"/>
      <c r="O704" s="138"/>
      <c r="P704" s="138"/>
      <c r="Q704" s="138"/>
      <c r="R704" s="138"/>
    </row>
    <row r="705" spans="1:18" s="134" customFormat="1" x14ac:dyDescent="0.25">
      <c r="A705" s="241">
        <v>43284</v>
      </c>
      <c r="B705" s="242">
        <v>180168611</v>
      </c>
      <c r="C705" s="247">
        <v>5</v>
      </c>
      <c r="D705" s="246">
        <v>709188</v>
      </c>
      <c r="E705" s="242"/>
      <c r="F705" s="247"/>
      <c r="G705" s="246"/>
      <c r="H705" s="245"/>
      <c r="I705" s="245"/>
      <c r="J705" s="246"/>
      <c r="K705" s="138"/>
      <c r="L705" s="138"/>
      <c r="M705" s="138"/>
      <c r="N705" s="138"/>
      <c r="O705" s="138"/>
      <c r="P705" s="138"/>
      <c r="Q705" s="138"/>
      <c r="R705" s="138"/>
    </row>
    <row r="706" spans="1:18" s="134" customFormat="1" x14ac:dyDescent="0.25">
      <c r="A706" s="241">
        <v>43284</v>
      </c>
      <c r="B706" s="242">
        <v>180168617</v>
      </c>
      <c r="C706" s="247">
        <v>17</v>
      </c>
      <c r="D706" s="246">
        <v>1840650</v>
      </c>
      <c r="E706" s="242"/>
      <c r="F706" s="247"/>
      <c r="G706" s="246"/>
      <c r="H706" s="245"/>
      <c r="I706" s="245"/>
      <c r="J706" s="246"/>
      <c r="K706" s="138"/>
      <c r="L706" s="138"/>
      <c r="M706" s="138"/>
      <c r="N706" s="138"/>
      <c r="O706" s="138"/>
      <c r="P706" s="138"/>
      <c r="Q706" s="138"/>
      <c r="R706" s="138"/>
    </row>
    <row r="707" spans="1:18" s="134" customFormat="1" x14ac:dyDescent="0.25">
      <c r="A707" s="241">
        <v>43284</v>
      </c>
      <c r="B707" s="242">
        <v>180168637</v>
      </c>
      <c r="C707" s="247">
        <v>13</v>
      </c>
      <c r="D707" s="246">
        <v>1452588</v>
      </c>
      <c r="E707" s="242"/>
      <c r="F707" s="247"/>
      <c r="G707" s="246"/>
      <c r="H707" s="245"/>
      <c r="I707" s="245"/>
      <c r="J707" s="246"/>
      <c r="K707" s="138"/>
      <c r="L707" s="138"/>
      <c r="M707" s="138"/>
      <c r="N707" s="138"/>
      <c r="O707" s="138"/>
      <c r="P707" s="138"/>
      <c r="Q707" s="138"/>
      <c r="R707" s="138"/>
    </row>
    <row r="708" spans="1:18" s="134" customFormat="1" x14ac:dyDescent="0.25">
      <c r="A708" s="241">
        <v>43284</v>
      </c>
      <c r="B708" s="242">
        <v>180168650</v>
      </c>
      <c r="C708" s="247">
        <v>9</v>
      </c>
      <c r="D708" s="246">
        <v>1099963</v>
      </c>
      <c r="E708" s="242"/>
      <c r="F708" s="247"/>
      <c r="G708" s="246"/>
      <c r="H708" s="245"/>
      <c r="I708" s="245"/>
      <c r="J708" s="246"/>
      <c r="K708" s="138"/>
      <c r="L708" s="138"/>
      <c r="M708" s="138"/>
      <c r="N708" s="138"/>
      <c r="O708" s="138"/>
      <c r="P708" s="138"/>
      <c r="Q708" s="138"/>
      <c r="R708" s="138"/>
    </row>
    <row r="709" spans="1:18" s="134" customFormat="1" x14ac:dyDescent="0.25">
      <c r="A709" s="241">
        <v>43284</v>
      </c>
      <c r="B709" s="242">
        <v>180168659</v>
      </c>
      <c r="C709" s="247">
        <v>7</v>
      </c>
      <c r="D709" s="246">
        <v>657825</v>
      </c>
      <c r="E709" s="242"/>
      <c r="F709" s="247"/>
      <c r="G709" s="246"/>
      <c r="H709" s="245"/>
      <c r="I709" s="245">
        <v>9293377</v>
      </c>
      <c r="J709" s="246" t="s">
        <v>17</v>
      </c>
      <c r="K709" s="138"/>
      <c r="L709" s="138"/>
      <c r="M709" s="138"/>
      <c r="N709" s="138"/>
      <c r="O709" s="138"/>
      <c r="P709" s="138"/>
      <c r="Q709" s="138"/>
      <c r="R709" s="138"/>
    </row>
    <row r="710" spans="1:18" s="134" customFormat="1" x14ac:dyDescent="0.25">
      <c r="A710" s="241">
        <v>43285</v>
      </c>
      <c r="B710" s="242">
        <v>180168680</v>
      </c>
      <c r="C710" s="247">
        <v>27</v>
      </c>
      <c r="D710" s="246">
        <v>2985063</v>
      </c>
      <c r="E710" s="242">
        <v>180044120</v>
      </c>
      <c r="F710" s="247">
        <v>10</v>
      </c>
      <c r="G710" s="246">
        <v>1055338</v>
      </c>
      <c r="H710" s="245"/>
      <c r="I710" s="245"/>
      <c r="J710" s="246"/>
      <c r="K710" s="138"/>
      <c r="L710" s="138"/>
      <c r="M710" s="138"/>
      <c r="N710" s="138"/>
      <c r="O710" s="138"/>
      <c r="P710" s="138"/>
      <c r="Q710" s="138"/>
      <c r="R710" s="138"/>
    </row>
    <row r="711" spans="1:18" s="134" customFormat="1" x14ac:dyDescent="0.25">
      <c r="A711" s="241">
        <v>43285</v>
      </c>
      <c r="B711" s="242">
        <v>180168689</v>
      </c>
      <c r="C711" s="247">
        <v>4</v>
      </c>
      <c r="D711" s="246">
        <v>333200</v>
      </c>
      <c r="E711" s="242">
        <v>180044126</v>
      </c>
      <c r="F711" s="247">
        <v>4</v>
      </c>
      <c r="G711" s="246">
        <v>567350</v>
      </c>
      <c r="H711" s="245"/>
      <c r="I711" s="245"/>
      <c r="J711" s="246"/>
      <c r="K711" s="138"/>
      <c r="L711" s="138"/>
      <c r="M711" s="138"/>
      <c r="N711" s="138"/>
      <c r="O711" s="138"/>
      <c r="P711" s="138"/>
      <c r="Q711" s="138"/>
      <c r="R711" s="138"/>
    </row>
    <row r="712" spans="1:18" s="134" customFormat="1" x14ac:dyDescent="0.25">
      <c r="A712" s="241">
        <v>43285</v>
      </c>
      <c r="B712" s="242">
        <v>180168690</v>
      </c>
      <c r="C712" s="247">
        <v>3</v>
      </c>
      <c r="D712" s="246">
        <v>305550</v>
      </c>
      <c r="E712" s="242"/>
      <c r="F712" s="247"/>
      <c r="G712" s="246"/>
      <c r="H712" s="245"/>
      <c r="I712" s="245"/>
      <c r="J712" s="246"/>
      <c r="K712" s="138"/>
      <c r="L712" s="138"/>
      <c r="M712" s="138"/>
      <c r="N712" s="138"/>
      <c r="O712" s="138"/>
      <c r="P712" s="138"/>
      <c r="Q712" s="138"/>
      <c r="R712" s="138"/>
    </row>
    <row r="713" spans="1:18" s="134" customFormat="1" x14ac:dyDescent="0.25">
      <c r="A713" s="241">
        <v>43285</v>
      </c>
      <c r="B713" s="242">
        <v>180168697</v>
      </c>
      <c r="C713" s="247">
        <v>7</v>
      </c>
      <c r="D713" s="246">
        <v>703675</v>
      </c>
      <c r="E713" s="242"/>
      <c r="F713" s="247"/>
      <c r="G713" s="246"/>
      <c r="H713" s="245"/>
      <c r="I713" s="245"/>
      <c r="J713" s="246"/>
      <c r="K713" s="138"/>
      <c r="L713" s="138"/>
      <c r="M713" s="138"/>
      <c r="N713" s="138"/>
      <c r="O713" s="138"/>
      <c r="P713" s="138"/>
      <c r="Q713" s="138"/>
      <c r="R713" s="138"/>
    </row>
    <row r="714" spans="1:18" s="134" customFormat="1" x14ac:dyDescent="0.25">
      <c r="A714" s="241">
        <v>43285</v>
      </c>
      <c r="B714" s="242">
        <v>180168719</v>
      </c>
      <c r="C714" s="247">
        <v>10</v>
      </c>
      <c r="D714" s="246">
        <v>1042738</v>
      </c>
      <c r="E714" s="242"/>
      <c r="F714" s="247"/>
      <c r="G714" s="246"/>
      <c r="H714" s="245"/>
      <c r="I714" s="245"/>
      <c r="J714" s="246"/>
      <c r="K714" s="138"/>
      <c r="L714" s="138"/>
      <c r="M714" s="138"/>
      <c r="N714" s="138"/>
      <c r="O714" s="138"/>
      <c r="P714" s="138"/>
      <c r="Q714" s="138"/>
      <c r="R714" s="138"/>
    </row>
    <row r="715" spans="1:18" s="134" customFormat="1" x14ac:dyDescent="0.25">
      <c r="A715" s="241">
        <v>43285</v>
      </c>
      <c r="B715" s="242">
        <v>180168729</v>
      </c>
      <c r="C715" s="247">
        <v>3</v>
      </c>
      <c r="D715" s="246">
        <v>239575</v>
      </c>
      <c r="E715" s="242"/>
      <c r="F715" s="247"/>
      <c r="G715" s="246"/>
      <c r="H715" s="245"/>
      <c r="I715" s="245"/>
      <c r="J715" s="246"/>
      <c r="K715" s="138"/>
      <c r="L715" s="138"/>
      <c r="M715" s="138"/>
      <c r="N715" s="138"/>
      <c r="O715" s="138"/>
      <c r="P715" s="138"/>
      <c r="Q715" s="138"/>
      <c r="R715" s="138"/>
    </row>
    <row r="716" spans="1:18" s="134" customFormat="1" x14ac:dyDescent="0.25">
      <c r="A716" s="241">
        <v>43285</v>
      </c>
      <c r="B716" s="242">
        <v>180168738</v>
      </c>
      <c r="C716" s="247">
        <v>1</v>
      </c>
      <c r="D716" s="246">
        <v>112350</v>
      </c>
      <c r="E716" s="242"/>
      <c r="F716" s="247"/>
      <c r="G716" s="246"/>
      <c r="H716" s="245"/>
      <c r="I716" s="245">
        <v>4099463</v>
      </c>
      <c r="J716" s="246" t="s">
        <v>17</v>
      </c>
      <c r="K716" s="138"/>
      <c r="L716" s="138"/>
      <c r="M716" s="138"/>
      <c r="N716" s="138"/>
      <c r="O716" s="138"/>
      <c r="P716" s="138"/>
      <c r="Q716" s="138"/>
      <c r="R716" s="138"/>
    </row>
    <row r="717" spans="1:18" s="134" customFormat="1" x14ac:dyDescent="0.25">
      <c r="A717" s="241">
        <v>43286</v>
      </c>
      <c r="B717" s="242">
        <v>180168776</v>
      </c>
      <c r="C717" s="247">
        <v>26</v>
      </c>
      <c r="D717" s="246">
        <v>2317438</v>
      </c>
      <c r="E717" s="242">
        <v>180044140</v>
      </c>
      <c r="F717" s="247">
        <v>4</v>
      </c>
      <c r="G717" s="246">
        <v>443275</v>
      </c>
      <c r="H717" s="245"/>
      <c r="I717" s="245"/>
      <c r="J717" s="246"/>
      <c r="K717" s="138"/>
      <c r="L717" s="138"/>
      <c r="M717" s="138"/>
      <c r="N717" s="138"/>
      <c r="O717" s="138"/>
      <c r="P717" s="138"/>
      <c r="Q717" s="138"/>
      <c r="R717" s="138"/>
    </row>
    <row r="718" spans="1:18" s="134" customFormat="1" x14ac:dyDescent="0.25">
      <c r="A718" s="241">
        <v>43286</v>
      </c>
      <c r="B718" s="242">
        <v>180168780</v>
      </c>
      <c r="C718" s="247">
        <v>4</v>
      </c>
      <c r="D718" s="246">
        <v>479763</v>
      </c>
      <c r="E718" s="242"/>
      <c r="F718" s="247"/>
      <c r="G718" s="246"/>
      <c r="H718" s="245"/>
      <c r="I718" s="245"/>
      <c r="J718" s="246"/>
      <c r="K718" s="138"/>
      <c r="L718" s="138"/>
      <c r="M718" s="138"/>
      <c r="N718" s="138"/>
      <c r="O718" s="138"/>
      <c r="P718" s="138"/>
      <c r="Q718" s="138"/>
      <c r="R718" s="138"/>
    </row>
    <row r="719" spans="1:18" s="134" customFormat="1" x14ac:dyDescent="0.25">
      <c r="A719" s="241">
        <v>43286</v>
      </c>
      <c r="B719" s="242">
        <v>180168795</v>
      </c>
      <c r="C719" s="247">
        <v>7</v>
      </c>
      <c r="D719" s="246">
        <v>752150</v>
      </c>
      <c r="E719" s="242"/>
      <c r="F719" s="247"/>
      <c r="G719" s="246"/>
      <c r="H719" s="245"/>
      <c r="I719" s="245"/>
      <c r="J719" s="246"/>
      <c r="K719" s="138"/>
      <c r="L719" s="138"/>
      <c r="M719" s="138"/>
      <c r="N719" s="138"/>
      <c r="O719" s="138"/>
      <c r="P719" s="138"/>
      <c r="Q719" s="138"/>
      <c r="R719" s="138"/>
    </row>
    <row r="720" spans="1:18" s="134" customFormat="1" x14ac:dyDescent="0.25">
      <c r="A720" s="241">
        <v>43286</v>
      </c>
      <c r="B720" s="242">
        <v>180168809</v>
      </c>
      <c r="C720" s="247">
        <v>5</v>
      </c>
      <c r="D720" s="246">
        <v>588525</v>
      </c>
      <c r="E720" s="242"/>
      <c r="F720" s="247"/>
      <c r="G720" s="246"/>
      <c r="H720" s="245"/>
      <c r="I720" s="245"/>
      <c r="J720" s="246"/>
      <c r="K720" s="138"/>
      <c r="L720" s="138"/>
      <c r="M720" s="138"/>
      <c r="N720" s="138"/>
      <c r="O720" s="138"/>
      <c r="P720" s="138"/>
      <c r="Q720" s="138"/>
      <c r="R720" s="138"/>
    </row>
    <row r="721" spans="1:18" s="134" customFormat="1" x14ac:dyDescent="0.25">
      <c r="A721" s="241">
        <v>43286</v>
      </c>
      <c r="B721" s="242">
        <v>180168813</v>
      </c>
      <c r="C721" s="247">
        <v>4</v>
      </c>
      <c r="D721" s="246">
        <v>451325</v>
      </c>
      <c r="E721" s="242"/>
      <c r="F721" s="247"/>
      <c r="G721" s="246"/>
      <c r="H721" s="245"/>
      <c r="I721" s="245"/>
      <c r="J721" s="246"/>
      <c r="K721" s="138"/>
      <c r="L721" s="138"/>
      <c r="M721" s="138"/>
      <c r="N721" s="138"/>
      <c r="O721" s="138"/>
      <c r="P721" s="138"/>
      <c r="Q721" s="138"/>
      <c r="R721" s="138"/>
    </row>
    <row r="722" spans="1:18" s="134" customFormat="1" x14ac:dyDescent="0.25">
      <c r="A722" s="241">
        <v>43286</v>
      </c>
      <c r="B722" s="242">
        <v>180168832</v>
      </c>
      <c r="C722" s="247">
        <v>3</v>
      </c>
      <c r="D722" s="246">
        <v>294438</v>
      </c>
      <c r="E722" s="242"/>
      <c r="F722" s="247"/>
      <c r="G722" s="246"/>
      <c r="H722" s="245"/>
      <c r="I722" s="245"/>
      <c r="J722" s="246"/>
      <c r="K722" s="138"/>
      <c r="L722" s="138"/>
      <c r="M722" s="138"/>
      <c r="N722" s="138"/>
      <c r="O722" s="138"/>
      <c r="P722" s="138"/>
      <c r="Q722" s="138"/>
      <c r="R722" s="138"/>
    </row>
    <row r="723" spans="1:18" s="134" customFormat="1" x14ac:dyDescent="0.25">
      <c r="A723" s="241">
        <v>43286</v>
      </c>
      <c r="B723" s="242">
        <v>180168842</v>
      </c>
      <c r="C723" s="247">
        <v>1</v>
      </c>
      <c r="D723" s="246">
        <v>95025</v>
      </c>
      <c r="E723" s="242"/>
      <c r="F723" s="247"/>
      <c r="G723" s="246"/>
      <c r="H723" s="245"/>
      <c r="I723" s="245">
        <v>4535389</v>
      </c>
      <c r="J723" s="246" t="s">
        <v>17</v>
      </c>
      <c r="K723" s="138"/>
      <c r="L723" s="138"/>
      <c r="M723" s="138"/>
      <c r="N723" s="138"/>
      <c r="O723" s="138"/>
      <c r="P723" s="138"/>
      <c r="Q723" s="138"/>
      <c r="R723" s="138"/>
    </row>
    <row r="724" spans="1:18" s="134" customFormat="1" x14ac:dyDescent="0.25">
      <c r="A724" s="241">
        <v>43287</v>
      </c>
      <c r="B724" s="242">
        <v>180168865</v>
      </c>
      <c r="C724" s="247">
        <v>18</v>
      </c>
      <c r="D724" s="246">
        <v>1977675</v>
      </c>
      <c r="E724" s="242">
        <v>180044156</v>
      </c>
      <c r="F724" s="247">
        <v>7</v>
      </c>
      <c r="G724" s="246">
        <v>853300</v>
      </c>
      <c r="H724" s="245"/>
      <c r="I724" s="245"/>
      <c r="J724" s="246"/>
      <c r="K724" s="138"/>
      <c r="L724" s="138"/>
      <c r="M724" s="138"/>
      <c r="N724" s="138"/>
      <c r="O724" s="138"/>
      <c r="P724" s="138"/>
      <c r="Q724" s="138"/>
      <c r="R724" s="138"/>
    </row>
    <row r="725" spans="1:18" s="134" customFormat="1" x14ac:dyDescent="0.25">
      <c r="A725" s="241">
        <v>43287</v>
      </c>
      <c r="B725" s="242">
        <v>180168875</v>
      </c>
      <c r="C725" s="247">
        <v>4</v>
      </c>
      <c r="D725" s="246">
        <v>410638</v>
      </c>
      <c r="E725" s="242">
        <v>180044162</v>
      </c>
      <c r="F725" s="247">
        <v>2</v>
      </c>
      <c r="G725" s="246">
        <v>208250</v>
      </c>
      <c r="H725" s="245"/>
      <c r="I725" s="245"/>
      <c r="J725" s="246"/>
      <c r="K725" s="138"/>
      <c r="L725" s="138"/>
      <c r="M725" s="138"/>
      <c r="N725" s="138"/>
      <c r="O725" s="138"/>
      <c r="P725" s="138"/>
      <c r="Q725" s="138"/>
      <c r="R725" s="138"/>
    </row>
    <row r="726" spans="1:18" s="134" customFormat="1" x14ac:dyDescent="0.25">
      <c r="A726" s="241">
        <v>43287</v>
      </c>
      <c r="B726" s="242">
        <v>180168883</v>
      </c>
      <c r="C726" s="247">
        <v>6</v>
      </c>
      <c r="D726" s="246">
        <v>600513</v>
      </c>
      <c r="E726" s="242">
        <v>180044166</v>
      </c>
      <c r="F726" s="247">
        <v>2</v>
      </c>
      <c r="G726" s="246">
        <v>216125</v>
      </c>
      <c r="H726" s="245"/>
      <c r="I726" s="245"/>
      <c r="J726" s="246"/>
      <c r="K726" s="138"/>
      <c r="L726" s="138"/>
      <c r="M726" s="138"/>
      <c r="N726" s="138"/>
      <c r="O726" s="138"/>
      <c r="P726" s="138"/>
      <c r="Q726" s="138"/>
      <c r="R726" s="138"/>
    </row>
    <row r="727" spans="1:18" s="134" customFormat="1" x14ac:dyDescent="0.25">
      <c r="A727" s="241">
        <v>43287</v>
      </c>
      <c r="B727" s="242">
        <v>180168900</v>
      </c>
      <c r="C727" s="247">
        <v>23</v>
      </c>
      <c r="D727" s="246">
        <v>2467500</v>
      </c>
      <c r="E727" s="242"/>
      <c r="F727" s="247"/>
      <c r="G727" s="246"/>
      <c r="H727" s="245"/>
      <c r="I727" s="245"/>
      <c r="J727" s="246"/>
      <c r="K727" s="138"/>
      <c r="L727" s="138"/>
      <c r="M727" s="138"/>
      <c r="N727" s="138"/>
      <c r="O727" s="138"/>
      <c r="P727" s="138"/>
      <c r="Q727" s="138"/>
      <c r="R727" s="138"/>
    </row>
    <row r="728" spans="1:18" s="134" customFormat="1" x14ac:dyDescent="0.25">
      <c r="A728" s="241">
        <v>43287</v>
      </c>
      <c r="B728" s="242">
        <v>180168918</v>
      </c>
      <c r="C728" s="247">
        <v>12</v>
      </c>
      <c r="D728" s="246">
        <v>1231913</v>
      </c>
      <c r="E728" s="242"/>
      <c r="F728" s="247"/>
      <c r="G728" s="246"/>
      <c r="H728" s="245"/>
      <c r="I728" s="245"/>
      <c r="J728" s="246"/>
      <c r="K728" s="138"/>
      <c r="L728" s="138"/>
      <c r="M728" s="138"/>
      <c r="N728" s="138"/>
      <c r="O728" s="138"/>
      <c r="P728" s="138"/>
      <c r="Q728" s="138"/>
      <c r="R728" s="138"/>
    </row>
    <row r="729" spans="1:18" s="134" customFormat="1" x14ac:dyDescent="0.25">
      <c r="A729" s="241">
        <v>43287</v>
      </c>
      <c r="B729" s="242">
        <v>180168924</v>
      </c>
      <c r="C729" s="247">
        <v>4</v>
      </c>
      <c r="D729" s="246">
        <v>316663</v>
      </c>
      <c r="E729" s="242"/>
      <c r="F729" s="247"/>
      <c r="G729" s="246"/>
      <c r="H729" s="245"/>
      <c r="I729" s="245"/>
      <c r="J729" s="246"/>
      <c r="K729" s="138"/>
      <c r="L729" s="138"/>
      <c r="M729" s="138"/>
      <c r="N729" s="138"/>
      <c r="O729" s="138"/>
      <c r="P729" s="138"/>
      <c r="Q729" s="138"/>
      <c r="R729" s="138"/>
    </row>
    <row r="730" spans="1:18" s="134" customFormat="1" x14ac:dyDescent="0.25">
      <c r="A730" s="241">
        <v>43287</v>
      </c>
      <c r="B730" s="242">
        <v>180168936</v>
      </c>
      <c r="C730" s="247">
        <v>3</v>
      </c>
      <c r="D730" s="246">
        <v>257950</v>
      </c>
      <c r="E730" s="242"/>
      <c r="F730" s="247"/>
      <c r="G730" s="246"/>
      <c r="H730" s="245"/>
      <c r="I730" s="245">
        <v>5985177</v>
      </c>
      <c r="J730" s="246" t="s">
        <v>17</v>
      </c>
      <c r="K730" s="138"/>
      <c r="L730" s="138"/>
      <c r="M730" s="138"/>
      <c r="N730" s="138"/>
      <c r="O730" s="138"/>
      <c r="P730" s="138"/>
      <c r="Q730" s="138"/>
      <c r="R730" s="138"/>
    </row>
    <row r="731" spans="1:18" s="134" customFormat="1" x14ac:dyDescent="0.25">
      <c r="A731" s="241">
        <v>43288</v>
      </c>
      <c r="B731" s="242">
        <v>180168953</v>
      </c>
      <c r="C731" s="247">
        <v>19</v>
      </c>
      <c r="D731" s="246">
        <v>2038138</v>
      </c>
      <c r="E731" s="242">
        <v>180044174</v>
      </c>
      <c r="F731" s="247">
        <v>2</v>
      </c>
      <c r="G731" s="246">
        <v>201863</v>
      </c>
      <c r="H731" s="245"/>
      <c r="I731" s="245"/>
      <c r="J731" s="246"/>
      <c r="K731" s="138"/>
      <c r="L731" s="138"/>
      <c r="M731" s="138"/>
      <c r="N731" s="138"/>
      <c r="O731" s="138"/>
      <c r="P731" s="138"/>
      <c r="Q731" s="138"/>
      <c r="R731" s="138"/>
    </row>
    <row r="732" spans="1:18" s="134" customFormat="1" x14ac:dyDescent="0.25">
      <c r="A732" s="241">
        <v>43288</v>
      </c>
      <c r="B732" s="242">
        <v>180168954</v>
      </c>
      <c r="C732" s="247">
        <v>7</v>
      </c>
      <c r="D732" s="246">
        <v>762300</v>
      </c>
      <c r="E732" s="242"/>
      <c r="F732" s="247"/>
      <c r="G732" s="246"/>
      <c r="H732" s="245"/>
      <c r="I732" s="245"/>
      <c r="J732" s="246"/>
      <c r="K732" s="138"/>
      <c r="L732" s="138"/>
      <c r="M732" s="138"/>
      <c r="N732" s="138"/>
      <c r="O732" s="138"/>
      <c r="P732" s="138"/>
      <c r="Q732" s="138"/>
      <c r="R732" s="138"/>
    </row>
    <row r="733" spans="1:18" s="134" customFormat="1" x14ac:dyDescent="0.25">
      <c r="A733" s="241">
        <v>43288</v>
      </c>
      <c r="B733" s="242">
        <v>180168962</v>
      </c>
      <c r="C733" s="247">
        <v>5</v>
      </c>
      <c r="D733" s="246">
        <v>595700</v>
      </c>
      <c r="E733" s="242"/>
      <c r="F733" s="247"/>
      <c r="G733" s="246"/>
      <c r="H733" s="245"/>
      <c r="I733" s="245"/>
      <c r="J733" s="246"/>
      <c r="K733" s="138"/>
      <c r="L733" s="138"/>
      <c r="M733" s="138"/>
      <c r="N733" s="138"/>
      <c r="O733" s="138"/>
      <c r="P733" s="138"/>
      <c r="Q733" s="138"/>
      <c r="R733" s="138"/>
    </row>
    <row r="734" spans="1:18" s="134" customFormat="1" x14ac:dyDescent="0.25">
      <c r="A734" s="241">
        <v>43288</v>
      </c>
      <c r="B734" s="242">
        <v>180168971</v>
      </c>
      <c r="C734" s="247">
        <v>15</v>
      </c>
      <c r="D734" s="246">
        <v>1508588</v>
      </c>
      <c r="E734" s="242"/>
      <c r="F734" s="247"/>
      <c r="G734" s="246"/>
      <c r="H734" s="245"/>
      <c r="I734" s="245"/>
      <c r="J734" s="246"/>
      <c r="K734" s="138"/>
      <c r="L734" s="138"/>
      <c r="M734" s="138"/>
      <c r="N734" s="138"/>
      <c r="O734" s="138"/>
      <c r="P734" s="138"/>
      <c r="Q734" s="138"/>
      <c r="R734" s="138"/>
    </row>
    <row r="735" spans="1:18" s="134" customFormat="1" x14ac:dyDescent="0.25">
      <c r="A735" s="241">
        <v>43288</v>
      </c>
      <c r="B735" s="242">
        <v>180168993</v>
      </c>
      <c r="C735" s="247">
        <v>5</v>
      </c>
      <c r="D735" s="246">
        <v>589838</v>
      </c>
      <c r="E735" s="242"/>
      <c r="F735" s="247"/>
      <c r="G735" s="246"/>
      <c r="H735" s="245"/>
      <c r="I735" s="245">
        <v>5292701</v>
      </c>
      <c r="J735" s="246" t="s">
        <v>17</v>
      </c>
      <c r="K735" s="138"/>
      <c r="L735" s="138"/>
      <c r="M735" s="138"/>
      <c r="N735" s="138"/>
      <c r="O735" s="138"/>
      <c r="P735" s="138"/>
      <c r="Q735" s="138"/>
      <c r="R735" s="138"/>
    </row>
    <row r="736" spans="1:18" s="134" customFormat="1" x14ac:dyDescent="0.25">
      <c r="A736" s="241">
        <v>43290</v>
      </c>
      <c r="B736" s="242">
        <v>180169099</v>
      </c>
      <c r="C736" s="247">
        <v>53</v>
      </c>
      <c r="D736" s="246">
        <v>5332163</v>
      </c>
      <c r="E736" s="242">
        <v>180044216</v>
      </c>
      <c r="F736" s="247">
        <v>2</v>
      </c>
      <c r="G736" s="246">
        <v>184538</v>
      </c>
      <c r="H736" s="245"/>
      <c r="I736" s="245"/>
      <c r="J736" s="246"/>
      <c r="K736" s="138"/>
      <c r="L736" s="138"/>
      <c r="M736" s="138"/>
      <c r="N736" s="138"/>
      <c r="O736" s="138"/>
      <c r="P736" s="138"/>
      <c r="Q736" s="138"/>
      <c r="R736" s="138"/>
    </row>
    <row r="737" spans="1:18" s="134" customFormat="1" x14ac:dyDescent="0.25">
      <c r="A737" s="241">
        <v>43290</v>
      </c>
      <c r="B737" s="242">
        <v>180169109</v>
      </c>
      <c r="C737" s="247">
        <v>12</v>
      </c>
      <c r="D737" s="246">
        <v>1461863</v>
      </c>
      <c r="E737" s="242"/>
      <c r="F737" s="247"/>
      <c r="G737" s="246"/>
      <c r="H737" s="245"/>
      <c r="I737" s="245"/>
      <c r="J737" s="246"/>
      <c r="K737" s="138"/>
      <c r="L737" s="138"/>
      <c r="M737" s="138"/>
      <c r="N737" s="138"/>
      <c r="O737" s="138"/>
      <c r="P737" s="138"/>
      <c r="Q737" s="138"/>
      <c r="R737" s="138"/>
    </row>
    <row r="738" spans="1:18" s="134" customFormat="1" x14ac:dyDescent="0.25">
      <c r="A738" s="241">
        <v>43290</v>
      </c>
      <c r="B738" s="242">
        <v>180169156</v>
      </c>
      <c r="C738" s="247">
        <v>6</v>
      </c>
      <c r="D738" s="246">
        <v>566475</v>
      </c>
      <c r="E738" s="242"/>
      <c r="F738" s="247"/>
      <c r="G738" s="246"/>
      <c r="H738" s="245"/>
      <c r="I738" s="245"/>
      <c r="J738" s="246"/>
      <c r="K738" s="138"/>
      <c r="L738" s="138"/>
      <c r="M738" s="138"/>
      <c r="N738" s="138"/>
      <c r="O738" s="138"/>
      <c r="P738" s="138"/>
      <c r="Q738" s="138"/>
      <c r="R738" s="138"/>
    </row>
    <row r="739" spans="1:18" s="134" customFormat="1" x14ac:dyDescent="0.25">
      <c r="A739" s="241">
        <v>43290</v>
      </c>
      <c r="B739" s="242">
        <v>180169177</v>
      </c>
      <c r="C739" s="247">
        <v>15</v>
      </c>
      <c r="D739" s="246">
        <v>1529675</v>
      </c>
      <c r="E739" s="242"/>
      <c r="F739" s="247"/>
      <c r="G739" s="246"/>
      <c r="H739" s="245"/>
      <c r="I739" s="245"/>
      <c r="J739" s="246"/>
      <c r="K739" s="138"/>
      <c r="L739" s="138"/>
      <c r="M739" s="138"/>
      <c r="N739" s="138"/>
      <c r="O739" s="138"/>
      <c r="P739" s="138"/>
      <c r="Q739" s="138"/>
      <c r="R739" s="138"/>
    </row>
    <row r="740" spans="1:18" s="134" customFormat="1" x14ac:dyDescent="0.25">
      <c r="A740" s="241">
        <v>43290</v>
      </c>
      <c r="B740" s="242">
        <v>180169186</v>
      </c>
      <c r="C740" s="247">
        <v>8</v>
      </c>
      <c r="D740" s="246">
        <v>967838</v>
      </c>
      <c r="E740" s="242"/>
      <c r="F740" s="247"/>
      <c r="G740" s="246"/>
      <c r="H740" s="245"/>
      <c r="I740" s="245">
        <v>9673476</v>
      </c>
      <c r="J740" s="246" t="s">
        <v>17</v>
      </c>
      <c r="K740" s="138"/>
      <c r="L740" s="138"/>
      <c r="M740" s="138"/>
      <c r="N740" s="138"/>
      <c r="O740" s="138"/>
      <c r="P740" s="138"/>
      <c r="Q740" s="138"/>
      <c r="R740" s="138"/>
    </row>
    <row r="741" spans="1:18" s="134" customFormat="1" x14ac:dyDescent="0.25">
      <c r="A741" s="241">
        <v>43291</v>
      </c>
      <c r="B741" s="242">
        <v>180169200</v>
      </c>
      <c r="C741" s="247">
        <v>28</v>
      </c>
      <c r="D741" s="246">
        <v>2544588</v>
      </c>
      <c r="E741" s="242">
        <v>180044233</v>
      </c>
      <c r="F741" s="247">
        <v>8</v>
      </c>
      <c r="G741" s="246">
        <v>852075</v>
      </c>
      <c r="H741" s="245"/>
      <c r="I741" s="245"/>
      <c r="J741" s="246"/>
      <c r="K741" s="138"/>
      <c r="L741" s="138"/>
      <c r="M741" s="138"/>
      <c r="N741" s="138"/>
      <c r="O741" s="138"/>
      <c r="P741" s="138"/>
      <c r="Q741" s="138"/>
      <c r="R741" s="138"/>
    </row>
    <row r="742" spans="1:18" s="134" customFormat="1" x14ac:dyDescent="0.25">
      <c r="A742" s="241">
        <v>43291</v>
      </c>
      <c r="B742" s="242">
        <v>180169209</v>
      </c>
      <c r="C742" s="247">
        <v>7</v>
      </c>
      <c r="D742" s="246">
        <v>709275</v>
      </c>
      <c r="E742" s="242"/>
      <c r="F742" s="247"/>
      <c r="G742" s="246"/>
      <c r="H742" s="245"/>
      <c r="I742" s="245"/>
      <c r="J742" s="246"/>
      <c r="K742" s="138"/>
      <c r="L742" s="138"/>
      <c r="M742" s="138"/>
      <c r="N742" s="138"/>
      <c r="O742" s="138"/>
      <c r="P742" s="138"/>
      <c r="Q742" s="138"/>
      <c r="R742" s="138"/>
    </row>
    <row r="743" spans="1:18" s="134" customFormat="1" x14ac:dyDescent="0.25">
      <c r="A743" s="241">
        <v>43291</v>
      </c>
      <c r="B743" s="242">
        <v>180169221</v>
      </c>
      <c r="C743" s="247">
        <v>2</v>
      </c>
      <c r="D743" s="246">
        <v>231525</v>
      </c>
      <c r="E743" s="242"/>
      <c r="F743" s="247"/>
      <c r="G743" s="246"/>
      <c r="H743" s="245"/>
      <c r="I743" s="245"/>
      <c r="J743" s="246"/>
      <c r="K743" s="138"/>
      <c r="L743" s="138"/>
      <c r="M743" s="138"/>
      <c r="N743" s="138"/>
      <c r="O743" s="138"/>
      <c r="P743" s="138"/>
      <c r="Q743" s="138"/>
      <c r="R743" s="138"/>
    </row>
    <row r="744" spans="1:18" s="134" customFormat="1" x14ac:dyDescent="0.25">
      <c r="A744" s="241">
        <v>43291</v>
      </c>
      <c r="B744" s="242">
        <v>180169241</v>
      </c>
      <c r="C744" s="247">
        <v>3</v>
      </c>
      <c r="D744" s="246">
        <v>339238</v>
      </c>
      <c r="E744" s="242"/>
      <c r="F744" s="247"/>
      <c r="G744" s="246"/>
      <c r="H744" s="245"/>
      <c r="I744" s="245"/>
      <c r="J744" s="246"/>
      <c r="K744" s="138"/>
      <c r="L744" s="138"/>
      <c r="M744" s="138"/>
      <c r="N744" s="138"/>
      <c r="O744" s="138"/>
      <c r="P744" s="138"/>
      <c r="Q744" s="138"/>
      <c r="R744" s="138"/>
    </row>
    <row r="745" spans="1:18" s="134" customFormat="1" x14ac:dyDescent="0.25">
      <c r="A745" s="241">
        <v>43291</v>
      </c>
      <c r="B745" s="242">
        <v>180169243</v>
      </c>
      <c r="C745" s="247">
        <v>13</v>
      </c>
      <c r="D745" s="246">
        <v>1383463</v>
      </c>
      <c r="E745" s="242"/>
      <c r="F745" s="247"/>
      <c r="G745" s="246"/>
      <c r="H745" s="245"/>
      <c r="I745" s="245"/>
      <c r="J745" s="246"/>
      <c r="K745" s="138"/>
      <c r="L745" s="138"/>
      <c r="M745" s="138"/>
      <c r="N745" s="138"/>
      <c r="O745" s="138"/>
      <c r="P745" s="138"/>
      <c r="Q745" s="138"/>
      <c r="R745" s="138"/>
    </row>
    <row r="746" spans="1:18" s="134" customFormat="1" x14ac:dyDescent="0.25">
      <c r="A746" s="241">
        <v>43291</v>
      </c>
      <c r="B746" s="242">
        <v>180169254</v>
      </c>
      <c r="C746" s="247">
        <v>1</v>
      </c>
      <c r="D746" s="246">
        <v>108500</v>
      </c>
      <c r="E746" s="242"/>
      <c r="F746" s="247"/>
      <c r="G746" s="246"/>
      <c r="H746" s="245"/>
      <c r="I746" s="245"/>
      <c r="J746" s="246"/>
      <c r="K746" s="138"/>
      <c r="L746" s="138"/>
      <c r="M746" s="138"/>
      <c r="N746" s="138"/>
      <c r="O746" s="138"/>
      <c r="P746" s="138"/>
      <c r="Q746" s="138"/>
      <c r="R746" s="138"/>
    </row>
    <row r="747" spans="1:18" s="134" customFormat="1" x14ac:dyDescent="0.25">
      <c r="A747" s="241">
        <v>43291</v>
      </c>
      <c r="B747" s="242">
        <v>180169268</v>
      </c>
      <c r="C747" s="247">
        <v>5</v>
      </c>
      <c r="D747" s="246">
        <v>578900</v>
      </c>
      <c r="E747" s="242"/>
      <c r="F747" s="247"/>
      <c r="G747" s="246"/>
      <c r="H747" s="245"/>
      <c r="I747" s="245">
        <v>5043414</v>
      </c>
      <c r="J747" s="246" t="s">
        <v>17</v>
      </c>
      <c r="K747" s="138"/>
      <c r="L747" s="138"/>
      <c r="M747" s="138"/>
      <c r="N747" s="138"/>
      <c r="O747" s="138"/>
      <c r="P747" s="138"/>
      <c r="Q747" s="138"/>
      <c r="R747" s="138"/>
    </row>
    <row r="748" spans="1:18" s="134" customFormat="1" x14ac:dyDescent="0.25">
      <c r="A748" s="241">
        <v>43292</v>
      </c>
      <c r="B748" s="242">
        <v>180169303</v>
      </c>
      <c r="C748" s="247">
        <v>18</v>
      </c>
      <c r="D748" s="246">
        <v>1818513</v>
      </c>
      <c r="E748" s="242">
        <v>180044251</v>
      </c>
      <c r="F748" s="247">
        <v>7</v>
      </c>
      <c r="G748" s="246">
        <v>661675</v>
      </c>
      <c r="H748" s="245"/>
      <c r="I748" s="245"/>
      <c r="J748" s="246"/>
      <c r="K748" s="138"/>
      <c r="L748" s="138"/>
      <c r="M748" s="138"/>
      <c r="N748" s="138"/>
      <c r="O748" s="138"/>
      <c r="P748" s="138"/>
      <c r="Q748" s="138"/>
      <c r="R748" s="138"/>
    </row>
    <row r="749" spans="1:18" s="134" customFormat="1" x14ac:dyDescent="0.25">
      <c r="A749" s="241">
        <v>43292</v>
      </c>
      <c r="B749" s="242">
        <v>180169306</v>
      </c>
      <c r="C749" s="247">
        <v>6</v>
      </c>
      <c r="D749" s="246">
        <v>617838</v>
      </c>
      <c r="E749" s="242"/>
      <c r="F749" s="247"/>
      <c r="G749" s="246"/>
      <c r="H749" s="245"/>
      <c r="I749" s="245"/>
      <c r="J749" s="246"/>
      <c r="K749" s="138"/>
      <c r="L749" s="138"/>
      <c r="M749" s="138"/>
      <c r="N749" s="138"/>
      <c r="O749" s="138"/>
      <c r="P749" s="138"/>
      <c r="Q749" s="138"/>
      <c r="R749" s="138"/>
    </row>
    <row r="750" spans="1:18" s="134" customFormat="1" x14ac:dyDescent="0.25">
      <c r="A750" s="241">
        <v>43292</v>
      </c>
      <c r="B750" s="242">
        <v>180169315</v>
      </c>
      <c r="C750" s="247">
        <v>3</v>
      </c>
      <c r="D750" s="246">
        <v>398913</v>
      </c>
      <c r="E750" s="242"/>
      <c r="F750" s="247"/>
      <c r="G750" s="246"/>
      <c r="H750" s="245"/>
      <c r="I750" s="245"/>
      <c r="J750" s="246"/>
      <c r="K750" s="138"/>
      <c r="L750" s="138"/>
      <c r="M750" s="138"/>
      <c r="N750" s="138"/>
      <c r="O750" s="138"/>
      <c r="P750" s="138"/>
      <c r="Q750" s="138"/>
      <c r="R750" s="138"/>
    </row>
    <row r="751" spans="1:18" s="134" customFormat="1" x14ac:dyDescent="0.25">
      <c r="A751" s="241">
        <v>43292</v>
      </c>
      <c r="B751" s="242">
        <v>180169347</v>
      </c>
      <c r="C751" s="247">
        <v>14</v>
      </c>
      <c r="D751" s="246">
        <v>1310663</v>
      </c>
      <c r="E751" s="242"/>
      <c r="F751" s="247"/>
      <c r="G751" s="246"/>
      <c r="H751" s="245"/>
      <c r="I751" s="245"/>
      <c r="J751" s="246"/>
      <c r="K751" s="138"/>
      <c r="L751" s="138"/>
      <c r="M751" s="138"/>
      <c r="N751" s="138"/>
      <c r="O751" s="138"/>
      <c r="P751" s="138"/>
      <c r="Q751" s="138"/>
      <c r="R751" s="138"/>
    </row>
    <row r="752" spans="1:18" s="134" customFormat="1" x14ac:dyDescent="0.25">
      <c r="A752" s="241">
        <v>43292</v>
      </c>
      <c r="B752" s="242">
        <v>180169361</v>
      </c>
      <c r="C752" s="247">
        <v>4</v>
      </c>
      <c r="D752" s="246">
        <v>483613</v>
      </c>
      <c r="E752" s="242"/>
      <c r="F752" s="247"/>
      <c r="G752" s="246"/>
      <c r="H752" s="245"/>
      <c r="I752" s="245"/>
      <c r="J752" s="246"/>
      <c r="K752" s="138"/>
      <c r="L752" s="138"/>
      <c r="M752" s="138"/>
      <c r="N752" s="138"/>
      <c r="O752" s="138"/>
      <c r="P752" s="138"/>
      <c r="Q752" s="138"/>
      <c r="R752" s="138"/>
    </row>
    <row r="753" spans="1:18" s="134" customFormat="1" x14ac:dyDescent="0.25">
      <c r="A753" s="241">
        <v>43292</v>
      </c>
      <c r="B753" s="242">
        <v>180169365</v>
      </c>
      <c r="C753" s="247">
        <v>2</v>
      </c>
      <c r="D753" s="246">
        <v>208863</v>
      </c>
      <c r="E753" s="242"/>
      <c r="F753" s="247"/>
      <c r="G753" s="246"/>
      <c r="H753" s="245"/>
      <c r="I753" s="245"/>
      <c r="J753" s="246"/>
      <c r="K753" s="138"/>
      <c r="L753" s="138"/>
      <c r="M753" s="138"/>
      <c r="N753" s="138"/>
      <c r="O753" s="138"/>
      <c r="P753" s="138"/>
      <c r="Q753" s="138"/>
      <c r="R753" s="138"/>
    </row>
    <row r="754" spans="1:18" s="134" customFormat="1" x14ac:dyDescent="0.25">
      <c r="A754" s="241">
        <v>43292</v>
      </c>
      <c r="B754" s="242">
        <v>180169376</v>
      </c>
      <c r="C754" s="247">
        <v>3</v>
      </c>
      <c r="D754" s="246">
        <v>321475</v>
      </c>
      <c r="E754" s="242"/>
      <c r="F754" s="247"/>
      <c r="G754" s="246"/>
      <c r="H754" s="245"/>
      <c r="I754" s="245">
        <v>4498203</v>
      </c>
      <c r="J754" s="246" t="s">
        <v>17</v>
      </c>
      <c r="K754" s="138"/>
      <c r="L754" s="138"/>
      <c r="M754" s="138"/>
      <c r="N754" s="138"/>
      <c r="O754" s="138"/>
      <c r="P754" s="138"/>
      <c r="Q754" s="138"/>
      <c r="R754" s="138"/>
    </row>
    <row r="755" spans="1:18" s="134" customFormat="1" x14ac:dyDescent="0.25">
      <c r="A755" s="241">
        <v>43293</v>
      </c>
      <c r="B755" s="242">
        <v>180169398</v>
      </c>
      <c r="C755" s="247">
        <v>18</v>
      </c>
      <c r="D755" s="246">
        <v>1837150</v>
      </c>
      <c r="E755" s="242">
        <v>180044262</v>
      </c>
      <c r="F755" s="247">
        <v>3</v>
      </c>
      <c r="G755" s="246">
        <v>471275</v>
      </c>
      <c r="H755" s="245"/>
      <c r="I755" s="245"/>
      <c r="J755" s="246"/>
      <c r="K755" s="138"/>
      <c r="L755" s="138"/>
      <c r="M755" s="138"/>
      <c r="N755" s="138"/>
      <c r="O755" s="138"/>
      <c r="P755" s="138"/>
      <c r="Q755" s="138"/>
      <c r="R755" s="138"/>
    </row>
    <row r="756" spans="1:18" s="134" customFormat="1" x14ac:dyDescent="0.25">
      <c r="A756" s="241">
        <v>43293</v>
      </c>
      <c r="B756" s="242">
        <v>180169399</v>
      </c>
      <c r="C756" s="247">
        <v>10</v>
      </c>
      <c r="D756" s="246">
        <v>975188</v>
      </c>
      <c r="E756" s="242">
        <v>180044265</v>
      </c>
      <c r="F756" s="247">
        <v>1</v>
      </c>
      <c r="G756" s="246">
        <v>48038</v>
      </c>
      <c r="H756" s="245"/>
      <c r="I756" s="245"/>
      <c r="J756" s="246"/>
      <c r="K756" s="138"/>
      <c r="L756" s="138"/>
      <c r="M756" s="138"/>
      <c r="N756" s="138"/>
      <c r="O756" s="138"/>
      <c r="P756" s="138"/>
      <c r="Q756" s="138"/>
      <c r="R756" s="138"/>
    </row>
    <row r="757" spans="1:18" s="134" customFormat="1" x14ac:dyDescent="0.25">
      <c r="A757" s="241">
        <v>43293</v>
      </c>
      <c r="B757" s="242">
        <v>180169413</v>
      </c>
      <c r="C757" s="247">
        <v>8</v>
      </c>
      <c r="D757" s="246">
        <v>975625</v>
      </c>
      <c r="E757" s="242"/>
      <c r="F757" s="247"/>
      <c r="G757" s="246"/>
      <c r="H757" s="245"/>
      <c r="I757" s="245"/>
      <c r="J757" s="246"/>
      <c r="K757" s="138"/>
      <c r="L757" s="138"/>
      <c r="M757" s="138"/>
      <c r="N757" s="138"/>
      <c r="O757" s="138"/>
      <c r="P757" s="138"/>
      <c r="Q757" s="138"/>
      <c r="R757" s="138"/>
    </row>
    <row r="758" spans="1:18" s="134" customFormat="1" x14ac:dyDescent="0.25">
      <c r="A758" s="241">
        <v>43293</v>
      </c>
      <c r="B758" s="242">
        <v>180169419</v>
      </c>
      <c r="C758" s="247">
        <v>4</v>
      </c>
      <c r="D758" s="246">
        <v>484575</v>
      </c>
      <c r="E758" s="242"/>
      <c r="F758" s="247"/>
      <c r="G758" s="246"/>
      <c r="H758" s="245"/>
      <c r="I758" s="245"/>
      <c r="J758" s="246"/>
      <c r="K758" s="138"/>
      <c r="L758" s="138"/>
      <c r="M758" s="138"/>
      <c r="N758" s="138"/>
      <c r="O758" s="138"/>
      <c r="P758" s="138"/>
      <c r="Q758" s="138"/>
      <c r="R758" s="138"/>
    </row>
    <row r="759" spans="1:18" s="134" customFormat="1" x14ac:dyDescent="0.25">
      <c r="A759" s="241">
        <v>43293</v>
      </c>
      <c r="B759" s="242">
        <v>180169420</v>
      </c>
      <c r="C759" s="247">
        <v>1</v>
      </c>
      <c r="D759" s="246">
        <v>144288</v>
      </c>
      <c r="E759" s="242"/>
      <c r="F759" s="247"/>
      <c r="G759" s="246"/>
      <c r="H759" s="245"/>
      <c r="I759" s="245"/>
      <c r="J759" s="246"/>
      <c r="K759" s="138"/>
      <c r="L759" s="138"/>
      <c r="M759" s="138"/>
      <c r="N759" s="138"/>
      <c r="O759" s="138"/>
      <c r="P759" s="138"/>
      <c r="Q759" s="138"/>
      <c r="R759" s="138"/>
    </row>
    <row r="760" spans="1:18" s="134" customFormat="1" x14ac:dyDescent="0.25">
      <c r="A760" s="241">
        <v>43293</v>
      </c>
      <c r="B760" s="242">
        <v>180169439</v>
      </c>
      <c r="C760" s="247">
        <v>5</v>
      </c>
      <c r="D760" s="246">
        <v>503913</v>
      </c>
      <c r="E760" s="242"/>
      <c r="F760" s="247"/>
      <c r="G760" s="246"/>
      <c r="H760" s="245"/>
      <c r="I760" s="245"/>
      <c r="J760" s="246"/>
      <c r="K760" s="138"/>
      <c r="L760" s="138"/>
      <c r="M760" s="138"/>
      <c r="N760" s="138"/>
      <c r="O760" s="138"/>
      <c r="P760" s="138"/>
      <c r="Q760" s="138"/>
      <c r="R760" s="138"/>
    </row>
    <row r="761" spans="1:18" s="134" customFormat="1" x14ac:dyDescent="0.25">
      <c r="A761" s="241">
        <v>43293</v>
      </c>
      <c r="B761" s="242">
        <v>180169441</v>
      </c>
      <c r="C761" s="247">
        <v>3</v>
      </c>
      <c r="D761" s="246">
        <v>293738</v>
      </c>
      <c r="E761" s="242"/>
      <c r="F761" s="247"/>
      <c r="G761" s="246"/>
      <c r="H761" s="245"/>
      <c r="I761" s="245"/>
      <c r="J761" s="246"/>
      <c r="K761" s="138"/>
      <c r="L761" s="138"/>
      <c r="M761" s="138"/>
      <c r="N761" s="138"/>
      <c r="O761" s="138"/>
      <c r="P761" s="138"/>
      <c r="Q761" s="138"/>
      <c r="R761" s="138"/>
    </row>
    <row r="762" spans="1:18" s="134" customFormat="1" x14ac:dyDescent="0.25">
      <c r="A762" s="241">
        <v>43293</v>
      </c>
      <c r="B762" s="242">
        <v>180169446</v>
      </c>
      <c r="C762" s="247">
        <v>4</v>
      </c>
      <c r="D762" s="246">
        <v>484838</v>
      </c>
      <c r="E762" s="242"/>
      <c r="F762" s="247"/>
      <c r="G762" s="246"/>
      <c r="H762" s="245"/>
      <c r="I762" s="245"/>
      <c r="J762" s="246"/>
      <c r="K762" s="138"/>
      <c r="L762" s="138"/>
      <c r="M762" s="138"/>
      <c r="N762" s="138"/>
      <c r="O762" s="138"/>
      <c r="P762" s="138"/>
      <c r="Q762" s="138"/>
      <c r="R762" s="138"/>
    </row>
    <row r="763" spans="1:18" s="134" customFormat="1" x14ac:dyDescent="0.25">
      <c r="A763" s="241">
        <v>43293</v>
      </c>
      <c r="B763" s="242">
        <v>180169457</v>
      </c>
      <c r="C763" s="247">
        <v>1</v>
      </c>
      <c r="D763" s="246">
        <v>97038</v>
      </c>
      <c r="E763" s="242"/>
      <c r="F763" s="247"/>
      <c r="G763" s="246"/>
      <c r="H763" s="245"/>
      <c r="I763" s="245"/>
      <c r="J763" s="246"/>
      <c r="K763" s="138"/>
      <c r="L763" s="138"/>
      <c r="M763" s="138"/>
      <c r="N763" s="138"/>
      <c r="O763" s="138"/>
      <c r="P763" s="138"/>
      <c r="Q763" s="138"/>
      <c r="R763" s="138"/>
    </row>
    <row r="764" spans="1:18" s="134" customFormat="1" x14ac:dyDescent="0.25">
      <c r="A764" s="241">
        <v>43293</v>
      </c>
      <c r="B764" s="242">
        <v>180169463</v>
      </c>
      <c r="C764" s="247">
        <v>3</v>
      </c>
      <c r="D764" s="246">
        <v>371438</v>
      </c>
      <c r="E764" s="242"/>
      <c r="F764" s="247"/>
      <c r="G764" s="246"/>
      <c r="H764" s="245"/>
      <c r="I764" s="245">
        <v>5648478</v>
      </c>
      <c r="J764" s="246" t="s">
        <v>17</v>
      </c>
      <c r="K764" s="138"/>
      <c r="L764" s="138"/>
      <c r="M764" s="138"/>
      <c r="N764" s="138"/>
      <c r="O764" s="138"/>
      <c r="P764" s="138"/>
      <c r="Q764" s="138"/>
      <c r="R764" s="138"/>
    </row>
    <row r="765" spans="1:18" s="134" customFormat="1" x14ac:dyDescent="0.25">
      <c r="A765" s="241">
        <v>43294</v>
      </c>
      <c r="B765" s="242">
        <v>180169503</v>
      </c>
      <c r="C765" s="247">
        <v>9</v>
      </c>
      <c r="D765" s="246">
        <v>1031188</v>
      </c>
      <c r="E765" s="242">
        <v>180044280</v>
      </c>
      <c r="F765" s="247">
        <v>6</v>
      </c>
      <c r="G765" s="246">
        <v>690550</v>
      </c>
      <c r="H765" s="245"/>
      <c r="I765" s="245"/>
      <c r="J765" s="246"/>
      <c r="K765" s="138"/>
      <c r="L765" s="138"/>
      <c r="M765" s="138"/>
      <c r="N765" s="138"/>
      <c r="O765" s="138"/>
      <c r="P765" s="138"/>
      <c r="Q765" s="138"/>
      <c r="R765" s="138"/>
    </row>
    <row r="766" spans="1:18" s="134" customFormat="1" x14ac:dyDescent="0.25">
      <c r="A766" s="241">
        <v>43294</v>
      </c>
      <c r="B766" s="242">
        <v>180169511</v>
      </c>
      <c r="C766" s="247">
        <v>2</v>
      </c>
      <c r="D766" s="246">
        <v>243163</v>
      </c>
      <c r="E766" s="242"/>
      <c r="F766" s="247"/>
      <c r="G766" s="246"/>
      <c r="H766" s="245"/>
      <c r="I766" s="245"/>
      <c r="J766" s="246"/>
      <c r="K766" s="138"/>
      <c r="L766" s="138"/>
      <c r="M766" s="138"/>
      <c r="N766" s="138"/>
      <c r="O766" s="138"/>
      <c r="P766" s="138"/>
      <c r="Q766" s="138"/>
      <c r="R766" s="138"/>
    </row>
    <row r="767" spans="1:18" s="134" customFormat="1" x14ac:dyDescent="0.25">
      <c r="A767" s="241">
        <v>43294</v>
      </c>
      <c r="B767" s="242">
        <v>180169534</v>
      </c>
      <c r="C767" s="247">
        <v>12</v>
      </c>
      <c r="D767" s="246">
        <v>1351788</v>
      </c>
      <c r="E767" s="242"/>
      <c r="F767" s="247"/>
      <c r="G767" s="246"/>
      <c r="H767" s="245"/>
      <c r="I767" s="245"/>
      <c r="J767" s="246"/>
      <c r="K767" s="138"/>
      <c r="L767" s="138"/>
      <c r="M767" s="138"/>
      <c r="N767" s="138"/>
      <c r="O767" s="138"/>
      <c r="P767" s="138"/>
      <c r="Q767" s="138"/>
      <c r="R767" s="138"/>
    </row>
    <row r="768" spans="1:18" s="134" customFormat="1" x14ac:dyDescent="0.25">
      <c r="A768" s="241">
        <v>43294</v>
      </c>
      <c r="B768" s="242">
        <v>180169545</v>
      </c>
      <c r="C768" s="247">
        <v>4</v>
      </c>
      <c r="D768" s="246">
        <v>511438</v>
      </c>
      <c r="E768" s="242"/>
      <c r="F768" s="247"/>
      <c r="G768" s="246"/>
      <c r="H768" s="245"/>
      <c r="I768" s="245"/>
      <c r="J768" s="246"/>
      <c r="K768" s="138"/>
      <c r="L768" s="138"/>
      <c r="M768" s="138"/>
      <c r="N768" s="138"/>
      <c r="O768" s="138"/>
      <c r="P768" s="138"/>
      <c r="Q768" s="138"/>
      <c r="R768" s="138"/>
    </row>
    <row r="769" spans="1:18" s="134" customFormat="1" x14ac:dyDescent="0.25">
      <c r="A769" s="241">
        <v>43294</v>
      </c>
      <c r="B769" s="242">
        <v>180169553</v>
      </c>
      <c r="C769" s="247">
        <v>2</v>
      </c>
      <c r="D769" s="246">
        <v>242113</v>
      </c>
      <c r="E769" s="242"/>
      <c r="F769" s="247"/>
      <c r="G769" s="246"/>
      <c r="H769" s="245"/>
      <c r="I769" s="245"/>
      <c r="J769" s="246"/>
      <c r="K769" s="138"/>
      <c r="L769" s="138"/>
      <c r="M769" s="138"/>
      <c r="N769" s="138"/>
      <c r="O769" s="138"/>
      <c r="P769" s="138"/>
      <c r="Q769" s="138"/>
      <c r="R769" s="138"/>
    </row>
    <row r="770" spans="1:18" s="134" customFormat="1" x14ac:dyDescent="0.25">
      <c r="A770" s="241">
        <v>43294</v>
      </c>
      <c r="B770" s="242">
        <v>180169559</v>
      </c>
      <c r="C770" s="247">
        <v>4</v>
      </c>
      <c r="D770" s="246">
        <v>377738</v>
      </c>
      <c r="E770" s="242"/>
      <c r="F770" s="247"/>
      <c r="G770" s="246"/>
      <c r="H770" s="245"/>
      <c r="I770" s="245"/>
      <c r="J770" s="246"/>
      <c r="K770" s="138"/>
      <c r="L770" s="138"/>
      <c r="M770" s="138"/>
      <c r="N770" s="138"/>
      <c r="O770" s="138"/>
      <c r="P770" s="138"/>
      <c r="Q770" s="138"/>
      <c r="R770" s="138"/>
    </row>
    <row r="771" spans="1:18" s="134" customFormat="1" x14ac:dyDescent="0.25">
      <c r="A771" s="241">
        <v>43294</v>
      </c>
      <c r="B771" s="242">
        <v>180169581</v>
      </c>
      <c r="C771" s="247">
        <v>5</v>
      </c>
      <c r="D771" s="246">
        <v>578375</v>
      </c>
      <c r="E771" s="242"/>
      <c r="F771" s="247"/>
      <c r="G771" s="246"/>
      <c r="H771" s="245"/>
      <c r="I771" s="245">
        <v>3645253</v>
      </c>
      <c r="J771" s="246" t="s">
        <v>17</v>
      </c>
      <c r="K771" s="138"/>
      <c r="L771" s="138"/>
      <c r="M771" s="138"/>
      <c r="N771" s="138"/>
      <c r="O771" s="138"/>
      <c r="P771" s="138"/>
      <c r="Q771" s="138"/>
      <c r="R771" s="138"/>
    </row>
    <row r="772" spans="1:18" s="134" customFormat="1" x14ac:dyDescent="0.25">
      <c r="A772" s="241">
        <v>43295</v>
      </c>
      <c r="B772" s="242">
        <v>180169603</v>
      </c>
      <c r="C772" s="247">
        <v>21</v>
      </c>
      <c r="D772" s="246">
        <v>2310175</v>
      </c>
      <c r="E772" s="242">
        <v>180044303</v>
      </c>
      <c r="F772" s="247">
        <v>1</v>
      </c>
      <c r="G772" s="246">
        <v>74288</v>
      </c>
      <c r="H772" s="245"/>
      <c r="I772" s="245"/>
      <c r="J772" s="246"/>
      <c r="K772" s="138"/>
      <c r="L772" s="138"/>
      <c r="M772" s="138"/>
      <c r="N772" s="138"/>
      <c r="O772" s="138"/>
      <c r="P772" s="138"/>
      <c r="Q772" s="138"/>
      <c r="R772" s="138"/>
    </row>
    <row r="773" spans="1:18" s="134" customFormat="1" x14ac:dyDescent="0.25">
      <c r="A773" s="241">
        <v>43295</v>
      </c>
      <c r="B773" s="242">
        <v>180169618</v>
      </c>
      <c r="C773" s="247">
        <v>9</v>
      </c>
      <c r="D773" s="246">
        <v>1144675</v>
      </c>
      <c r="E773" s="242"/>
      <c r="F773" s="247"/>
      <c r="G773" s="246"/>
      <c r="H773" s="245"/>
      <c r="I773" s="245"/>
      <c r="J773" s="246"/>
      <c r="K773" s="138"/>
      <c r="L773" s="138"/>
      <c r="M773" s="138"/>
      <c r="N773" s="138"/>
      <c r="O773" s="138"/>
      <c r="P773" s="138"/>
      <c r="Q773" s="138"/>
      <c r="R773" s="138"/>
    </row>
    <row r="774" spans="1:18" s="134" customFormat="1" x14ac:dyDescent="0.25">
      <c r="A774" s="241">
        <v>43295</v>
      </c>
      <c r="B774" s="242">
        <v>180169640</v>
      </c>
      <c r="C774" s="247">
        <v>11</v>
      </c>
      <c r="D774" s="246">
        <v>1173025</v>
      </c>
      <c r="E774" s="242"/>
      <c r="F774" s="247"/>
      <c r="G774" s="246"/>
      <c r="H774" s="245"/>
      <c r="I774" s="245"/>
      <c r="J774" s="246"/>
      <c r="K774" s="138"/>
      <c r="L774" s="138"/>
      <c r="M774" s="138"/>
      <c r="N774" s="138"/>
      <c r="O774" s="138"/>
      <c r="P774" s="138"/>
      <c r="Q774" s="138"/>
      <c r="R774" s="138"/>
    </row>
    <row r="775" spans="1:18" s="134" customFormat="1" x14ac:dyDescent="0.25">
      <c r="A775" s="241">
        <v>43295</v>
      </c>
      <c r="B775" s="242">
        <v>180169661</v>
      </c>
      <c r="C775" s="247">
        <v>2</v>
      </c>
      <c r="D775" s="246">
        <v>176750</v>
      </c>
      <c r="E775" s="242"/>
      <c r="F775" s="247"/>
      <c r="G775" s="246"/>
      <c r="H775" s="245"/>
      <c r="I775" s="245">
        <v>4730337</v>
      </c>
      <c r="J775" s="246" t="s">
        <v>17</v>
      </c>
      <c r="K775" s="138"/>
      <c r="L775" s="138"/>
      <c r="M775" s="138"/>
      <c r="N775" s="138"/>
      <c r="O775" s="138"/>
      <c r="P775" s="138"/>
      <c r="Q775" s="138"/>
      <c r="R775" s="138"/>
    </row>
    <row r="776" spans="1:18" s="134" customFormat="1" x14ac:dyDescent="0.25">
      <c r="A776" s="241">
        <v>43297</v>
      </c>
      <c r="B776" s="242">
        <v>180169784</v>
      </c>
      <c r="C776" s="247">
        <v>23</v>
      </c>
      <c r="D776" s="246">
        <v>2727900</v>
      </c>
      <c r="E776" s="242">
        <v>180044344</v>
      </c>
      <c r="F776" s="247">
        <v>3</v>
      </c>
      <c r="G776" s="246">
        <v>312813</v>
      </c>
      <c r="H776" s="245"/>
      <c r="I776" s="245"/>
      <c r="J776" s="246"/>
      <c r="K776" s="138"/>
      <c r="L776" s="138"/>
      <c r="M776" s="138"/>
      <c r="N776" s="138"/>
      <c r="O776" s="138"/>
      <c r="P776" s="138"/>
      <c r="Q776" s="138"/>
      <c r="R776" s="138"/>
    </row>
    <row r="777" spans="1:18" s="134" customFormat="1" x14ac:dyDescent="0.25">
      <c r="A777" s="241">
        <v>43297</v>
      </c>
      <c r="B777" s="242">
        <v>180169791</v>
      </c>
      <c r="C777" s="247">
        <v>7</v>
      </c>
      <c r="D777" s="246">
        <v>697813</v>
      </c>
      <c r="E777" s="242"/>
      <c r="F777" s="247"/>
      <c r="G777" s="246"/>
      <c r="H777" s="245"/>
      <c r="I777" s="245"/>
      <c r="J777" s="246"/>
      <c r="K777" s="138"/>
      <c r="L777" s="138"/>
      <c r="M777" s="138"/>
      <c r="N777" s="138"/>
      <c r="O777" s="138"/>
      <c r="P777" s="138"/>
      <c r="Q777" s="138"/>
      <c r="R777" s="138"/>
    </row>
    <row r="778" spans="1:18" s="134" customFormat="1" x14ac:dyDescent="0.25">
      <c r="A778" s="241">
        <v>43297</v>
      </c>
      <c r="B778" s="242">
        <v>180169796</v>
      </c>
      <c r="C778" s="247">
        <v>3</v>
      </c>
      <c r="D778" s="246">
        <v>295313</v>
      </c>
      <c r="E778" s="242"/>
      <c r="F778" s="247"/>
      <c r="G778" s="246"/>
      <c r="H778" s="245"/>
      <c r="I778" s="245"/>
      <c r="J778" s="246"/>
      <c r="K778" s="138"/>
      <c r="L778" s="138"/>
      <c r="M778" s="138"/>
      <c r="N778" s="138"/>
      <c r="O778" s="138"/>
      <c r="P778" s="138"/>
      <c r="Q778" s="138"/>
      <c r="R778" s="138"/>
    </row>
    <row r="779" spans="1:18" s="134" customFormat="1" x14ac:dyDescent="0.25">
      <c r="A779" s="241">
        <v>43297</v>
      </c>
      <c r="B779" s="242">
        <v>180169823</v>
      </c>
      <c r="C779" s="247">
        <v>5</v>
      </c>
      <c r="D779" s="246">
        <v>497088</v>
      </c>
      <c r="E779" s="242"/>
      <c r="F779" s="247"/>
      <c r="G779" s="246"/>
      <c r="H779" s="245"/>
      <c r="I779" s="245"/>
      <c r="J779" s="246"/>
      <c r="K779" s="138"/>
      <c r="L779" s="138"/>
      <c r="M779" s="138"/>
      <c r="N779" s="138"/>
      <c r="O779" s="138"/>
      <c r="P779" s="138"/>
      <c r="Q779" s="138"/>
      <c r="R779" s="138"/>
    </row>
    <row r="780" spans="1:18" s="134" customFormat="1" x14ac:dyDescent="0.25">
      <c r="A780" s="241">
        <v>43297</v>
      </c>
      <c r="B780" s="242">
        <v>180169832</v>
      </c>
      <c r="C780" s="247">
        <v>18</v>
      </c>
      <c r="D780" s="246">
        <v>2032275</v>
      </c>
      <c r="E780" s="242"/>
      <c r="F780" s="247"/>
      <c r="G780" s="246"/>
      <c r="H780" s="245"/>
      <c r="I780" s="245"/>
      <c r="J780" s="246"/>
      <c r="K780" s="138"/>
      <c r="L780" s="138"/>
      <c r="M780" s="138"/>
      <c r="N780" s="138"/>
      <c r="O780" s="138"/>
      <c r="P780" s="138"/>
      <c r="Q780" s="138"/>
      <c r="R780" s="138"/>
    </row>
    <row r="781" spans="1:18" s="134" customFormat="1" x14ac:dyDescent="0.25">
      <c r="A781" s="241">
        <v>43297</v>
      </c>
      <c r="B781" s="242">
        <v>180169833</v>
      </c>
      <c r="C781" s="247">
        <v>1</v>
      </c>
      <c r="D781" s="246">
        <v>99488</v>
      </c>
      <c r="E781" s="242"/>
      <c r="F781" s="247"/>
      <c r="G781" s="246"/>
      <c r="H781" s="245"/>
      <c r="I781" s="245"/>
      <c r="J781" s="246"/>
      <c r="K781" s="138"/>
      <c r="L781" s="138"/>
      <c r="M781" s="138"/>
      <c r="N781" s="138"/>
      <c r="O781" s="138"/>
      <c r="P781" s="138"/>
      <c r="Q781" s="138"/>
      <c r="R781" s="138"/>
    </row>
    <row r="782" spans="1:18" s="134" customFormat="1" x14ac:dyDescent="0.25">
      <c r="A782" s="241">
        <v>43297</v>
      </c>
      <c r="B782" s="242">
        <v>180169846</v>
      </c>
      <c r="C782" s="247">
        <v>4</v>
      </c>
      <c r="D782" s="246">
        <v>401800</v>
      </c>
      <c r="E782" s="242"/>
      <c r="F782" s="247"/>
      <c r="G782" s="246"/>
      <c r="H782" s="245"/>
      <c r="I782" s="245">
        <v>6438864</v>
      </c>
      <c r="J782" s="246" t="s">
        <v>17</v>
      </c>
      <c r="K782" s="138"/>
      <c r="L782" s="138"/>
      <c r="M782" s="138"/>
      <c r="N782" s="138"/>
      <c r="O782" s="138"/>
      <c r="P782" s="138"/>
      <c r="Q782" s="138"/>
      <c r="R782" s="138"/>
    </row>
    <row r="783" spans="1:18" s="134" customFormat="1" x14ac:dyDescent="0.25">
      <c r="A783" s="241">
        <v>43298</v>
      </c>
      <c r="B783" s="242">
        <v>180169864</v>
      </c>
      <c r="C783" s="247">
        <v>20</v>
      </c>
      <c r="D783" s="246">
        <v>2359088</v>
      </c>
      <c r="E783" s="242">
        <v>180044360</v>
      </c>
      <c r="F783" s="247">
        <v>5</v>
      </c>
      <c r="G783" s="246">
        <v>431288</v>
      </c>
      <c r="H783" s="245"/>
      <c r="I783" s="245"/>
      <c r="J783" s="246"/>
      <c r="K783" s="138"/>
      <c r="L783" s="138"/>
      <c r="M783" s="138"/>
      <c r="N783" s="138"/>
      <c r="O783" s="138"/>
      <c r="P783" s="138"/>
      <c r="Q783" s="138"/>
      <c r="R783" s="138"/>
    </row>
    <row r="784" spans="1:18" s="134" customFormat="1" x14ac:dyDescent="0.25">
      <c r="A784" s="241">
        <v>43298</v>
      </c>
      <c r="B784" s="242">
        <v>180169884</v>
      </c>
      <c r="C784" s="247">
        <v>6</v>
      </c>
      <c r="D784" s="246">
        <v>795550</v>
      </c>
      <c r="E784" s="242"/>
      <c r="F784" s="247"/>
      <c r="G784" s="246"/>
      <c r="H784" s="245"/>
      <c r="I784" s="245"/>
      <c r="J784" s="246"/>
      <c r="K784" s="138"/>
      <c r="L784" s="138"/>
      <c r="M784" s="138"/>
      <c r="N784" s="138"/>
      <c r="O784" s="138"/>
      <c r="P784" s="138"/>
      <c r="Q784" s="138"/>
      <c r="R784" s="138"/>
    </row>
    <row r="785" spans="1:18" s="134" customFormat="1" x14ac:dyDescent="0.25">
      <c r="A785" s="241">
        <v>43298</v>
      </c>
      <c r="B785" s="242">
        <v>180169901</v>
      </c>
      <c r="C785" s="247">
        <v>16</v>
      </c>
      <c r="D785" s="246">
        <v>1538863</v>
      </c>
      <c r="E785" s="242"/>
      <c r="F785" s="247"/>
      <c r="G785" s="246"/>
      <c r="H785" s="245"/>
      <c r="I785" s="245"/>
      <c r="J785" s="246"/>
      <c r="K785" s="138"/>
      <c r="L785" s="138"/>
      <c r="M785" s="138"/>
      <c r="N785" s="138"/>
      <c r="O785" s="138"/>
      <c r="P785" s="138"/>
      <c r="Q785" s="138"/>
      <c r="R785" s="138"/>
    </row>
    <row r="786" spans="1:18" s="134" customFormat="1" x14ac:dyDescent="0.25">
      <c r="A786" s="241">
        <v>43298</v>
      </c>
      <c r="B786" s="242">
        <v>180169910</v>
      </c>
      <c r="C786" s="247">
        <v>4</v>
      </c>
      <c r="D786" s="246">
        <v>421050</v>
      </c>
      <c r="E786" s="242"/>
      <c r="F786" s="247"/>
      <c r="G786" s="246"/>
      <c r="H786" s="245"/>
      <c r="I786" s="245"/>
      <c r="J786" s="246"/>
      <c r="K786" s="138"/>
      <c r="L786" s="138"/>
      <c r="M786" s="138"/>
      <c r="N786" s="138"/>
      <c r="O786" s="138"/>
      <c r="P786" s="138"/>
      <c r="Q786" s="138"/>
      <c r="R786" s="138"/>
    </row>
    <row r="787" spans="1:18" s="134" customFormat="1" x14ac:dyDescent="0.25">
      <c r="A787" s="241">
        <v>43298</v>
      </c>
      <c r="B787" s="242">
        <v>180169914</v>
      </c>
      <c r="C787" s="247">
        <v>2</v>
      </c>
      <c r="D787" s="246">
        <v>287613</v>
      </c>
      <c r="E787" s="242"/>
      <c r="F787" s="247"/>
      <c r="G787" s="246"/>
      <c r="H787" s="245"/>
      <c r="I787" s="245"/>
      <c r="J787" s="246"/>
      <c r="K787" s="138"/>
      <c r="L787" s="138"/>
      <c r="M787" s="138"/>
      <c r="N787" s="138"/>
      <c r="O787" s="138"/>
      <c r="P787" s="138"/>
      <c r="Q787" s="138"/>
      <c r="R787" s="138"/>
    </row>
    <row r="788" spans="1:18" s="134" customFormat="1" x14ac:dyDescent="0.25">
      <c r="A788" s="241">
        <v>43298</v>
      </c>
      <c r="B788" s="242">
        <v>180169916</v>
      </c>
      <c r="C788" s="247">
        <v>2</v>
      </c>
      <c r="D788" s="246">
        <v>243163</v>
      </c>
      <c r="E788" s="242"/>
      <c r="F788" s="247"/>
      <c r="G788" s="246"/>
      <c r="H788" s="245"/>
      <c r="I788" s="245"/>
      <c r="J788" s="246"/>
      <c r="K788" s="138"/>
      <c r="L788" s="138"/>
      <c r="M788" s="138"/>
      <c r="N788" s="138"/>
      <c r="O788" s="138"/>
      <c r="P788" s="138"/>
      <c r="Q788" s="138"/>
      <c r="R788" s="138"/>
    </row>
    <row r="789" spans="1:18" s="134" customFormat="1" x14ac:dyDescent="0.25">
      <c r="A789" s="241">
        <v>43298</v>
      </c>
      <c r="B789" s="242">
        <v>180169923</v>
      </c>
      <c r="C789" s="247">
        <v>6</v>
      </c>
      <c r="D789" s="246">
        <v>374938</v>
      </c>
      <c r="E789" s="242"/>
      <c r="F789" s="247"/>
      <c r="G789" s="246"/>
      <c r="H789" s="245"/>
      <c r="I789" s="245"/>
      <c r="J789" s="246"/>
      <c r="K789" s="138"/>
      <c r="L789" s="138"/>
      <c r="M789" s="138"/>
      <c r="N789" s="138"/>
      <c r="O789" s="138"/>
      <c r="P789" s="138"/>
      <c r="Q789" s="138"/>
      <c r="R789" s="138"/>
    </row>
    <row r="790" spans="1:18" s="134" customFormat="1" x14ac:dyDescent="0.25">
      <c r="A790" s="241">
        <v>43298</v>
      </c>
      <c r="B790" s="242">
        <v>180169924</v>
      </c>
      <c r="C790" s="247">
        <v>1</v>
      </c>
      <c r="D790" s="246">
        <v>104300</v>
      </c>
      <c r="E790" s="242"/>
      <c r="F790" s="247"/>
      <c r="G790" s="246"/>
      <c r="H790" s="245"/>
      <c r="I790" s="245"/>
      <c r="J790" s="246"/>
      <c r="K790" s="138"/>
      <c r="L790" s="138"/>
      <c r="M790" s="138"/>
      <c r="N790" s="138"/>
      <c r="O790" s="138"/>
      <c r="P790" s="138"/>
      <c r="Q790" s="138"/>
      <c r="R790" s="138"/>
    </row>
    <row r="791" spans="1:18" s="134" customFormat="1" x14ac:dyDescent="0.25">
      <c r="A791" s="241">
        <v>43298</v>
      </c>
      <c r="B791" s="242">
        <v>180169926</v>
      </c>
      <c r="C791" s="247">
        <v>1</v>
      </c>
      <c r="D791" s="246">
        <v>81025</v>
      </c>
      <c r="E791" s="242"/>
      <c r="F791" s="247"/>
      <c r="G791" s="246"/>
      <c r="H791" s="245"/>
      <c r="I791" s="245"/>
      <c r="J791" s="246"/>
      <c r="K791" s="138"/>
      <c r="L791" s="138"/>
      <c r="M791" s="138"/>
      <c r="N791" s="138"/>
      <c r="O791" s="138"/>
      <c r="P791" s="138"/>
      <c r="Q791" s="138"/>
      <c r="R791" s="138"/>
    </row>
    <row r="792" spans="1:18" s="134" customFormat="1" x14ac:dyDescent="0.25">
      <c r="A792" s="241">
        <v>43298</v>
      </c>
      <c r="B792" s="242">
        <v>180169934</v>
      </c>
      <c r="C792" s="247">
        <v>2</v>
      </c>
      <c r="D792" s="246">
        <v>248413</v>
      </c>
      <c r="E792" s="242"/>
      <c r="F792" s="247"/>
      <c r="G792" s="246"/>
      <c r="H792" s="245"/>
      <c r="I792" s="245">
        <v>6022715</v>
      </c>
      <c r="J792" s="246" t="s">
        <v>17</v>
      </c>
      <c r="K792" s="138"/>
      <c r="L792" s="138"/>
      <c r="M792" s="138"/>
      <c r="N792" s="138"/>
      <c r="O792" s="138"/>
      <c r="P792" s="138"/>
      <c r="Q792" s="138"/>
      <c r="R792" s="138"/>
    </row>
    <row r="793" spans="1:18" s="134" customFormat="1" x14ac:dyDescent="0.25">
      <c r="A793" s="241">
        <v>43299</v>
      </c>
      <c r="B793" s="242">
        <v>180169946</v>
      </c>
      <c r="C793" s="247">
        <v>33</v>
      </c>
      <c r="D793" s="246">
        <v>3916413</v>
      </c>
      <c r="E793" s="242">
        <v>180044370</v>
      </c>
      <c r="F793" s="247">
        <v>3</v>
      </c>
      <c r="G793" s="246">
        <v>419125</v>
      </c>
      <c r="H793" s="245"/>
      <c r="I793" s="245"/>
      <c r="J793" s="246"/>
      <c r="K793" s="138"/>
      <c r="L793" s="138"/>
      <c r="M793" s="138"/>
      <c r="N793" s="138"/>
      <c r="O793" s="138"/>
      <c r="P793" s="138"/>
      <c r="Q793" s="138"/>
      <c r="R793" s="138"/>
    </row>
    <row r="794" spans="1:18" s="134" customFormat="1" x14ac:dyDescent="0.25">
      <c r="A794" s="241">
        <v>43299</v>
      </c>
      <c r="B794" s="242">
        <v>180169953</v>
      </c>
      <c r="C794" s="247">
        <v>6</v>
      </c>
      <c r="D794" s="246">
        <v>709275</v>
      </c>
      <c r="E794" s="242">
        <v>180044374</v>
      </c>
      <c r="F794" s="247">
        <v>5</v>
      </c>
      <c r="G794" s="246">
        <v>432863</v>
      </c>
      <c r="H794" s="245"/>
      <c r="I794" s="245"/>
      <c r="J794" s="246"/>
      <c r="K794" s="138"/>
      <c r="L794" s="138"/>
      <c r="M794" s="138"/>
      <c r="N794" s="138"/>
      <c r="O794" s="138"/>
      <c r="P794" s="138"/>
      <c r="Q794" s="138"/>
      <c r="R794" s="138"/>
    </row>
    <row r="795" spans="1:18" s="134" customFormat="1" x14ac:dyDescent="0.25">
      <c r="A795" s="241">
        <v>43299</v>
      </c>
      <c r="B795" s="242">
        <v>180169955</v>
      </c>
      <c r="C795" s="247">
        <v>10</v>
      </c>
      <c r="D795" s="246">
        <v>1081063</v>
      </c>
      <c r="E795" s="242"/>
      <c r="F795" s="247"/>
      <c r="G795" s="246"/>
      <c r="H795" s="245"/>
      <c r="I795" s="245"/>
      <c r="J795" s="246"/>
      <c r="K795" s="138"/>
      <c r="L795" s="138"/>
      <c r="M795" s="138"/>
      <c r="N795" s="138"/>
      <c r="O795" s="138"/>
      <c r="P795" s="138"/>
      <c r="Q795" s="138"/>
      <c r="R795" s="138"/>
    </row>
    <row r="796" spans="1:18" s="134" customFormat="1" x14ac:dyDescent="0.25">
      <c r="A796" s="241">
        <v>43299</v>
      </c>
      <c r="B796" s="242">
        <v>180169962</v>
      </c>
      <c r="C796" s="247">
        <v>2</v>
      </c>
      <c r="D796" s="246">
        <v>228638</v>
      </c>
      <c r="E796" s="242"/>
      <c r="F796" s="247"/>
      <c r="G796" s="246"/>
      <c r="H796" s="245"/>
      <c r="I796" s="245"/>
      <c r="J796" s="246"/>
      <c r="K796" s="138"/>
      <c r="L796" s="138"/>
      <c r="M796" s="138"/>
      <c r="N796" s="138"/>
      <c r="O796" s="138"/>
      <c r="P796" s="138"/>
      <c r="Q796" s="138"/>
      <c r="R796" s="138"/>
    </row>
    <row r="797" spans="1:18" s="134" customFormat="1" x14ac:dyDescent="0.25">
      <c r="A797" s="241">
        <v>43299</v>
      </c>
      <c r="B797" s="242">
        <v>180169977</v>
      </c>
      <c r="C797" s="247">
        <v>5</v>
      </c>
      <c r="D797" s="246">
        <v>583975</v>
      </c>
      <c r="E797" s="242"/>
      <c r="F797" s="247"/>
      <c r="G797" s="246"/>
      <c r="H797" s="245"/>
      <c r="I797" s="245"/>
      <c r="J797" s="246"/>
      <c r="K797" s="138"/>
      <c r="L797" s="138"/>
      <c r="M797" s="138"/>
      <c r="N797" s="138"/>
      <c r="O797" s="138"/>
      <c r="P797" s="138"/>
      <c r="Q797" s="138"/>
      <c r="R797" s="138"/>
    </row>
    <row r="798" spans="1:18" s="134" customFormat="1" x14ac:dyDescent="0.25">
      <c r="A798" s="241">
        <v>43299</v>
      </c>
      <c r="B798" s="242">
        <v>180169999</v>
      </c>
      <c r="C798" s="247">
        <v>5</v>
      </c>
      <c r="D798" s="246">
        <v>488950</v>
      </c>
      <c r="E798" s="242"/>
      <c r="F798" s="247"/>
      <c r="G798" s="246"/>
      <c r="H798" s="245"/>
      <c r="I798" s="245"/>
      <c r="J798" s="246"/>
      <c r="K798" s="138"/>
      <c r="L798" s="138"/>
      <c r="M798" s="138"/>
      <c r="N798" s="138"/>
      <c r="O798" s="138"/>
      <c r="P798" s="138"/>
      <c r="Q798" s="138"/>
      <c r="R798" s="138"/>
    </row>
    <row r="799" spans="1:18" s="134" customFormat="1" x14ac:dyDescent="0.25">
      <c r="A799" s="241">
        <v>43299</v>
      </c>
      <c r="B799" s="242">
        <v>180170018</v>
      </c>
      <c r="C799" s="247">
        <v>1</v>
      </c>
      <c r="D799" s="246">
        <v>98613</v>
      </c>
      <c r="E799" s="242"/>
      <c r="F799" s="247"/>
      <c r="G799" s="246"/>
      <c r="H799" s="245"/>
      <c r="I799" s="245">
        <v>6254939</v>
      </c>
      <c r="J799" s="246" t="s">
        <v>17</v>
      </c>
      <c r="K799" s="138"/>
      <c r="L799" s="138"/>
      <c r="M799" s="138"/>
      <c r="N799" s="138"/>
      <c r="O799" s="138"/>
      <c r="P799" s="138"/>
      <c r="Q799" s="138"/>
      <c r="R799" s="138"/>
    </row>
    <row r="800" spans="1:18" s="134" customFormat="1" x14ac:dyDescent="0.25">
      <c r="A800" s="241">
        <v>43300</v>
      </c>
      <c r="B800" s="242">
        <v>180170041</v>
      </c>
      <c r="C800" s="247">
        <v>2</v>
      </c>
      <c r="D800" s="246">
        <v>181388</v>
      </c>
      <c r="E800" s="242">
        <v>180044396</v>
      </c>
      <c r="F800" s="247">
        <v>5</v>
      </c>
      <c r="G800" s="246">
        <v>604450</v>
      </c>
      <c r="H800" s="245"/>
      <c r="I800" s="245"/>
      <c r="J800" s="246"/>
      <c r="K800" s="138"/>
      <c r="L800" s="138"/>
      <c r="M800" s="138"/>
      <c r="N800" s="138"/>
      <c r="O800" s="138"/>
      <c r="P800" s="138"/>
      <c r="Q800" s="138"/>
      <c r="R800" s="138"/>
    </row>
    <row r="801" spans="1:18" s="134" customFormat="1" x14ac:dyDescent="0.25">
      <c r="A801" s="241">
        <v>43300</v>
      </c>
      <c r="B801" s="242">
        <v>180170044</v>
      </c>
      <c r="C801" s="247">
        <v>17</v>
      </c>
      <c r="D801" s="246">
        <v>2005675</v>
      </c>
      <c r="E801" s="242"/>
      <c r="F801" s="247"/>
      <c r="G801" s="246"/>
      <c r="H801" s="245"/>
      <c r="I801" s="245"/>
      <c r="J801" s="246"/>
      <c r="K801" s="138"/>
      <c r="L801" s="138"/>
      <c r="M801" s="138"/>
      <c r="N801" s="138"/>
      <c r="O801" s="138"/>
      <c r="P801" s="138"/>
      <c r="Q801" s="138"/>
      <c r="R801" s="138"/>
    </row>
    <row r="802" spans="1:18" s="134" customFormat="1" x14ac:dyDescent="0.25">
      <c r="A802" s="241">
        <v>43300</v>
      </c>
      <c r="B802" s="242">
        <v>180170045</v>
      </c>
      <c r="C802" s="247">
        <v>1</v>
      </c>
      <c r="D802" s="246">
        <v>132388</v>
      </c>
      <c r="E802" s="242"/>
      <c r="F802" s="247"/>
      <c r="G802" s="246"/>
      <c r="H802" s="245"/>
      <c r="I802" s="245"/>
      <c r="J802" s="246"/>
      <c r="K802" s="138"/>
      <c r="L802" s="138"/>
      <c r="M802" s="138"/>
      <c r="N802" s="138"/>
      <c r="O802" s="138"/>
      <c r="P802" s="138"/>
      <c r="Q802" s="138"/>
      <c r="R802" s="138"/>
    </row>
    <row r="803" spans="1:18" s="134" customFormat="1" x14ac:dyDescent="0.25">
      <c r="A803" s="241">
        <v>43300</v>
      </c>
      <c r="B803" s="242">
        <v>180170048</v>
      </c>
      <c r="C803" s="247">
        <v>4</v>
      </c>
      <c r="D803" s="246">
        <v>509338</v>
      </c>
      <c r="E803" s="242"/>
      <c r="F803" s="247"/>
      <c r="G803" s="246"/>
      <c r="H803" s="245"/>
      <c r="I803" s="245"/>
      <c r="J803" s="246"/>
      <c r="K803" s="138"/>
      <c r="L803" s="138"/>
      <c r="M803" s="138"/>
      <c r="N803" s="138"/>
      <c r="O803" s="138"/>
      <c r="P803" s="138"/>
      <c r="Q803" s="138"/>
      <c r="R803" s="138"/>
    </row>
    <row r="804" spans="1:18" s="134" customFormat="1" x14ac:dyDescent="0.25">
      <c r="A804" s="241">
        <v>43300</v>
      </c>
      <c r="B804" s="242">
        <v>180170070</v>
      </c>
      <c r="C804" s="247">
        <v>3</v>
      </c>
      <c r="D804" s="246">
        <v>391738</v>
      </c>
      <c r="E804" s="242"/>
      <c r="F804" s="247"/>
      <c r="G804" s="246"/>
      <c r="H804" s="245"/>
      <c r="I804" s="245"/>
      <c r="J804" s="246"/>
      <c r="K804" s="138"/>
      <c r="L804" s="138"/>
      <c r="M804" s="138"/>
      <c r="N804" s="138"/>
      <c r="O804" s="138"/>
      <c r="P804" s="138"/>
      <c r="Q804" s="138"/>
      <c r="R804" s="138"/>
    </row>
    <row r="805" spans="1:18" s="134" customFormat="1" x14ac:dyDescent="0.25">
      <c r="A805" s="241">
        <v>43300</v>
      </c>
      <c r="B805" s="242">
        <v>180170076</v>
      </c>
      <c r="C805" s="247">
        <v>3</v>
      </c>
      <c r="D805" s="246">
        <v>444063</v>
      </c>
      <c r="E805" s="242"/>
      <c r="F805" s="247"/>
      <c r="G805" s="246"/>
      <c r="H805" s="245"/>
      <c r="I805" s="245"/>
      <c r="J805" s="246"/>
      <c r="K805" s="138"/>
      <c r="L805" s="138"/>
      <c r="M805" s="138"/>
      <c r="N805" s="138"/>
      <c r="O805" s="138"/>
      <c r="P805" s="138"/>
      <c r="Q805" s="138"/>
      <c r="R805" s="138"/>
    </row>
    <row r="806" spans="1:18" s="134" customFormat="1" x14ac:dyDescent="0.25">
      <c r="A806" s="241">
        <v>43300</v>
      </c>
      <c r="B806" s="242">
        <v>180170090</v>
      </c>
      <c r="C806" s="247">
        <v>3</v>
      </c>
      <c r="D806" s="246">
        <v>416063</v>
      </c>
      <c r="E806" s="242"/>
      <c r="F806" s="247"/>
      <c r="G806" s="246"/>
      <c r="H806" s="245"/>
      <c r="I806" s="245"/>
      <c r="J806" s="246"/>
      <c r="K806" s="138"/>
      <c r="L806" s="138"/>
      <c r="M806" s="138"/>
      <c r="N806" s="138"/>
      <c r="O806" s="138"/>
      <c r="P806" s="138"/>
      <c r="Q806" s="138"/>
      <c r="R806" s="138"/>
    </row>
    <row r="807" spans="1:18" s="134" customFormat="1" x14ac:dyDescent="0.25">
      <c r="A807" s="241">
        <v>43300</v>
      </c>
      <c r="B807" s="242">
        <v>180170100</v>
      </c>
      <c r="C807" s="247">
        <v>2</v>
      </c>
      <c r="D807" s="246">
        <v>267225</v>
      </c>
      <c r="E807" s="242"/>
      <c r="F807" s="247"/>
      <c r="G807" s="246"/>
      <c r="H807" s="245"/>
      <c r="I807" s="245">
        <v>3743428</v>
      </c>
      <c r="J807" s="246" t="s">
        <v>17</v>
      </c>
      <c r="K807" s="138"/>
      <c r="L807" s="138"/>
      <c r="M807" s="138"/>
      <c r="N807" s="138"/>
      <c r="O807" s="138"/>
      <c r="P807" s="138"/>
      <c r="Q807" s="138"/>
      <c r="R807" s="138"/>
    </row>
    <row r="808" spans="1:18" s="134" customFormat="1" x14ac:dyDescent="0.25">
      <c r="A808" s="241">
        <v>43301</v>
      </c>
      <c r="B808" s="242">
        <v>180170114</v>
      </c>
      <c r="C808" s="247">
        <v>13</v>
      </c>
      <c r="D808" s="246">
        <v>1379000</v>
      </c>
      <c r="E808" s="242">
        <v>180044413</v>
      </c>
      <c r="F808" s="247">
        <v>2</v>
      </c>
      <c r="G808" s="246">
        <v>199063</v>
      </c>
      <c r="H808" s="245"/>
      <c r="I808" s="245"/>
      <c r="J808" s="246"/>
      <c r="K808" s="138"/>
      <c r="L808" s="138"/>
      <c r="M808" s="138"/>
      <c r="N808" s="138"/>
      <c r="O808" s="138"/>
      <c r="P808" s="138"/>
      <c r="Q808" s="138"/>
      <c r="R808" s="138"/>
    </row>
    <row r="809" spans="1:18" s="134" customFormat="1" x14ac:dyDescent="0.25">
      <c r="A809" s="241">
        <v>43301</v>
      </c>
      <c r="B809" s="242">
        <v>180170127</v>
      </c>
      <c r="C809" s="247">
        <v>1</v>
      </c>
      <c r="D809" s="246">
        <v>121975</v>
      </c>
      <c r="E809" s="242"/>
      <c r="F809" s="247"/>
      <c r="G809" s="246"/>
      <c r="H809" s="245"/>
      <c r="I809" s="245"/>
      <c r="J809" s="246"/>
      <c r="K809" s="138"/>
      <c r="L809" s="138"/>
      <c r="M809" s="138"/>
      <c r="N809" s="138"/>
      <c r="O809" s="138"/>
      <c r="P809" s="138"/>
      <c r="Q809" s="138"/>
      <c r="R809" s="138"/>
    </row>
    <row r="810" spans="1:18" s="134" customFormat="1" x14ac:dyDescent="0.25">
      <c r="A810" s="241">
        <v>43301</v>
      </c>
      <c r="B810" s="242">
        <v>180170128</v>
      </c>
      <c r="C810" s="247">
        <v>10</v>
      </c>
      <c r="D810" s="246">
        <v>1160250</v>
      </c>
      <c r="E810" s="242"/>
      <c r="F810" s="247"/>
      <c r="G810" s="246"/>
      <c r="H810" s="245"/>
      <c r="I810" s="245"/>
      <c r="J810" s="246"/>
      <c r="K810" s="138"/>
      <c r="L810" s="138"/>
      <c r="M810" s="138"/>
      <c r="N810" s="138"/>
      <c r="O810" s="138"/>
      <c r="P810" s="138"/>
      <c r="Q810" s="138"/>
      <c r="R810" s="138"/>
    </row>
    <row r="811" spans="1:18" s="134" customFormat="1" x14ac:dyDescent="0.25">
      <c r="A811" s="241">
        <v>43301</v>
      </c>
      <c r="B811" s="242">
        <v>180170138</v>
      </c>
      <c r="C811" s="247">
        <v>7</v>
      </c>
      <c r="D811" s="246">
        <v>735613</v>
      </c>
      <c r="E811" s="242"/>
      <c r="F811" s="247"/>
      <c r="G811" s="246"/>
      <c r="H811" s="245"/>
      <c r="I811" s="245"/>
      <c r="J811" s="246"/>
      <c r="K811" s="138"/>
      <c r="L811" s="138"/>
      <c r="M811" s="138"/>
      <c r="N811" s="138"/>
      <c r="O811" s="138"/>
      <c r="P811" s="138"/>
      <c r="Q811" s="138"/>
      <c r="R811" s="138"/>
    </row>
    <row r="812" spans="1:18" s="134" customFormat="1" x14ac:dyDescent="0.25">
      <c r="A812" s="241">
        <v>43301</v>
      </c>
      <c r="B812" s="242">
        <v>180170144</v>
      </c>
      <c r="C812" s="247">
        <v>3</v>
      </c>
      <c r="D812" s="246">
        <v>276938</v>
      </c>
      <c r="E812" s="242"/>
      <c r="F812" s="247"/>
      <c r="G812" s="246"/>
      <c r="H812" s="245"/>
      <c r="I812" s="245"/>
      <c r="J812" s="246"/>
      <c r="K812" s="138"/>
      <c r="L812" s="138"/>
      <c r="M812" s="138"/>
      <c r="N812" s="138"/>
      <c r="O812" s="138"/>
      <c r="P812" s="138"/>
      <c r="Q812" s="138"/>
      <c r="R812" s="138"/>
    </row>
    <row r="813" spans="1:18" s="134" customFormat="1" x14ac:dyDescent="0.25">
      <c r="A813" s="241">
        <v>43301</v>
      </c>
      <c r="B813" s="242">
        <v>180170156</v>
      </c>
      <c r="C813" s="247">
        <v>3</v>
      </c>
      <c r="D813" s="246">
        <v>489213</v>
      </c>
      <c r="E813" s="242"/>
      <c r="F813" s="247"/>
      <c r="G813" s="246"/>
      <c r="H813" s="245"/>
      <c r="I813" s="245"/>
      <c r="J813" s="246"/>
      <c r="K813" s="138"/>
      <c r="L813" s="138"/>
      <c r="M813" s="138"/>
      <c r="N813" s="138"/>
      <c r="O813" s="138"/>
      <c r="P813" s="138"/>
      <c r="Q813" s="138"/>
      <c r="R813" s="138"/>
    </row>
    <row r="814" spans="1:18" s="134" customFormat="1" x14ac:dyDescent="0.25">
      <c r="A814" s="241">
        <v>43301</v>
      </c>
      <c r="B814" s="242">
        <v>180170169</v>
      </c>
      <c r="C814" s="247">
        <v>2</v>
      </c>
      <c r="D814" s="246">
        <v>192150</v>
      </c>
      <c r="E814" s="242"/>
      <c r="F814" s="247"/>
      <c r="G814" s="246"/>
      <c r="H814" s="245"/>
      <c r="I814" s="245">
        <v>4156076</v>
      </c>
      <c r="J814" s="246" t="s">
        <v>17</v>
      </c>
      <c r="K814" s="138"/>
      <c r="L814" s="138"/>
      <c r="M814" s="138"/>
      <c r="N814" s="138"/>
      <c r="O814" s="138"/>
      <c r="P814" s="138"/>
      <c r="Q814" s="138"/>
      <c r="R814" s="138"/>
    </row>
    <row r="815" spans="1:18" s="134" customFormat="1" x14ac:dyDescent="0.25">
      <c r="A815" s="241">
        <v>43302</v>
      </c>
      <c r="B815" s="242">
        <v>180170193</v>
      </c>
      <c r="C815" s="247">
        <v>13</v>
      </c>
      <c r="D815" s="246">
        <v>1428263</v>
      </c>
      <c r="E815" s="242">
        <v>180044426</v>
      </c>
      <c r="F815" s="247">
        <v>7</v>
      </c>
      <c r="G815" s="246">
        <v>757750</v>
      </c>
      <c r="H815" s="245"/>
      <c r="I815" s="245"/>
      <c r="J815" s="246"/>
      <c r="K815" s="138"/>
      <c r="L815" s="138"/>
      <c r="M815" s="138"/>
      <c r="N815" s="138"/>
      <c r="O815" s="138"/>
      <c r="P815" s="138"/>
      <c r="Q815" s="138"/>
      <c r="R815" s="138"/>
    </row>
    <row r="816" spans="1:18" s="134" customFormat="1" x14ac:dyDescent="0.25">
      <c r="A816" s="241">
        <v>43302</v>
      </c>
      <c r="B816" s="242">
        <v>180170212</v>
      </c>
      <c r="C816" s="247">
        <v>7</v>
      </c>
      <c r="D816" s="246">
        <v>892413</v>
      </c>
      <c r="E816" s="242">
        <v>180044436</v>
      </c>
      <c r="F816" s="247">
        <v>1</v>
      </c>
      <c r="G816" s="246">
        <v>77088</v>
      </c>
      <c r="H816" s="245"/>
      <c r="I816" s="245"/>
      <c r="J816" s="246"/>
      <c r="K816" s="138"/>
      <c r="L816" s="138"/>
      <c r="M816" s="138"/>
      <c r="N816" s="138"/>
      <c r="O816" s="138"/>
      <c r="P816" s="138"/>
      <c r="Q816" s="138"/>
      <c r="R816" s="138"/>
    </row>
    <row r="817" spans="1:18" s="134" customFormat="1" x14ac:dyDescent="0.25">
      <c r="A817" s="241">
        <v>43302</v>
      </c>
      <c r="B817" s="242">
        <v>180170221</v>
      </c>
      <c r="C817" s="247">
        <v>3</v>
      </c>
      <c r="D817" s="246">
        <v>315613</v>
      </c>
      <c r="E817" s="242"/>
      <c r="F817" s="247"/>
      <c r="G817" s="246"/>
      <c r="H817" s="245"/>
      <c r="I817" s="245"/>
      <c r="J817" s="246"/>
      <c r="K817" s="138"/>
      <c r="L817" s="138"/>
      <c r="M817" s="138"/>
      <c r="N817" s="138"/>
      <c r="O817" s="138"/>
      <c r="P817" s="138"/>
      <c r="Q817" s="138"/>
      <c r="R817" s="138"/>
    </row>
    <row r="818" spans="1:18" s="134" customFormat="1" x14ac:dyDescent="0.25">
      <c r="A818" s="241">
        <v>43302</v>
      </c>
      <c r="B818" s="242">
        <v>180170233</v>
      </c>
      <c r="C818" s="247">
        <v>4</v>
      </c>
      <c r="D818" s="246">
        <v>467600</v>
      </c>
      <c r="E818" s="242"/>
      <c r="F818" s="247"/>
      <c r="G818" s="246"/>
      <c r="H818" s="245"/>
      <c r="I818" s="245"/>
      <c r="J818" s="246"/>
      <c r="K818" s="138"/>
      <c r="L818" s="138"/>
      <c r="M818" s="138"/>
      <c r="N818" s="138"/>
      <c r="O818" s="138"/>
      <c r="P818" s="138"/>
      <c r="Q818" s="138"/>
      <c r="R818" s="138"/>
    </row>
    <row r="819" spans="1:18" s="134" customFormat="1" x14ac:dyDescent="0.25">
      <c r="A819" s="241">
        <v>43302</v>
      </c>
      <c r="B819" s="242">
        <v>180170244</v>
      </c>
      <c r="C819" s="247">
        <v>1</v>
      </c>
      <c r="D819" s="246">
        <v>46463</v>
      </c>
      <c r="E819" s="242"/>
      <c r="F819" s="247"/>
      <c r="G819" s="246"/>
      <c r="H819" s="245"/>
      <c r="I819" s="245"/>
      <c r="J819" s="246"/>
      <c r="K819" s="138"/>
      <c r="L819" s="138"/>
      <c r="M819" s="138"/>
      <c r="N819" s="138"/>
      <c r="O819" s="138"/>
      <c r="P819" s="138"/>
      <c r="Q819" s="138"/>
      <c r="R819" s="138"/>
    </row>
    <row r="820" spans="1:18" s="134" customFormat="1" x14ac:dyDescent="0.25">
      <c r="A820" s="241">
        <v>43302</v>
      </c>
      <c r="B820" s="242">
        <v>180170247</v>
      </c>
      <c r="C820" s="247">
        <v>2</v>
      </c>
      <c r="D820" s="246">
        <v>280088</v>
      </c>
      <c r="E820" s="242"/>
      <c r="F820" s="247"/>
      <c r="G820" s="246"/>
      <c r="H820" s="245"/>
      <c r="I820" s="245"/>
      <c r="J820" s="246"/>
      <c r="K820" s="138"/>
      <c r="L820" s="138"/>
      <c r="M820" s="138"/>
      <c r="N820" s="138"/>
      <c r="O820" s="138"/>
      <c r="P820" s="138"/>
      <c r="Q820" s="138"/>
      <c r="R820" s="138"/>
    </row>
    <row r="821" spans="1:18" s="134" customFormat="1" x14ac:dyDescent="0.25">
      <c r="A821" s="241">
        <v>43302</v>
      </c>
      <c r="B821" s="242">
        <v>180170256</v>
      </c>
      <c r="C821" s="247">
        <v>2</v>
      </c>
      <c r="D821" s="246">
        <v>195825</v>
      </c>
      <c r="E821" s="242"/>
      <c r="F821" s="247"/>
      <c r="G821" s="246"/>
      <c r="H821" s="245"/>
      <c r="I821" s="245">
        <v>2791427</v>
      </c>
      <c r="J821" s="246" t="s">
        <v>17</v>
      </c>
      <c r="K821" s="138"/>
      <c r="L821" s="138"/>
      <c r="M821" s="138"/>
      <c r="N821" s="138"/>
      <c r="O821" s="138"/>
      <c r="P821" s="138"/>
      <c r="Q821" s="138"/>
      <c r="R821" s="138"/>
    </row>
    <row r="822" spans="1:18" s="134" customFormat="1" x14ac:dyDescent="0.25">
      <c r="A822" s="241">
        <v>43304</v>
      </c>
      <c r="B822" s="242">
        <v>180170341</v>
      </c>
      <c r="C822" s="247">
        <v>39</v>
      </c>
      <c r="D822" s="246">
        <v>4524188</v>
      </c>
      <c r="E822" s="242">
        <v>180044466</v>
      </c>
      <c r="F822" s="247">
        <v>3</v>
      </c>
      <c r="G822" s="246">
        <v>290588</v>
      </c>
      <c r="H822" s="245"/>
      <c r="I822" s="245"/>
      <c r="J822" s="246"/>
      <c r="K822" s="138"/>
      <c r="L822" s="138"/>
      <c r="M822" s="138"/>
      <c r="N822" s="138"/>
      <c r="O822" s="138"/>
      <c r="P822" s="138"/>
      <c r="Q822" s="138"/>
      <c r="R822" s="138"/>
    </row>
    <row r="823" spans="1:18" s="134" customFormat="1" x14ac:dyDescent="0.25">
      <c r="A823" s="241">
        <v>43304</v>
      </c>
      <c r="B823" s="242">
        <v>180170351</v>
      </c>
      <c r="C823" s="247">
        <v>9</v>
      </c>
      <c r="D823" s="246">
        <v>963375</v>
      </c>
      <c r="E823" s="242"/>
      <c r="F823" s="247"/>
      <c r="G823" s="246"/>
      <c r="H823" s="245"/>
      <c r="I823" s="245"/>
      <c r="J823" s="246"/>
      <c r="K823" s="138"/>
      <c r="L823" s="138"/>
      <c r="M823" s="138"/>
      <c r="N823" s="138"/>
      <c r="O823" s="138"/>
      <c r="P823" s="138"/>
      <c r="Q823" s="138"/>
      <c r="R823" s="138"/>
    </row>
    <row r="824" spans="1:18" s="134" customFormat="1" x14ac:dyDescent="0.25">
      <c r="A824" s="241">
        <v>43304</v>
      </c>
      <c r="B824" s="242">
        <v>180170362</v>
      </c>
      <c r="C824" s="247">
        <v>7</v>
      </c>
      <c r="D824" s="246">
        <v>785838</v>
      </c>
      <c r="E824" s="242"/>
      <c r="F824" s="247"/>
      <c r="G824" s="246"/>
      <c r="H824" s="245"/>
      <c r="I824" s="245"/>
      <c r="J824" s="246"/>
      <c r="K824" s="138"/>
      <c r="L824" s="138"/>
      <c r="M824" s="138"/>
      <c r="N824" s="138"/>
      <c r="O824" s="138"/>
      <c r="P824" s="138"/>
      <c r="Q824" s="138"/>
      <c r="R824" s="138"/>
    </row>
    <row r="825" spans="1:18" s="134" customFormat="1" x14ac:dyDescent="0.25">
      <c r="A825" s="241">
        <v>43304</v>
      </c>
      <c r="B825" s="242">
        <v>180170384</v>
      </c>
      <c r="C825" s="247">
        <v>6</v>
      </c>
      <c r="D825" s="246">
        <v>755300</v>
      </c>
      <c r="E825" s="242"/>
      <c r="F825" s="247"/>
      <c r="G825" s="246"/>
      <c r="H825" s="245"/>
      <c r="I825" s="245"/>
      <c r="J825" s="246"/>
      <c r="K825" s="138"/>
      <c r="L825" s="138"/>
      <c r="M825" s="138"/>
      <c r="N825" s="138"/>
      <c r="O825" s="138"/>
      <c r="P825" s="138"/>
      <c r="Q825" s="138"/>
      <c r="R825" s="138"/>
    </row>
    <row r="826" spans="1:18" s="134" customFormat="1" x14ac:dyDescent="0.25">
      <c r="A826" s="241">
        <v>43304</v>
      </c>
      <c r="B826" s="242">
        <v>180170388</v>
      </c>
      <c r="C826" s="247">
        <v>4</v>
      </c>
      <c r="D826" s="246">
        <v>458938</v>
      </c>
      <c r="E826" s="242"/>
      <c r="F826" s="247"/>
      <c r="G826" s="246"/>
      <c r="H826" s="245"/>
      <c r="I826" s="245"/>
      <c r="J826" s="246"/>
      <c r="K826" s="138"/>
      <c r="L826" s="138"/>
      <c r="M826" s="138"/>
      <c r="N826" s="138"/>
      <c r="O826" s="138"/>
      <c r="P826" s="138"/>
      <c r="Q826" s="138"/>
      <c r="R826" s="138"/>
    </row>
    <row r="827" spans="1:18" s="134" customFormat="1" x14ac:dyDescent="0.25">
      <c r="A827" s="241">
        <v>43304</v>
      </c>
      <c r="B827" s="242">
        <v>180170393</v>
      </c>
      <c r="C827" s="247">
        <v>4</v>
      </c>
      <c r="D827" s="246">
        <v>624925</v>
      </c>
      <c r="E827" s="242"/>
      <c r="F827" s="247"/>
      <c r="G827" s="246"/>
      <c r="H827" s="245"/>
      <c r="I827" s="245"/>
      <c r="J827" s="246"/>
      <c r="K827" s="138"/>
      <c r="L827" s="138"/>
      <c r="M827" s="138"/>
      <c r="N827" s="138"/>
      <c r="O827" s="138"/>
      <c r="P827" s="138"/>
      <c r="Q827" s="138"/>
      <c r="R827" s="138"/>
    </row>
    <row r="828" spans="1:18" s="134" customFormat="1" x14ac:dyDescent="0.25">
      <c r="A828" s="241">
        <v>43304</v>
      </c>
      <c r="B828" s="242">
        <v>180170406</v>
      </c>
      <c r="C828" s="247">
        <v>2</v>
      </c>
      <c r="D828" s="246">
        <v>185938</v>
      </c>
      <c r="E828" s="242"/>
      <c r="F828" s="247"/>
      <c r="G828" s="246"/>
      <c r="H828" s="245"/>
      <c r="I828" s="245"/>
      <c r="J828" s="246"/>
      <c r="K828" s="138"/>
      <c r="L828" s="138"/>
      <c r="M828" s="138"/>
      <c r="N828" s="138"/>
      <c r="O828" s="138"/>
      <c r="P828" s="138"/>
      <c r="Q828" s="138"/>
      <c r="R828" s="138"/>
    </row>
    <row r="829" spans="1:18" s="134" customFormat="1" x14ac:dyDescent="0.25">
      <c r="A829" s="241">
        <v>43304</v>
      </c>
      <c r="B829" s="242">
        <v>180170411</v>
      </c>
      <c r="C829" s="247">
        <v>1</v>
      </c>
      <c r="D829" s="246">
        <v>124075</v>
      </c>
      <c r="E829" s="242"/>
      <c r="F829" s="247"/>
      <c r="G829" s="246"/>
      <c r="H829" s="245"/>
      <c r="I829" s="245"/>
      <c r="J829" s="246"/>
      <c r="K829" s="138"/>
      <c r="L829" s="138"/>
      <c r="M829" s="138"/>
      <c r="N829" s="138"/>
      <c r="O829" s="138"/>
      <c r="P829" s="138"/>
      <c r="Q829" s="138"/>
      <c r="R829" s="138"/>
    </row>
    <row r="830" spans="1:18" s="134" customFormat="1" x14ac:dyDescent="0.25">
      <c r="A830" s="241">
        <v>43304</v>
      </c>
      <c r="B830" s="242">
        <v>180170419</v>
      </c>
      <c r="C830" s="247">
        <v>3</v>
      </c>
      <c r="D830" s="246">
        <v>220238</v>
      </c>
      <c r="E830" s="242"/>
      <c r="F830" s="247"/>
      <c r="G830" s="246"/>
      <c r="H830" s="245"/>
      <c r="I830" s="245"/>
      <c r="J830" s="246"/>
      <c r="K830" s="138"/>
      <c r="L830" s="138"/>
      <c r="M830" s="138"/>
      <c r="N830" s="138"/>
      <c r="O830" s="138"/>
      <c r="P830" s="138"/>
      <c r="Q830" s="138"/>
      <c r="R830" s="138"/>
    </row>
    <row r="831" spans="1:18" s="134" customFormat="1" x14ac:dyDescent="0.25">
      <c r="A831" s="241">
        <v>43304</v>
      </c>
      <c r="B831" s="242">
        <v>180170425</v>
      </c>
      <c r="C831" s="247">
        <v>1</v>
      </c>
      <c r="D831" s="246">
        <v>86013</v>
      </c>
      <c r="E831" s="242"/>
      <c r="F831" s="247"/>
      <c r="G831" s="246"/>
      <c r="H831" s="245"/>
      <c r="I831" s="245">
        <v>8438240</v>
      </c>
      <c r="J831" s="246" t="s">
        <v>17</v>
      </c>
      <c r="K831" s="138"/>
      <c r="L831" s="138"/>
      <c r="M831" s="138"/>
      <c r="N831" s="138"/>
      <c r="O831" s="138"/>
      <c r="P831" s="138"/>
      <c r="Q831" s="138"/>
      <c r="R831" s="138"/>
    </row>
    <row r="832" spans="1:18" s="134" customFormat="1" x14ac:dyDescent="0.25">
      <c r="A832" s="241">
        <v>43305</v>
      </c>
      <c r="B832" s="242">
        <v>180170437</v>
      </c>
      <c r="C832" s="247">
        <v>15</v>
      </c>
      <c r="D832" s="246">
        <v>1609913</v>
      </c>
      <c r="E832" s="242">
        <v>180044478</v>
      </c>
      <c r="F832" s="247">
        <v>3</v>
      </c>
      <c r="G832" s="246">
        <v>392000</v>
      </c>
      <c r="H832" s="245"/>
      <c r="I832" s="245"/>
      <c r="J832" s="246"/>
      <c r="K832" s="138"/>
      <c r="L832" s="138"/>
      <c r="M832" s="138"/>
      <c r="N832" s="138"/>
      <c r="O832" s="138"/>
      <c r="P832" s="138"/>
      <c r="Q832" s="138"/>
      <c r="R832" s="138"/>
    </row>
    <row r="833" spans="1:18" s="134" customFormat="1" x14ac:dyDescent="0.25">
      <c r="A833" s="241">
        <v>43305</v>
      </c>
      <c r="B833" s="242">
        <v>180170443</v>
      </c>
      <c r="C833" s="247">
        <v>4</v>
      </c>
      <c r="D833" s="246">
        <v>543288</v>
      </c>
      <c r="E833" s="242"/>
      <c r="F833" s="247"/>
      <c r="G833" s="246"/>
      <c r="H833" s="245"/>
      <c r="I833" s="245"/>
      <c r="J833" s="246"/>
      <c r="K833" s="138"/>
      <c r="L833" s="138"/>
      <c r="M833" s="138"/>
      <c r="N833" s="138"/>
      <c r="O833" s="138"/>
      <c r="P833" s="138"/>
      <c r="Q833" s="138"/>
      <c r="R833" s="138"/>
    </row>
    <row r="834" spans="1:18" s="134" customFormat="1" x14ac:dyDescent="0.25">
      <c r="A834" s="241">
        <v>43305</v>
      </c>
      <c r="B834" s="242">
        <v>180170448</v>
      </c>
      <c r="C834" s="247">
        <v>4</v>
      </c>
      <c r="D834" s="246">
        <v>357000</v>
      </c>
      <c r="E834" s="242"/>
      <c r="F834" s="247"/>
      <c r="G834" s="246"/>
      <c r="H834" s="245"/>
      <c r="I834" s="245"/>
      <c r="J834" s="246"/>
      <c r="K834" s="138"/>
      <c r="L834" s="138"/>
      <c r="M834" s="138"/>
      <c r="N834" s="138"/>
      <c r="O834" s="138"/>
      <c r="P834" s="138"/>
      <c r="Q834" s="138"/>
      <c r="R834" s="138"/>
    </row>
    <row r="835" spans="1:18" s="134" customFormat="1" x14ac:dyDescent="0.25">
      <c r="A835" s="241">
        <v>43305</v>
      </c>
      <c r="B835" s="242">
        <v>180170453</v>
      </c>
      <c r="C835" s="247">
        <v>7</v>
      </c>
      <c r="D835" s="246">
        <v>845950</v>
      </c>
      <c r="E835" s="242"/>
      <c r="F835" s="247"/>
      <c r="G835" s="246"/>
      <c r="H835" s="245"/>
      <c r="I835" s="245"/>
      <c r="J835" s="246"/>
      <c r="K835" s="138"/>
      <c r="L835" s="138"/>
      <c r="M835" s="138"/>
      <c r="N835" s="138"/>
      <c r="O835" s="138"/>
      <c r="P835" s="138"/>
      <c r="Q835" s="138"/>
      <c r="R835" s="138"/>
    </row>
    <row r="836" spans="1:18" s="134" customFormat="1" x14ac:dyDescent="0.25">
      <c r="A836" s="241">
        <v>43305</v>
      </c>
      <c r="B836" s="242">
        <v>180170461</v>
      </c>
      <c r="C836" s="247">
        <v>6</v>
      </c>
      <c r="D836" s="246">
        <v>728875</v>
      </c>
      <c r="E836" s="242"/>
      <c r="F836" s="247"/>
      <c r="G836" s="246"/>
      <c r="H836" s="245"/>
      <c r="I836" s="245"/>
      <c r="J836" s="246"/>
      <c r="K836" s="138"/>
      <c r="L836" s="138"/>
      <c r="M836" s="138"/>
      <c r="N836" s="138"/>
      <c r="O836" s="138"/>
      <c r="P836" s="138"/>
      <c r="Q836" s="138"/>
      <c r="R836" s="138"/>
    </row>
    <row r="837" spans="1:18" s="134" customFormat="1" x14ac:dyDescent="0.25">
      <c r="A837" s="241">
        <v>43305</v>
      </c>
      <c r="B837" s="242">
        <v>180170477</v>
      </c>
      <c r="C837" s="247">
        <v>3</v>
      </c>
      <c r="D837" s="246">
        <v>366538</v>
      </c>
      <c r="E837" s="242"/>
      <c r="F837" s="247"/>
      <c r="G837" s="246"/>
      <c r="H837" s="245"/>
      <c r="I837" s="245"/>
      <c r="J837" s="246"/>
      <c r="K837" s="138"/>
      <c r="L837" s="138"/>
      <c r="M837" s="138"/>
      <c r="N837" s="138"/>
      <c r="O837" s="138"/>
      <c r="P837" s="138"/>
      <c r="Q837" s="138"/>
      <c r="R837" s="138"/>
    </row>
    <row r="838" spans="1:18" s="134" customFormat="1" x14ac:dyDescent="0.25">
      <c r="A838" s="241">
        <v>43305</v>
      </c>
      <c r="B838" s="242">
        <v>180170484</v>
      </c>
      <c r="C838" s="247">
        <v>2</v>
      </c>
      <c r="D838" s="246">
        <v>227063</v>
      </c>
      <c r="E838" s="242"/>
      <c r="F838" s="247"/>
      <c r="G838" s="246"/>
      <c r="H838" s="245"/>
      <c r="I838" s="245"/>
      <c r="J838" s="246"/>
      <c r="K838" s="138"/>
      <c r="L838" s="138"/>
      <c r="M838" s="138"/>
      <c r="N838" s="138"/>
      <c r="O838" s="138"/>
      <c r="P838" s="138"/>
      <c r="Q838" s="138"/>
      <c r="R838" s="138"/>
    </row>
    <row r="839" spans="1:18" s="134" customFormat="1" x14ac:dyDescent="0.25">
      <c r="A839" s="241">
        <v>43305</v>
      </c>
      <c r="B839" s="242">
        <v>180170494</v>
      </c>
      <c r="C839" s="247">
        <v>2</v>
      </c>
      <c r="D839" s="246">
        <v>247625</v>
      </c>
      <c r="E839" s="242"/>
      <c r="F839" s="247"/>
      <c r="G839" s="246"/>
      <c r="H839" s="245"/>
      <c r="I839" s="245"/>
      <c r="J839" s="246"/>
      <c r="K839" s="138"/>
      <c r="L839" s="138"/>
      <c r="M839" s="138"/>
      <c r="N839" s="138"/>
      <c r="O839" s="138"/>
      <c r="P839" s="138"/>
      <c r="Q839" s="138"/>
      <c r="R839" s="138"/>
    </row>
    <row r="840" spans="1:18" s="134" customFormat="1" x14ac:dyDescent="0.25">
      <c r="A840" s="241">
        <v>43305</v>
      </c>
      <c r="B840" s="242">
        <v>180170497</v>
      </c>
      <c r="C840" s="247">
        <v>4</v>
      </c>
      <c r="D840" s="246">
        <v>331800</v>
      </c>
      <c r="E840" s="242"/>
      <c r="F840" s="247"/>
      <c r="G840" s="246"/>
      <c r="H840" s="245"/>
      <c r="I840" s="245"/>
      <c r="J840" s="246"/>
      <c r="K840" s="138"/>
      <c r="L840" s="138"/>
      <c r="M840" s="138"/>
      <c r="N840" s="138"/>
      <c r="O840" s="138"/>
      <c r="P840" s="138"/>
      <c r="Q840" s="138"/>
      <c r="R840" s="138"/>
    </row>
    <row r="841" spans="1:18" s="134" customFormat="1" x14ac:dyDescent="0.25">
      <c r="A841" s="241">
        <v>43305</v>
      </c>
      <c r="B841" s="242">
        <v>180170505</v>
      </c>
      <c r="C841" s="247">
        <v>3</v>
      </c>
      <c r="D841" s="246">
        <v>218663</v>
      </c>
      <c r="E841" s="242"/>
      <c r="F841" s="247"/>
      <c r="G841" s="246"/>
      <c r="H841" s="245"/>
      <c r="I841" s="245">
        <v>5084715</v>
      </c>
      <c r="J841" s="246" t="s">
        <v>17</v>
      </c>
      <c r="K841" s="138"/>
      <c r="L841" s="138"/>
      <c r="M841" s="138"/>
      <c r="N841" s="138"/>
      <c r="O841" s="138"/>
      <c r="P841" s="138"/>
      <c r="Q841" s="138"/>
      <c r="R841" s="138"/>
    </row>
    <row r="842" spans="1:18" s="134" customFormat="1" x14ac:dyDescent="0.25">
      <c r="A842" s="241">
        <v>43306</v>
      </c>
      <c r="B842" s="242">
        <v>180170533</v>
      </c>
      <c r="C842" s="247">
        <v>24</v>
      </c>
      <c r="D842" s="246">
        <v>2743388</v>
      </c>
      <c r="E842" s="242">
        <v>180044501</v>
      </c>
      <c r="F842" s="247">
        <v>4</v>
      </c>
      <c r="G842" s="246">
        <v>400138</v>
      </c>
      <c r="H842" s="245"/>
      <c r="I842" s="245"/>
      <c r="J842" s="246"/>
      <c r="K842" s="138"/>
      <c r="L842" s="138"/>
      <c r="M842" s="138"/>
      <c r="N842" s="138"/>
      <c r="O842" s="138"/>
      <c r="P842" s="138"/>
      <c r="Q842" s="138"/>
      <c r="R842" s="138"/>
    </row>
    <row r="843" spans="1:18" s="134" customFormat="1" x14ac:dyDescent="0.25">
      <c r="A843" s="241">
        <v>43306</v>
      </c>
      <c r="B843" s="242">
        <v>180170543</v>
      </c>
      <c r="C843" s="247">
        <v>5</v>
      </c>
      <c r="D843" s="246">
        <v>548013</v>
      </c>
      <c r="E843" s="242"/>
      <c r="F843" s="247"/>
      <c r="G843" s="246"/>
      <c r="H843" s="245"/>
      <c r="I843" s="245"/>
      <c r="J843" s="246"/>
      <c r="K843" s="138"/>
      <c r="L843" s="138"/>
      <c r="M843" s="138"/>
      <c r="N843" s="138"/>
      <c r="O843" s="138"/>
      <c r="P843" s="138"/>
      <c r="Q843" s="138"/>
      <c r="R843" s="138"/>
    </row>
    <row r="844" spans="1:18" s="134" customFormat="1" x14ac:dyDescent="0.25">
      <c r="A844" s="241">
        <v>43306</v>
      </c>
      <c r="B844" s="242">
        <v>180170546</v>
      </c>
      <c r="C844" s="247">
        <v>1</v>
      </c>
      <c r="D844" s="246">
        <v>46463</v>
      </c>
      <c r="E844" s="242"/>
      <c r="F844" s="247"/>
      <c r="G844" s="246"/>
      <c r="H844" s="245"/>
      <c r="I844" s="245"/>
      <c r="J844" s="246"/>
      <c r="K844" s="138"/>
      <c r="L844" s="138"/>
      <c r="M844" s="138"/>
      <c r="N844" s="138"/>
      <c r="O844" s="138"/>
      <c r="P844" s="138"/>
      <c r="Q844" s="138"/>
      <c r="R844" s="138"/>
    </row>
    <row r="845" spans="1:18" s="134" customFormat="1" x14ac:dyDescent="0.25">
      <c r="A845" s="241">
        <v>43306</v>
      </c>
      <c r="B845" s="242">
        <v>180170555</v>
      </c>
      <c r="C845" s="247">
        <v>2</v>
      </c>
      <c r="D845" s="246">
        <v>240888</v>
      </c>
      <c r="E845" s="242"/>
      <c r="F845" s="247"/>
      <c r="G845" s="246"/>
      <c r="H845" s="245"/>
      <c r="I845" s="245"/>
      <c r="J845" s="246"/>
      <c r="K845" s="138"/>
      <c r="L845" s="138"/>
      <c r="M845" s="138"/>
      <c r="N845" s="138"/>
      <c r="O845" s="138"/>
      <c r="P845" s="138"/>
      <c r="Q845" s="138"/>
      <c r="R845" s="138"/>
    </row>
    <row r="846" spans="1:18" s="134" customFormat="1" x14ac:dyDescent="0.25">
      <c r="A846" s="241">
        <v>43306</v>
      </c>
      <c r="B846" s="242">
        <v>180170565</v>
      </c>
      <c r="C846" s="247">
        <v>4</v>
      </c>
      <c r="D846" s="246">
        <v>569188</v>
      </c>
      <c r="E846" s="242"/>
      <c r="F846" s="247"/>
      <c r="G846" s="246"/>
      <c r="H846" s="245"/>
      <c r="I846" s="245"/>
      <c r="J846" s="246"/>
      <c r="K846" s="138"/>
      <c r="L846" s="138"/>
      <c r="M846" s="138"/>
      <c r="N846" s="138"/>
      <c r="O846" s="138"/>
      <c r="P846" s="138"/>
      <c r="Q846" s="138"/>
      <c r="R846" s="138"/>
    </row>
    <row r="847" spans="1:18" s="134" customFormat="1" x14ac:dyDescent="0.25">
      <c r="A847" s="241">
        <v>43306</v>
      </c>
      <c r="B847" s="242">
        <v>180170571</v>
      </c>
      <c r="C847" s="247">
        <v>3</v>
      </c>
      <c r="D847" s="246">
        <v>321650</v>
      </c>
      <c r="E847" s="242"/>
      <c r="F847" s="247"/>
      <c r="G847" s="246"/>
      <c r="H847" s="245"/>
      <c r="I847" s="245"/>
      <c r="J847" s="246"/>
      <c r="K847" s="138"/>
      <c r="L847" s="138"/>
      <c r="M847" s="138"/>
      <c r="N847" s="138"/>
      <c r="O847" s="138"/>
      <c r="P847" s="138"/>
      <c r="Q847" s="138"/>
      <c r="R847" s="138"/>
    </row>
    <row r="848" spans="1:18" s="134" customFormat="1" x14ac:dyDescent="0.25">
      <c r="A848" s="241">
        <v>43306</v>
      </c>
      <c r="B848" s="242">
        <v>180170756</v>
      </c>
      <c r="C848" s="247">
        <v>1</v>
      </c>
      <c r="D848" s="246">
        <v>144288</v>
      </c>
      <c r="E848" s="242"/>
      <c r="F848" s="247"/>
      <c r="G848" s="246"/>
      <c r="H848" s="245"/>
      <c r="I848" s="245"/>
      <c r="J848" s="246"/>
      <c r="K848" s="138"/>
      <c r="L848" s="138"/>
      <c r="M848" s="138"/>
      <c r="N848" s="138"/>
      <c r="O848" s="138"/>
      <c r="P848" s="138"/>
      <c r="Q848" s="138"/>
      <c r="R848" s="138"/>
    </row>
    <row r="849" spans="1:18" s="134" customFormat="1" x14ac:dyDescent="0.25">
      <c r="A849" s="241">
        <v>43306</v>
      </c>
      <c r="B849" s="242">
        <v>180170590</v>
      </c>
      <c r="C849" s="247">
        <v>1</v>
      </c>
      <c r="D849" s="246">
        <v>141838</v>
      </c>
      <c r="E849" s="242"/>
      <c r="F849" s="247"/>
      <c r="G849" s="246"/>
      <c r="H849" s="245"/>
      <c r="I849" s="245"/>
      <c r="J849" s="246"/>
      <c r="K849" s="138"/>
      <c r="L849" s="138"/>
      <c r="M849" s="138"/>
      <c r="N849" s="138"/>
      <c r="O849" s="138"/>
      <c r="P849" s="138"/>
      <c r="Q849" s="138"/>
      <c r="R849" s="138"/>
    </row>
    <row r="850" spans="1:18" s="134" customFormat="1" x14ac:dyDescent="0.25">
      <c r="A850" s="241">
        <v>43306</v>
      </c>
      <c r="B850" s="242">
        <v>180170593</v>
      </c>
      <c r="C850" s="247">
        <v>3</v>
      </c>
      <c r="D850" s="246">
        <v>263200</v>
      </c>
      <c r="E850" s="242"/>
      <c r="F850" s="247"/>
      <c r="G850" s="246"/>
      <c r="H850" s="245"/>
      <c r="I850" s="245"/>
      <c r="J850" s="246"/>
      <c r="K850" s="138"/>
      <c r="L850" s="138"/>
      <c r="M850" s="138"/>
      <c r="N850" s="138"/>
      <c r="O850" s="138"/>
      <c r="P850" s="138"/>
      <c r="Q850" s="138"/>
      <c r="R850" s="138"/>
    </row>
    <row r="851" spans="1:18" s="134" customFormat="1" x14ac:dyDescent="0.25">
      <c r="A851" s="241">
        <v>43306</v>
      </c>
      <c r="B851" s="242">
        <v>180170599</v>
      </c>
      <c r="C851" s="247">
        <v>4</v>
      </c>
      <c r="D851" s="246">
        <v>445375</v>
      </c>
      <c r="E851" s="242"/>
      <c r="F851" s="247"/>
      <c r="G851" s="246"/>
      <c r="H851" s="245"/>
      <c r="I851" s="245">
        <v>5064153</v>
      </c>
      <c r="J851" s="246" t="s">
        <v>17</v>
      </c>
      <c r="K851" s="138"/>
      <c r="L851" s="138"/>
      <c r="M851" s="138"/>
      <c r="N851" s="138"/>
      <c r="O851" s="138"/>
      <c r="P851" s="138"/>
      <c r="Q851" s="138"/>
      <c r="R851" s="138"/>
    </row>
    <row r="852" spans="1:18" s="134" customFormat="1" x14ac:dyDescent="0.25">
      <c r="A852" s="241">
        <v>43307</v>
      </c>
      <c r="B852" s="242">
        <v>180170615</v>
      </c>
      <c r="C852" s="247">
        <v>17</v>
      </c>
      <c r="D852" s="246">
        <v>1867338</v>
      </c>
      <c r="E852" s="242">
        <v>180044521</v>
      </c>
      <c r="F852" s="247">
        <v>7</v>
      </c>
      <c r="G852" s="246">
        <v>847963</v>
      </c>
      <c r="H852" s="245"/>
      <c r="I852" s="245"/>
      <c r="J852" s="246"/>
      <c r="K852" s="138"/>
      <c r="L852" s="138"/>
      <c r="M852" s="138"/>
      <c r="N852" s="138"/>
      <c r="O852" s="138"/>
      <c r="P852" s="138"/>
      <c r="Q852" s="138"/>
      <c r="R852" s="138"/>
    </row>
    <row r="853" spans="1:18" s="134" customFormat="1" x14ac:dyDescent="0.25">
      <c r="A853" s="241">
        <v>43307</v>
      </c>
      <c r="B853" s="242">
        <v>180170625</v>
      </c>
      <c r="C853" s="247">
        <v>7</v>
      </c>
      <c r="D853" s="246">
        <v>823288</v>
      </c>
      <c r="E853" s="242"/>
      <c r="F853" s="247"/>
      <c r="G853" s="246"/>
      <c r="H853" s="245"/>
      <c r="I853" s="245"/>
      <c r="J853" s="246"/>
      <c r="K853" s="138"/>
      <c r="L853" s="138"/>
      <c r="M853" s="138"/>
      <c r="N853" s="138"/>
      <c r="O853" s="138"/>
      <c r="P853" s="138"/>
      <c r="Q853" s="138"/>
      <c r="R853" s="138"/>
    </row>
    <row r="854" spans="1:18" s="134" customFormat="1" x14ac:dyDescent="0.25">
      <c r="A854" s="241">
        <v>43307</v>
      </c>
      <c r="B854" s="242">
        <v>180170629</v>
      </c>
      <c r="C854" s="247">
        <v>4</v>
      </c>
      <c r="D854" s="246">
        <v>446250</v>
      </c>
      <c r="E854" s="242"/>
      <c r="F854" s="247"/>
      <c r="G854" s="246"/>
      <c r="H854" s="245"/>
      <c r="I854" s="245"/>
      <c r="J854" s="246"/>
      <c r="K854" s="138"/>
      <c r="L854" s="138"/>
      <c r="M854" s="138"/>
      <c r="N854" s="138"/>
      <c r="O854" s="138"/>
      <c r="P854" s="138"/>
      <c r="Q854" s="138"/>
      <c r="R854" s="138"/>
    </row>
    <row r="855" spans="1:18" s="134" customFormat="1" x14ac:dyDescent="0.25">
      <c r="A855" s="241">
        <v>43307</v>
      </c>
      <c r="B855" s="242">
        <v>180170638</v>
      </c>
      <c r="C855" s="247">
        <v>3</v>
      </c>
      <c r="D855" s="246">
        <v>341250</v>
      </c>
      <c r="E855" s="242"/>
      <c r="F855" s="247"/>
      <c r="G855" s="246"/>
      <c r="H855" s="245"/>
      <c r="I855" s="245"/>
      <c r="J855" s="246"/>
      <c r="K855" s="138"/>
      <c r="L855" s="138"/>
      <c r="M855" s="138"/>
      <c r="N855" s="138"/>
      <c r="O855" s="138"/>
      <c r="P855" s="138"/>
      <c r="Q855" s="138"/>
      <c r="R855" s="138"/>
    </row>
    <row r="856" spans="1:18" s="134" customFormat="1" x14ac:dyDescent="0.25">
      <c r="A856" s="241">
        <v>43307</v>
      </c>
      <c r="B856" s="242">
        <v>180170656</v>
      </c>
      <c r="C856" s="247">
        <v>3</v>
      </c>
      <c r="D856" s="246">
        <v>345800</v>
      </c>
      <c r="E856" s="242"/>
      <c r="F856" s="247"/>
      <c r="G856" s="246"/>
      <c r="H856" s="245"/>
      <c r="I856" s="245"/>
      <c r="J856" s="246"/>
      <c r="K856" s="138"/>
      <c r="L856" s="138"/>
      <c r="M856" s="138"/>
      <c r="N856" s="138"/>
      <c r="O856" s="138"/>
      <c r="P856" s="138"/>
      <c r="Q856" s="138"/>
      <c r="R856" s="138"/>
    </row>
    <row r="857" spans="1:18" s="134" customFormat="1" x14ac:dyDescent="0.25">
      <c r="A857" s="241">
        <v>43307</v>
      </c>
      <c r="B857" s="242">
        <v>180170666</v>
      </c>
      <c r="C857" s="247">
        <v>11</v>
      </c>
      <c r="D857" s="246">
        <v>1139600</v>
      </c>
      <c r="E857" s="242"/>
      <c r="F857" s="247"/>
      <c r="G857" s="246"/>
      <c r="H857" s="245"/>
      <c r="I857" s="245"/>
      <c r="J857" s="246"/>
      <c r="K857" s="138"/>
      <c r="L857" s="138"/>
      <c r="M857" s="138"/>
      <c r="N857" s="138"/>
      <c r="O857" s="138"/>
      <c r="P857" s="138"/>
      <c r="Q857" s="138"/>
      <c r="R857" s="138"/>
    </row>
    <row r="858" spans="1:18" s="134" customFormat="1" x14ac:dyDescent="0.25">
      <c r="A858" s="241">
        <v>43307</v>
      </c>
      <c r="B858" s="242">
        <v>180170668</v>
      </c>
      <c r="C858" s="247">
        <v>3</v>
      </c>
      <c r="D858" s="246">
        <v>302925</v>
      </c>
      <c r="E858" s="242"/>
      <c r="F858" s="247"/>
      <c r="G858" s="246"/>
      <c r="H858" s="245"/>
      <c r="I858" s="245"/>
      <c r="J858" s="246"/>
      <c r="K858" s="138"/>
      <c r="L858" s="138"/>
      <c r="M858" s="138"/>
      <c r="N858" s="138"/>
      <c r="O858" s="138"/>
      <c r="P858" s="138"/>
      <c r="Q858" s="138"/>
      <c r="R858" s="138"/>
    </row>
    <row r="859" spans="1:18" s="134" customFormat="1" x14ac:dyDescent="0.25">
      <c r="A859" s="241">
        <v>43307</v>
      </c>
      <c r="B859" s="242">
        <v>180170677</v>
      </c>
      <c r="C859" s="247">
        <v>1</v>
      </c>
      <c r="D859" s="246">
        <v>100013</v>
      </c>
      <c r="E859" s="242"/>
      <c r="F859" s="247"/>
      <c r="G859" s="246"/>
      <c r="H859" s="245"/>
      <c r="I859" s="245">
        <v>4518501</v>
      </c>
      <c r="J859" s="246" t="s">
        <v>17</v>
      </c>
      <c r="K859" s="138"/>
      <c r="L859" s="138"/>
      <c r="M859" s="138"/>
      <c r="N859" s="138"/>
      <c r="O859" s="138"/>
      <c r="P859" s="138"/>
      <c r="Q859" s="138"/>
      <c r="R859" s="138"/>
    </row>
    <row r="860" spans="1:18" s="134" customFormat="1" x14ac:dyDescent="0.25">
      <c r="A860" s="241">
        <v>43308</v>
      </c>
      <c r="B860" s="242">
        <v>180170706</v>
      </c>
      <c r="C860" s="247">
        <v>21</v>
      </c>
      <c r="D860" s="246">
        <v>2209638</v>
      </c>
      <c r="E860" s="242">
        <v>180044539</v>
      </c>
      <c r="F860" s="247">
        <v>6</v>
      </c>
      <c r="G860" s="246">
        <v>593688</v>
      </c>
      <c r="H860" s="245"/>
      <c r="I860" s="245"/>
      <c r="J860" s="246"/>
      <c r="K860" s="138"/>
      <c r="L860" s="138"/>
      <c r="M860" s="138"/>
      <c r="N860" s="138"/>
      <c r="O860" s="138"/>
      <c r="P860" s="138"/>
      <c r="Q860" s="138"/>
      <c r="R860" s="138"/>
    </row>
    <row r="861" spans="1:18" s="134" customFormat="1" x14ac:dyDescent="0.25">
      <c r="A861" s="241">
        <v>43308</v>
      </c>
      <c r="B861" s="242">
        <v>180170710</v>
      </c>
      <c r="C861" s="247">
        <v>5</v>
      </c>
      <c r="D861" s="246">
        <v>580738</v>
      </c>
      <c r="E861" s="242"/>
      <c r="F861" s="247"/>
      <c r="G861" s="246"/>
      <c r="H861" s="245"/>
      <c r="I861" s="245"/>
      <c r="J861" s="246"/>
      <c r="K861" s="138"/>
      <c r="L861" s="138"/>
      <c r="M861" s="138"/>
      <c r="N861" s="138"/>
      <c r="O861" s="138"/>
      <c r="P861" s="138"/>
      <c r="Q861" s="138"/>
      <c r="R861" s="138"/>
    </row>
    <row r="862" spans="1:18" s="134" customFormat="1" x14ac:dyDescent="0.25">
      <c r="A862" s="241">
        <v>43308</v>
      </c>
      <c r="B862" s="242">
        <v>180170727</v>
      </c>
      <c r="C862" s="247">
        <v>8</v>
      </c>
      <c r="D862" s="246">
        <v>728963</v>
      </c>
      <c r="E862" s="242"/>
      <c r="F862" s="247"/>
      <c r="G862" s="246"/>
      <c r="H862" s="245"/>
      <c r="I862" s="245"/>
      <c r="J862" s="246"/>
      <c r="K862" s="138"/>
      <c r="L862" s="138"/>
      <c r="M862" s="138"/>
      <c r="N862" s="138"/>
      <c r="O862" s="138"/>
      <c r="P862" s="138"/>
      <c r="Q862" s="138"/>
      <c r="R862" s="138"/>
    </row>
    <row r="863" spans="1:18" s="134" customFormat="1" x14ac:dyDescent="0.25">
      <c r="A863" s="241">
        <v>43308</v>
      </c>
      <c r="B863" s="242">
        <v>180170747</v>
      </c>
      <c r="C863" s="247">
        <v>5</v>
      </c>
      <c r="D863" s="246">
        <v>427263</v>
      </c>
      <c r="E863" s="242"/>
      <c r="F863" s="247"/>
      <c r="G863" s="246"/>
      <c r="H863" s="245"/>
      <c r="I863" s="245"/>
      <c r="J863" s="246"/>
      <c r="K863" s="138"/>
      <c r="L863" s="138"/>
      <c r="M863" s="138"/>
      <c r="N863" s="138"/>
      <c r="O863" s="138"/>
      <c r="P863" s="138"/>
      <c r="Q863" s="138"/>
      <c r="R863" s="138"/>
    </row>
    <row r="864" spans="1:18" s="134" customFormat="1" x14ac:dyDescent="0.25">
      <c r="A864" s="241">
        <v>43308</v>
      </c>
      <c r="B864" s="242">
        <v>180170762</v>
      </c>
      <c r="C864" s="247">
        <v>2</v>
      </c>
      <c r="D864" s="246">
        <v>226450</v>
      </c>
      <c r="E864" s="242"/>
      <c r="F864" s="247"/>
      <c r="G864" s="246"/>
      <c r="H864" s="245"/>
      <c r="I864" s="245"/>
      <c r="J864" s="246"/>
      <c r="K864" s="138"/>
      <c r="L864" s="138"/>
      <c r="M864" s="138"/>
      <c r="N864" s="138"/>
      <c r="O864" s="138"/>
      <c r="P864" s="138"/>
      <c r="Q864" s="138"/>
      <c r="R864" s="138"/>
    </row>
    <row r="865" spans="1:18" s="134" customFormat="1" x14ac:dyDescent="0.25">
      <c r="A865" s="241">
        <v>43308</v>
      </c>
      <c r="B865" s="242">
        <v>180170774</v>
      </c>
      <c r="C865" s="247">
        <v>1</v>
      </c>
      <c r="D865" s="246">
        <v>155838</v>
      </c>
      <c r="E865" s="242"/>
      <c r="F865" s="247"/>
      <c r="G865" s="246"/>
      <c r="H865" s="245"/>
      <c r="I865" s="245">
        <v>3735202</v>
      </c>
      <c r="J865" s="246" t="s">
        <v>17</v>
      </c>
      <c r="K865" s="138"/>
      <c r="L865" s="138"/>
      <c r="M865" s="138"/>
      <c r="N865" s="138"/>
      <c r="O865" s="138"/>
      <c r="P865" s="138"/>
      <c r="Q865" s="138"/>
      <c r="R865" s="138"/>
    </row>
    <row r="866" spans="1:18" s="134" customFormat="1" x14ac:dyDescent="0.25">
      <c r="A866" s="241">
        <v>43309</v>
      </c>
      <c r="B866" s="242">
        <v>180170795</v>
      </c>
      <c r="C866" s="247">
        <v>17</v>
      </c>
      <c r="D866" s="246">
        <v>1840475</v>
      </c>
      <c r="E866" s="242"/>
      <c r="F866" s="247"/>
      <c r="G866" s="246"/>
      <c r="H866" s="245"/>
      <c r="I866" s="245"/>
      <c r="J866" s="246"/>
      <c r="K866" s="138"/>
      <c r="L866" s="138"/>
      <c r="M866" s="138"/>
      <c r="N866" s="138"/>
      <c r="O866" s="138"/>
      <c r="P866" s="138"/>
      <c r="Q866" s="138"/>
      <c r="R866" s="138"/>
    </row>
    <row r="867" spans="1:18" s="134" customFormat="1" x14ac:dyDescent="0.25">
      <c r="A867" s="241">
        <v>43309</v>
      </c>
      <c r="B867" s="242">
        <v>180170803</v>
      </c>
      <c r="C867" s="247">
        <v>4</v>
      </c>
      <c r="D867" s="246">
        <v>575050</v>
      </c>
      <c r="E867" s="242"/>
      <c r="F867" s="247"/>
      <c r="G867" s="246"/>
      <c r="H867" s="245"/>
      <c r="I867" s="245"/>
      <c r="J867" s="246"/>
      <c r="K867" s="138"/>
      <c r="L867" s="138"/>
      <c r="M867" s="138"/>
      <c r="N867" s="138"/>
      <c r="O867" s="138"/>
      <c r="P867" s="138"/>
      <c r="Q867" s="138"/>
      <c r="R867" s="138"/>
    </row>
    <row r="868" spans="1:18" s="134" customFormat="1" x14ac:dyDescent="0.25">
      <c r="A868" s="241">
        <v>43309</v>
      </c>
      <c r="B868" s="242">
        <v>180170814</v>
      </c>
      <c r="C868" s="247">
        <v>2</v>
      </c>
      <c r="D868" s="246">
        <v>265650</v>
      </c>
      <c r="E868" s="242"/>
      <c r="F868" s="247"/>
      <c r="G868" s="246"/>
      <c r="H868" s="245"/>
      <c r="I868" s="245"/>
      <c r="J868" s="246"/>
      <c r="K868" s="138"/>
      <c r="L868" s="138"/>
      <c r="M868" s="138"/>
      <c r="N868" s="138"/>
      <c r="O868" s="138"/>
      <c r="P868" s="138"/>
      <c r="Q868" s="138"/>
      <c r="R868" s="138"/>
    </row>
    <row r="869" spans="1:18" s="134" customFormat="1" x14ac:dyDescent="0.25">
      <c r="A869" s="241">
        <v>43309</v>
      </c>
      <c r="B869" s="242">
        <v>180170822</v>
      </c>
      <c r="C869" s="247">
        <v>4</v>
      </c>
      <c r="D869" s="246">
        <v>431900</v>
      </c>
      <c r="E869" s="242"/>
      <c r="F869" s="247"/>
      <c r="G869" s="246"/>
      <c r="H869" s="245"/>
      <c r="I869" s="245"/>
      <c r="J869" s="246"/>
      <c r="K869" s="138"/>
      <c r="L869" s="138"/>
      <c r="M869" s="138"/>
      <c r="N869" s="138"/>
      <c r="O869" s="138"/>
      <c r="P869" s="138"/>
      <c r="Q869" s="138"/>
      <c r="R869" s="138"/>
    </row>
    <row r="870" spans="1:18" s="134" customFormat="1" x14ac:dyDescent="0.25">
      <c r="A870" s="241">
        <v>43309</v>
      </c>
      <c r="B870" s="242">
        <v>180170840</v>
      </c>
      <c r="C870" s="247">
        <v>2</v>
      </c>
      <c r="D870" s="246">
        <v>263200</v>
      </c>
      <c r="E870" s="242"/>
      <c r="F870" s="247"/>
      <c r="G870" s="246"/>
      <c r="H870" s="245"/>
      <c r="I870" s="245"/>
      <c r="J870" s="246"/>
      <c r="K870" s="138"/>
      <c r="L870" s="138"/>
      <c r="M870" s="138"/>
      <c r="N870" s="138"/>
      <c r="O870" s="138"/>
      <c r="P870" s="138"/>
      <c r="Q870" s="138"/>
      <c r="R870" s="138"/>
    </row>
    <row r="871" spans="1:18" s="134" customFormat="1" x14ac:dyDescent="0.25">
      <c r="A871" s="241">
        <v>43309</v>
      </c>
      <c r="B871" s="242">
        <v>180170844</v>
      </c>
      <c r="C871" s="247">
        <v>1</v>
      </c>
      <c r="D871" s="246">
        <v>110600</v>
      </c>
      <c r="E871" s="242"/>
      <c r="F871" s="247"/>
      <c r="G871" s="246"/>
      <c r="H871" s="245"/>
      <c r="I871" s="245"/>
      <c r="J871" s="246"/>
      <c r="K871" s="138"/>
      <c r="L871" s="138"/>
      <c r="M871" s="138"/>
      <c r="N871" s="138"/>
      <c r="O871" s="138"/>
      <c r="P871" s="138"/>
      <c r="Q871" s="138"/>
      <c r="R871" s="138"/>
    </row>
    <row r="872" spans="1:18" s="134" customFormat="1" x14ac:dyDescent="0.25">
      <c r="A872" s="241">
        <v>43309</v>
      </c>
      <c r="B872" s="242">
        <v>180170849</v>
      </c>
      <c r="C872" s="247">
        <v>4</v>
      </c>
      <c r="D872" s="246">
        <v>411688</v>
      </c>
      <c r="E872" s="242"/>
      <c r="F872" s="247"/>
      <c r="G872" s="246"/>
      <c r="H872" s="245"/>
      <c r="I872" s="245">
        <v>3898563</v>
      </c>
      <c r="J872" s="246" t="s">
        <v>17</v>
      </c>
      <c r="K872" s="138"/>
      <c r="L872" s="138"/>
      <c r="M872" s="138"/>
      <c r="N872" s="138"/>
      <c r="O872" s="138"/>
      <c r="P872" s="138"/>
      <c r="Q872" s="138"/>
      <c r="R872" s="138"/>
    </row>
    <row r="873" spans="1:18" s="134" customFormat="1" x14ac:dyDescent="0.25">
      <c r="A873" s="241">
        <v>43311</v>
      </c>
      <c r="B873" s="242">
        <v>180170964</v>
      </c>
      <c r="C873" s="247">
        <v>34</v>
      </c>
      <c r="D873" s="246">
        <v>3745525</v>
      </c>
      <c r="E873" s="242"/>
      <c r="F873" s="247"/>
      <c r="G873" s="246"/>
      <c r="H873" s="245"/>
      <c r="I873" s="245"/>
      <c r="J873" s="246"/>
      <c r="K873" s="138"/>
      <c r="L873" s="138"/>
      <c r="M873" s="138"/>
      <c r="N873" s="138"/>
      <c r="O873" s="138"/>
      <c r="P873" s="138"/>
      <c r="Q873" s="138"/>
      <c r="R873" s="138"/>
    </row>
    <row r="874" spans="1:18" s="134" customFormat="1" x14ac:dyDescent="0.25">
      <c r="A874" s="241">
        <v>43311</v>
      </c>
      <c r="B874" s="242">
        <v>180170973</v>
      </c>
      <c r="C874" s="247">
        <v>4</v>
      </c>
      <c r="D874" s="246">
        <v>442750</v>
      </c>
      <c r="E874" s="242"/>
      <c r="F874" s="247"/>
      <c r="G874" s="246"/>
      <c r="H874" s="245"/>
      <c r="I874" s="245"/>
      <c r="J874" s="246"/>
      <c r="K874" s="138"/>
      <c r="L874" s="138"/>
      <c r="M874" s="138"/>
      <c r="N874" s="138"/>
      <c r="O874" s="138"/>
      <c r="P874" s="138"/>
      <c r="Q874" s="138"/>
      <c r="R874" s="138"/>
    </row>
    <row r="875" spans="1:18" s="134" customFormat="1" x14ac:dyDescent="0.25">
      <c r="A875" s="241">
        <v>43311</v>
      </c>
      <c r="B875" s="242">
        <v>180170978</v>
      </c>
      <c r="C875" s="247">
        <v>1</v>
      </c>
      <c r="D875" s="246">
        <v>95025</v>
      </c>
      <c r="E875" s="242"/>
      <c r="F875" s="247"/>
      <c r="G875" s="246"/>
      <c r="H875" s="245"/>
      <c r="I875" s="245"/>
      <c r="J875" s="246"/>
      <c r="K875" s="138"/>
      <c r="L875" s="138"/>
      <c r="M875" s="138"/>
      <c r="N875" s="138"/>
      <c r="O875" s="138"/>
      <c r="P875" s="138"/>
      <c r="Q875" s="138"/>
      <c r="R875" s="138"/>
    </row>
    <row r="876" spans="1:18" s="134" customFormat="1" x14ac:dyDescent="0.25">
      <c r="A876" s="241">
        <v>43311</v>
      </c>
      <c r="B876" s="242">
        <v>180170995</v>
      </c>
      <c r="C876" s="247">
        <v>9</v>
      </c>
      <c r="D876" s="246">
        <v>914025</v>
      </c>
      <c r="E876" s="242"/>
      <c r="F876" s="247"/>
      <c r="G876" s="246"/>
      <c r="H876" s="245"/>
      <c r="I876" s="245"/>
      <c r="J876" s="246"/>
      <c r="K876" s="138"/>
      <c r="L876" s="138"/>
      <c r="M876" s="138"/>
      <c r="N876" s="138"/>
      <c r="O876" s="138"/>
      <c r="P876" s="138"/>
      <c r="Q876" s="138"/>
      <c r="R876" s="138"/>
    </row>
    <row r="877" spans="1:18" s="134" customFormat="1" x14ac:dyDescent="0.25">
      <c r="A877" s="241">
        <v>43311</v>
      </c>
      <c r="B877" s="242">
        <v>180171003</v>
      </c>
      <c r="C877" s="247">
        <v>2</v>
      </c>
      <c r="D877" s="246">
        <v>290063</v>
      </c>
      <c r="E877" s="242"/>
      <c r="F877" s="247"/>
      <c r="G877" s="246"/>
      <c r="H877" s="245"/>
      <c r="I877" s="245"/>
      <c r="J877" s="246"/>
      <c r="K877" s="138"/>
      <c r="L877" s="138"/>
      <c r="M877" s="138"/>
      <c r="N877" s="138"/>
      <c r="O877" s="138"/>
      <c r="P877" s="138"/>
      <c r="Q877" s="138"/>
      <c r="R877" s="138"/>
    </row>
    <row r="878" spans="1:18" s="134" customFormat="1" x14ac:dyDescent="0.25">
      <c r="A878" s="241">
        <v>43311</v>
      </c>
      <c r="B878" s="242">
        <v>180171009</v>
      </c>
      <c r="C878" s="247">
        <v>4</v>
      </c>
      <c r="D878" s="246">
        <v>479500</v>
      </c>
      <c r="E878" s="242"/>
      <c r="F878" s="247"/>
      <c r="G878" s="246"/>
      <c r="H878" s="245"/>
      <c r="I878" s="245"/>
      <c r="J878" s="246"/>
      <c r="K878" s="138"/>
      <c r="L878" s="138"/>
      <c r="M878" s="138"/>
      <c r="N878" s="138"/>
      <c r="O878" s="138"/>
      <c r="P878" s="138"/>
      <c r="Q878" s="138"/>
      <c r="R878" s="138"/>
    </row>
    <row r="879" spans="1:18" s="134" customFormat="1" x14ac:dyDescent="0.25">
      <c r="A879" s="241">
        <v>43311</v>
      </c>
      <c r="B879" s="242">
        <v>180171021</v>
      </c>
      <c r="C879" s="247">
        <v>6</v>
      </c>
      <c r="D879" s="246">
        <v>804388</v>
      </c>
      <c r="E879" s="242"/>
      <c r="F879" s="247"/>
      <c r="G879" s="246"/>
      <c r="H879" s="245"/>
      <c r="I879" s="245">
        <v>6771276</v>
      </c>
      <c r="J879" s="246" t="s">
        <v>17</v>
      </c>
      <c r="K879" s="138"/>
      <c r="L879" s="138"/>
      <c r="M879" s="138"/>
      <c r="N879" s="138"/>
      <c r="O879" s="138"/>
      <c r="P879" s="138"/>
      <c r="Q879" s="138"/>
      <c r="R879" s="138"/>
    </row>
    <row r="880" spans="1:18" s="134" customFormat="1" x14ac:dyDescent="0.25">
      <c r="A880" s="241">
        <v>43312</v>
      </c>
      <c r="B880" s="242">
        <v>180171057</v>
      </c>
      <c r="C880" s="247">
        <v>18</v>
      </c>
      <c r="D880" s="246">
        <v>1982838</v>
      </c>
      <c r="E880" s="242">
        <v>180044601</v>
      </c>
      <c r="F880" s="247">
        <v>8</v>
      </c>
      <c r="G880" s="246">
        <v>1066538</v>
      </c>
      <c r="H880" s="245"/>
      <c r="I880" s="245"/>
      <c r="J880" s="246"/>
      <c r="K880" s="138"/>
      <c r="L880" s="138"/>
      <c r="M880" s="138"/>
      <c r="N880" s="138"/>
      <c r="O880" s="138"/>
      <c r="P880" s="138"/>
      <c r="Q880" s="138"/>
      <c r="R880" s="138"/>
    </row>
    <row r="881" spans="1:18" s="134" customFormat="1" x14ac:dyDescent="0.25">
      <c r="A881" s="241">
        <v>43312</v>
      </c>
      <c r="B881" s="242">
        <v>180171066</v>
      </c>
      <c r="C881" s="247">
        <v>10</v>
      </c>
      <c r="D881" s="246">
        <v>1184050</v>
      </c>
      <c r="E881" s="242">
        <v>180044603</v>
      </c>
      <c r="F881" s="247">
        <v>1</v>
      </c>
      <c r="G881" s="246">
        <v>127225</v>
      </c>
      <c r="H881" s="245"/>
      <c r="I881" s="245"/>
      <c r="J881" s="246"/>
      <c r="K881" s="138"/>
      <c r="L881" s="138"/>
      <c r="M881" s="138"/>
      <c r="N881" s="138"/>
      <c r="O881" s="138"/>
      <c r="P881" s="138"/>
      <c r="Q881" s="138"/>
      <c r="R881" s="138"/>
    </row>
    <row r="882" spans="1:18" s="134" customFormat="1" x14ac:dyDescent="0.25">
      <c r="A882" s="241">
        <v>43312</v>
      </c>
      <c r="B882" s="242">
        <v>180171075</v>
      </c>
      <c r="C882" s="247">
        <v>9</v>
      </c>
      <c r="D882" s="246">
        <v>1160425</v>
      </c>
      <c r="E882" s="242"/>
      <c r="F882" s="247"/>
      <c r="G882" s="246"/>
      <c r="H882" s="245"/>
      <c r="I882" s="245"/>
      <c r="J882" s="246"/>
      <c r="K882" s="138"/>
      <c r="L882" s="138"/>
      <c r="M882" s="138"/>
      <c r="N882" s="138"/>
      <c r="O882" s="138"/>
      <c r="P882" s="138"/>
      <c r="Q882" s="138"/>
      <c r="R882" s="138"/>
    </row>
    <row r="883" spans="1:18" s="134" customFormat="1" x14ac:dyDescent="0.25">
      <c r="A883" s="241">
        <v>43312</v>
      </c>
      <c r="B883" s="242">
        <v>180171081</v>
      </c>
      <c r="C883" s="247">
        <v>1</v>
      </c>
      <c r="D883" s="246">
        <v>64663</v>
      </c>
      <c r="E883" s="242"/>
      <c r="F883" s="247"/>
      <c r="G883" s="246"/>
      <c r="H883" s="245"/>
      <c r="I883" s="245"/>
      <c r="J883" s="246"/>
      <c r="K883" s="138"/>
      <c r="L883" s="138"/>
      <c r="M883" s="138"/>
      <c r="N883" s="138"/>
      <c r="O883" s="138"/>
      <c r="P883" s="138"/>
      <c r="Q883" s="138"/>
      <c r="R883" s="138"/>
    </row>
    <row r="884" spans="1:18" s="134" customFormat="1" x14ac:dyDescent="0.25">
      <c r="A884" s="241">
        <v>43312</v>
      </c>
      <c r="B884" s="242">
        <v>180171101</v>
      </c>
      <c r="C884" s="247">
        <v>2</v>
      </c>
      <c r="D884" s="246">
        <v>167388</v>
      </c>
      <c r="E884" s="242"/>
      <c r="F884" s="247"/>
      <c r="G884" s="246"/>
      <c r="H884" s="245"/>
      <c r="I884" s="245"/>
      <c r="J884" s="246"/>
      <c r="K884" s="138"/>
      <c r="L884" s="138"/>
      <c r="M884" s="138"/>
      <c r="N884" s="138"/>
      <c r="O884" s="138"/>
      <c r="P884" s="138"/>
      <c r="Q884" s="138"/>
      <c r="R884" s="138"/>
    </row>
    <row r="885" spans="1:18" s="134" customFormat="1" x14ac:dyDescent="0.25">
      <c r="A885" s="241">
        <v>43312</v>
      </c>
      <c r="B885" s="242">
        <v>180171114</v>
      </c>
      <c r="C885" s="247">
        <v>4</v>
      </c>
      <c r="D885" s="246">
        <v>415538</v>
      </c>
      <c r="E885" s="242"/>
      <c r="F885" s="247"/>
      <c r="G885" s="246"/>
      <c r="H885" s="245"/>
      <c r="I885" s="245"/>
      <c r="J885" s="246"/>
      <c r="K885" s="138"/>
      <c r="L885" s="138"/>
      <c r="M885" s="138"/>
      <c r="N885" s="138"/>
      <c r="O885" s="138"/>
      <c r="P885" s="138"/>
      <c r="Q885" s="138"/>
      <c r="R885" s="138"/>
    </row>
    <row r="886" spans="1:18" s="134" customFormat="1" x14ac:dyDescent="0.25">
      <c r="A886" s="241">
        <v>43312</v>
      </c>
      <c r="B886" s="242">
        <v>180171123</v>
      </c>
      <c r="C886" s="247">
        <v>2</v>
      </c>
      <c r="D886" s="246">
        <v>283675</v>
      </c>
      <c r="E886" s="242"/>
      <c r="F886" s="247"/>
      <c r="G886" s="246"/>
      <c r="H886" s="245"/>
      <c r="I886" s="245"/>
      <c r="J886" s="246"/>
      <c r="K886" s="138"/>
      <c r="L886" s="138"/>
      <c r="M886" s="138"/>
      <c r="N886" s="138"/>
      <c r="O886" s="138"/>
      <c r="P886" s="138"/>
      <c r="Q886" s="138"/>
      <c r="R886" s="138"/>
    </row>
    <row r="887" spans="1:18" s="134" customFormat="1" x14ac:dyDescent="0.25">
      <c r="A887" s="241">
        <v>43312</v>
      </c>
      <c r="B887" s="242">
        <v>180171136</v>
      </c>
      <c r="C887" s="247">
        <v>3</v>
      </c>
      <c r="D887" s="246">
        <v>189000</v>
      </c>
      <c r="E887" s="242"/>
      <c r="F887" s="247"/>
      <c r="G887" s="246"/>
      <c r="H887" s="245"/>
      <c r="I887" s="245">
        <v>4253814</v>
      </c>
      <c r="J887" s="246" t="s">
        <v>17</v>
      </c>
      <c r="K887" s="138"/>
      <c r="L887" s="138"/>
      <c r="M887" s="138"/>
      <c r="N887" s="138"/>
      <c r="O887" s="138"/>
      <c r="P887" s="138"/>
      <c r="Q887" s="138"/>
      <c r="R887" s="138"/>
    </row>
    <row r="888" spans="1:18" s="134" customFormat="1" x14ac:dyDescent="0.25">
      <c r="A888" s="241">
        <v>43313</v>
      </c>
      <c r="B888" s="242">
        <v>180171158</v>
      </c>
      <c r="C888" s="247">
        <v>19</v>
      </c>
      <c r="D888" s="246">
        <v>2175163</v>
      </c>
      <c r="E888" s="242">
        <v>180044613</v>
      </c>
      <c r="F888" s="247">
        <v>4</v>
      </c>
      <c r="G888" s="246">
        <v>267400</v>
      </c>
      <c r="H888" s="245"/>
      <c r="I888" s="245"/>
      <c r="J888" s="246"/>
      <c r="K888" s="138"/>
      <c r="L888" s="138"/>
      <c r="M888" s="138"/>
      <c r="N888" s="138"/>
      <c r="O888" s="138"/>
      <c r="P888" s="138"/>
      <c r="Q888" s="138"/>
      <c r="R888" s="138"/>
    </row>
    <row r="889" spans="1:18" s="134" customFormat="1" x14ac:dyDescent="0.25">
      <c r="A889" s="241">
        <v>43313</v>
      </c>
      <c r="B889" s="242">
        <v>180171169</v>
      </c>
      <c r="C889" s="247">
        <v>3</v>
      </c>
      <c r="D889" s="246">
        <v>407138</v>
      </c>
      <c r="E889" s="242"/>
      <c r="F889" s="247"/>
      <c r="G889" s="246"/>
      <c r="H889" s="245"/>
      <c r="I889" s="245"/>
      <c r="J889" s="246"/>
      <c r="K889" s="138"/>
      <c r="L889" s="138"/>
      <c r="M889" s="138"/>
      <c r="N889" s="138"/>
      <c r="O889" s="138"/>
      <c r="P889" s="138"/>
      <c r="Q889" s="138"/>
      <c r="R889" s="138"/>
    </row>
    <row r="890" spans="1:18" s="134" customFormat="1" x14ac:dyDescent="0.25">
      <c r="A890" s="241">
        <v>43313</v>
      </c>
      <c r="B890" s="242">
        <v>180171174</v>
      </c>
      <c r="C890" s="247">
        <v>1</v>
      </c>
      <c r="D890" s="246">
        <v>145775</v>
      </c>
      <c r="E890" s="242"/>
      <c r="F890" s="247"/>
      <c r="G890" s="246"/>
      <c r="H890" s="245"/>
      <c r="I890" s="245"/>
      <c r="J890" s="246"/>
      <c r="K890" s="138"/>
      <c r="L890" s="138"/>
      <c r="M890" s="138"/>
      <c r="N890" s="138"/>
      <c r="O890" s="138"/>
      <c r="P890" s="138"/>
      <c r="Q890" s="138"/>
      <c r="R890" s="138"/>
    </row>
    <row r="891" spans="1:18" s="134" customFormat="1" x14ac:dyDescent="0.25">
      <c r="A891" s="241">
        <v>43313</v>
      </c>
      <c r="B891" s="242">
        <v>180171203</v>
      </c>
      <c r="C891" s="247">
        <v>20</v>
      </c>
      <c r="D891" s="246">
        <v>2191700</v>
      </c>
      <c r="E891" s="242"/>
      <c r="F891" s="247"/>
      <c r="G891" s="246"/>
      <c r="H891" s="245"/>
      <c r="I891" s="245"/>
      <c r="J891" s="246"/>
      <c r="K891" s="138"/>
      <c r="L891" s="138"/>
      <c r="M891" s="138"/>
      <c r="N891" s="138"/>
      <c r="O891" s="138"/>
      <c r="P891" s="138"/>
      <c r="Q891" s="138"/>
      <c r="R891" s="138"/>
    </row>
    <row r="892" spans="1:18" s="134" customFormat="1" x14ac:dyDescent="0.25">
      <c r="A892" s="241">
        <v>43313</v>
      </c>
      <c r="B892" s="242">
        <v>180171215</v>
      </c>
      <c r="C892" s="247">
        <v>9</v>
      </c>
      <c r="D892" s="246">
        <v>931788</v>
      </c>
      <c r="E892" s="242"/>
      <c r="F892" s="247"/>
      <c r="G892" s="246"/>
      <c r="H892" s="245"/>
      <c r="I892" s="245"/>
      <c r="J892" s="246"/>
      <c r="K892" s="138"/>
      <c r="L892" s="138"/>
      <c r="M892" s="138"/>
      <c r="N892" s="138"/>
      <c r="O892" s="138"/>
      <c r="P892" s="138"/>
      <c r="Q892" s="138"/>
      <c r="R892" s="138"/>
    </row>
    <row r="893" spans="1:18" s="134" customFormat="1" x14ac:dyDescent="0.25">
      <c r="A893" s="241">
        <v>43313</v>
      </c>
      <c r="B893" s="242">
        <v>180171219</v>
      </c>
      <c r="C893" s="247">
        <v>2</v>
      </c>
      <c r="D893" s="246">
        <v>236950</v>
      </c>
      <c r="E893" s="242"/>
      <c r="F893" s="247"/>
      <c r="G893" s="246"/>
      <c r="H893" s="245"/>
      <c r="I893" s="245">
        <v>5821114</v>
      </c>
      <c r="J893" s="246" t="s">
        <v>17</v>
      </c>
      <c r="K893" s="138"/>
      <c r="L893" s="138"/>
      <c r="M893" s="138"/>
      <c r="N893" s="138"/>
      <c r="O893" s="138"/>
      <c r="P893" s="138"/>
      <c r="Q893" s="138"/>
      <c r="R893" s="138"/>
    </row>
    <row r="894" spans="1:18" s="134" customFormat="1" x14ac:dyDescent="0.25">
      <c r="A894" s="241">
        <v>43314</v>
      </c>
      <c r="B894" s="242">
        <v>180171237</v>
      </c>
      <c r="C894" s="247">
        <v>18</v>
      </c>
      <c r="D894" s="246">
        <v>1935588</v>
      </c>
      <c r="E894" s="242">
        <v>180044630</v>
      </c>
      <c r="F894" s="247">
        <v>6</v>
      </c>
      <c r="G894" s="246">
        <v>777438</v>
      </c>
      <c r="H894" s="245"/>
      <c r="I894" s="245"/>
      <c r="J894" s="246"/>
      <c r="K894" s="138"/>
      <c r="L894" s="138"/>
      <c r="M894" s="138"/>
      <c r="N894" s="138"/>
      <c r="O894" s="138"/>
      <c r="P894" s="138"/>
      <c r="Q894" s="138"/>
      <c r="R894" s="138"/>
    </row>
    <row r="895" spans="1:18" s="134" customFormat="1" x14ac:dyDescent="0.25">
      <c r="A895" s="241">
        <v>43314</v>
      </c>
      <c r="B895" s="242">
        <v>180171244</v>
      </c>
      <c r="C895" s="247">
        <v>4</v>
      </c>
      <c r="D895" s="246">
        <v>455788</v>
      </c>
      <c r="E895" s="242"/>
      <c r="F895" s="247"/>
      <c r="G895" s="246"/>
      <c r="H895" s="245"/>
      <c r="I895" s="245"/>
      <c r="J895" s="246"/>
      <c r="K895" s="138"/>
      <c r="L895" s="138"/>
      <c r="M895" s="138"/>
      <c r="N895" s="138"/>
      <c r="O895" s="138"/>
      <c r="P895" s="138"/>
      <c r="Q895" s="138"/>
      <c r="R895" s="138"/>
    </row>
    <row r="896" spans="1:18" s="134" customFormat="1" x14ac:dyDescent="0.25">
      <c r="A896" s="241">
        <v>43314</v>
      </c>
      <c r="B896" s="242">
        <v>180171248</v>
      </c>
      <c r="C896" s="247">
        <v>13</v>
      </c>
      <c r="D896" s="246">
        <v>1550500</v>
      </c>
      <c r="E896" s="242"/>
      <c r="F896" s="247"/>
      <c r="G896" s="246"/>
      <c r="H896" s="245"/>
      <c r="I896" s="245"/>
      <c r="J896" s="246"/>
      <c r="K896" s="138"/>
      <c r="L896" s="138"/>
      <c r="M896" s="138"/>
      <c r="N896" s="138"/>
      <c r="O896" s="138"/>
      <c r="P896" s="138"/>
      <c r="Q896" s="138"/>
      <c r="R896" s="138"/>
    </row>
    <row r="897" spans="1:18" s="134" customFormat="1" x14ac:dyDescent="0.25">
      <c r="A897" s="241">
        <v>43314</v>
      </c>
      <c r="B897" s="242">
        <v>180171249</v>
      </c>
      <c r="C897" s="247">
        <v>3</v>
      </c>
      <c r="D897" s="246">
        <v>389725</v>
      </c>
      <c r="E897" s="242"/>
      <c r="F897" s="247"/>
      <c r="G897" s="246"/>
      <c r="H897" s="245"/>
      <c r="I897" s="245"/>
      <c r="J897" s="246"/>
      <c r="K897" s="138"/>
      <c r="L897" s="138"/>
      <c r="M897" s="138"/>
      <c r="N897" s="138"/>
      <c r="O897" s="138"/>
      <c r="P897" s="138"/>
      <c r="Q897" s="138"/>
      <c r="R897" s="138"/>
    </row>
    <row r="898" spans="1:18" s="134" customFormat="1" x14ac:dyDescent="0.25">
      <c r="A898" s="241">
        <v>43314</v>
      </c>
      <c r="B898" s="242">
        <v>180171253</v>
      </c>
      <c r="C898" s="247">
        <v>4</v>
      </c>
      <c r="D898" s="246">
        <v>487113</v>
      </c>
      <c r="E898" s="242"/>
      <c r="F898" s="247"/>
      <c r="G898" s="246"/>
      <c r="H898" s="245"/>
      <c r="I898" s="245"/>
      <c r="J898" s="246"/>
      <c r="K898" s="138"/>
      <c r="L898" s="138"/>
      <c r="M898" s="138"/>
      <c r="N898" s="138"/>
      <c r="O898" s="138"/>
      <c r="P898" s="138"/>
      <c r="Q898" s="138"/>
      <c r="R898" s="138"/>
    </row>
    <row r="899" spans="1:18" s="134" customFormat="1" x14ac:dyDescent="0.25">
      <c r="A899" s="241">
        <v>43314</v>
      </c>
      <c r="B899" s="242">
        <v>180171273</v>
      </c>
      <c r="C899" s="247">
        <v>5</v>
      </c>
      <c r="D899" s="246">
        <v>557813</v>
      </c>
      <c r="E899" s="242"/>
      <c r="F899" s="247"/>
      <c r="G899" s="246"/>
      <c r="H899" s="245"/>
      <c r="I899" s="245"/>
      <c r="J899" s="246"/>
      <c r="K899" s="138"/>
      <c r="L899" s="138"/>
      <c r="M899" s="138"/>
      <c r="N899" s="138"/>
      <c r="O899" s="138"/>
      <c r="P899" s="138"/>
      <c r="Q899" s="138"/>
      <c r="R899" s="138"/>
    </row>
    <row r="900" spans="1:18" s="134" customFormat="1" x14ac:dyDescent="0.25">
      <c r="A900" s="241">
        <v>43314</v>
      </c>
      <c r="B900" s="242">
        <v>180171283</v>
      </c>
      <c r="C900" s="247">
        <v>9</v>
      </c>
      <c r="D900" s="246">
        <v>937038</v>
      </c>
      <c r="E900" s="242"/>
      <c r="F900" s="247"/>
      <c r="G900" s="246"/>
      <c r="H900" s="245"/>
      <c r="I900" s="245"/>
      <c r="J900" s="246"/>
      <c r="K900" s="138"/>
      <c r="L900" s="138"/>
      <c r="M900" s="138"/>
      <c r="N900" s="138"/>
      <c r="O900" s="138"/>
      <c r="P900" s="138"/>
      <c r="Q900" s="138"/>
      <c r="R900" s="138"/>
    </row>
    <row r="901" spans="1:18" s="134" customFormat="1" x14ac:dyDescent="0.25">
      <c r="A901" s="241">
        <v>43314</v>
      </c>
      <c r="B901" s="242">
        <v>180171290</v>
      </c>
      <c r="C901" s="247">
        <v>1</v>
      </c>
      <c r="D901" s="246">
        <v>127225</v>
      </c>
      <c r="E901" s="242"/>
      <c r="F901" s="247"/>
      <c r="G901" s="246"/>
      <c r="H901" s="245"/>
      <c r="I901" s="245"/>
      <c r="J901" s="246"/>
      <c r="K901" s="138"/>
      <c r="L901" s="138"/>
      <c r="M901" s="138"/>
      <c r="N901" s="138"/>
      <c r="O901" s="138"/>
      <c r="P901" s="138"/>
      <c r="Q901" s="138"/>
      <c r="R901" s="138"/>
    </row>
    <row r="902" spans="1:18" s="134" customFormat="1" x14ac:dyDescent="0.25">
      <c r="A902" s="241">
        <v>43314</v>
      </c>
      <c r="B902" s="242">
        <v>180171304</v>
      </c>
      <c r="C902" s="247">
        <v>3</v>
      </c>
      <c r="D902" s="246">
        <v>316400</v>
      </c>
      <c r="E902" s="242"/>
      <c r="F902" s="247"/>
      <c r="G902" s="246"/>
      <c r="H902" s="245"/>
      <c r="I902" s="245">
        <v>5979752</v>
      </c>
      <c r="J902" s="246" t="s">
        <v>17</v>
      </c>
      <c r="K902" s="138"/>
      <c r="L902" s="138"/>
      <c r="M902" s="138"/>
      <c r="N902" s="138"/>
      <c r="O902" s="138"/>
      <c r="P902" s="138"/>
      <c r="Q902" s="138"/>
      <c r="R902" s="138"/>
    </row>
    <row r="903" spans="1:18" s="134" customFormat="1" x14ac:dyDescent="0.25">
      <c r="A903" s="241">
        <v>43315</v>
      </c>
      <c r="B903" s="242">
        <v>180171335</v>
      </c>
      <c r="C903" s="247">
        <v>4</v>
      </c>
      <c r="D903" s="246">
        <v>494813</v>
      </c>
      <c r="E903" s="242">
        <v>180044648</v>
      </c>
      <c r="F903" s="247">
        <v>4</v>
      </c>
      <c r="G903" s="246">
        <v>501638</v>
      </c>
      <c r="H903" s="245"/>
      <c r="I903" s="245"/>
      <c r="J903" s="246"/>
      <c r="K903" s="138"/>
      <c r="L903" s="138"/>
      <c r="M903" s="138"/>
      <c r="N903" s="138"/>
      <c r="O903" s="138"/>
      <c r="P903" s="138"/>
      <c r="Q903" s="138"/>
      <c r="R903" s="138"/>
    </row>
    <row r="904" spans="1:18" s="134" customFormat="1" x14ac:dyDescent="0.25">
      <c r="A904" s="241">
        <v>43315</v>
      </c>
      <c r="B904" s="242">
        <v>180171339</v>
      </c>
      <c r="C904" s="247">
        <v>14</v>
      </c>
      <c r="D904" s="246">
        <v>1570275</v>
      </c>
      <c r="E904" s="242"/>
      <c r="F904" s="247"/>
      <c r="G904" s="246"/>
      <c r="H904" s="245"/>
      <c r="I904" s="245"/>
      <c r="J904" s="246"/>
      <c r="K904" s="138"/>
      <c r="L904" s="138"/>
      <c r="M904" s="138"/>
      <c r="N904" s="138"/>
      <c r="O904" s="138"/>
      <c r="P904" s="138"/>
      <c r="Q904" s="138"/>
      <c r="R904" s="138"/>
    </row>
    <row r="905" spans="1:18" s="134" customFormat="1" x14ac:dyDescent="0.25">
      <c r="A905" s="241">
        <v>43315</v>
      </c>
      <c r="B905" s="242">
        <v>180171356</v>
      </c>
      <c r="C905" s="247">
        <v>4</v>
      </c>
      <c r="D905" s="246">
        <v>491050</v>
      </c>
      <c r="E905" s="242"/>
      <c r="F905" s="247"/>
      <c r="G905" s="246"/>
      <c r="H905" s="245"/>
      <c r="I905" s="245"/>
      <c r="J905" s="246"/>
      <c r="K905" s="138"/>
      <c r="L905" s="138"/>
      <c r="M905" s="138"/>
      <c r="N905" s="138"/>
      <c r="O905" s="138"/>
      <c r="P905" s="138"/>
      <c r="Q905" s="138"/>
      <c r="R905" s="138"/>
    </row>
    <row r="906" spans="1:18" s="134" customFormat="1" x14ac:dyDescent="0.25">
      <c r="A906" s="241">
        <v>43315</v>
      </c>
      <c r="B906" s="242">
        <v>180171361</v>
      </c>
      <c r="C906" s="247">
        <v>11</v>
      </c>
      <c r="D906" s="246">
        <v>1152813</v>
      </c>
      <c r="E906" s="242"/>
      <c r="F906" s="247"/>
      <c r="G906" s="246"/>
      <c r="H906" s="245"/>
      <c r="I906" s="245"/>
      <c r="J906" s="246"/>
      <c r="K906" s="138"/>
      <c r="L906" s="138"/>
      <c r="M906" s="138"/>
      <c r="N906" s="138"/>
      <c r="O906" s="138"/>
      <c r="P906" s="138"/>
      <c r="Q906" s="138"/>
      <c r="R906" s="138"/>
    </row>
    <row r="907" spans="1:18" s="134" customFormat="1" x14ac:dyDescent="0.25">
      <c r="A907" s="241">
        <v>43315</v>
      </c>
      <c r="B907" s="242">
        <v>180171374</v>
      </c>
      <c r="C907" s="247">
        <v>7</v>
      </c>
      <c r="D907" s="246">
        <v>724238</v>
      </c>
      <c r="E907" s="242"/>
      <c r="F907" s="247"/>
      <c r="G907" s="246"/>
      <c r="H907" s="245"/>
      <c r="I907" s="245"/>
      <c r="J907" s="246"/>
      <c r="K907" s="138"/>
      <c r="L907" s="138"/>
      <c r="M907" s="138"/>
      <c r="N907" s="138"/>
      <c r="O907" s="138"/>
      <c r="P907" s="138"/>
      <c r="Q907" s="138"/>
      <c r="R907" s="138"/>
    </row>
    <row r="908" spans="1:18" s="134" customFormat="1" x14ac:dyDescent="0.25">
      <c r="A908" s="241">
        <v>43315</v>
      </c>
      <c r="B908" s="242">
        <v>180171388</v>
      </c>
      <c r="C908" s="247">
        <v>2</v>
      </c>
      <c r="D908" s="246">
        <v>263988</v>
      </c>
      <c r="E908" s="242"/>
      <c r="F908" s="247"/>
      <c r="G908" s="246"/>
      <c r="H908" s="245"/>
      <c r="I908" s="245">
        <v>4195539</v>
      </c>
      <c r="J908" s="246" t="s">
        <v>17</v>
      </c>
      <c r="K908" s="138"/>
      <c r="L908" s="138"/>
      <c r="M908" s="138"/>
      <c r="N908" s="138"/>
      <c r="O908" s="138"/>
      <c r="P908" s="138"/>
      <c r="Q908" s="138"/>
      <c r="R908" s="138"/>
    </row>
    <row r="909" spans="1:18" s="134" customFormat="1" x14ac:dyDescent="0.25">
      <c r="A909" s="241">
        <v>43316</v>
      </c>
      <c r="B909" s="242">
        <v>180171419</v>
      </c>
      <c r="C909" s="247">
        <v>30</v>
      </c>
      <c r="D909" s="246">
        <v>3054800</v>
      </c>
      <c r="E909" s="242">
        <v>180044669</v>
      </c>
      <c r="F909" s="247">
        <v>2</v>
      </c>
      <c r="G909" s="246">
        <v>180163</v>
      </c>
      <c r="H909" s="245"/>
      <c r="I909" s="245"/>
      <c r="J909" s="246"/>
      <c r="K909" s="138"/>
      <c r="L909" s="138"/>
      <c r="M909" s="138"/>
      <c r="N909" s="138"/>
      <c r="O909" s="138"/>
      <c r="P909" s="138"/>
      <c r="Q909" s="138"/>
      <c r="R909" s="138"/>
    </row>
    <row r="910" spans="1:18" s="134" customFormat="1" x14ac:dyDescent="0.25">
      <c r="A910" s="241">
        <v>43316</v>
      </c>
      <c r="B910" s="242">
        <v>180171429</v>
      </c>
      <c r="C910" s="247">
        <v>2</v>
      </c>
      <c r="D910" s="246">
        <v>273350</v>
      </c>
      <c r="E910" s="242"/>
      <c r="F910" s="247"/>
      <c r="G910" s="246"/>
      <c r="H910" s="245"/>
      <c r="I910" s="245"/>
      <c r="J910" s="246"/>
      <c r="K910" s="138"/>
      <c r="L910" s="138"/>
      <c r="M910" s="138"/>
      <c r="N910" s="138"/>
      <c r="O910" s="138"/>
      <c r="P910" s="138"/>
      <c r="Q910" s="138"/>
      <c r="R910" s="138"/>
    </row>
    <row r="911" spans="1:18" s="134" customFormat="1" x14ac:dyDescent="0.25">
      <c r="A911" s="241">
        <v>43316</v>
      </c>
      <c r="B911" s="242">
        <v>180171436</v>
      </c>
      <c r="C911" s="247">
        <v>3</v>
      </c>
      <c r="D911" s="246">
        <v>433388</v>
      </c>
      <c r="E911" s="242"/>
      <c r="F911" s="247"/>
      <c r="G911" s="246"/>
      <c r="H911" s="245"/>
      <c r="I911" s="245"/>
      <c r="J911" s="246"/>
      <c r="K911" s="138"/>
      <c r="L911" s="138"/>
      <c r="M911" s="138"/>
      <c r="N911" s="138"/>
      <c r="O911" s="138"/>
      <c r="P911" s="138"/>
      <c r="Q911" s="138"/>
      <c r="R911" s="138"/>
    </row>
    <row r="912" spans="1:18" s="134" customFormat="1" x14ac:dyDescent="0.25">
      <c r="A912" s="241">
        <v>43316</v>
      </c>
      <c r="B912" s="242">
        <v>180171451</v>
      </c>
      <c r="C912" s="247">
        <v>3</v>
      </c>
      <c r="D912" s="246">
        <v>376075</v>
      </c>
      <c r="E912" s="242"/>
      <c r="F912" s="247"/>
      <c r="G912" s="246"/>
      <c r="H912" s="245"/>
      <c r="I912" s="245"/>
      <c r="J912" s="246"/>
      <c r="K912" s="138"/>
      <c r="L912" s="138"/>
      <c r="M912" s="138"/>
      <c r="N912" s="138"/>
      <c r="O912" s="138"/>
      <c r="P912" s="138"/>
      <c r="Q912" s="138"/>
      <c r="R912" s="138"/>
    </row>
    <row r="913" spans="1:18" s="134" customFormat="1" x14ac:dyDescent="0.25">
      <c r="A913" s="241">
        <v>43316</v>
      </c>
      <c r="B913" s="242">
        <v>180171481</v>
      </c>
      <c r="C913" s="247">
        <v>12</v>
      </c>
      <c r="D913" s="246">
        <v>958650</v>
      </c>
      <c r="E913" s="242"/>
      <c r="F913" s="247"/>
      <c r="G913" s="246"/>
      <c r="H913" s="245"/>
      <c r="I913" s="245">
        <v>4916100</v>
      </c>
      <c r="J913" s="246" t="s">
        <v>17</v>
      </c>
      <c r="K913" s="138"/>
      <c r="L913" s="138"/>
      <c r="M913" s="138"/>
      <c r="N913" s="138"/>
      <c r="O913" s="138"/>
      <c r="P913" s="138"/>
      <c r="Q913" s="138"/>
      <c r="R913" s="138"/>
    </row>
    <row r="914" spans="1:18" s="134" customFormat="1" x14ac:dyDescent="0.25">
      <c r="A914" s="241">
        <v>43318</v>
      </c>
      <c r="B914" s="242">
        <v>180171598</v>
      </c>
      <c r="C914" s="247">
        <v>42</v>
      </c>
      <c r="D914" s="246">
        <v>4562863</v>
      </c>
      <c r="E914" s="242"/>
      <c r="F914" s="247"/>
      <c r="G914" s="246"/>
      <c r="H914" s="245"/>
      <c r="I914" s="245"/>
      <c r="J914" s="246"/>
      <c r="K914" s="138"/>
      <c r="L914" s="138"/>
      <c r="M914" s="138"/>
      <c r="N914" s="138"/>
      <c r="O914" s="138"/>
      <c r="P914" s="138"/>
      <c r="Q914" s="138"/>
      <c r="R914" s="138"/>
    </row>
    <row r="915" spans="1:18" s="134" customFormat="1" x14ac:dyDescent="0.25">
      <c r="A915" s="241">
        <v>43318</v>
      </c>
      <c r="B915" s="242">
        <v>180171628</v>
      </c>
      <c r="C915" s="247">
        <v>2</v>
      </c>
      <c r="D915" s="246">
        <v>240800</v>
      </c>
      <c r="E915" s="242"/>
      <c r="F915" s="247"/>
      <c r="G915" s="246"/>
      <c r="H915" s="245"/>
      <c r="I915" s="245"/>
      <c r="J915" s="246"/>
      <c r="K915" s="138"/>
      <c r="L915" s="138"/>
      <c r="M915" s="138"/>
      <c r="N915" s="138"/>
      <c r="O915" s="138"/>
      <c r="P915" s="138"/>
      <c r="Q915" s="138"/>
      <c r="R915" s="138"/>
    </row>
    <row r="916" spans="1:18" s="134" customFormat="1" x14ac:dyDescent="0.25">
      <c r="A916" s="241">
        <v>43318</v>
      </c>
      <c r="B916" s="242">
        <v>180171635</v>
      </c>
      <c r="C916" s="247">
        <v>13</v>
      </c>
      <c r="D916" s="246">
        <v>1480063</v>
      </c>
      <c r="E916" s="242"/>
      <c r="F916" s="247"/>
      <c r="G916" s="246"/>
      <c r="H916" s="245"/>
      <c r="I916" s="245"/>
      <c r="J916" s="246"/>
      <c r="K916" s="138"/>
      <c r="L916" s="138"/>
      <c r="M916" s="138"/>
      <c r="N916" s="138"/>
      <c r="O916" s="138"/>
      <c r="P916" s="138"/>
      <c r="Q916" s="138"/>
      <c r="R916" s="138"/>
    </row>
    <row r="917" spans="1:18" s="134" customFormat="1" x14ac:dyDescent="0.25">
      <c r="A917" s="241">
        <v>43318</v>
      </c>
      <c r="B917" s="242">
        <v>180171639</v>
      </c>
      <c r="C917" s="247">
        <v>4</v>
      </c>
      <c r="D917" s="246">
        <v>478888</v>
      </c>
      <c r="E917" s="242"/>
      <c r="F917" s="247"/>
      <c r="G917" s="246"/>
      <c r="H917" s="245"/>
      <c r="I917" s="245"/>
      <c r="J917" s="246"/>
      <c r="K917" s="138"/>
      <c r="L917" s="138"/>
      <c r="M917" s="138"/>
      <c r="N917" s="138"/>
      <c r="O917" s="138"/>
      <c r="P917" s="138"/>
      <c r="Q917" s="138"/>
      <c r="R917" s="138"/>
    </row>
    <row r="918" spans="1:18" s="134" customFormat="1" x14ac:dyDescent="0.25">
      <c r="A918" s="241">
        <v>43318</v>
      </c>
      <c r="B918" s="242">
        <v>180171667</v>
      </c>
      <c r="C918" s="247">
        <v>3</v>
      </c>
      <c r="D918" s="246">
        <v>340550</v>
      </c>
      <c r="E918" s="242"/>
      <c r="F918" s="247"/>
      <c r="G918" s="246"/>
      <c r="H918" s="245"/>
      <c r="I918" s="245"/>
      <c r="J918" s="246"/>
      <c r="K918" s="138"/>
      <c r="L918" s="138"/>
      <c r="M918" s="138"/>
      <c r="N918" s="138"/>
      <c r="O918" s="138"/>
      <c r="P918" s="138"/>
      <c r="Q918" s="138"/>
      <c r="R918" s="138"/>
    </row>
    <row r="919" spans="1:18" s="134" customFormat="1" x14ac:dyDescent="0.25">
      <c r="A919" s="241">
        <v>43318</v>
      </c>
      <c r="B919" s="242">
        <v>180171674</v>
      </c>
      <c r="C919" s="247">
        <v>5</v>
      </c>
      <c r="D919" s="246">
        <v>371175</v>
      </c>
      <c r="E919" s="242"/>
      <c r="F919" s="247"/>
      <c r="G919" s="246"/>
      <c r="H919" s="245"/>
      <c r="I919" s="245"/>
      <c r="J919" s="246"/>
      <c r="K919" s="138"/>
      <c r="L919" s="138"/>
      <c r="M919" s="138"/>
      <c r="N919" s="138"/>
      <c r="O919" s="138"/>
      <c r="P919" s="138"/>
      <c r="Q919" s="138"/>
      <c r="R919" s="138"/>
    </row>
    <row r="920" spans="1:18" s="134" customFormat="1" x14ac:dyDescent="0.25">
      <c r="A920" s="241">
        <v>43318</v>
      </c>
      <c r="B920" s="242">
        <v>180171677</v>
      </c>
      <c r="C920" s="247">
        <v>17</v>
      </c>
      <c r="D920" s="246">
        <v>1998150</v>
      </c>
      <c r="E920" s="242"/>
      <c r="F920" s="247"/>
      <c r="G920" s="246"/>
      <c r="H920" s="245"/>
      <c r="I920" s="245"/>
      <c r="J920" s="246"/>
      <c r="K920" s="138"/>
      <c r="L920" s="138"/>
      <c r="M920" s="138"/>
      <c r="N920" s="138"/>
      <c r="O920" s="138"/>
      <c r="P920" s="138"/>
      <c r="Q920" s="138"/>
      <c r="R920" s="138"/>
    </row>
    <row r="921" spans="1:18" s="134" customFormat="1" x14ac:dyDescent="0.25">
      <c r="A921" s="241">
        <v>43318</v>
      </c>
      <c r="B921" s="242">
        <v>180171678</v>
      </c>
      <c r="C921" s="247">
        <v>1</v>
      </c>
      <c r="D921" s="246">
        <v>155838</v>
      </c>
      <c r="E921" s="242"/>
      <c r="F921" s="247"/>
      <c r="G921" s="246"/>
      <c r="H921" s="245"/>
      <c r="I921" s="245">
        <v>9628327</v>
      </c>
      <c r="J921" s="246" t="s">
        <v>17</v>
      </c>
      <c r="K921" s="138"/>
      <c r="L921" s="138"/>
      <c r="M921" s="138"/>
      <c r="N921" s="138"/>
      <c r="O921" s="138"/>
      <c r="P921" s="138"/>
      <c r="Q921" s="138"/>
      <c r="R921" s="138"/>
    </row>
    <row r="922" spans="1:18" s="134" customFormat="1" x14ac:dyDescent="0.25">
      <c r="A922" s="241">
        <v>43319</v>
      </c>
      <c r="B922" s="242">
        <v>180171695</v>
      </c>
      <c r="C922" s="247">
        <v>12</v>
      </c>
      <c r="D922" s="246">
        <v>1255625</v>
      </c>
      <c r="E922" s="242">
        <v>180044722</v>
      </c>
      <c r="F922" s="247">
        <v>9</v>
      </c>
      <c r="G922" s="246">
        <v>1098213</v>
      </c>
      <c r="H922" s="245"/>
      <c r="I922" s="245"/>
      <c r="J922" s="246"/>
      <c r="K922" s="138"/>
      <c r="L922" s="138"/>
      <c r="M922" s="138"/>
      <c r="N922" s="138"/>
      <c r="O922" s="138"/>
      <c r="P922" s="138"/>
      <c r="Q922" s="138"/>
      <c r="R922" s="138"/>
    </row>
    <row r="923" spans="1:18" s="134" customFormat="1" x14ac:dyDescent="0.25">
      <c r="A923" s="241">
        <v>43319</v>
      </c>
      <c r="B923" s="242">
        <v>180171707</v>
      </c>
      <c r="C923" s="247">
        <v>3</v>
      </c>
      <c r="D923" s="246">
        <v>314825</v>
      </c>
      <c r="E923" s="242"/>
      <c r="F923" s="247"/>
      <c r="G923" s="246"/>
      <c r="H923" s="245"/>
      <c r="I923" s="245"/>
      <c r="J923" s="246"/>
      <c r="K923" s="138"/>
      <c r="L923" s="138"/>
      <c r="M923" s="138"/>
      <c r="N923" s="138"/>
      <c r="O923" s="138"/>
      <c r="P923" s="138"/>
      <c r="Q923" s="138"/>
      <c r="R923" s="138"/>
    </row>
    <row r="924" spans="1:18" s="134" customFormat="1" x14ac:dyDescent="0.25">
      <c r="A924" s="241">
        <v>43319</v>
      </c>
      <c r="B924" s="242">
        <v>180171717</v>
      </c>
      <c r="C924" s="247">
        <v>1</v>
      </c>
      <c r="D924" s="246">
        <v>110075</v>
      </c>
      <c r="E924" s="242"/>
      <c r="F924" s="247"/>
      <c r="G924" s="246"/>
      <c r="H924" s="245"/>
      <c r="I924" s="245"/>
      <c r="J924" s="246"/>
      <c r="K924" s="138"/>
      <c r="L924" s="138"/>
      <c r="M924" s="138"/>
      <c r="N924" s="138"/>
      <c r="O924" s="138"/>
      <c r="P924" s="138"/>
      <c r="Q924" s="138"/>
      <c r="R924" s="138"/>
    </row>
    <row r="925" spans="1:18" s="134" customFormat="1" x14ac:dyDescent="0.25">
      <c r="A925" s="241">
        <v>43319</v>
      </c>
      <c r="B925" s="242">
        <v>180171729</v>
      </c>
      <c r="C925" s="247">
        <v>6</v>
      </c>
      <c r="D925" s="246">
        <v>674713</v>
      </c>
      <c r="E925" s="242"/>
      <c r="F925" s="247"/>
      <c r="G925" s="246"/>
      <c r="H925" s="245"/>
      <c r="I925" s="245"/>
      <c r="J925" s="246"/>
      <c r="K925" s="138"/>
      <c r="L925" s="138"/>
      <c r="M925" s="138"/>
      <c r="N925" s="138"/>
      <c r="O925" s="138"/>
      <c r="P925" s="138"/>
      <c r="Q925" s="138"/>
      <c r="R925" s="138"/>
    </row>
    <row r="926" spans="1:18" s="134" customFormat="1" x14ac:dyDescent="0.25">
      <c r="A926" s="241">
        <v>43319</v>
      </c>
      <c r="B926" s="242">
        <v>180171735</v>
      </c>
      <c r="C926" s="247">
        <v>10</v>
      </c>
      <c r="D926" s="246">
        <v>1290625</v>
      </c>
      <c r="E926" s="242"/>
      <c r="F926" s="247"/>
      <c r="G926" s="246"/>
      <c r="H926" s="245"/>
      <c r="I926" s="245"/>
      <c r="J926" s="246"/>
      <c r="K926" s="138"/>
      <c r="L926" s="138"/>
      <c r="M926" s="138"/>
      <c r="N926" s="138"/>
      <c r="O926" s="138"/>
      <c r="P926" s="138"/>
      <c r="Q926" s="138"/>
      <c r="R926" s="138"/>
    </row>
    <row r="927" spans="1:18" s="134" customFormat="1" x14ac:dyDescent="0.25">
      <c r="A927" s="241">
        <v>43319</v>
      </c>
      <c r="B927" s="242">
        <v>180171739</v>
      </c>
      <c r="C927" s="247">
        <v>2</v>
      </c>
      <c r="D927" s="246">
        <v>220850</v>
      </c>
      <c r="E927" s="242"/>
      <c r="F927" s="247"/>
      <c r="G927" s="246"/>
      <c r="H927" s="245"/>
      <c r="I927" s="245"/>
      <c r="J927" s="246"/>
      <c r="K927" s="138"/>
      <c r="L927" s="138"/>
      <c r="M927" s="138"/>
      <c r="N927" s="138"/>
      <c r="O927" s="138"/>
      <c r="P927" s="138"/>
      <c r="Q927" s="138"/>
      <c r="R927" s="138"/>
    </row>
    <row r="928" spans="1:18" s="134" customFormat="1" x14ac:dyDescent="0.25">
      <c r="A928" s="241">
        <v>43319</v>
      </c>
      <c r="B928" s="242">
        <v>180171745</v>
      </c>
      <c r="C928" s="247">
        <v>1</v>
      </c>
      <c r="D928" s="246">
        <v>87063</v>
      </c>
      <c r="E928" s="242"/>
      <c r="F928" s="247"/>
      <c r="G928" s="246"/>
      <c r="H928" s="245"/>
      <c r="I928" s="245"/>
      <c r="J928" s="246"/>
      <c r="K928" s="138"/>
      <c r="L928" s="138"/>
      <c r="M928" s="138"/>
      <c r="N928" s="138"/>
      <c r="O928" s="138"/>
      <c r="P928" s="138"/>
      <c r="Q928" s="138"/>
      <c r="R928" s="138"/>
    </row>
    <row r="929" spans="1:18" s="134" customFormat="1" x14ac:dyDescent="0.25">
      <c r="A929" s="241">
        <v>43319</v>
      </c>
      <c r="B929" s="242">
        <v>180171755</v>
      </c>
      <c r="C929" s="247">
        <v>1</v>
      </c>
      <c r="D929" s="246">
        <v>77875</v>
      </c>
      <c r="E929" s="242"/>
      <c r="F929" s="247"/>
      <c r="G929" s="246"/>
      <c r="H929" s="245"/>
      <c r="I929" s="245">
        <v>2933438</v>
      </c>
      <c r="J929" s="246" t="s">
        <v>17</v>
      </c>
      <c r="K929" s="138"/>
      <c r="L929" s="138"/>
      <c r="M929" s="138"/>
      <c r="N929" s="138"/>
      <c r="O929" s="138"/>
      <c r="P929" s="138"/>
      <c r="Q929" s="138"/>
      <c r="R929" s="138"/>
    </row>
    <row r="930" spans="1:18" s="134" customFormat="1" x14ac:dyDescent="0.25">
      <c r="A930" s="241">
        <v>43320</v>
      </c>
      <c r="B930" s="242">
        <v>180171782</v>
      </c>
      <c r="C930" s="247">
        <v>36</v>
      </c>
      <c r="D930" s="246">
        <v>3707638</v>
      </c>
      <c r="E930" s="242"/>
      <c r="F930" s="247"/>
      <c r="G930" s="246"/>
      <c r="H930" s="245"/>
      <c r="I930" s="245"/>
      <c r="J930" s="246"/>
      <c r="K930" s="138"/>
      <c r="L930" s="138"/>
      <c r="M930" s="138"/>
      <c r="N930" s="138"/>
      <c r="O930" s="138"/>
      <c r="P930" s="138"/>
      <c r="Q930" s="138"/>
      <c r="R930" s="138"/>
    </row>
    <row r="931" spans="1:18" s="134" customFormat="1" x14ac:dyDescent="0.25">
      <c r="A931" s="241">
        <v>43320</v>
      </c>
      <c r="B931" s="242">
        <v>180171794</v>
      </c>
      <c r="C931" s="247">
        <v>6</v>
      </c>
      <c r="D931" s="246">
        <v>759063</v>
      </c>
      <c r="E931" s="242"/>
      <c r="F931" s="247"/>
      <c r="G931" s="246"/>
      <c r="H931" s="245"/>
      <c r="I931" s="245"/>
      <c r="J931" s="246"/>
      <c r="K931" s="138"/>
      <c r="L931" s="138"/>
      <c r="M931" s="138"/>
      <c r="N931" s="138"/>
      <c r="O931" s="138"/>
      <c r="P931" s="138"/>
      <c r="Q931" s="138"/>
      <c r="R931" s="138"/>
    </row>
    <row r="932" spans="1:18" s="134" customFormat="1" x14ac:dyDescent="0.25">
      <c r="A932" s="241">
        <v>43320</v>
      </c>
      <c r="B932" s="242">
        <v>180171809</v>
      </c>
      <c r="C932" s="247">
        <v>11</v>
      </c>
      <c r="D932" s="246">
        <v>1249850</v>
      </c>
      <c r="E932" s="242"/>
      <c r="F932" s="247"/>
      <c r="G932" s="246"/>
      <c r="H932" s="245"/>
      <c r="I932" s="245"/>
      <c r="J932" s="246"/>
      <c r="K932" s="138"/>
      <c r="L932" s="138"/>
      <c r="M932" s="138"/>
      <c r="N932" s="138"/>
      <c r="O932" s="138"/>
      <c r="P932" s="138"/>
      <c r="Q932" s="138"/>
      <c r="R932" s="138"/>
    </row>
    <row r="933" spans="1:18" s="134" customFormat="1" x14ac:dyDescent="0.25">
      <c r="A933" s="241">
        <v>43320</v>
      </c>
      <c r="B933" s="242">
        <v>180171828</v>
      </c>
      <c r="C933" s="247">
        <v>6</v>
      </c>
      <c r="D933" s="246">
        <v>731413</v>
      </c>
      <c r="E933" s="242"/>
      <c r="F933" s="247"/>
      <c r="G933" s="246"/>
      <c r="H933" s="245"/>
      <c r="I933" s="245"/>
      <c r="J933" s="246"/>
      <c r="K933" s="138"/>
      <c r="L933" s="138"/>
      <c r="M933" s="138"/>
      <c r="N933" s="138"/>
      <c r="O933" s="138"/>
      <c r="P933" s="138"/>
      <c r="Q933" s="138"/>
      <c r="R933" s="138"/>
    </row>
    <row r="934" spans="1:18" s="134" customFormat="1" x14ac:dyDescent="0.25">
      <c r="A934" s="241">
        <v>43320</v>
      </c>
      <c r="B934" s="242">
        <v>180171840</v>
      </c>
      <c r="C934" s="247">
        <v>27</v>
      </c>
      <c r="D934" s="246">
        <v>3847025</v>
      </c>
      <c r="E934" s="242"/>
      <c r="F934" s="247"/>
      <c r="G934" s="246"/>
      <c r="H934" s="245"/>
      <c r="I934" s="245"/>
      <c r="J934" s="246"/>
      <c r="K934" s="138"/>
      <c r="L934" s="138"/>
      <c r="M934" s="138"/>
      <c r="N934" s="138"/>
      <c r="O934" s="138"/>
      <c r="P934" s="138"/>
      <c r="Q934" s="138"/>
      <c r="R934" s="138"/>
    </row>
    <row r="935" spans="1:18" s="134" customFormat="1" x14ac:dyDescent="0.25">
      <c r="A935" s="241">
        <v>43320</v>
      </c>
      <c r="B935" s="242">
        <v>180171866</v>
      </c>
      <c r="C935" s="247">
        <v>3</v>
      </c>
      <c r="D935" s="246">
        <v>308175</v>
      </c>
      <c r="E935" s="242"/>
      <c r="F935" s="247"/>
      <c r="G935" s="246"/>
      <c r="H935" s="245"/>
      <c r="I935" s="245"/>
      <c r="J935" s="246"/>
      <c r="K935" s="138"/>
      <c r="L935" s="138"/>
      <c r="M935" s="138"/>
      <c r="N935" s="138"/>
      <c r="O935" s="138"/>
      <c r="P935" s="138"/>
      <c r="Q935" s="138"/>
      <c r="R935" s="138"/>
    </row>
    <row r="936" spans="1:18" s="134" customFormat="1" x14ac:dyDescent="0.25">
      <c r="A936" s="241">
        <v>43320</v>
      </c>
      <c r="B936" s="242">
        <v>180171865</v>
      </c>
      <c r="C936" s="247">
        <v>1</v>
      </c>
      <c r="D936" s="246">
        <v>131513</v>
      </c>
      <c r="E936" s="242"/>
      <c r="F936" s="247"/>
      <c r="G936" s="246"/>
      <c r="H936" s="245"/>
      <c r="I936" s="245">
        <v>10734677</v>
      </c>
      <c r="J936" s="246" t="s">
        <v>17</v>
      </c>
      <c r="K936" s="138"/>
      <c r="L936" s="138"/>
      <c r="M936" s="138"/>
      <c r="N936" s="138"/>
      <c r="O936" s="138"/>
      <c r="P936" s="138"/>
      <c r="Q936" s="138"/>
      <c r="R936" s="138"/>
    </row>
    <row r="937" spans="1:18" s="134" customFormat="1" x14ac:dyDescent="0.25">
      <c r="A937" s="241">
        <v>43321</v>
      </c>
      <c r="B937" s="242">
        <v>180171890</v>
      </c>
      <c r="C937" s="247">
        <v>16</v>
      </c>
      <c r="D937" s="246">
        <v>1831463</v>
      </c>
      <c r="E937" s="242">
        <v>180044750</v>
      </c>
      <c r="F937" s="247">
        <v>4</v>
      </c>
      <c r="G937" s="246">
        <v>316925</v>
      </c>
      <c r="H937" s="245"/>
      <c r="I937" s="245"/>
      <c r="J937" s="246"/>
      <c r="K937" s="138"/>
      <c r="L937" s="138"/>
      <c r="M937" s="138"/>
      <c r="N937" s="138"/>
      <c r="O937" s="138"/>
      <c r="P937" s="138"/>
      <c r="Q937" s="138"/>
      <c r="R937" s="138"/>
    </row>
    <row r="938" spans="1:18" s="134" customFormat="1" x14ac:dyDescent="0.25">
      <c r="A938" s="241">
        <v>43321</v>
      </c>
      <c r="B938" s="242">
        <v>180171891</v>
      </c>
      <c r="C938" s="247">
        <v>5</v>
      </c>
      <c r="D938" s="246">
        <v>517038</v>
      </c>
      <c r="E938" s="242">
        <v>180044756</v>
      </c>
      <c r="F938" s="247">
        <v>2</v>
      </c>
      <c r="G938" s="246">
        <v>291550</v>
      </c>
      <c r="H938" s="245"/>
      <c r="I938" s="245"/>
      <c r="J938" s="246"/>
      <c r="K938" s="138"/>
      <c r="L938" s="138"/>
      <c r="M938" s="138"/>
      <c r="N938" s="138"/>
      <c r="O938" s="138"/>
      <c r="P938" s="138"/>
      <c r="Q938" s="138"/>
      <c r="R938" s="138"/>
    </row>
    <row r="939" spans="1:18" s="134" customFormat="1" x14ac:dyDescent="0.25">
      <c r="A939" s="241">
        <v>43321</v>
      </c>
      <c r="B939" s="242">
        <v>180171898</v>
      </c>
      <c r="C939" s="247">
        <v>4</v>
      </c>
      <c r="D939" s="246">
        <v>583100</v>
      </c>
      <c r="E939" s="242"/>
      <c r="F939" s="247"/>
      <c r="G939" s="246"/>
      <c r="H939" s="245"/>
      <c r="I939" s="245"/>
      <c r="J939" s="246"/>
      <c r="K939" s="138"/>
      <c r="L939" s="138"/>
      <c r="M939" s="138"/>
      <c r="N939" s="138"/>
      <c r="O939" s="138"/>
      <c r="P939" s="138"/>
      <c r="Q939" s="138"/>
      <c r="R939" s="138"/>
    </row>
    <row r="940" spans="1:18" s="134" customFormat="1" x14ac:dyDescent="0.25">
      <c r="A940" s="241">
        <v>43321</v>
      </c>
      <c r="B940" s="242">
        <v>180171912</v>
      </c>
      <c r="C940" s="247">
        <v>5</v>
      </c>
      <c r="D940" s="246">
        <v>655200</v>
      </c>
      <c r="E940" s="242"/>
      <c r="F940" s="247"/>
      <c r="G940" s="246"/>
      <c r="H940" s="245"/>
      <c r="I940" s="245"/>
      <c r="J940" s="246"/>
      <c r="K940" s="138"/>
      <c r="L940" s="138"/>
      <c r="M940" s="138"/>
      <c r="N940" s="138"/>
      <c r="O940" s="138"/>
      <c r="P940" s="138"/>
      <c r="Q940" s="138"/>
      <c r="R940" s="138"/>
    </row>
    <row r="941" spans="1:18" s="134" customFormat="1" x14ac:dyDescent="0.25">
      <c r="A941" s="241">
        <v>43321</v>
      </c>
      <c r="B941" s="242">
        <v>180171934</v>
      </c>
      <c r="C941" s="247">
        <v>4</v>
      </c>
      <c r="D941" s="246">
        <v>203700</v>
      </c>
      <c r="E941" s="242"/>
      <c r="F941" s="247"/>
      <c r="G941" s="246"/>
      <c r="H941" s="245"/>
      <c r="I941" s="245"/>
      <c r="J941" s="246"/>
      <c r="K941" s="138"/>
      <c r="L941" s="138"/>
      <c r="M941" s="138"/>
      <c r="N941" s="138"/>
      <c r="O941" s="138"/>
      <c r="P941" s="138"/>
      <c r="Q941" s="138"/>
      <c r="R941" s="138"/>
    </row>
    <row r="942" spans="1:18" s="134" customFormat="1" x14ac:dyDescent="0.25">
      <c r="A942" s="241">
        <v>43321</v>
      </c>
      <c r="B942" s="242">
        <v>180171937</v>
      </c>
      <c r="C942" s="247">
        <v>4</v>
      </c>
      <c r="D942" s="246">
        <v>354550</v>
      </c>
      <c r="E942" s="242"/>
      <c r="F942" s="247"/>
      <c r="G942" s="246"/>
      <c r="H942" s="245"/>
      <c r="I942" s="245"/>
      <c r="J942" s="246"/>
      <c r="K942" s="138"/>
      <c r="L942" s="138"/>
      <c r="M942" s="138"/>
      <c r="N942" s="138"/>
      <c r="O942" s="138"/>
      <c r="P942" s="138"/>
      <c r="Q942" s="138"/>
      <c r="R942" s="138"/>
    </row>
    <row r="943" spans="1:18" s="134" customFormat="1" x14ac:dyDescent="0.25">
      <c r="A943" s="241">
        <v>43321</v>
      </c>
      <c r="B943" s="242">
        <v>180171945</v>
      </c>
      <c r="C943" s="247">
        <v>2</v>
      </c>
      <c r="D943" s="246">
        <v>195563</v>
      </c>
      <c r="E943" s="242"/>
      <c r="F943" s="247"/>
      <c r="G943" s="246"/>
      <c r="H943" s="245"/>
      <c r="I943" s="245"/>
      <c r="J943" s="246"/>
      <c r="K943" s="138"/>
      <c r="L943" s="138"/>
      <c r="M943" s="138"/>
      <c r="N943" s="138"/>
      <c r="O943" s="138"/>
      <c r="P943" s="138"/>
      <c r="Q943" s="138"/>
      <c r="R943" s="138"/>
    </row>
    <row r="944" spans="1:18" s="134" customFormat="1" x14ac:dyDescent="0.25">
      <c r="A944" s="241">
        <v>43321</v>
      </c>
      <c r="B944" s="242">
        <v>180171955</v>
      </c>
      <c r="C944" s="247">
        <v>2</v>
      </c>
      <c r="D944" s="246">
        <v>196438</v>
      </c>
      <c r="E944" s="242"/>
      <c r="F944" s="247"/>
      <c r="G944" s="246"/>
      <c r="H944" s="245"/>
      <c r="I944" s="245"/>
      <c r="J944" s="246"/>
      <c r="K944" s="138"/>
      <c r="L944" s="138"/>
      <c r="M944" s="138"/>
      <c r="N944" s="138"/>
      <c r="O944" s="138"/>
      <c r="P944" s="138"/>
      <c r="Q944" s="138"/>
      <c r="R944" s="138"/>
    </row>
    <row r="945" spans="1:18" s="134" customFormat="1" x14ac:dyDescent="0.25">
      <c r="A945" s="241">
        <v>43321</v>
      </c>
      <c r="B945" s="242">
        <v>180171969</v>
      </c>
      <c r="C945" s="247">
        <v>2</v>
      </c>
      <c r="D945" s="246">
        <v>259000</v>
      </c>
      <c r="E945" s="242"/>
      <c r="F945" s="247"/>
      <c r="G945" s="246"/>
      <c r="H945" s="245"/>
      <c r="I945" s="245">
        <v>4187577</v>
      </c>
      <c r="J945" s="246" t="s">
        <v>17</v>
      </c>
      <c r="K945" s="138"/>
      <c r="L945" s="138"/>
      <c r="M945" s="138"/>
      <c r="N945" s="138"/>
      <c r="O945" s="138"/>
      <c r="P945" s="138"/>
      <c r="Q945" s="138"/>
      <c r="R945" s="138"/>
    </row>
    <row r="946" spans="1:18" s="134" customFormat="1" x14ac:dyDescent="0.25">
      <c r="A946" s="241">
        <v>43322</v>
      </c>
      <c r="B946" s="242">
        <v>180171988</v>
      </c>
      <c r="C946" s="247">
        <v>4</v>
      </c>
      <c r="D946" s="246">
        <v>478013</v>
      </c>
      <c r="E946" s="242">
        <v>180044762</v>
      </c>
      <c r="F946" s="247">
        <v>2</v>
      </c>
      <c r="G946" s="246">
        <v>228900</v>
      </c>
      <c r="H946" s="245"/>
      <c r="I946" s="245"/>
      <c r="J946" s="246"/>
      <c r="K946" s="138"/>
      <c r="L946" s="138"/>
      <c r="M946" s="138"/>
      <c r="N946" s="138"/>
      <c r="O946" s="138"/>
      <c r="P946" s="138"/>
      <c r="Q946" s="138"/>
      <c r="R946" s="138"/>
    </row>
    <row r="947" spans="1:18" s="134" customFormat="1" x14ac:dyDescent="0.25">
      <c r="A947" s="241">
        <v>43322</v>
      </c>
      <c r="B947" s="242">
        <v>180171989</v>
      </c>
      <c r="C947" s="247">
        <v>24</v>
      </c>
      <c r="D947" s="246">
        <v>2697800</v>
      </c>
      <c r="E947" s="242">
        <v>180044765</v>
      </c>
      <c r="F947" s="247">
        <v>1</v>
      </c>
      <c r="G947" s="246">
        <v>139038</v>
      </c>
      <c r="H947" s="245"/>
      <c r="I947" s="245"/>
      <c r="J947" s="246"/>
      <c r="K947" s="138"/>
      <c r="L947" s="138"/>
      <c r="M947" s="138"/>
      <c r="N947" s="138"/>
      <c r="O947" s="138"/>
      <c r="P947" s="138"/>
      <c r="Q947" s="138"/>
      <c r="R947" s="138"/>
    </row>
    <row r="948" spans="1:18" s="134" customFormat="1" x14ac:dyDescent="0.25">
      <c r="A948" s="241">
        <v>43322</v>
      </c>
      <c r="B948" s="242">
        <v>180171995</v>
      </c>
      <c r="C948" s="247">
        <v>1</v>
      </c>
      <c r="D948" s="246">
        <v>47163</v>
      </c>
      <c r="E948" s="242"/>
      <c r="F948" s="247"/>
      <c r="G948" s="246"/>
      <c r="H948" s="245"/>
      <c r="I948" s="245"/>
      <c r="J948" s="246"/>
      <c r="K948" s="138"/>
      <c r="L948" s="138"/>
      <c r="M948" s="138"/>
      <c r="N948" s="138"/>
      <c r="O948" s="138"/>
      <c r="P948" s="138"/>
      <c r="Q948" s="138"/>
      <c r="R948" s="138"/>
    </row>
    <row r="949" spans="1:18" s="134" customFormat="1" x14ac:dyDescent="0.25">
      <c r="A949" s="241">
        <v>43322</v>
      </c>
      <c r="B949" s="242">
        <v>180172003</v>
      </c>
      <c r="C949" s="247">
        <v>2</v>
      </c>
      <c r="D949" s="246">
        <v>283675</v>
      </c>
      <c r="E949" s="242"/>
      <c r="F949" s="247"/>
      <c r="G949" s="246"/>
      <c r="H949" s="245"/>
      <c r="I949" s="245"/>
      <c r="J949" s="246"/>
      <c r="K949" s="138"/>
      <c r="L949" s="138"/>
      <c r="M949" s="138"/>
      <c r="N949" s="138"/>
      <c r="O949" s="138"/>
      <c r="P949" s="138"/>
      <c r="Q949" s="138"/>
      <c r="R949" s="138"/>
    </row>
    <row r="950" spans="1:18" s="134" customFormat="1" x14ac:dyDescent="0.25">
      <c r="A950" s="241">
        <v>43322</v>
      </c>
      <c r="B950" s="242">
        <v>180172006</v>
      </c>
      <c r="C950" s="247">
        <v>3</v>
      </c>
      <c r="D950" s="246">
        <v>413263</v>
      </c>
      <c r="E950" s="242"/>
      <c r="F950" s="247"/>
      <c r="G950" s="246"/>
      <c r="H950" s="245"/>
      <c r="I950" s="245"/>
      <c r="J950" s="246"/>
      <c r="K950" s="138"/>
      <c r="L950" s="138"/>
      <c r="M950" s="138"/>
      <c r="N950" s="138"/>
      <c r="O950" s="138"/>
      <c r="P950" s="138"/>
      <c r="Q950" s="138"/>
      <c r="R950" s="138"/>
    </row>
    <row r="951" spans="1:18" s="134" customFormat="1" x14ac:dyDescent="0.25">
      <c r="A951" s="241">
        <v>43322</v>
      </c>
      <c r="B951" s="242">
        <v>180172016</v>
      </c>
      <c r="C951" s="247">
        <v>15</v>
      </c>
      <c r="D951" s="246">
        <v>1549800</v>
      </c>
      <c r="E951" s="242"/>
      <c r="F951" s="247"/>
      <c r="G951" s="246"/>
      <c r="H951" s="245"/>
      <c r="I951" s="245"/>
      <c r="J951" s="246"/>
      <c r="K951" s="138"/>
      <c r="L951" s="138"/>
      <c r="M951" s="138"/>
      <c r="N951" s="138"/>
      <c r="O951" s="138"/>
      <c r="P951" s="138"/>
      <c r="Q951" s="138"/>
      <c r="R951" s="138"/>
    </row>
    <row r="952" spans="1:18" s="134" customFormat="1" x14ac:dyDescent="0.25">
      <c r="A952" s="241">
        <v>43322</v>
      </c>
      <c r="B952" s="242">
        <v>180172027</v>
      </c>
      <c r="C952" s="247">
        <v>5</v>
      </c>
      <c r="D952" s="246">
        <v>550725</v>
      </c>
      <c r="E952" s="242"/>
      <c r="F952" s="247"/>
      <c r="G952" s="246"/>
      <c r="H952" s="245"/>
      <c r="I952" s="245"/>
      <c r="J952" s="246"/>
      <c r="K952" s="138"/>
      <c r="L952" s="138"/>
      <c r="M952" s="138"/>
      <c r="N952" s="138"/>
      <c r="O952" s="138"/>
      <c r="P952" s="138"/>
      <c r="Q952" s="138"/>
      <c r="R952" s="138"/>
    </row>
    <row r="953" spans="1:18" s="134" customFormat="1" x14ac:dyDescent="0.25">
      <c r="A953" s="241">
        <v>43322</v>
      </c>
      <c r="B953" s="242">
        <v>180172036</v>
      </c>
      <c r="C953" s="247">
        <v>4</v>
      </c>
      <c r="D953" s="246">
        <v>353413</v>
      </c>
      <c r="E953" s="242"/>
      <c r="F953" s="247"/>
      <c r="G953" s="246"/>
      <c r="H953" s="245"/>
      <c r="I953" s="245"/>
      <c r="J953" s="246"/>
      <c r="K953" s="138"/>
      <c r="L953" s="138"/>
      <c r="M953" s="138"/>
      <c r="N953" s="138"/>
      <c r="O953" s="138"/>
      <c r="P953" s="138"/>
      <c r="Q953" s="138"/>
      <c r="R953" s="138"/>
    </row>
    <row r="954" spans="1:18" s="134" customFormat="1" x14ac:dyDescent="0.25">
      <c r="A954" s="241">
        <v>43322</v>
      </c>
      <c r="B954" s="242">
        <v>180172047</v>
      </c>
      <c r="C954" s="247">
        <v>1</v>
      </c>
      <c r="D954" s="246">
        <v>104213</v>
      </c>
      <c r="E954" s="242"/>
      <c r="F954" s="247"/>
      <c r="G954" s="246"/>
      <c r="H954" s="245"/>
      <c r="I954" s="245"/>
      <c r="J954" s="246"/>
      <c r="K954" s="138"/>
      <c r="L954" s="138"/>
      <c r="M954" s="138"/>
      <c r="N954" s="138"/>
      <c r="O954" s="138"/>
      <c r="P954" s="138"/>
      <c r="Q954" s="138"/>
      <c r="R954" s="138"/>
    </row>
    <row r="955" spans="1:18" s="134" customFormat="1" x14ac:dyDescent="0.25">
      <c r="A955" s="241">
        <v>43322</v>
      </c>
      <c r="B955" s="242">
        <v>180172053</v>
      </c>
      <c r="C955" s="247">
        <v>1</v>
      </c>
      <c r="D955" s="246">
        <v>108588</v>
      </c>
      <c r="E955" s="242"/>
      <c r="F955" s="247"/>
      <c r="G955" s="246"/>
      <c r="H955" s="245"/>
      <c r="I955" s="245"/>
      <c r="J955" s="246"/>
      <c r="K955" s="138"/>
      <c r="L955" s="138"/>
      <c r="M955" s="138"/>
      <c r="N955" s="138"/>
      <c r="O955" s="138"/>
      <c r="P955" s="138"/>
      <c r="Q955" s="138"/>
      <c r="R955" s="138"/>
    </row>
    <row r="956" spans="1:18" s="134" customFormat="1" x14ac:dyDescent="0.25">
      <c r="A956" s="241">
        <v>43322</v>
      </c>
      <c r="B956" s="242">
        <v>180172062</v>
      </c>
      <c r="C956" s="247">
        <v>3</v>
      </c>
      <c r="D956" s="246">
        <v>393838</v>
      </c>
      <c r="E956" s="242"/>
      <c r="F956" s="247"/>
      <c r="G956" s="246"/>
      <c r="H956" s="245"/>
      <c r="I956" s="245">
        <v>6612553</v>
      </c>
      <c r="J956" s="246" t="s">
        <v>17</v>
      </c>
      <c r="K956" s="138"/>
      <c r="L956" s="138"/>
      <c r="M956" s="138"/>
      <c r="N956" s="138"/>
      <c r="O956" s="138"/>
      <c r="P956" s="138"/>
      <c r="Q956" s="138"/>
      <c r="R956" s="138"/>
    </row>
    <row r="957" spans="1:18" s="134" customFormat="1" x14ac:dyDescent="0.25">
      <c r="A957" s="241">
        <v>43323</v>
      </c>
      <c r="B957" s="242">
        <v>180172074</v>
      </c>
      <c r="C957" s="247">
        <v>2</v>
      </c>
      <c r="D957" s="246">
        <v>216913</v>
      </c>
      <c r="E957" s="242">
        <v>180044771</v>
      </c>
      <c r="F957" s="247">
        <v>2</v>
      </c>
      <c r="G957" s="246">
        <v>168175</v>
      </c>
      <c r="H957" s="245"/>
      <c r="I957" s="245"/>
      <c r="J957" s="246"/>
      <c r="K957" s="138"/>
      <c r="L957" s="138"/>
      <c r="M957" s="138"/>
      <c r="N957" s="138"/>
      <c r="O957" s="138"/>
      <c r="P957" s="138"/>
      <c r="Q957" s="138"/>
      <c r="R957" s="138"/>
    </row>
    <row r="958" spans="1:18" s="134" customFormat="1" x14ac:dyDescent="0.25">
      <c r="A958" s="241">
        <v>43323</v>
      </c>
      <c r="B958" s="242">
        <v>180172075</v>
      </c>
      <c r="C958" s="247">
        <v>20</v>
      </c>
      <c r="D958" s="246">
        <v>1835488</v>
      </c>
      <c r="E958" s="242">
        <v>180044781</v>
      </c>
      <c r="F958" s="247">
        <v>1</v>
      </c>
      <c r="G958" s="246">
        <v>110075</v>
      </c>
      <c r="H958" s="245"/>
      <c r="I958" s="245"/>
      <c r="J958" s="246"/>
      <c r="K958" s="138"/>
      <c r="L958" s="138"/>
      <c r="M958" s="138"/>
      <c r="N958" s="138"/>
      <c r="O958" s="138"/>
      <c r="P958" s="138"/>
      <c r="Q958" s="138"/>
      <c r="R958" s="138"/>
    </row>
    <row r="959" spans="1:18" s="134" customFormat="1" x14ac:dyDescent="0.25">
      <c r="A959" s="241">
        <v>43323</v>
      </c>
      <c r="B959" s="242">
        <v>180172077</v>
      </c>
      <c r="C959" s="247">
        <v>1</v>
      </c>
      <c r="D959" s="246">
        <v>141838</v>
      </c>
      <c r="E959" s="242"/>
      <c r="F959" s="247"/>
      <c r="G959" s="246"/>
      <c r="H959" s="245"/>
      <c r="I959" s="245"/>
      <c r="J959" s="246"/>
      <c r="K959" s="138"/>
      <c r="L959" s="138"/>
      <c r="M959" s="138"/>
      <c r="N959" s="138"/>
      <c r="O959" s="138"/>
      <c r="P959" s="138"/>
      <c r="Q959" s="138"/>
      <c r="R959" s="138"/>
    </row>
    <row r="960" spans="1:18" s="134" customFormat="1" x14ac:dyDescent="0.25">
      <c r="A960" s="241">
        <v>43323</v>
      </c>
      <c r="B960" s="242">
        <v>180172094</v>
      </c>
      <c r="C960" s="247">
        <v>3</v>
      </c>
      <c r="D960" s="246">
        <v>390600</v>
      </c>
      <c r="E960" s="242"/>
      <c r="F960" s="247"/>
      <c r="G960" s="246"/>
      <c r="H960" s="245"/>
      <c r="I960" s="245"/>
      <c r="J960" s="246"/>
      <c r="K960" s="138"/>
      <c r="L960" s="138"/>
      <c r="M960" s="138"/>
      <c r="N960" s="138"/>
      <c r="O960" s="138"/>
      <c r="P960" s="138"/>
      <c r="Q960" s="138"/>
      <c r="R960" s="138"/>
    </row>
    <row r="961" spans="1:18" s="134" customFormat="1" x14ac:dyDescent="0.25">
      <c r="A961" s="241">
        <v>43323</v>
      </c>
      <c r="B961" s="242">
        <v>180172097</v>
      </c>
      <c r="C961" s="247">
        <v>4</v>
      </c>
      <c r="D961" s="246">
        <v>447125</v>
      </c>
      <c r="E961" s="242"/>
      <c r="F961" s="247"/>
      <c r="G961" s="246"/>
      <c r="H961" s="245"/>
      <c r="I961" s="245"/>
      <c r="J961" s="246"/>
      <c r="K961" s="138"/>
      <c r="L961" s="138"/>
      <c r="M961" s="138"/>
      <c r="N961" s="138"/>
      <c r="O961" s="138"/>
      <c r="P961" s="138"/>
      <c r="Q961" s="138"/>
      <c r="R961" s="138"/>
    </row>
    <row r="962" spans="1:18" s="134" customFormat="1" x14ac:dyDescent="0.25">
      <c r="A962" s="241">
        <v>43323</v>
      </c>
      <c r="B962" s="242">
        <v>180172122</v>
      </c>
      <c r="C962" s="247">
        <v>5</v>
      </c>
      <c r="D962" s="246">
        <v>507238</v>
      </c>
      <c r="E962" s="242"/>
      <c r="F962" s="247"/>
      <c r="G962" s="246"/>
      <c r="H962" s="245"/>
      <c r="I962" s="245"/>
      <c r="J962" s="246"/>
      <c r="K962" s="138"/>
      <c r="L962" s="138"/>
      <c r="M962" s="138"/>
      <c r="N962" s="138"/>
      <c r="O962" s="138"/>
      <c r="P962" s="138"/>
      <c r="Q962" s="138"/>
      <c r="R962" s="138"/>
    </row>
    <row r="963" spans="1:18" s="134" customFormat="1" x14ac:dyDescent="0.25">
      <c r="A963" s="241">
        <v>43323</v>
      </c>
      <c r="B963" s="242">
        <v>180172136</v>
      </c>
      <c r="C963" s="247">
        <v>2</v>
      </c>
      <c r="D963" s="246">
        <v>231438</v>
      </c>
      <c r="E963" s="242"/>
      <c r="F963" s="247"/>
      <c r="G963" s="246"/>
      <c r="H963" s="245"/>
      <c r="I963" s="245">
        <v>3492390</v>
      </c>
      <c r="J963" s="246" t="s">
        <v>17</v>
      </c>
      <c r="K963" s="138"/>
      <c r="L963" s="138"/>
      <c r="M963" s="138"/>
      <c r="N963" s="138"/>
      <c r="O963" s="138"/>
      <c r="P963" s="138"/>
      <c r="Q963" s="138"/>
      <c r="R963" s="138"/>
    </row>
    <row r="964" spans="1:18" s="134" customFormat="1" x14ac:dyDescent="0.25">
      <c r="A964" s="241">
        <v>43325</v>
      </c>
      <c r="B964" s="242">
        <v>180172260</v>
      </c>
      <c r="C964" s="247">
        <v>45</v>
      </c>
      <c r="D964" s="246">
        <v>4702688</v>
      </c>
      <c r="E964" s="242"/>
      <c r="F964" s="247"/>
      <c r="G964" s="246"/>
      <c r="H964" s="245"/>
      <c r="I964" s="245"/>
      <c r="J964" s="246"/>
      <c r="K964" s="138"/>
      <c r="L964" s="138"/>
      <c r="M964" s="138"/>
      <c r="N964" s="138"/>
      <c r="O964" s="138"/>
      <c r="P964" s="138"/>
      <c r="Q964" s="138"/>
      <c r="R964" s="138"/>
    </row>
    <row r="965" spans="1:18" s="134" customFormat="1" x14ac:dyDescent="0.25">
      <c r="A965" s="241">
        <v>43325</v>
      </c>
      <c r="B965" s="242">
        <v>180172265</v>
      </c>
      <c r="C965" s="247">
        <v>1</v>
      </c>
      <c r="D965" s="246">
        <v>75775</v>
      </c>
      <c r="E965" s="242"/>
      <c r="F965" s="247"/>
      <c r="G965" s="246"/>
      <c r="H965" s="245"/>
      <c r="I965" s="245"/>
      <c r="J965" s="246"/>
      <c r="K965" s="138"/>
      <c r="L965" s="138"/>
      <c r="M965" s="138"/>
      <c r="N965" s="138"/>
      <c r="O965" s="138"/>
      <c r="P965" s="138"/>
      <c r="Q965" s="138"/>
      <c r="R965" s="138"/>
    </row>
    <row r="966" spans="1:18" s="134" customFormat="1" x14ac:dyDescent="0.25">
      <c r="A966" s="241">
        <v>43325</v>
      </c>
      <c r="B966" s="242">
        <v>180172267</v>
      </c>
      <c r="C966" s="247">
        <v>6</v>
      </c>
      <c r="D966" s="246">
        <v>689588</v>
      </c>
      <c r="E966" s="242"/>
      <c r="F966" s="247"/>
      <c r="G966" s="246"/>
      <c r="H966" s="245"/>
      <c r="I966" s="245"/>
      <c r="J966" s="246"/>
      <c r="K966" s="138"/>
      <c r="L966" s="138"/>
      <c r="M966" s="138"/>
      <c r="N966" s="138"/>
      <c r="O966" s="138"/>
      <c r="P966" s="138"/>
      <c r="Q966" s="138"/>
      <c r="R966" s="138"/>
    </row>
    <row r="967" spans="1:18" s="134" customFormat="1" x14ac:dyDescent="0.25">
      <c r="A967" s="241">
        <v>43325</v>
      </c>
      <c r="B967" s="242">
        <v>180172277</v>
      </c>
      <c r="C967" s="247">
        <v>10</v>
      </c>
      <c r="D967" s="246">
        <v>1197613</v>
      </c>
      <c r="E967" s="242"/>
      <c r="F967" s="247"/>
      <c r="G967" s="246"/>
      <c r="H967" s="245"/>
      <c r="I967" s="245"/>
      <c r="J967" s="246"/>
      <c r="K967" s="138"/>
      <c r="L967" s="138"/>
      <c r="M967" s="138"/>
      <c r="N967" s="138"/>
      <c r="O967" s="138"/>
      <c r="P967" s="138"/>
      <c r="Q967" s="138"/>
      <c r="R967" s="138"/>
    </row>
    <row r="968" spans="1:18" s="134" customFormat="1" x14ac:dyDescent="0.25">
      <c r="A968" s="241">
        <v>43325</v>
      </c>
      <c r="B968" s="242">
        <v>180172282</v>
      </c>
      <c r="C968" s="247">
        <v>6</v>
      </c>
      <c r="D968" s="246">
        <v>749788</v>
      </c>
      <c r="E968" s="242"/>
      <c r="F968" s="247"/>
      <c r="G968" s="246"/>
      <c r="H968" s="245"/>
      <c r="I968" s="245"/>
      <c r="J968" s="246"/>
      <c r="K968" s="138"/>
      <c r="L968" s="138"/>
      <c r="M968" s="138"/>
      <c r="N968" s="138"/>
      <c r="O968" s="138"/>
      <c r="P968" s="138"/>
      <c r="Q968" s="138"/>
      <c r="R968" s="138"/>
    </row>
    <row r="969" spans="1:18" s="134" customFormat="1" x14ac:dyDescent="0.25">
      <c r="A969" s="241">
        <v>43325</v>
      </c>
      <c r="B969" s="242">
        <v>180172317</v>
      </c>
      <c r="C969" s="247">
        <v>12</v>
      </c>
      <c r="D969" s="246">
        <v>1510863</v>
      </c>
      <c r="E969" s="242"/>
      <c r="F969" s="247"/>
      <c r="G969" s="246"/>
      <c r="H969" s="245"/>
      <c r="I969" s="245"/>
      <c r="J969" s="246"/>
      <c r="K969" s="138"/>
      <c r="L969" s="138"/>
      <c r="M969" s="138"/>
      <c r="N969" s="138"/>
      <c r="O969" s="138"/>
      <c r="P969" s="138"/>
      <c r="Q969" s="138"/>
      <c r="R969" s="138"/>
    </row>
    <row r="970" spans="1:18" s="134" customFormat="1" x14ac:dyDescent="0.25">
      <c r="A970" s="241">
        <v>43325</v>
      </c>
      <c r="B970" s="242">
        <v>180172335</v>
      </c>
      <c r="C970" s="247">
        <v>4</v>
      </c>
      <c r="D970" s="246">
        <v>479500</v>
      </c>
      <c r="E970" s="242"/>
      <c r="F970" s="247"/>
      <c r="G970" s="246"/>
      <c r="H970" s="245"/>
      <c r="I970" s="245"/>
      <c r="J970" s="246"/>
      <c r="K970" s="138"/>
      <c r="L970" s="138"/>
      <c r="M970" s="138"/>
      <c r="N970" s="138"/>
      <c r="O970" s="138"/>
      <c r="P970" s="138"/>
      <c r="Q970" s="138"/>
      <c r="R970" s="138"/>
    </row>
    <row r="971" spans="1:18" s="134" customFormat="1" x14ac:dyDescent="0.25">
      <c r="A971" s="241">
        <v>43325</v>
      </c>
      <c r="B971" s="242">
        <v>180172343</v>
      </c>
      <c r="C971" s="247">
        <v>4</v>
      </c>
      <c r="D971" s="246">
        <v>386225</v>
      </c>
      <c r="E971" s="242"/>
      <c r="F971" s="247"/>
      <c r="G971" s="246"/>
      <c r="H971" s="245"/>
      <c r="I971" s="245">
        <v>9792040</v>
      </c>
      <c r="J971" s="246" t="s">
        <v>17</v>
      </c>
      <c r="K971" s="138"/>
      <c r="L971" s="138"/>
      <c r="M971" s="138"/>
      <c r="N971" s="138"/>
      <c r="O971" s="138"/>
      <c r="P971" s="138"/>
      <c r="Q971" s="138"/>
      <c r="R971" s="138"/>
    </row>
    <row r="972" spans="1:18" s="134" customFormat="1" x14ac:dyDescent="0.25">
      <c r="A972" s="241">
        <v>43326</v>
      </c>
      <c r="B972" s="242">
        <v>180172371</v>
      </c>
      <c r="C972" s="247">
        <v>20</v>
      </c>
      <c r="D972" s="246">
        <v>2143138</v>
      </c>
      <c r="E972" s="242">
        <v>180044830</v>
      </c>
      <c r="F972" s="247">
        <v>11</v>
      </c>
      <c r="G972" s="246">
        <v>1092350</v>
      </c>
      <c r="H972" s="245"/>
      <c r="I972" s="245"/>
      <c r="J972" s="246"/>
      <c r="K972" s="138"/>
      <c r="L972" s="138"/>
      <c r="M972" s="138"/>
      <c r="N972" s="138"/>
      <c r="O972" s="138"/>
      <c r="P972" s="138"/>
      <c r="Q972" s="138"/>
      <c r="R972" s="138"/>
    </row>
    <row r="973" spans="1:18" s="134" customFormat="1" x14ac:dyDescent="0.25">
      <c r="A973" s="241">
        <v>43326</v>
      </c>
      <c r="B973" s="242">
        <v>180172386</v>
      </c>
      <c r="C973" s="247">
        <v>6</v>
      </c>
      <c r="D973" s="246">
        <v>673400</v>
      </c>
      <c r="E973" s="242">
        <v>180044838</v>
      </c>
      <c r="F973" s="247">
        <v>1</v>
      </c>
      <c r="G973" s="246">
        <v>132038</v>
      </c>
      <c r="H973" s="245"/>
      <c r="I973" s="245"/>
      <c r="J973" s="246"/>
      <c r="K973" s="138"/>
      <c r="L973" s="138"/>
      <c r="M973" s="138"/>
      <c r="N973" s="138"/>
      <c r="O973" s="138"/>
      <c r="P973" s="138"/>
      <c r="Q973" s="138"/>
      <c r="R973" s="138"/>
    </row>
    <row r="974" spans="1:18" s="134" customFormat="1" x14ac:dyDescent="0.25">
      <c r="A974" s="241">
        <v>43326</v>
      </c>
      <c r="B974" s="242">
        <v>180172394</v>
      </c>
      <c r="C974" s="247">
        <v>4</v>
      </c>
      <c r="D974" s="246">
        <v>441350</v>
      </c>
      <c r="E974" s="242"/>
      <c r="F974" s="247"/>
      <c r="G974" s="246"/>
      <c r="H974" s="245"/>
      <c r="I974" s="245"/>
      <c r="J974" s="246"/>
      <c r="K974" s="138"/>
      <c r="L974" s="138"/>
      <c r="M974" s="138"/>
      <c r="N974" s="138"/>
      <c r="O974" s="138"/>
      <c r="P974" s="138"/>
      <c r="Q974" s="138"/>
      <c r="R974" s="138"/>
    </row>
    <row r="975" spans="1:18" s="134" customFormat="1" x14ac:dyDescent="0.25">
      <c r="A975" s="241">
        <v>43326</v>
      </c>
      <c r="B975" s="242">
        <v>180172400</v>
      </c>
      <c r="C975" s="247">
        <v>6</v>
      </c>
      <c r="D975" s="246">
        <v>710325</v>
      </c>
      <c r="E975" s="242"/>
      <c r="F975" s="247"/>
      <c r="G975" s="246"/>
      <c r="H975" s="245"/>
      <c r="I975" s="245"/>
      <c r="J975" s="246"/>
      <c r="K975" s="138"/>
      <c r="L975" s="138"/>
      <c r="M975" s="138"/>
      <c r="N975" s="138"/>
      <c r="O975" s="138"/>
      <c r="P975" s="138"/>
      <c r="Q975" s="138"/>
      <c r="R975" s="138"/>
    </row>
    <row r="976" spans="1:18" s="134" customFormat="1" x14ac:dyDescent="0.25">
      <c r="A976" s="241">
        <v>43326</v>
      </c>
      <c r="B976" s="242">
        <v>180172418</v>
      </c>
      <c r="C976" s="247">
        <v>3</v>
      </c>
      <c r="D976" s="246">
        <v>417375</v>
      </c>
      <c r="E976" s="242"/>
      <c r="F976" s="247"/>
      <c r="G976" s="246"/>
      <c r="H976" s="245"/>
      <c r="I976" s="245"/>
      <c r="J976" s="246"/>
      <c r="K976" s="138"/>
      <c r="L976" s="138"/>
      <c r="M976" s="138"/>
      <c r="N976" s="138"/>
      <c r="O976" s="138"/>
      <c r="P976" s="138"/>
      <c r="Q976" s="138"/>
      <c r="R976" s="138"/>
    </row>
    <row r="977" spans="1:18" s="134" customFormat="1" x14ac:dyDescent="0.25">
      <c r="A977" s="241">
        <v>43326</v>
      </c>
      <c r="B977" s="242">
        <v>180172422</v>
      </c>
      <c r="C977" s="247">
        <v>5</v>
      </c>
      <c r="D977" s="246">
        <v>497613</v>
      </c>
      <c r="E977" s="242"/>
      <c r="F977" s="247"/>
      <c r="G977" s="246"/>
      <c r="H977" s="245"/>
      <c r="I977" s="245"/>
      <c r="J977" s="246"/>
      <c r="K977" s="138"/>
      <c r="L977" s="138"/>
      <c r="M977" s="138"/>
      <c r="N977" s="138"/>
      <c r="O977" s="138"/>
      <c r="P977" s="138"/>
      <c r="Q977" s="138"/>
      <c r="R977" s="138"/>
    </row>
    <row r="978" spans="1:18" s="134" customFormat="1" x14ac:dyDescent="0.25">
      <c r="A978" s="241">
        <v>43326</v>
      </c>
      <c r="B978" s="242">
        <v>180172425</v>
      </c>
      <c r="C978" s="247">
        <v>1</v>
      </c>
      <c r="D978" s="246">
        <v>91700</v>
      </c>
      <c r="E978" s="242"/>
      <c r="F978" s="247"/>
      <c r="G978" s="246"/>
      <c r="H978" s="245"/>
      <c r="I978" s="245"/>
      <c r="J978" s="246"/>
      <c r="K978" s="138"/>
      <c r="L978" s="138"/>
      <c r="M978" s="138"/>
      <c r="N978" s="138"/>
      <c r="O978" s="138"/>
      <c r="P978" s="138"/>
      <c r="Q978" s="138"/>
      <c r="R978" s="138"/>
    </row>
    <row r="979" spans="1:18" s="134" customFormat="1" x14ac:dyDescent="0.25">
      <c r="A979" s="241">
        <v>43326</v>
      </c>
      <c r="B979" s="242">
        <v>180172440</v>
      </c>
      <c r="C979" s="247">
        <v>1</v>
      </c>
      <c r="D979" s="246">
        <v>80325</v>
      </c>
      <c r="E979" s="242"/>
      <c r="F979" s="247"/>
      <c r="G979" s="246"/>
      <c r="H979" s="245"/>
      <c r="I979" s="245"/>
      <c r="J979" s="246"/>
      <c r="K979" s="138"/>
      <c r="L979" s="138"/>
      <c r="M979" s="138"/>
      <c r="N979" s="138"/>
      <c r="O979" s="138"/>
      <c r="P979" s="138"/>
      <c r="Q979" s="138"/>
      <c r="R979" s="138"/>
    </row>
    <row r="980" spans="1:18" s="134" customFormat="1" x14ac:dyDescent="0.25">
      <c r="A980" s="241">
        <v>43326</v>
      </c>
      <c r="B980" s="242">
        <v>180172448</v>
      </c>
      <c r="C980" s="247">
        <v>6</v>
      </c>
      <c r="D980" s="246">
        <v>851025</v>
      </c>
      <c r="E980" s="242"/>
      <c r="F980" s="247"/>
      <c r="G980" s="246"/>
      <c r="H980" s="245"/>
      <c r="I980" s="245">
        <v>4681863</v>
      </c>
      <c r="J980" s="246" t="s">
        <v>17</v>
      </c>
      <c r="K980" s="138"/>
      <c r="L980" s="138"/>
      <c r="M980" s="138"/>
      <c r="N980" s="138"/>
      <c r="O980" s="138"/>
      <c r="P980" s="138"/>
      <c r="Q980" s="138"/>
      <c r="R980" s="138"/>
    </row>
    <row r="981" spans="1:18" s="134" customFormat="1" x14ac:dyDescent="0.25">
      <c r="A981" s="241">
        <v>43327</v>
      </c>
      <c r="B981" s="242">
        <v>180172469</v>
      </c>
      <c r="C981" s="247">
        <v>15</v>
      </c>
      <c r="D981" s="246">
        <v>1820175</v>
      </c>
      <c r="E981" s="242">
        <v>180044846</v>
      </c>
      <c r="F981" s="247">
        <v>2</v>
      </c>
      <c r="G981" s="246">
        <v>175263</v>
      </c>
      <c r="H981" s="245"/>
      <c r="I981" s="245"/>
      <c r="J981" s="246"/>
      <c r="K981" s="138"/>
      <c r="L981" s="138"/>
      <c r="M981" s="138"/>
      <c r="N981" s="138"/>
      <c r="O981" s="138"/>
      <c r="P981" s="138"/>
      <c r="Q981" s="138"/>
      <c r="R981" s="138"/>
    </row>
    <row r="982" spans="1:18" s="134" customFormat="1" x14ac:dyDescent="0.25">
      <c r="A982" s="241">
        <v>43327</v>
      </c>
      <c r="B982" s="242">
        <v>180172472</v>
      </c>
      <c r="C982" s="247">
        <v>6</v>
      </c>
      <c r="D982" s="246">
        <v>633675</v>
      </c>
      <c r="E982" s="242"/>
      <c r="F982" s="247"/>
      <c r="G982" s="246"/>
      <c r="H982" s="245"/>
      <c r="I982" s="245"/>
      <c r="J982" s="246"/>
      <c r="K982" s="138"/>
      <c r="L982" s="138"/>
      <c r="M982" s="138"/>
      <c r="N982" s="138"/>
      <c r="O982" s="138"/>
      <c r="P982" s="138"/>
      <c r="Q982" s="138"/>
      <c r="R982" s="138"/>
    </row>
    <row r="983" spans="1:18" s="134" customFormat="1" x14ac:dyDescent="0.25">
      <c r="A983" s="241">
        <v>43327</v>
      </c>
      <c r="B983" s="242">
        <v>180172480</v>
      </c>
      <c r="C983" s="247">
        <v>3</v>
      </c>
      <c r="D983" s="246">
        <v>315613</v>
      </c>
      <c r="E983" s="242"/>
      <c r="F983" s="247"/>
      <c r="G983" s="246"/>
      <c r="H983" s="245"/>
      <c r="I983" s="245"/>
      <c r="J983" s="246"/>
      <c r="K983" s="138"/>
      <c r="L983" s="138"/>
      <c r="M983" s="138"/>
      <c r="N983" s="138"/>
      <c r="O983" s="138"/>
      <c r="P983" s="138"/>
      <c r="Q983" s="138"/>
      <c r="R983" s="138"/>
    </row>
    <row r="984" spans="1:18" s="134" customFormat="1" x14ac:dyDescent="0.25">
      <c r="A984" s="241">
        <v>43327</v>
      </c>
      <c r="B984" s="242">
        <v>180172949</v>
      </c>
      <c r="C984" s="247">
        <v>3</v>
      </c>
      <c r="D984" s="246">
        <v>449838</v>
      </c>
      <c r="E984" s="242"/>
      <c r="F984" s="247"/>
      <c r="G984" s="246"/>
      <c r="H984" s="245"/>
      <c r="I984" s="245"/>
      <c r="J984" s="246"/>
      <c r="K984" s="138"/>
      <c r="L984" s="138"/>
      <c r="M984" s="138"/>
      <c r="N984" s="138"/>
      <c r="O984" s="138"/>
      <c r="P984" s="138"/>
      <c r="Q984" s="138"/>
      <c r="R984" s="138"/>
    </row>
    <row r="985" spans="1:18" s="134" customFormat="1" x14ac:dyDescent="0.25">
      <c r="A985" s="241">
        <v>43327</v>
      </c>
      <c r="B985" s="242">
        <v>180172512</v>
      </c>
      <c r="C985" s="247">
        <v>6</v>
      </c>
      <c r="D985" s="246">
        <v>607775</v>
      </c>
      <c r="E985" s="242"/>
      <c r="F985" s="247"/>
      <c r="G985" s="246"/>
      <c r="H985" s="245"/>
      <c r="I985" s="245"/>
      <c r="J985" s="246"/>
      <c r="K985" s="138"/>
      <c r="L985" s="138"/>
      <c r="M985" s="138"/>
      <c r="N985" s="138"/>
      <c r="O985" s="138"/>
      <c r="P985" s="138"/>
      <c r="Q985" s="138"/>
      <c r="R985" s="138"/>
    </row>
    <row r="986" spans="1:18" s="134" customFormat="1" x14ac:dyDescent="0.25">
      <c r="A986" s="241">
        <v>43327</v>
      </c>
      <c r="B986" s="242">
        <v>180172521</v>
      </c>
      <c r="C986" s="247">
        <v>3</v>
      </c>
      <c r="D986" s="246">
        <v>422450</v>
      </c>
      <c r="E986" s="242"/>
      <c r="F986" s="247"/>
      <c r="G986" s="246"/>
      <c r="H986" s="245"/>
      <c r="I986" s="245"/>
      <c r="J986" s="246"/>
      <c r="K986" s="138"/>
      <c r="L986" s="138"/>
      <c r="M986" s="138"/>
      <c r="N986" s="138"/>
      <c r="O986" s="138"/>
      <c r="P986" s="138"/>
      <c r="Q986" s="138"/>
      <c r="R986" s="138"/>
    </row>
    <row r="987" spans="1:18" s="134" customFormat="1" x14ac:dyDescent="0.25">
      <c r="A987" s="241">
        <v>43327</v>
      </c>
      <c r="B987" s="242">
        <v>180172527</v>
      </c>
      <c r="C987" s="247">
        <v>2</v>
      </c>
      <c r="D987" s="246">
        <v>205800</v>
      </c>
      <c r="E987" s="242"/>
      <c r="F987" s="247"/>
      <c r="G987" s="246"/>
      <c r="H987" s="245"/>
      <c r="I987" s="245"/>
      <c r="J987" s="246"/>
      <c r="K987" s="138"/>
      <c r="L987" s="138"/>
      <c r="M987" s="138"/>
      <c r="N987" s="138"/>
      <c r="O987" s="138"/>
      <c r="P987" s="138"/>
      <c r="Q987" s="138"/>
      <c r="R987" s="138"/>
    </row>
    <row r="988" spans="1:18" s="134" customFormat="1" x14ac:dyDescent="0.25">
      <c r="A988" s="241">
        <v>43327</v>
      </c>
      <c r="B988" s="242">
        <v>180172531</v>
      </c>
      <c r="C988" s="247">
        <v>1</v>
      </c>
      <c r="D988" s="246">
        <v>96075</v>
      </c>
      <c r="E988" s="242"/>
      <c r="F988" s="247"/>
      <c r="G988" s="246"/>
      <c r="H988" s="245"/>
      <c r="I988" s="245"/>
      <c r="J988" s="246"/>
      <c r="K988" s="138"/>
      <c r="L988" s="138"/>
      <c r="M988" s="138"/>
      <c r="N988" s="138"/>
      <c r="O988" s="138"/>
      <c r="P988" s="138"/>
      <c r="Q988" s="138"/>
      <c r="R988" s="138"/>
    </row>
    <row r="989" spans="1:18" s="134" customFormat="1" x14ac:dyDescent="0.25">
      <c r="A989" s="241">
        <v>43327</v>
      </c>
      <c r="B989" s="242">
        <v>180172547</v>
      </c>
      <c r="C989" s="247">
        <v>53</v>
      </c>
      <c r="D989" s="246">
        <v>5073425</v>
      </c>
      <c r="E989" s="242"/>
      <c r="F989" s="247"/>
      <c r="G989" s="246"/>
      <c r="H989" s="245"/>
      <c r="I989" s="245">
        <v>9449563</v>
      </c>
      <c r="J989" s="246" t="s">
        <v>17</v>
      </c>
      <c r="K989" s="138"/>
      <c r="L989" s="138"/>
      <c r="M989" s="138"/>
      <c r="N989" s="138"/>
      <c r="O989" s="138"/>
      <c r="P989" s="138"/>
      <c r="Q989" s="138"/>
      <c r="R989" s="138"/>
    </row>
    <row r="990" spans="1:18" s="134" customFormat="1" x14ac:dyDescent="0.25">
      <c r="A990" s="241">
        <v>43328</v>
      </c>
      <c r="B990" s="242">
        <v>180172566</v>
      </c>
      <c r="C990" s="247">
        <v>12</v>
      </c>
      <c r="D990" s="246">
        <v>1007738</v>
      </c>
      <c r="E990" s="242">
        <v>180044864</v>
      </c>
      <c r="F990" s="247">
        <v>3</v>
      </c>
      <c r="G990" s="246">
        <v>320863</v>
      </c>
      <c r="H990" s="245"/>
      <c r="I990" s="245"/>
      <c r="J990" s="246"/>
      <c r="K990" s="138"/>
      <c r="L990" s="138"/>
      <c r="M990" s="138"/>
      <c r="N990" s="138"/>
      <c r="O990" s="138"/>
      <c r="P990" s="138"/>
      <c r="Q990" s="138"/>
      <c r="R990" s="138"/>
    </row>
    <row r="991" spans="1:18" s="134" customFormat="1" x14ac:dyDescent="0.25">
      <c r="A991" s="241">
        <v>43328</v>
      </c>
      <c r="B991" s="242">
        <v>180172751</v>
      </c>
      <c r="C991" s="247">
        <v>4</v>
      </c>
      <c r="D991" s="246">
        <v>498050</v>
      </c>
      <c r="E991" s="242"/>
      <c r="F991" s="247"/>
      <c r="G991" s="246"/>
      <c r="H991" s="245"/>
      <c r="I991" s="245"/>
      <c r="J991" s="246"/>
      <c r="K991" s="138"/>
      <c r="L991" s="138"/>
      <c r="M991" s="138"/>
      <c r="N991" s="138"/>
      <c r="O991" s="138"/>
      <c r="P991" s="138"/>
      <c r="Q991" s="138"/>
      <c r="R991" s="138"/>
    </row>
    <row r="992" spans="1:18" s="134" customFormat="1" x14ac:dyDescent="0.25">
      <c r="A992" s="241">
        <v>43328</v>
      </c>
      <c r="B992" s="242">
        <v>180172575</v>
      </c>
      <c r="C992" s="247">
        <v>4</v>
      </c>
      <c r="D992" s="246">
        <v>481775</v>
      </c>
      <c r="E992" s="242"/>
      <c r="F992" s="247"/>
      <c r="G992" s="246"/>
      <c r="H992" s="245"/>
      <c r="I992" s="245"/>
      <c r="J992" s="246"/>
      <c r="K992" s="138"/>
      <c r="L992" s="138"/>
      <c r="M992" s="138"/>
      <c r="N992" s="138"/>
      <c r="O992" s="138"/>
      <c r="P992" s="138"/>
      <c r="Q992" s="138"/>
      <c r="R992" s="138"/>
    </row>
    <row r="993" spans="1:18" s="134" customFormat="1" x14ac:dyDescent="0.25">
      <c r="A993" s="241">
        <v>43328</v>
      </c>
      <c r="B993" s="242">
        <v>180172582</v>
      </c>
      <c r="C993" s="247">
        <v>4</v>
      </c>
      <c r="D993" s="246">
        <v>516950</v>
      </c>
      <c r="E993" s="242"/>
      <c r="F993" s="247"/>
      <c r="G993" s="246"/>
      <c r="H993" s="245"/>
      <c r="I993" s="245"/>
      <c r="J993" s="246"/>
      <c r="K993" s="138"/>
      <c r="L993" s="138"/>
      <c r="M993" s="138"/>
      <c r="N993" s="138"/>
      <c r="O993" s="138"/>
      <c r="P993" s="138"/>
      <c r="Q993" s="138"/>
      <c r="R993" s="138"/>
    </row>
    <row r="994" spans="1:18" s="134" customFormat="1" x14ac:dyDescent="0.25">
      <c r="A994" s="241">
        <v>43328</v>
      </c>
      <c r="B994" s="242">
        <v>180172601</v>
      </c>
      <c r="C994" s="247">
        <v>8</v>
      </c>
      <c r="D994" s="246">
        <v>816638</v>
      </c>
      <c r="E994" s="242"/>
      <c r="F994" s="247"/>
      <c r="G994" s="246"/>
      <c r="H994" s="245"/>
      <c r="I994" s="245"/>
      <c r="J994" s="246"/>
      <c r="K994" s="138"/>
      <c r="L994" s="138"/>
      <c r="M994" s="138"/>
      <c r="N994" s="138"/>
      <c r="O994" s="138"/>
      <c r="P994" s="138"/>
      <c r="Q994" s="138"/>
      <c r="R994" s="138"/>
    </row>
    <row r="995" spans="1:18" s="134" customFormat="1" x14ac:dyDescent="0.25">
      <c r="A995" s="241">
        <v>43328</v>
      </c>
      <c r="B995" s="242">
        <v>180172607</v>
      </c>
      <c r="C995" s="247">
        <v>3</v>
      </c>
      <c r="D995" s="246">
        <v>334863</v>
      </c>
      <c r="E995" s="242"/>
      <c r="F995" s="247"/>
      <c r="G995" s="246"/>
      <c r="H995" s="245"/>
      <c r="I995" s="245"/>
      <c r="J995" s="246"/>
      <c r="K995" s="138"/>
      <c r="L995" s="138"/>
      <c r="M995" s="138"/>
      <c r="N995" s="138"/>
      <c r="O995" s="138"/>
      <c r="P995" s="138"/>
      <c r="Q995" s="138"/>
      <c r="R995" s="138"/>
    </row>
    <row r="996" spans="1:18" s="134" customFormat="1" x14ac:dyDescent="0.25">
      <c r="A996" s="241">
        <v>43328</v>
      </c>
      <c r="B996" s="242">
        <v>180172618</v>
      </c>
      <c r="C996" s="247">
        <v>1</v>
      </c>
      <c r="D996" s="246">
        <v>44363</v>
      </c>
      <c r="E996" s="242"/>
      <c r="F996" s="247"/>
      <c r="G996" s="246"/>
      <c r="H996" s="245"/>
      <c r="I996" s="245">
        <v>3379514</v>
      </c>
      <c r="J996" s="246" t="s">
        <v>17</v>
      </c>
      <c r="K996" s="138"/>
      <c r="L996" s="138"/>
      <c r="M996" s="138"/>
      <c r="N996" s="138"/>
      <c r="O996" s="138"/>
      <c r="P996" s="138"/>
      <c r="Q996" s="138"/>
      <c r="R996" s="138"/>
    </row>
    <row r="997" spans="1:18" s="134" customFormat="1" x14ac:dyDescent="0.25">
      <c r="A997" s="241">
        <v>43330</v>
      </c>
      <c r="B997" s="242">
        <v>180172672</v>
      </c>
      <c r="C997" s="247">
        <v>34</v>
      </c>
      <c r="D997" s="246">
        <v>3777113</v>
      </c>
      <c r="E997" s="242">
        <v>180044883</v>
      </c>
      <c r="F997" s="247">
        <v>2</v>
      </c>
      <c r="G997" s="246">
        <v>216475</v>
      </c>
      <c r="H997" s="245"/>
      <c r="I997" s="245"/>
      <c r="J997" s="246"/>
      <c r="K997" s="138"/>
      <c r="L997" s="138"/>
      <c r="M997" s="138"/>
      <c r="N997" s="138"/>
      <c r="O997" s="138"/>
      <c r="P997" s="138"/>
      <c r="Q997" s="138"/>
      <c r="R997" s="138"/>
    </row>
    <row r="998" spans="1:18" s="134" customFormat="1" x14ac:dyDescent="0.25">
      <c r="A998" s="241">
        <v>43330</v>
      </c>
      <c r="B998" s="242">
        <v>180172673</v>
      </c>
      <c r="C998" s="247">
        <v>1</v>
      </c>
      <c r="D998" s="246">
        <v>88200</v>
      </c>
      <c r="E998" s="242"/>
      <c r="F998" s="247"/>
      <c r="G998" s="246"/>
      <c r="H998" s="245"/>
      <c r="I998" s="245"/>
      <c r="J998" s="246"/>
      <c r="K998" s="138"/>
      <c r="L998" s="138"/>
      <c r="M998" s="138"/>
      <c r="N998" s="138"/>
      <c r="O998" s="138"/>
      <c r="P998" s="138"/>
      <c r="Q998" s="138"/>
      <c r="R998" s="138"/>
    </row>
    <row r="999" spans="1:18" s="134" customFormat="1" x14ac:dyDescent="0.25">
      <c r="A999" s="241">
        <v>43330</v>
      </c>
      <c r="B999" s="242">
        <v>180172689</v>
      </c>
      <c r="C999" s="247">
        <v>2</v>
      </c>
      <c r="D999" s="246">
        <v>190750</v>
      </c>
      <c r="E999" s="242"/>
      <c r="F999" s="247"/>
      <c r="G999" s="246"/>
      <c r="H999" s="245"/>
      <c r="I999" s="245"/>
      <c r="J999" s="246"/>
      <c r="K999" s="138"/>
      <c r="L999" s="138"/>
      <c r="M999" s="138"/>
      <c r="N999" s="138"/>
      <c r="O999" s="138"/>
      <c r="P999" s="138"/>
      <c r="Q999" s="138"/>
      <c r="R999" s="138"/>
    </row>
    <row r="1000" spans="1:18" s="134" customFormat="1" x14ac:dyDescent="0.25">
      <c r="A1000" s="241">
        <v>43330</v>
      </c>
      <c r="B1000" s="242">
        <v>180172692</v>
      </c>
      <c r="C1000" s="247">
        <v>2</v>
      </c>
      <c r="D1000" s="246">
        <v>265475</v>
      </c>
      <c r="E1000" s="242"/>
      <c r="F1000" s="247"/>
      <c r="G1000" s="246"/>
      <c r="H1000" s="245"/>
      <c r="I1000" s="245"/>
      <c r="J1000" s="246"/>
      <c r="K1000" s="138"/>
      <c r="L1000" s="138"/>
      <c r="M1000" s="138"/>
      <c r="N1000" s="138"/>
      <c r="O1000" s="138"/>
      <c r="P1000" s="138"/>
      <c r="Q1000" s="138"/>
      <c r="R1000" s="138"/>
    </row>
    <row r="1001" spans="1:18" s="134" customFormat="1" x14ac:dyDescent="0.25">
      <c r="A1001" s="241">
        <v>43330</v>
      </c>
      <c r="B1001" s="242">
        <v>180172715</v>
      </c>
      <c r="C1001" s="247">
        <v>2</v>
      </c>
      <c r="D1001" s="246">
        <v>219713</v>
      </c>
      <c r="E1001" s="242"/>
      <c r="F1001" s="247"/>
      <c r="G1001" s="246"/>
      <c r="H1001" s="245"/>
      <c r="I1001" s="245"/>
      <c r="J1001" s="246"/>
      <c r="K1001" s="138"/>
      <c r="L1001" s="138"/>
      <c r="M1001" s="138"/>
      <c r="N1001" s="138"/>
      <c r="O1001" s="138"/>
      <c r="P1001" s="138"/>
      <c r="Q1001" s="138"/>
      <c r="R1001" s="138"/>
    </row>
    <row r="1002" spans="1:18" s="134" customFormat="1" x14ac:dyDescent="0.25">
      <c r="A1002" s="241">
        <v>43330</v>
      </c>
      <c r="B1002" s="242">
        <v>180172726</v>
      </c>
      <c r="C1002" s="247">
        <v>5</v>
      </c>
      <c r="D1002" s="246">
        <v>660013</v>
      </c>
      <c r="E1002" s="242"/>
      <c r="F1002" s="247"/>
      <c r="G1002" s="246"/>
      <c r="H1002" s="245"/>
      <c r="I1002" s="245"/>
      <c r="J1002" s="246"/>
      <c r="K1002" s="138"/>
      <c r="L1002" s="138"/>
      <c r="M1002" s="138"/>
      <c r="N1002" s="138"/>
      <c r="O1002" s="138"/>
      <c r="P1002" s="138"/>
      <c r="Q1002" s="138"/>
      <c r="R1002" s="138"/>
    </row>
    <row r="1003" spans="1:18" s="134" customFormat="1" x14ac:dyDescent="0.25">
      <c r="A1003" s="241">
        <v>43330</v>
      </c>
      <c r="B1003" s="242">
        <v>180172728</v>
      </c>
      <c r="C1003" s="247">
        <v>1</v>
      </c>
      <c r="D1003" s="246">
        <v>46113</v>
      </c>
      <c r="E1003" s="242"/>
      <c r="F1003" s="247"/>
      <c r="G1003" s="246"/>
      <c r="H1003" s="245"/>
      <c r="I1003" s="245"/>
      <c r="J1003" s="246"/>
      <c r="K1003" s="138"/>
      <c r="L1003" s="138"/>
      <c r="M1003" s="138"/>
      <c r="N1003" s="138"/>
      <c r="O1003" s="138"/>
      <c r="P1003" s="138"/>
      <c r="Q1003" s="138"/>
      <c r="R1003" s="138"/>
    </row>
    <row r="1004" spans="1:18" s="134" customFormat="1" x14ac:dyDescent="0.25">
      <c r="A1004" s="241">
        <v>43330</v>
      </c>
      <c r="B1004" s="242">
        <v>180172741</v>
      </c>
      <c r="C1004" s="247">
        <v>8</v>
      </c>
      <c r="D1004" s="246">
        <v>662288</v>
      </c>
      <c r="E1004" s="242"/>
      <c r="F1004" s="247"/>
      <c r="G1004" s="246"/>
      <c r="H1004" s="245"/>
      <c r="I1004" s="245">
        <v>5693190</v>
      </c>
      <c r="J1004" s="246" t="s">
        <v>17</v>
      </c>
      <c r="K1004" s="138"/>
      <c r="L1004" s="138"/>
      <c r="M1004" s="138"/>
      <c r="N1004" s="138"/>
      <c r="O1004" s="138"/>
      <c r="P1004" s="138"/>
      <c r="Q1004" s="138"/>
      <c r="R1004" s="138"/>
    </row>
    <row r="1005" spans="1:18" s="134" customFormat="1" x14ac:dyDescent="0.25">
      <c r="A1005" s="241">
        <v>43332</v>
      </c>
      <c r="B1005" s="242">
        <v>180172837</v>
      </c>
      <c r="C1005" s="247">
        <v>36</v>
      </c>
      <c r="D1005" s="246">
        <v>4129825</v>
      </c>
      <c r="E1005" s="242">
        <v>180044917</v>
      </c>
      <c r="F1005" s="247">
        <v>3</v>
      </c>
      <c r="G1005" s="246">
        <v>346850</v>
      </c>
      <c r="H1005" s="245"/>
      <c r="I1005" s="245"/>
      <c r="J1005" s="246"/>
      <c r="K1005" s="138"/>
      <c r="L1005" s="138"/>
      <c r="M1005" s="138"/>
      <c r="N1005" s="138"/>
      <c r="O1005" s="138"/>
      <c r="P1005" s="138"/>
      <c r="Q1005" s="138"/>
      <c r="R1005" s="138"/>
    </row>
    <row r="1006" spans="1:18" s="134" customFormat="1" x14ac:dyDescent="0.25">
      <c r="A1006" s="241">
        <v>43332</v>
      </c>
      <c r="B1006" s="242">
        <v>180172855</v>
      </c>
      <c r="C1006" s="247">
        <v>7</v>
      </c>
      <c r="D1006" s="246">
        <v>922688</v>
      </c>
      <c r="E1006" s="242">
        <v>180044924</v>
      </c>
      <c r="F1006" s="247">
        <v>7</v>
      </c>
      <c r="G1006" s="246">
        <v>769038</v>
      </c>
      <c r="H1006" s="245"/>
      <c r="I1006" s="245"/>
      <c r="J1006" s="246"/>
      <c r="K1006" s="138"/>
      <c r="L1006" s="138"/>
      <c r="M1006" s="138"/>
      <c r="N1006" s="138"/>
      <c r="O1006" s="138"/>
      <c r="P1006" s="138"/>
      <c r="Q1006" s="138"/>
      <c r="R1006" s="138"/>
    </row>
    <row r="1007" spans="1:18" s="134" customFormat="1" x14ac:dyDescent="0.25">
      <c r="A1007" s="241">
        <v>43332</v>
      </c>
      <c r="B1007" s="242">
        <v>180172858</v>
      </c>
      <c r="C1007" s="247">
        <v>6</v>
      </c>
      <c r="D1007" s="246">
        <v>603663</v>
      </c>
      <c r="E1007" s="242">
        <v>180044925</v>
      </c>
      <c r="F1007" s="247">
        <v>1</v>
      </c>
      <c r="G1007" s="246">
        <v>99050</v>
      </c>
      <c r="H1007" s="245"/>
      <c r="I1007" s="245"/>
      <c r="J1007" s="246"/>
      <c r="K1007" s="138"/>
      <c r="L1007" s="138"/>
      <c r="M1007" s="138"/>
      <c r="N1007" s="138"/>
      <c r="O1007" s="138"/>
      <c r="P1007" s="138"/>
      <c r="Q1007" s="138"/>
      <c r="R1007" s="138"/>
    </row>
    <row r="1008" spans="1:18" s="134" customFormat="1" x14ac:dyDescent="0.25">
      <c r="A1008" s="241">
        <v>43332</v>
      </c>
      <c r="B1008" s="242">
        <v>180172872</v>
      </c>
      <c r="C1008" s="247">
        <v>6</v>
      </c>
      <c r="D1008" s="246">
        <v>710938</v>
      </c>
      <c r="E1008" s="242"/>
      <c r="F1008" s="247"/>
      <c r="G1008" s="246"/>
      <c r="H1008" s="245"/>
      <c r="I1008" s="245"/>
      <c r="J1008" s="246"/>
      <c r="K1008" s="138"/>
      <c r="L1008" s="138"/>
      <c r="M1008" s="138"/>
      <c r="N1008" s="138"/>
      <c r="O1008" s="138"/>
      <c r="P1008" s="138"/>
      <c r="Q1008" s="138"/>
      <c r="R1008" s="138"/>
    </row>
    <row r="1009" spans="1:18" s="134" customFormat="1" x14ac:dyDescent="0.25">
      <c r="A1009" s="241">
        <v>43332</v>
      </c>
      <c r="B1009" s="242">
        <v>180172880</v>
      </c>
      <c r="C1009" s="247">
        <v>4</v>
      </c>
      <c r="D1009" s="246">
        <v>462000</v>
      </c>
      <c r="E1009" s="242"/>
      <c r="F1009" s="247"/>
      <c r="G1009" s="246"/>
      <c r="H1009" s="245"/>
      <c r="I1009" s="245"/>
      <c r="J1009" s="246"/>
      <c r="K1009" s="138"/>
      <c r="L1009" s="138"/>
      <c r="M1009" s="138"/>
      <c r="N1009" s="138"/>
      <c r="O1009" s="138"/>
      <c r="P1009" s="138"/>
      <c r="Q1009" s="138"/>
      <c r="R1009" s="138"/>
    </row>
    <row r="1010" spans="1:18" s="134" customFormat="1" x14ac:dyDescent="0.25">
      <c r="A1010" s="241">
        <v>43332</v>
      </c>
      <c r="B1010" s="242">
        <v>180172886</v>
      </c>
      <c r="C1010" s="247">
        <v>2</v>
      </c>
      <c r="D1010" s="246">
        <v>203700</v>
      </c>
      <c r="E1010" s="242"/>
      <c r="F1010" s="247"/>
      <c r="G1010" s="246"/>
      <c r="H1010" s="245"/>
      <c r="I1010" s="245"/>
      <c r="J1010" s="246"/>
      <c r="K1010" s="138"/>
      <c r="L1010" s="138"/>
      <c r="M1010" s="138"/>
      <c r="N1010" s="138"/>
      <c r="O1010" s="138"/>
      <c r="P1010" s="138"/>
      <c r="Q1010" s="138"/>
      <c r="R1010" s="138"/>
    </row>
    <row r="1011" spans="1:18" s="134" customFormat="1" x14ac:dyDescent="0.25">
      <c r="A1011" s="241">
        <v>43332</v>
      </c>
      <c r="B1011" s="242">
        <v>180172899</v>
      </c>
      <c r="C1011" s="247">
        <v>4</v>
      </c>
      <c r="D1011" s="246">
        <v>426738</v>
      </c>
      <c r="E1011" s="242"/>
      <c r="F1011" s="247"/>
      <c r="G1011" s="246"/>
      <c r="H1011" s="245"/>
      <c r="I1011" s="245">
        <v>6244614</v>
      </c>
      <c r="J1011" s="246" t="s">
        <v>17</v>
      </c>
      <c r="K1011" s="138"/>
      <c r="L1011" s="138"/>
      <c r="M1011" s="138"/>
      <c r="N1011" s="138"/>
      <c r="O1011" s="138"/>
      <c r="P1011" s="138"/>
      <c r="Q1011" s="138"/>
      <c r="R1011" s="138"/>
    </row>
    <row r="1012" spans="1:18" s="134" customFormat="1" x14ac:dyDescent="0.25">
      <c r="A1012" s="241">
        <v>43333</v>
      </c>
      <c r="B1012" s="242">
        <v>180172917</v>
      </c>
      <c r="C1012" s="247">
        <v>9</v>
      </c>
      <c r="D1012" s="246">
        <v>831338</v>
      </c>
      <c r="E1012" s="242">
        <v>180044927</v>
      </c>
      <c r="F1012" s="247">
        <v>6</v>
      </c>
      <c r="G1012" s="246">
        <v>570763</v>
      </c>
      <c r="H1012" s="245"/>
      <c r="I1012" s="245"/>
      <c r="J1012" s="246"/>
      <c r="K1012" s="138"/>
      <c r="L1012" s="138"/>
      <c r="M1012" s="138"/>
      <c r="N1012" s="138"/>
      <c r="O1012" s="138"/>
      <c r="P1012" s="138"/>
      <c r="Q1012" s="138"/>
      <c r="R1012" s="138"/>
    </row>
    <row r="1013" spans="1:18" s="134" customFormat="1" x14ac:dyDescent="0.25">
      <c r="A1013" s="241">
        <v>43333</v>
      </c>
      <c r="B1013" s="242">
        <v>180172918</v>
      </c>
      <c r="C1013" s="247">
        <v>4</v>
      </c>
      <c r="D1013" s="246">
        <v>507500</v>
      </c>
      <c r="E1013" s="242">
        <v>180044939</v>
      </c>
      <c r="F1013" s="247">
        <v>3</v>
      </c>
      <c r="G1013" s="246">
        <v>377738</v>
      </c>
      <c r="H1013" s="245"/>
      <c r="I1013" s="245"/>
      <c r="J1013" s="246"/>
      <c r="K1013" s="138"/>
      <c r="L1013" s="138"/>
      <c r="M1013" s="138"/>
      <c r="N1013" s="138"/>
      <c r="O1013" s="138"/>
      <c r="P1013" s="138"/>
      <c r="Q1013" s="138"/>
      <c r="R1013" s="138"/>
    </row>
    <row r="1014" spans="1:18" s="134" customFormat="1" x14ac:dyDescent="0.25">
      <c r="A1014" s="241">
        <v>43333</v>
      </c>
      <c r="B1014" s="242">
        <v>180172925</v>
      </c>
      <c r="C1014" s="247">
        <v>5</v>
      </c>
      <c r="D1014" s="246">
        <v>401800</v>
      </c>
      <c r="E1014" s="242"/>
      <c r="F1014" s="247"/>
      <c r="G1014" s="246"/>
      <c r="H1014" s="245"/>
      <c r="I1014" s="245"/>
      <c r="J1014" s="246"/>
      <c r="K1014" s="138"/>
      <c r="L1014" s="138"/>
      <c r="M1014" s="138"/>
      <c r="N1014" s="138"/>
      <c r="O1014" s="138"/>
      <c r="P1014" s="138"/>
      <c r="Q1014" s="138"/>
      <c r="R1014" s="138"/>
    </row>
    <row r="1015" spans="1:18" s="134" customFormat="1" x14ac:dyDescent="0.25">
      <c r="A1015" s="241">
        <v>43333</v>
      </c>
      <c r="B1015" s="242">
        <v>180172931</v>
      </c>
      <c r="C1015" s="247">
        <v>5</v>
      </c>
      <c r="D1015" s="246">
        <v>636388</v>
      </c>
      <c r="E1015" s="242"/>
      <c r="F1015" s="247"/>
      <c r="G1015" s="246"/>
      <c r="H1015" s="245"/>
      <c r="I1015" s="245"/>
      <c r="J1015" s="246"/>
      <c r="K1015" s="138"/>
      <c r="L1015" s="138"/>
      <c r="M1015" s="138"/>
      <c r="N1015" s="138"/>
      <c r="O1015" s="138"/>
      <c r="P1015" s="138"/>
      <c r="Q1015" s="138"/>
      <c r="R1015" s="138"/>
    </row>
    <row r="1016" spans="1:18" s="134" customFormat="1" x14ac:dyDescent="0.25">
      <c r="A1016" s="241">
        <v>43333</v>
      </c>
      <c r="B1016" s="242">
        <v>180172949</v>
      </c>
      <c r="C1016" s="247">
        <v>9</v>
      </c>
      <c r="D1016" s="246">
        <v>828363</v>
      </c>
      <c r="E1016" s="242"/>
      <c r="F1016" s="247"/>
      <c r="G1016" s="246"/>
      <c r="H1016" s="245"/>
      <c r="I1016" s="245"/>
      <c r="J1016" s="246"/>
      <c r="K1016" s="138"/>
      <c r="L1016" s="138"/>
      <c r="M1016" s="138"/>
      <c r="N1016" s="138"/>
      <c r="O1016" s="138"/>
      <c r="P1016" s="138"/>
      <c r="Q1016" s="138"/>
      <c r="R1016" s="138"/>
    </row>
    <row r="1017" spans="1:18" s="134" customFormat="1" x14ac:dyDescent="0.25">
      <c r="A1017" s="241">
        <v>43333</v>
      </c>
      <c r="B1017" s="242">
        <v>180172957</v>
      </c>
      <c r="C1017" s="247">
        <v>4</v>
      </c>
      <c r="D1017" s="246">
        <v>385088</v>
      </c>
      <c r="E1017" s="242"/>
      <c r="F1017" s="247"/>
      <c r="G1017" s="246"/>
      <c r="H1017" s="245"/>
      <c r="I1017" s="245"/>
      <c r="J1017" s="246"/>
      <c r="K1017" s="138"/>
      <c r="L1017" s="138"/>
      <c r="M1017" s="138"/>
      <c r="N1017" s="138"/>
      <c r="O1017" s="138"/>
      <c r="P1017" s="138"/>
      <c r="Q1017" s="138"/>
      <c r="R1017" s="138"/>
    </row>
    <row r="1018" spans="1:18" s="134" customFormat="1" x14ac:dyDescent="0.25">
      <c r="A1018" s="241">
        <v>43333</v>
      </c>
      <c r="B1018" s="242">
        <v>180172963</v>
      </c>
      <c r="C1018" s="247">
        <v>1</v>
      </c>
      <c r="D1018" s="246">
        <v>79625</v>
      </c>
      <c r="E1018" s="242"/>
      <c r="F1018" s="247"/>
      <c r="G1018" s="246"/>
      <c r="H1018" s="245"/>
      <c r="I1018" s="245"/>
      <c r="J1018" s="246"/>
      <c r="K1018" s="138"/>
      <c r="L1018" s="138"/>
      <c r="M1018" s="138"/>
      <c r="N1018" s="138"/>
      <c r="O1018" s="138"/>
      <c r="P1018" s="138"/>
      <c r="Q1018" s="138"/>
      <c r="R1018" s="138"/>
    </row>
    <row r="1019" spans="1:18" s="134" customFormat="1" x14ac:dyDescent="0.25">
      <c r="A1019" s="241">
        <v>43333</v>
      </c>
      <c r="B1019" s="242">
        <v>180172976</v>
      </c>
      <c r="C1019" s="247">
        <v>2</v>
      </c>
      <c r="D1019" s="246">
        <v>207900</v>
      </c>
      <c r="E1019" s="242"/>
      <c r="F1019" s="247"/>
      <c r="G1019" s="246"/>
      <c r="H1019" s="245"/>
      <c r="I1019" s="245"/>
      <c r="J1019" s="246"/>
      <c r="K1019" s="138"/>
      <c r="L1019" s="138"/>
      <c r="M1019" s="138"/>
      <c r="N1019" s="138"/>
      <c r="O1019" s="138"/>
      <c r="P1019" s="138"/>
      <c r="Q1019" s="138"/>
      <c r="R1019" s="138"/>
    </row>
    <row r="1020" spans="1:18" s="134" customFormat="1" x14ac:dyDescent="0.25">
      <c r="A1020" s="241">
        <v>43333</v>
      </c>
      <c r="B1020" s="242">
        <v>180172987</v>
      </c>
      <c r="C1020" s="247">
        <v>1</v>
      </c>
      <c r="D1020" s="246">
        <v>155838</v>
      </c>
      <c r="E1020" s="242"/>
      <c r="F1020" s="247"/>
      <c r="G1020" s="246"/>
      <c r="H1020" s="245"/>
      <c r="I1020" s="245">
        <v>3085339</v>
      </c>
      <c r="J1020" s="246" t="s">
        <v>17</v>
      </c>
      <c r="K1020" s="138"/>
      <c r="L1020" s="138"/>
      <c r="M1020" s="138"/>
      <c r="N1020" s="138"/>
      <c r="O1020" s="138"/>
      <c r="P1020" s="138"/>
      <c r="Q1020" s="138"/>
      <c r="R1020" s="138"/>
    </row>
    <row r="1021" spans="1:18" s="134" customFormat="1" x14ac:dyDescent="0.25">
      <c r="A1021" s="241">
        <v>43335</v>
      </c>
      <c r="B1021" s="242">
        <v>180173007</v>
      </c>
      <c r="C1021" s="247">
        <v>37</v>
      </c>
      <c r="D1021" s="246">
        <v>3574463</v>
      </c>
      <c r="E1021" s="242"/>
      <c r="F1021" s="247"/>
      <c r="G1021" s="246"/>
      <c r="H1021" s="245"/>
      <c r="I1021" s="245"/>
      <c r="J1021" s="246"/>
      <c r="K1021" s="138"/>
      <c r="L1021" s="138"/>
      <c r="M1021" s="138"/>
      <c r="N1021" s="138"/>
      <c r="O1021" s="138"/>
      <c r="P1021" s="138"/>
      <c r="Q1021" s="138"/>
      <c r="R1021" s="138"/>
    </row>
    <row r="1022" spans="1:18" s="134" customFormat="1" x14ac:dyDescent="0.25">
      <c r="A1022" s="241">
        <v>43335</v>
      </c>
      <c r="B1022" s="242">
        <v>180173026</v>
      </c>
      <c r="C1022" s="247">
        <v>1</v>
      </c>
      <c r="D1022" s="246">
        <v>46463</v>
      </c>
      <c r="E1022" s="242"/>
      <c r="F1022" s="247"/>
      <c r="G1022" s="246"/>
      <c r="H1022" s="245"/>
      <c r="I1022" s="245"/>
      <c r="J1022" s="246"/>
      <c r="K1022" s="138"/>
      <c r="L1022" s="138"/>
      <c r="M1022" s="138"/>
      <c r="N1022" s="138"/>
      <c r="O1022" s="138"/>
      <c r="P1022" s="138"/>
      <c r="Q1022" s="138"/>
      <c r="R1022" s="138"/>
    </row>
    <row r="1023" spans="1:18" s="134" customFormat="1" x14ac:dyDescent="0.25">
      <c r="A1023" s="241">
        <v>43335</v>
      </c>
      <c r="B1023" s="242">
        <v>180173031</v>
      </c>
      <c r="C1023" s="247">
        <v>21</v>
      </c>
      <c r="D1023" s="246">
        <v>2035688</v>
      </c>
      <c r="E1023" s="242"/>
      <c r="F1023" s="247"/>
      <c r="G1023" s="246"/>
      <c r="H1023" s="245"/>
      <c r="I1023" s="245"/>
      <c r="J1023" s="246"/>
      <c r="K1023" s="138"/>
      <c r="L1023" s="138"/>
      <c r="M1023" s="138"/>
      <c r="N1023" s="138"/>
      <c r="O1023" s="138"/>
      <c r="P1023" s="138"/>
      <c r="Q1023" s="138"/>
      <c r="R1023" s="138"/>
    </row>
    <row r="1024" spans="1:18" s="134" customFormat="1" x14ac:dyDescent="0.25">
      <c r="A1024" s="241">
        <v>43335</v>
      </c>
      <c r="B1024" s="242">
        <v>180173032</v>
      </c>
      <c r="C1024" s="247">
        <v>5</v>
      </c>
      <c r="D1024" s="246">
        <v>626500</v>
      </c>
      <c r="E1024" s="242"/>
      <c r="F1024" s="247"/>
      <c r="G1024" s="246"/>
      <c r="H1024" s="245"/>
      <c r="I1024" s="245"/>
      <c r="J1024" s="246"/>
      <c r="K1024" s="138"/>
      <c r="L1024" s="138"/>
      <c r="M1024" s="138"/>
      <c r="N1024" s="138"/>
      <c r="O1024" s="138"/>
      <c r="P1024" s="138"/>
      <c r="Q1024" s="138"/>
      <c r="R1024" s="138"/>
    </row>
    <row r="1025" spans="1:18" s="134" customFormat="1" x14ac:dyDescent="0.25">
      <c r="A1025" s="241">
        <v>43335</v>
      </c>
      <c r="B1025" s="242">
        <v>180173057</v>
      </c>
      <c r="C1025" s="247">
        <v>2</v>
      </c>
      <c r="D1025" s="246">
        <v>207200</v>
      </c>
      <c r="E1025" s="242"/>
      <c r="F1025" s="247"/>
      <c r="G1025" s="246"/>
      <c r="H1025" s="245"/>
      <c r="I1025" s="245"/>
      <c r="J1025" s="246"/>
      <c r="K1025" s="138"/>
      <c r="L1025" s="138"/>
      <c r="M1025" s="138"/>
      <c r="N1025" s="138"/>
      <c r="O1025" s="138"/>
      <c r="P1025" s="138"/>
      <c r="Q1025" s="138"/>
      <c r="R1025" s="138"/>
    </row>
    <row r="1026" spans="1:18" s="134" customFormat="1" x14ac:dyDescent="0.25">
      <c r="A1026" s="241">
        <v>43335</v>
      </c>
      <c r="B1026" s="242">
        <v>180173060</v>
      </c>
      <c r="C1026" s="247">
        <v>17</v>
      </c>
      <c r="D1026" s="246">
        <v>1743525</v>
      </c>
      <c r="E1026" s="242"/>
      <c r="F1026" s="247"/>
      <c r="G1026" s="246"/>
      <c r="H1026" s="245"/>
      <c r="I1026" s="245"/>
      <c r="J1026" s="246"/>
      <c r="K1026" s="138"/>
      <c r="L1026" s="138"/>
      <c r="M1026" s="138"/>
      <c r="N1026" s="138"/>
      <c r="O1026" s="138"/>
      <c r="P1026" s="138"/>
      <c r="Q1026" s="138"/>
      <c r="R1026" s="138"/>
    </row>
    <row r="1027" spans="1:18" s="134" customFormat="1" x14ac:dyDescent="0.25">
      <c r="A1027" s="241">
        <v>43335</v>
      </c>
      <c r="B1027" s="242">
        <v>180173066</v>
      </c>
      <c r="C1027" s="247">
        <v>4</v>
      </c>
      <c r="D1027" s="246">
        <v>574613</v>
      </c>
      <c r="E1027" s="242"/>
      <c r="F1027" s="247"/>
      <c r="G1027" s="246"/>
      <c r="H1027" s="245"/>
      <c r="I1027" s="245"/>
      <c r="J1027" s="246"/>
      <c r="K1027" s="138"/>
      <c r="L1027" s="138"/>
      <c r="M1027" s="138"/>
      <c r="N1027" s="138"/>
      <c r="O1027" s="138"/>
      <c r="P1027" s="138"/>
      <c r="Q1027" s="138"/>
      <c r="R1027" s="138"/>
    </row>
    <row r="1028" spans="1:18" s="134" customFormat="1" x14ac:dyDescent="0.25">
      <c r="A1028" s="241">
        <v>43335</v>
      </c>
      <c r="B1028" s="242">
        <v>180173072</v>
      </c>
      <c r="C1028" s="247">
        <v>2</v>
      </c>
      <c r="D1028" s="246">
        <v>263025</v>
      </c>
      <c r="E1028" s="242"/>
      <c r="F1028" s="247"/>
      <c r="G1028" s="246"/>
      <c r="H1028" s="245"/>
      <c r="I1028" s="245">
        <v>9071477</v>
      </c>
      <c r="J1028" s="246" t="s">
        <v>17</v>
      </c>
      <c r="K1028" s="138"/>
      <c r="L1028" s="138"/>
      <c r="M1028" s="138"/>
      <c r="N1028" s="138"/>
      <c r="O1028" s="138"/>
      <c r="P1028" s="138"/>
      <c r="Q1028" s="138"/>
      <c r="R1028" s="138"/>
    </row>
    <row r="1029" spans="1:18" s="134" customFormat="1" x14ac:dyDescent="0.25">
      <c r="A1029" s="241">
        <v>43336</v>
      </c>
      <c r="B1029" s="242">
        <v>180173099</v>
      </c>
      <c r="C1029" s="247">
        <v>14</v>
      </c>
      <c r="D1029" s="246">
        <v>1505963</v>
      </c>
      <c r="E1029" s="242">
        <v>180044962</v>
      </c>
      <c r="F1029" s="247">
        <v>7</v>
      </c>
      <c r="G1029" s="246">
        <v>811913</v>
      </c>
      <c r="H1029" s="245"/>
      <c r="I1029" s="245"/>
      <c r="J1029" s="246"/>
      <c r="K1029" s="138"/>
      <c r="L1029" s="138"/>
      <c r="M1029" s="138"/>
      <c r="N1029" s="138"/>
      <c r="O1029" s="138"/>
      <c r="P1029" s="138"/>
      <c r="Q1029" s="138"/>
      <c r="R1029" s="138"/>
    </row>
    <row r="1030" spans="1:18" s="134" customFormat="1" x14ac:dyDescent="0.25">
      <c r="A1030" s="241">
        <v>43336</v>
      </c>
      <c r="B1030" s="242">
        <v>180173105</v>
      </c>
      <c r="C1030" s="247">
        <v>2</v>
      </c>
      <c r="D1030" s="246">
        <v>279650</v>
      </c>
      <c r="E1030" s="242">
        <v>180044963</v>
      </c>
      <c r="F1030" s="247">
        <v>2</v>
      </c>
      <c r="G1030" s="246">
        <v>207288</v>
      </c>
      <c r="H1030" s="245"/>
      <c r="I1030" s="245"/>
      <c r="J1030" s="246"/>
      <c r="K1030" s="138"/>
      <c r="L1030" s="138"/>
      <c r="M1030" s="138"/>
      <c r="N1030" s="138"/>
      <c r="O1030" s="138"/>
      <c r="P1030" s="138"/>
      <c r="Q1030" s="138"/>
      <c r="R1030" s="138"/>
    </row>
    <row r="1031" spans="1:18" s="134" customFormat="1" x14ac:dyDescent="0.25">
      <c r="A1031" s="241">
        <v>43336</v>
      </c>
      <c r="B1031" s="242">
        <v>180173113</v>
      </c>
      <c r="C1031" s="247">
        <v>4</v>
      </c>
      <c r="D1031" s="246">
        <v>417725</v>
      </c>
      <c r="E1031" s="242"/>
      <c r="F1031" s="247"/>
      <c r="G1031" s="246"/>
      <c r="H1031" s="245"/>
      <c r="I1031" s="245"/>
      <c r="J1031" s="246"/>
      <c r="K1031" s="138"/>
      <c r="L1031" s="138"/>
      <c r="M1031" s="138"/>
      <c r="N1031" s="138"/>
      <c r="O1031" s="138"/>
      <c r="P1031" s="138"/>
      <c r="Q1031" s="138"/>
      <c r="R1031" s="138"/>
    </row>
    <row r="1032" spans="1:18" s="134" customFormat="1" x14ac:dyDescent="0.25">
      <c r="A1032" s="241">
        <v>43336</v>
      </c>
      <c r="B1032" s="242">
        <v>180173118</v>
      </c>
      <c r="C1032" s="247">
        <v>8</v>
      </c>
      <c r="D1032" s="246">
        <v>770000</v>
      </c>
      <c r="E1032" s="242"/>
      <c r="F1032" s="247"/>
      <c r="G1032" s="246"/>
      <c r="H1032" s="245"/>
      <c r="I1032" s="245"/>
      <c r="J1032" s="246"/>
      <c r="K1032" s="138"/>
      <c r="L1032" s="138"/>
      <c r="M1032" s="138"/>
      <c r="N1032" s="138"/>
      <c r="O1032" s="138"/>
      <c r="P1032" s="138"/>
      <c r="Q1032" s="138"/>
      <c r="R1032" s="138"/>
    </row>
    <row r="1033" spans="1:18" s="134" customFormat="1" x14ac:dyDescent="0.25">
      <c r="A1033" s="241">
        <v>43336</v>
      </c>
      <c r="B1033" s="242">
        <v>180173124</v>
      </c>
      <c r="C1033" s="247">
        <v>2</v>
      </c>
      <c r="D1033" s="246">
        <v>271513</v>
      </c>
      <c r="E1033" s="242"/>
      <c r="F1033" s="247"/>
      <c r="G1033" s="246"/>
      <c r="H1033" s="245"/>
      <c r="I1033" s="245"/>
      <c r="J1033" s="246"/>
      <c r="K1033" s="138"/>
      <c r="L1033" s="138"/>
      <c r="M1033" s="138"/>
      <c r="N1033" s="138"/>
      <c r="O1033" s="138"/>
      <c r="P1033" s="138"/>
      <c r="Q1033" s="138"/>
      <c r="R1033" s="138"/>
    </row>
    <row r="1034" spans="1:18" s="134" customFormat="1" x14ac:dyDescent="0.25">
      <c r="A1034" s="241">
        <v>43336</v>
      </c>
      <c r="B1034" s="242">
        <v>180173131</v>
      </c>
      <c r="C1034" s="247">
        <v>1</v>
      </c>
      <c r="D1034" s="246">
        <v>83563</v>
      </c>
      <c r="E1034" s="242"/>
      <c r="F1034" s="247"/>
      <c r="G1034" s="246"/>
      <c r="H1034" s="245"/>
      <c r="I1034" s="245"/>
      <c r="J1034" s="246"/>
      <c r="K1034" s="138"/>
      <c r="L1034" s="138"/>
      <c r="M1034" s="138"/>
      <c r="N1034" s="138"/>
      <c r="O1034" s="138"/>
      <c r="P1034" s="138"/>
      <c r="Q1034" s="138"/>
      <c r="R1034" s="138"/>
    </row>
    <row r="1035" spans="1:18" s="134" customFormat="1" x14ac:dyDescent="0.25">
      <c r="A1035" s="241">
        <v>43336</v>
      </c>
      <c r="B1035" s="242">
        <v>180173140</v>
      </c>
      <c r="C1035" s="247">
        <v>5</v>
      </c>
      <c r="D1035" s="246">
        <v>502163</v>
      </c>
      <c r="E1035" s="242"/>
      <c r="F1035" s="247"/>
      <c r="G1035" s="246"/>
      <c r="H1035" s="245"/>
      <c r="I1035" s="245"/>
      <c r="J1035" s="246"/>
      <c r="K1035" s="138"/>
      <c r="L1035" s="138"/>
      <c r="M1035" s="138"/>
      <c r="N1035" s="138"/>
      <c r="O1035" s="138"/>
      <c r="P1035" s="138"/>
      <c r="Q1035" s="138"/>
      <c r="R1035" s="138"/>
    </row>
    <row r="1036" spans="1:18" s="134" customFormat="1" x14ac:dyDescent="0.25">
      <c r="A1036" s="241">
        <v>43336</v>
      </c>
      <c r="B1036" s="242">
        <v>180173146</v>
      </c>
      <c r="C1036" s="247">
        <v>5</v>
      </c>
      <c r="D1036" s="246">
        <v>435663</v>
      </c>
      <c r="E1036" s="242"/>
      <c r="F1036" s="247"/>
      <c r="G1036" s="246"/>
      <c r="H1036" s="245"/>
      <c r="I1036" s="245">
        <v>3247039</v>
      </c>
      <c r="J1036" s="246" t="s">
        <v>17</v>
      </c>
      <c r="K1036" s="138"/>
      <c r="L1036" s="138"/>
      <c r="M1036" s="138"/>
      <c r="N1036" s="138"/>
      <c r="O1036" s="138"/>
      <c r="P1036" s="138"/>
      <c r="Q1036" s="138"/>
      <c r="R1036" s="138"/>
    </row>
    <row r="1037" spans="1:18" s="134" customFormat="1" x14ac:dyDescent="0.25">
      <c r="A1037" s="241">
        <v>43337</v>
      </c>
      <c r="B1037" s="242">
        <v>180173173</v>
      </c>
      <c r="C1037" s="247">
        <v>4</v>
      </c>
      <c r="D1037" s="246">
        <v>434088</v>
      </c>
      <c r="E1037" s="242">
        <v>180044973</v>
      </c>
      <c r="F1037" s="247">
        <v>2</v>
      </c>
      <c r="G1037" s="246">
        <v>181475</v>
      </c>
      <c r="H1037" s="245"/>
      <c r="I1037" s="245"/>
      <c r="J1037" s="246"/>
      <c r="K1037" s="138"/>
      <c r="L1037" s="138"/>
      <c r="M1037" s="138"/>
      <c r="N1037" s="138"/>
      <c r="O1037" s="138"/>
      <c r="P1037" s="138"/>
      <c r="Q1037" s="138"/>
      <c r="R1037" s="138"/>
    </row>
    <row r="1038" spans="1:18" s="134" customFormat="1" x14ac:dyDescent="0.25">
      <c r="A1038" s="241">
        <v>43337</v>
      </c>
      <c r="B1038" s="242">
        <v>180173180</v>
      </c>
      <c r="C1038" s="247">
        <v>6</v>
      </c>
      <c r="D1038" s="246">
        <v>667363</v>
      </c>
      <c r="E1038" s="242"/>
      <c r="F1038" s="247"/>
      <c r="G1038" s="246"/>
      <c r="H1038" s="245"/>
      <c r="I1038" s="245"/>
      <c r="J1038" s="246"/>
      <c r="K1038" s="138"/>
      <c r="L1038" s="138"/>
      <c r="M1038" s="138"/>
      <c r="N1038" s="138"/>
      <c r="O1038" s="138"/>
      <c r="P1038" s="138"/>
      <c r="Q1038" s="138"/>
      <c r="R1038" s="138"/>
    </row>
    <row r="1039" spans="1:18" s="134" customFormat="1" x14ac:dyDescent="0.25">
      <c r="A1039" s="241">
        <v>43337</v>
      </c>
      <c r="B1039" s="242">
        <v>180173185</v>
      </c>
      <c r="C1039" s="247">
        <v>2</v>
      </c>
      <c r="D1039" s="246">
        <v>194075</v>
      </c>
      <c r="E1039" s="242"/>
      <c r="F1039" s="247"/>
      <c r="G1039" s="246"/>
      <c r="H1039" s="245"/>
      <c r="I1039" s="245"/>
      <c r="J1039" s="246"/>
      <c r="K1039" s="138"/>
      <c r="L1039" s="138"/>
      <c r="M1039" s="138"/>
      <c r="N1039" s="138"/>
      <c r="O1039" s="138"/>
      <c r="P1039" s="138"/>
      <c r="Q1039" s="138"/>
      <c r="R1039" s="138"/>
    </row>
    <row r="1040" spans="1:18" s="134" customFormat="1" x14ac:dyDescent="0.25">
      <c r="A1040" s="241">
        <v>43337</v>
      </c>
      <c r="B1040" s="242">
        <v>180173189</v>
      </c>
      <c r="C1040" s="247">
        <v>2</v>
      </c>
      <c r="D1040" s="246">
        <v>255850</v>
      </c>
      <c r="E1040" s="242"/>
      <c r="F1040" s="247"/>
      <c r="G1040" s="246"/>
      <c r="H1040" s="245"/>
      <c r="I1040" s="245"/>
      <c r="J1040" s="246"/>
      <c r="K1040" s="138"/>
      <c r="L1040" s="138"/>
      <c r="M1040" s="138"/>
      <c r="N1040" s="138"/>
      <c r="O1040" s="138"/>
      <c r="P1040" s="138"/>
      <c r="Q1040" s="138"/>
      <c r="R1040" s="138"/>
    </row>
    <row r="1041" spans="1:18" s="134" customFormat="1" x14ac:dyDescent="0.25">
      <c r="A1041" s="241">
        <v>43337</v>
      </c>
      <c r="B1041" s="242">
        <v>180173205</v>
      </c>
      <c r="C1041" s="247">
        <v>7</v>
      </c>
      <c r="D1041" s="246">
        <v>711025</v>
      </c>
      <c r="E1041" s="242"/>
      <c r="F1041" s="247"/>
      <c r="G1041" s="246"/>
      <c r="H1041" s="245"/>
      <c r="I1041" s="245">
        <v>2080926</v>
      </c>
      <c r="J1041" s="246" t="s">
        <v>17</v>
      </c>
      <c r="K1041" s="138"/>
      <c r="L1041" s="138"/>
      <c r="M1041" s="138"/>
      <c r="N1041" s="138"/>
      <c r="O1041" s="138"/>
      <c r="P1041" s="138"/>
      <c r="Q1041" s="138"/>
      <c r="R1041" s="138"/>
    </row>
    <row r="1042" spans="1:18" s="134" customFormat="1" x14ac:dyDescent="0.25">
      <c r="A1042" s="241">
        <v>43339</v>
      </c>
      <c r="B1042" s="242">
        <v>180173306</v>
      </c>
      <c r="C1042" s="247">
        <v>18</v>
      </c>
      <c r="D1042" s="246">
        <v>1717275</v>
      </c>
      <c r="E1042" s="242"/>
      <c r="F1042" s="247"/>
      <c r="G1042" s="246"/>
      <c r="H1042" s="245"/>
      <c r="I1042" s="245"/>
      <c r="J1042" s="246"/>
      <c r="K1042" s="138"/>
      <c r="L1042" s="138"/>
      <c r="M1042" s="138"/>
      <c r="N1042" s="138"/>
      <c r="O1042" s="138"/>
      <c r="P1042" s="138"/>
      <c r="Q1042" s="138"/>
      <c r="R1042" s="138"/>
    </row>
    <row r="1043" spans="1:18" s="134" customFormat="1" x14ac:dyDescent="0.25">
      <c r="A1043" s="241">
        <v>43339</v>
      </c>
      <c r="B1043" s="242">
        <v>180173313</v>
      </c>
      <c r="C1043" s="247">
        <v>18</v>
      </c>
      <c r="D1043" s="246">
        <v>1768200</v>
      </c>
      <c r="E1043" s="242"/>
      <c r="F1043" s="247"/>
      <c r="G1043" s="246"/>
      <c r="H1043" s="245"/>
      <c r="I1043" s="245"/>
      <c r="J1043" s="246"/>
      <c r="K1043" s="138"/>
      <c r="L1043" s="138"/>
      <c r="M1043" s="138"/>
      <c r="N1043" s="138"/>
      <c r="O1043" s="138"/>
      <c r="P1043" s="138"/>
      <c r="Q1043" s="138"/>
      <c r="R1043" s="138"/>
    </row>
    <row r="1044" spans="1:18" s="134" customFormat="1" x14ac:dyDescent="0.25">
      <c r="A1044" s="241">
        <v>43339</v>
      </c>
      <c r="B1044" s="242">
        <v>180173318</v>
      </c>
      <c r="C1044" s="247">
        <v>5</v>
      </c>
      <c r="D1044" s="246">
        <v>570063</v>
      </c>
      <c r="E1044" s="242"/>
      <c r="F1044" s="247"/>
      <c r="G1044" s="246"/>
      <c r="H1044" s="245"/>
      <c r="I1044" s="245"/>
      <c r="J1044" s="246"/>
      <c r="K1044" s="138"/>
      <c r="L1044" s="138"/>
      <c r="M1044" s="138"/>
      <c r="N1044" s="138"/>
      <c r="O1044" s="138"/>
      <c r="P1044" s="138"/>
      <c r="Q1044" s="138"/>
      <c r="R1044" s="138"/>
    </row>
    <row r="1045" spans="1:18" s="134" customFormat="1" x14ac:dyDescent="0.25">
      <c r="A1045" s="241">
        <v>43339</v>
      </c>
      <c r="B1045" s="242">
        <v>180173327</v>
      </c>
      <c r="C1045" s="247">
        <v>4</v>
      </c>
      <c r="D1045" s="246">
        <v>515200</v>
      </c>
      <c r="E1045" s="242"/>
      <c r="F1045" s="247"/>
      <c r="G1045" s="246"/>
      <c r="H1045" s="245"/>
      <c r="I1045" s="245"/>
      <c r="J1045" s="246"/>
      <c r="K1045" s="138"/>
      <c r="L1045" s="138"/>
      <c r="M1045" s="138"/>
      <c r="N1045" s="138"/>
      <c r="O1045" s="138"/>
      <c r="P1045" s="138"/>
      <c r="Q1045" s="138"/>
      <c r="R1045" s="138"/>
    </row>
    <row r="1046" spans="1:18" s="134" customFormat="1" x14ac:dyDescent="0.25">
      <c r="A1046" s="241">
        <v>43339</v>
      </c>
      <c r="B1046" s="242">
        <v>180173335</v>
      </c>
      <c r="C1046" s="247">
        <v>9</v>
      </c>
      <c r="D1046" s="246">
        <v>981138</v>
      </c>
      <c r="E1046" s="242"/>
      <c r="F1046" s="247"/>
      <c r="G1046" s="246"/>
      <c r="H1046" s="245"/>
      <c r="I1046" s="245"/>
      <c r="J1046" s="246"/>
      <c r="K1046" s="138"/>
      <c r="L1046" s="138"/>
      <c r="M1046" s="138"/>
      <c r="N1046" s="138"/>
      <c r="O1046" s="138"/>
      <c r="P1046" s="138"/>
      <c r="Q1046" s="138"/>
      <c r="R1046" s="138"/>
    </row>
    <row r="1047" spans="1:18" s="134" customFormat="1" x14ac:dyDescent="0.25">
      <c r="A1047" s="241">
        <v>43339</v>
      </c>
      <c r="B1047" s="242">
        <v>180173341</v>
      </c>
      <c r="C1047" s="247">
        <v>5</v>
      </c>
      <c r="D1047" s="246">
        <v>502075</v>
      </c>
      <c r="E1047" s="242"/>
      <c r="F1047" s="247"/>
      <c r="G1047" s="246"/>
      <c r="H1047" s="245"/>
      <c r="I1047" s="245"/>
      <c r="J1047" s="246"/>
      <c r="K1047" s="138"/>
      <c r="L1047" s="138"/>
      <c r="M1047" s="138"/>
      <c r="N1047" s="138"/>
      <c r="O1047" s="138"/>
      <c r="P1047" s="138"/>
      <c r="Q1047" s="138"/>
      <c r="R1047" s="138"/>
    </row>
    <row r="1048" spans="1:18" s="134" customFormat="1" x14ac:dyDescent="0.25">
      <c r="A1048" s="241">
        <v>43339</v>
      </c>
      <c r="B1048" s="242">
        <v>180173351</v>
      </c>
      <c r="C1048" s="247">
        <v>1</v>
      </c>
      <c r="D1048" s="246">
        <v>42875</v>
      </c>
      <c r="E1048" s="242"/>
      <c r="F1048" s="247"/>
      <c r="G1048" s="246"/>
      <c r="H1048" s="245"/>
      <c r="I1048" s="245"/>
      <c r="J1048" s="246"/>
      <c r="K1048" s="138"/>
      <c r="L1048" s="138"/>
      <c r="M1048" s="138"/>
      <c r="N1048" s="138"/>
      <c r="O1048" s="138"/>
      <c r="P1048" s="138"/>
      <c r="Q1048" s="138"/>
      <c r="R1048" s="138"/>
    </row>
    <row r="1049" spans="1:18" s="134" customFormat="1" x14ac:dyDescent="0.25">
      <c r="A1049" s="241">
        <v>43339</v>
      </c>
      <c r="B1049" s="242">
        <v>180173362</v>
      </c>
      <c r="C1049" s="247">
        <v>2</v>
      </c>
      <c r="D1049" s="246">
        <v>240013</v>
      </c>
      <c r="E1049" s="242"/>
      <c r="F1049" s="247"/>
      <c r="G1049" s="246"/>
      <c r="H1049" s="245"/>
      <c r="I1049" s="245">
        <v>6336839</v>
      </c>
      <c r="J1049" s="246" t="s">
        <v>17</v>
      </c>
      <c r="K1049" s="138"/>
      <c r="L1049" s="138"/>
      <c r="M1049" s="138"/>
      <c r="N1049" s="138"/>
      <c r="O1049" s="138"/>
      <c r="P1049" s="138"/>
      <c r="Q1049" s="138"/>
      <c r="R1049" s="138"/>
    </row>
    <row r="1050" spans="1:18" s="134" customFormat="1" x14ac:dyDescent="0.25">
      <c r="A1050" s="241">
        <v>43340</v>
      </c>
      <c r="B1050" s="242">
        <v>180173385</v>
      </c>
      <c r="C1050" s="247">
        <v>10</v>
      </c>
      <c r="D1050" s="246">
        <v>984988</v>
      </c>
      <c r="E1050" s="242">
        <v>180045014</v>
      </c>
      <c r="F1050" s="247">
        <v>5</v>
      </c>
      <c r="G1050" s="246">
        <v>539963</v>
      </c>
      <c r="H1050" s="245"/>
      <c r="I1050" s="245"/>
      <c r="J1050" s="246"/>
      <c r="K1050" s="138"/>
      <c r="L1050" s="138"/>
      <c r="M1050" s="138"/>
      <c r="N1050" s="138"/>
      <c r="O1050" s="138"/>
      <c r="P1050" s="138"/>
      <c r="Q1050" s="138"/>
      <c r="R1050" s="138"/>
    </row>
    <row r="1051" spans="1:18" s="134" customFormat="1" x14ac:dyDescent="0.25">
      <c r="A1051" s="241">
        <v>43340</v>
      </c>
      <c r="B1051" s="242">
        <v>180173393</v>
      </c>
      <c r="C1051" s="247">
        <v>13</v>
      </c>
      <c r="D1051" s="246">
        <v>1397638</v>
      </c>
      <c r="E1051" s="242"/>
      <c r="F1051" s="247"/>
      <c r="G1051" s="246"/>
      <c r="H1051" s="245"/>
      <c r="I1051" s="245"/>
      <c r="J1051" s="246"/>
      <c r="K1051" s="138"/>
      <c r="L1051" s="138"/>
      <c r="M1051" s="138"/>
      <c r="N1051" s="138"/>
      <c r="O1051" s="138"/>
      <c r="P1051" s="138"/>
      <c r="Q1051" s="138"/>
      <c r="R1051" s="138"/>
    </row>
    <row r="1052" spans="1:18" s="134" customFormat="1" x14ac:dyDescent="0.25">
      <c r="A1052" s="241">
        <v>43340</v>
      </c>
      <c r="B1052" s="242">
        <v>180173400</v>
      </c>
      <c r="C1052" s="247">
        <v>1</v>
      </c>
      <c r="D1052" s="246">
        <v>96075</v>
      </c>
      <c r="E1052" s="242"/>
      <c r="F1052" s="247"/>
      <c r="G1052" s="246"/>
      <c r="H1052" s="245"/>
      <c r="I1052" s="245"/>
      <c r="J1052" s="246"/>
      <c r="K1052" s="138"/>
      <c r="L1052" s="138"/>
      <c r="M1052" s="138"/>
      <c r="N1052" s="138"/>
      <c r="O1052" s="138"/>
      <c r="P1052" s="138"/>
      <c r="Q1052" s="138"/>
      <c r="R1052" s="138"/>
    </row>
    <row r="1053" spans="1:18" s="134" customFormat="1" x14ac:dyDescent="0.25">
      <c r="A1053" s="241">
        <v>43340</v>
      </c>
      <c r="B1053" s="242">
        <v>180173406</v>
      </c>
      <c r="C1053" s="247">
        <v>5</v>
      </c>
      <c r="D1053" s="246">
        <v>461125</v>
      </c>
      <c r="E1053" s="242"/>
      <c r="F1053" s="247"/>
      <c r="G1053" s="246"/>
      <c r="H1053" s="245"/>
      <c r="I1053" s="245"/>
      <c r="J1053" s="246"/>
      <c r="K1053" s="138"/>
      <c r="L1053" s="138"/>
      <c r="M1053" s="138"/>
      <c r="N1053" s="138"/>
      <c r="O1053" s="138"/>
      <c r="P1053" s="138"/>
      <c r="Q1053" s="138"/>
      <c r="R1053" s="138"/>
    </row>
    <row r="1054" spans="1:18" s="134" customFormat="1" x14ac:dyDescent="0.25">
      <c r="A1054" s="241">
        <v>43340</v>
      </c>
      <c r="B1054" s="242">
        <v>180173433</v>
      </c>
      <c r="C1054" s="247">
        <v>8</v>
      </c>
      <c r="D1054" s="246">
        <v>941150</v>
      </c>
      <c r="E1054" s="242"/>
      <c r="F1054" s="247"/>
      <c r="G1054" s="246"/>
      <c r="H1054" s="245"/>
      <c r="I1054" s="245"/>
      <c r="J1054" s="246"/>
      <c r="K1054" s="138"/>
      <c r="L1054" s="138"/>
      <c r="M1054" s="138"/>
      <c r="N1054" s="138"/>
      <c r="O1054" s="138"/>
      <c r="P1054" s="138"/>
      <c r="Q1054" s="138"/>
      <c r="R1054" s="138"/>
    </row>
    <row r="1055" spans="1:18" s="134" customFormat="1" x14ac:dyDescent="0.25">
      <c r="A1055" s="241">
        <v>43340</v>
      </c>
      <c r="B1055" s="242">
        <v>180173435</v>
      </c>
      <c r="C1055" s="247">
        <v>2</v>
      </c>
      <c r="D1055" s="246">
        <v>265650</v>
      </c>
      <c r="E1055" s="242"/>
      <c r="F1055" s="247"/>
      <c r="G1055" s="246"/>
      <c r="H1055" s="245"/>
      <c r="I1055" s="245"/>
      <c r="J1055" s="246"/>
      <c r="K1055" s="138"/>
      <c r="L1055" s="138"/>
      <c r="M1055" s="138"/>
      <c r="N1055" s="138"/>
      <c r="O1055" s="138"/>
      <c r="P1055" s="138"/>
      <c r="Q1055" s="138"/>
      <c r="R1055" s="138"/>
    </row>
    <row r="1056" spans="1:18" s="134" customFormat="1" x14ac:dyDescent="0.25">
      <c r="A1056" s="241">
        <v>43340</v>
      </c>
      <c r="B1056" s="242">
        <v>180173443</v>
      </c>
      <c r="C1056" s="247">
        <v>3</v>
      </c>
      <c r="D1056" s="246">
        <v>380188</v>
      </c>
      <c r="E1056" s="242"/>
      <c r="F1056" s="247"/>
      <c r="G1056" s="246"/>
      <c r="H1056" s="245"/>
      <c r="I1056" s="245"/>
      <c r="J1056" s="246"/>
      <c r="K1056" s="138"/>
      <c r="L1056" s="138"/>
      <c r="M1056" s="138"/>
      <c r="N1056" s="138"/>
      <c r="O1056" s="138"/>
      <c r="P1056" s="138"/>
      <c r="Q1056" s="138"/>
      <c r="R1056" s="138"/>
    </row>
    <row r="1057" spans="1:18" s="134" customFormat="1" x14ac:dyDescent="0.25">
      <c r="A1057" s="241">
        <v>43340</v>
      </c>
      <c r="B1057" s="242">
        <v>180173452</v>
      </c>
      <c r="C1057" s="247">
        <v>1</v>
      </c>
      <c r="D1057" s="246">
        <v>42875</v>
      </c>
      <c r="E1057" s="242"/>
      <c r="F1057" s="247"/>
      <c r="G1057" s="246"/>
      <c r="H1057" s="245"/>
      <c r="I1057" s="245"/>
      <c r="J1057" s="246"/>
      <c r="K1057" s="138"/>
      <c r="L1057" s="138"/>
      <c r="M1057" s="138"/>
      <c r="N1057" s="138"/>
      <c r="O1057" s="138"/>
      <c r="P1057" s="138"/>
      <c r="Q1057" s="138"/>
      <c r="R1057" s="138"/>
    </row>
    <row r="1058" spans="1:18" s="134" customFormat="1" x14ac:dyDescent="0.25">
      <c r="A1058" s="241">
        <v>43340</v>
      </c>
      <c r="B1058" s="242">
        <v>180173464</v>
      </c>
      <c r="C1058" s="247">
        <v>2</v>
      </c>
      <c r="D1058" s="246">
        <v>261800</v>
      </c>
      <c r="E1058" s="242"/>
      <c r="F1058" s="247"/>
      <c r="G1058" s="246"/>
      <c r="H1058" s="245"/>
      <c r="I1058" s="245">
        <v>4291526</v>
      </c>
      <c r="J1058" s="246" t="s">
        <v>17</v>
      </c>
      <c r="K1058" s="138"/>
      <c r="L1058" s="138"/>
      <c r="M1058" s="138"/>
      <c r="N1058" s="138"/>
      <c r="O1058" s="138"/>
      <c r="P1058" s="138"/>
      <c r="Q1058" s="138"/>
      <c r="R1058" s="138"/>
    </row>
    <row r="1059" spans="1:18" s="134" customFormat="1" x14ac:dyDescent="0.25">
      <c r="A1059" s="241">
        <v>43341</v>
      </c>
      <c r="B1059" s="242">
        <v>180173489</v>
      </c>
      <c r="C1059" s="247">
        <v>20</v>
      </c>
      <c r="D1059" s="246">
        <v>2297138</v>
      </c>
      <c r="E1059" s="242"/>
      <c r="F1059" s="247"/>
      <c r="G1059" s="246"/>
      <c r="H1059" s="245"/>
      <c r="I1059" s="245"/>
      <c r="J1059" s="246"/>
      <c r="K1059" s="138"/>
      <c r="L1059" s="138"/>
      <c r="M1059" s="138"/>
      <c r="N1059" s="138"/>
      <c r="O1059" s="138"/>
      <c r="P1059" s="138"/>
      <c r="Q1059" s="138"/>
      <c r="R1059" s="138"/>
    </row>
    <row r="1060" spans="1:18" s="134" customFormat="1" x14ac:dyDescent="0.25">
      <c r="A1060" s="241">
        <v>43341</v>
      </c>
      <c r="B1060" s="242">
        <v>180173501</v>
      </c>
      <c r="C1060" s="247">
        <v>6</v>
      </c>
      <c r="D1060" s="246">
        <v>622300</v>
      </c>
      <c r="E1060" s="242"/>
      <c r="F1060" s="247"/>
      <c r="G1060" s="246"/>
      <c r="H1060" s="245"/>
      <c r="I1060" s="245"/>
      <c r="J1060" s="246"/>
      <c r="K1060" s="138"/>
      <c r="L1060" s="138"/>
      <c r="M1060" s="138"/>
      <c r="N1060" s="138"/>
      <c r="O1060" s="138"/>
      <c r="P1060" s="138"/>
      <c r="Q1060" s="138"/>
      <c r="R1060" s="138"/>
    </row>
    <row r="1061" spans="1:18" s="134" customFormat="1" x14ac:dyDescent="0.25">
      <c r="A1061" s="241">
        <v>43341</v>
      </c>
      <c r="B1061" s="242">
        <v>180173515</v>
      </c>
      <c r="C1061" s="247">
        <v>2</v>
      </c>
      <c r="D1061" s="246">
        <v>201513</v>
      </c>
      <c r="E1061" s="242"/>
      <c r="F1061" s="247"/>
      <c r="G1061" s="246"/>
      <c r="H1061" s="245"/>
      <c r="I1061" s="245"/>
      <c r="J1061" s="246"/>
      <c r="K1061" s="138"/>
      <c r="L1061" s="138"/>
      <c r="M1061" s="138"/>
      <c r="N1061" s="138"/>
      <c r="O1061" s="138"/>
      <c r="P1061" s="138"/>
      <c r="Q1061" s="138"/>
      <c r="R1061" s="138"/>
    </row>
    <row r="1062" spans="1:18" s="134" customFormat="1" x14ac:dyDescent="0.25">
      <c r="A1062" s="241">
        <v>43341</v>
      </c>
      <c r="B1062" s="242">
        <v>180173539</v>
      </c>
      <c r="C1062" s="247">
        <v>5</v>
      </c>
      <c r="D1062" s="246">
        <v>518788</v>
      </c>
      <c r="E1062" s="242"/>
      <c r="F1062" s="247"/>
      <c r="G1062" s="246"/>
      <c r="H1062" s="245"/>
      <c r="I1062" s="245"/>
      <c r="J1062" s="246"/>
      <c r="K1062" s="138"/>
      <c r="L1062" s="138"/>
      <c r="M1062" s="138"/>
      <c r="N1062" s="138"/>
      <c r="O1062" s="138"/>
      <c r="P1062" s="138"/>
      <c r="Q1062" s="138"/>
      <c r="R1062" s="138"/>
    </row>
    <row r="1063" spans="1:18" s="134" customFormat="1" x14ac:dyDescent="0.25">
      <c r="A1063" s="241">
        <v>43341</v>
      </c>
      <c r="B1063" s="242">
        <v>180173541</v>
      </c>
      <c r="C1063" s="247">
        <v>3</v>
      </c>
      <c r="D1063" s="246">
        <v>338363</v>
      </c>
      <c r="E1063" s="242"/>
      <c r="F1063" s="247"/>
      <c r="G1063" s="246"/>
      <c r="H1063" s="245"/>
      <c r="I1063" s="245"/>
      <c r="J1063" s="246"/>
      <c r="K1063" s="138"/>
      <c r="L1063" s="138"/>
      <c r="M1063" s="138"/>
      <c r="N1063" s="138"/>
      <c r="O1063" s="138"/>
      <c r="P1063" s="138"/>
      <c r="Q1063" s="138"/>
      <c r="R1063" s="138"/>
    </row>
    <row r="1064" spans="1:18" s="134" customFormat="1" x14ac:dyDescent="0.25">
      <c r="A1064" s="241">
        <v>43341</v>
      </c>
      <c r="B1064" s="242">
        <v>180173543</v>
      </c>
      <c r="C1064" s="247">
        <v>17</v>
      </c>
      <c r="D1064" s="246">
        <v>1976538</v>
      </c>
      <c r="E1064" s="242"/>
      <c r="F1064" s="247"/>
      <c r="G1064" s="246"/>
      <c r="H1064" s="245"/>
      <c r="I1064" s="245"/>
      <c r="J1064" s="246"/>
      <c r="K1064" s="138"/>
      <c r="L1064" s="138"/>
      <c r="M1064" s="138"/>
      <c r="N1064" s="138"/>
      <c r="O1064" s="138"/>
      <c r="P1064" s="138"/>
      <c r="Q1064" s="138"/>
      <c r="R1064" s="138"/>
    </row>
    <row r="1065" spans="1:18" s="134" customFormat="1" x14ac:dyDescent="0.25">
      <c r="A1065" s="241">
        <v>43341</v>
      </c>
      <c r="B1065" s="242">
        <v>180173558</v>
      </c>
      <c r="C1065" s="247">
        <v>1</v>
      </c>
      <c r="D1065" s="246">
        <v>100625</v>
      </c>
      <c r="E1065" s="242"/>
      <c r="F1065" s="247"/>
      <c r="G1065" s="246"/>
      <c r="H1065" s="245"/>
      <c r="I1065" s="245"/>
      <c r="J1065" s="246"/>
      <c r="K1065" s="138"/>
      <c r="L1065" s="138"/>
      <c r="M1065" s="138"/>
      <c r="N1065" s="138"/>
      <c r="O1065" s="138"/>
      <c r="P1065" s="138"/>
      <c r="Q1065" s="138"/>
      <c r="R1065" s="138"/>
    </row>
    <row r="1066" spans="1:18" s="134" customFormat="1" x14ac:dyDescent="0.25">
      <c r="A1066" s="241">
        <v>43341</v>
      </c>
      <c r="B1066" s="242">
        <v>180173563</v>
      </c>
      <c r="C1066" s="247">
        <v>1</v>
      </c>
      <c r="D1066" s="246">
        <v>141838</v>
      </c>
      <c r="E1066" s="242"/>
      <c r="F1066" s="247"/>
      <c r="G1066" s="246"/>
      <c r="H1066" s="245"/>
      <c r="I1066" s="245"/>
      <c r="J1066" s="246"/>
      <c r="K1066" s="138"/>
      <c r="L1066" s="138"/>
      <c r="M1066" s="138"/>
      <c r="N1066" s="138"/>
      <c r="O1066" s="138"/>
      <c r="P1066" s="138"/>
      <c r="Q1066" s="138"/>
      <c r="R1066" s="138"/>
    </row>
    <row r="1067" spans="1:18" s="134" customFormat="1" x14ac:dyDescent="0.25">
      <c r="A1067" s="241">
        <v>43341</v>
      </c>
      <c r="B1067" s="242">
        <v>180173566</v>
      </c>
      <c r="C1067" s="247">
        <v>1</v>
      </c>
      <c r="D1067" s="246">
        <v>121450</v>
      </c>
      <c r="E1067" s="242"/>
      <c r="F1067" s="247"/>
      <c r="G1067" s="246"/>
      <c r="H1067" s="245"/>
      <c r="I1067" s="245">
        <v>6318553</v>
      </c>
      <c r="J1067" s="246" t="s">
        <v>17</v>
      </c>
      <c r="K1067" s="138"/>
      <c r="L1067" s="138"/>
      <c r="M1067" s="138"/>
      <c r="N1067" s="138"/>
      <c r="O1067" s="138"/>
      <c r="P1067" s="138"/>
      <c r="Q1067" s="138"/>
      <c r="R1067" s="138"/>
    </row>
    <row r="1068" spans="1:18" s="134" customFormat="1" x14ac:dyDescent="0.25">
      <c r="A1068" s="241">
        <v>43342</v>
      </c>
      <c r="B1068" s="242">
        <v>180173573</v>
      </c>
      <c r="C1068" s="247">
        <v>11</v>
      </c>
      <c r="D1068" s="246">
        <v>1141088</v>
      </c>
      <c r="E1068" s="242">
        <v>180045042</v>
      </c>
      <c r="F1068" s="247">
        <v>6</v>
      </c>
      <c r="G1068" s="246">
        <v>542413</v>
      </c>
      <c r="H1068" s="245"/>
      <c r="I1068" s="245"/>
      <c r="J1068" s="246"/>
      <c r="K1068" s="138"/>
      <c r="L1068" s="138"/>
      <c r="M1068" s="138"/>
      <c r="N1068" s="138"/>
      <c r="O1068" s="138"/>
      <c r="P1068" s="138"/>
      <c r="Q1068" s="138"/>
      <c r="R1068" s="138"/>
    </row>
    <row r="1069" spans="1:18" s="134" customFormat="1" x14ac:dyDescent="0.25">
      <c r="A1069" s="241">
        <v>43342</v>
      </c>
      <c r="B1069" s="242">
        <v>180173577</v>
      </c>
      <c r="C1069" s="247">
        <v>5</v>
      </c>
      <c r="D1069" s="246">
        <v>661063</v>
      </c>
      <c r="E1069" s="242"/>
      <c r="F1069" s="247"/>
      <c r="G1069" s="246"/>
      <c r="H1069" s="245"/>
      <c r="I1069" s="245"/>
      <c r="J1069" s="246"/>
      <c r="K1069" s="138"/>
      <c r="L1069" s="138"/>
      <c r="M1069" s="138"/>
      <c r="N1069" s="138"/>
      <c r="O1069" s="138"/>
      <c r="P1069" s="138"/>
      <c r="Q1069" s="138"/>
      <c r="R1069" s="138"/>
    </row>
    <row r="1070" spans="1:18" s="134" customFormat="1" x14ac:dyDescent="0.25">
      <c r="A1070" s="241">
        <v>43342</v>
      </c>
      <c r="B1070" s="242">
        <v>180173582</v>
      </c>
      <c r="C1070" s="247">
        <v>7</v>
      </c>
      <c r="D1070" s="246">
        <v>788725</v>
      </c>
      <c r="E1070" s="242"/>
      <c r="F1070" s="247"/>
      <c r="G1070" s="246"/>
      <c r="H1070" s="245"/>
      <c r="I1070" s="245"/>
      <c r="J1070" s="246"/>
      <c r="K1070" s="138"/>
      <c r="L1070" s="138"/>
      <c r="M1070" s="138"/>
      <c r="N1070" s="138"/>
      <c r="O1070" s="138"/>
      <c r="P1070" s="138"/>
      <c r="Q1070" s="138"/>
      <c r="R1070" s="138"/>
    </row>
    <row r="1071" spans="1:18" s="134" customFormat="1" x14ac:dyDescent="0.25">
      <c r="A1071" s="241">
        <v>43342</v>
      </c>
      <c r="B1071" s="242">
        <v>180173594</v>
      </c>
      <c r="C1071" s="247">
        <v>6</v>
      </c>
      <c r="D1071" s="246">
        <v>681713</v>
      </c>
      <c r="E1071" s="242"/>
      <c r="F1071" s="247"/>
      <c r="G1071" s="246"/>
      <c r="H1071" s="245"/>
      <c r="I1071" s="245"/>
      <c r="J1071" s="246"/>
      <c r="K1071" s="138"/>
      <c r="L1071" s="138"/>
      <c r="M1071" s="138"/>
      <c r="N1071" s="138"/>
      <c r="O1071" s="138"/>
      <c r="P1071" s="138"/>
      <c r="Q1071" s="138"/>
      <c r="R1071" s="138"/>
    </row>
    <row r="1072" spans="1:18" s="134" customFormat="1" x14ac:dyDescent="0.25">
      <c r="A1072" s="241">
        <v>43342</v>
      </c>
      <c r="B1072" s="242">
        <v>180173610</v>
      </c>
      <c r="C1072" s="247">
        <v>7</v>
      </c>
      <c r="D1072" s="246">
        <v>833788</v>
      </c>
      <c r="E1072" s="242"/>
      <c r="F1072" s="247"/>
      <c r="G1072" s="246"/>
      <c r="H1072" s="245"/>
      <c r="I1072" s="245"/>
      <c r="J1072" s="246"/>
      <c r="K1072" s="138"/>
      <c r="L1072" s="138"/>
      <c r="M1072" s="138"/>
      <c r="N1072" s="138"/>
      <c r="O1072" s="138"/>
      <c r="P1072" s="138"/>
      <c r="Q1072" s="138"/>
      <c r="R1072" s="138"/>
    </row>
    <row r="1073" spans="1:18" s="134" customFormat="1" x14ac:dyDescent="0.25">
      <c r="A1073" s="241">
        <v>43342</v>
      </c>
      <c r="B1073" s="242">
        <v>180173629</v>
      </c>
      <c r="C1073" s="247">
        <v>3</v>
      </c>
      <c r="D1073" s="246">
        <v>353675</v>
      </c>
      <c r="E1073" s="242"/>
      <c r="F1073" s="247"/>
      <c r="G1073" s="246"/>
      <c r="H1073" s="245"/>
      <c r="I1073" s="245"/>
      <c r="J1073" s="246"/>
      <c r="K1073" s="138"/>
      <c r="L1073" s="138"/>
      <c r="M1073" s="138"/>
      <c r="N1073" s="138"/>
      <c r="O1073" s="138"/>
      <c r="P1073" s="138"/>
      <c r="Q1073" s="138"/>
      <c r="R1073" s="138"/>
    </row>
    <row r="1074" spans="1:18" s="134" customFormat="1" x14ac:dyDescent="0.25">
      <c r="A1074" s="241">
        <v>43342</v>
      </c>
      <c r="B1074" s="242">
        <v>180173638</v>
      </c>
      <c r="C1074" s="247">
        <v>1</v>
      </c>
      <c r="D1074" s="246">
        <v>115063</v>
      </c>
      <c r="E1074" s="242"/>
      <c r="F1074" s="247"/>
      <c r="G1074" s="246"/>
      <c r="H1074" s="245"/>
      <c r="I1074" s="245"/>
      <c r="J1074" s="246"/>
      <c r="K1074" s="138"/>
      <c r="L1074" s="138"/>
      <c r="M1074" s="138"/>
      <c r="N1074" s="138"/>
      <c r="O1074" s="138"/>
      <c r="P1074" s="138"/>
      <c r="Q1074" s="138"/>
      <c r="R1074" s="138"/>
    </row>
    <row r="1075" spans="1:18" s="134" customFormat="1" x14ac:dyDescent="0.25">
      <c r="A1075" s="241">
        <v>43342</v>
      </c>
      <c r="B1075" s="242">
        <v>180173649</v>
      </c>
      <c r="C1075" s="247">
        <v>1</v>
      </c>
      <c r="D1075" s="246">
        <v>150500</v>
      </c>
      <c r="E1075" s="242"/>
      <c r="F1075" s="247"/>
      <c r="G1075" s="246"/>
      <c r="H1075" s="245"/>
      <c r="I1075" s="245">
        <v>4183202</v>
      </c>
      <c r="J1075" s="246" t="s">
        <v>17</v>
      </c>
      <c r="K1075" s="138"/>
      <c r="L1075" s="138"/>
      <c r="M1075" s="138"/>
      <c r="N1075" s="138"/>
      <c r="O1075" s="138"/>
      <c r="P1075" s="138"/>
      <c r="Q1075" s="138"/>
      <c r="R1075" s="138"/>
    </row>
    <row r="1076" spans="1:18" s="134" customFormat="1" x14ac:dyDescent="0.25">
      <c r="A1076" s="241">
        <v>43343</v>
      </c>
      <c r="B1076" s="242">
        <v>180173661</v>
      </c>
      <c r="C1076" s="247">
        <v>16</v>
      </c>
      <c r="D1076" s="246">
        <v>1614288</v>
      </c>
      <c r="E1076" s="242">
        <v>180045055</v>
      </c>
      <c r="F1076" s="247">
        <v>2</v>
      </c>
      <c r="G1076" s="246">
        <v>220238</v>
      </c>
      <c r="H1076" s="245"/>
      <c r="I1076" s="245"/>
      <c r="J1076" s="246"/>
      <c r="K1076" s="138"/>
      <c r="L1076" s="138"/>
      <c r="M1076" s="138"/>
      <c r="N1076" s="138"/>
      <c r="O1076" s="138"/>
      <c r="P1076" s="138"/>
      <c r="Q1076" s="138"/>
      <c r="R1076" s="138"/>
    </row>
    <row r="1077" spans="1:18" s="134" customFormat="1" x14ac:dyDescent="0.25">
      <c r="A1077" s="241">
        <v>43343</v>
      </c>
      <c r="B1077" s="242">
        <v>180173666</v>
      </c>
      <c r="C1077" s="247">
        <v>6</v>
      </c>
      <c r="D1077" s="246">
        <v>747950</v>
      </c>
      <c r="E1077" s="242"/>
      <c r="F1077" s="247"/>
      <c r="G1077" s="246"/>
      <c r="H1077" s="245"/>
      <c r="I1077" s="245"/>
      <c r="J1077" s="246"/>
      <c r="K1077" s="138"/>
      <c r="L1077" s="138"/>
      <c r="M1077" s="138"/>
      <c r="N1077" s="138"/>
      <c r="O1077" s="138"/>
      <c r="P1077" s="138"/>
      <c r="Q1077" s="138"/>
      <c r="R1077" s="138"/>
    </row>
    <row r="1078" spans="1:18" s="134" customFormat="1" x14ac:dyDescent="0.25">
      <c r="A1078" s="241">
        <v>43343</v>
      </c>
      <c r="B1078" s="242">
        <v>180173668</v>
      </c>
      <c r="C1078" s="247">
        <v>17</v>
      </c>
      <c r="D1078" s="246">
        <v>1457400</v>
      </c>
      <c r="E1078" s="242"/>
      <c r="F1078" s="247"/>
      <c r="G1078" s="246"/>
      <c r="H1078" s="245"/>
      <c r="I1078" s="245"/>
      <c r="J1078" s="246"/>
      <c r="K1078" s="138"/>
      <c r="L1078" s="138"/>
      <c r="M1078" s="138"/>
      <c r="N1078" s="138"/>
      <c r="O1078" s="138"/>
      <c r="P1078" s="138"/>
      <c r="Q1078" s="138"/>
      <c r="R1078" s="138"/>
    </row>
    <row r="1079" spans="1:18" s="134" customFormat="1" x14ac:dyDescent="0.25">
      <c r="A1079" s="241">
        <v>43343</v>
      </c>
      <c r="B1079" s="242">
        <v>180173689</v>
      </c>
      <c r="C1079" s="247">
        <v>3</v>
      </c>
      <c r="D1079" s="246">
        <v>271775</v>
      </c>
      <c r="E1079" s="242"/>
      <c r="F1079" s="247"/>
      <c r="G1079" s="246"/>
      <c r="H1079" s="245"/>
      <c r="I1079" s="245"/>
      <c r="J1079" s="246"/>
      <c r="K1079" s="138"/>
      <c r="L1079" s="138"/>
      <c r="M1079" s="138"/>
      <c r="N1079" s="138"/>
      <c r="O1079" s="138"/>
      <c r="P1079" s="138"/>
      <c r="Q1079" s="138"/>
      <c r="R1079" s="138"/>
    </row>
    <row r="1080" spans="1:18" s="134" customFormat="1" x14ac:dyDescent="0.25">
      <c r="A1080" s="241">
        <v>43343</v>
      </c>
      <c r="B1080" s="242">
        <v>180173691</v>
      </c>
      <c r="C1080" s="247">
        <v>13</v>
      </c>
      <c r="D1080" s="246">
        <v>1282313</v>
      </c>
      <c r="E1080" s="242"/>
      <c r="F1080" s="247"/>
      <c r="G1080" s="246"/>
      <c r="H1080" s="245"/>
      <c r="I1080" s="245"/>
      <c r="J1080" s="246"/>
      <c r="K1080" s="138"/>
      <c r="L1080" s="138"/>
      <c r="M1080" s="138"/>
      <c r="N1080" s="138"/>
      <c r="O1080" s="138"/>
      <c r="P1080" s="138"/>
      <c r="Q1080" s="138"/>
      <c r="R1080" s="138"/>
    </row>
    <row r="1081" spans="1:18" s="134" customFormat="1" x14ac:dyDescent="0.25">
      <c r="A1081" s="241">
        <v>43343</v>
      </c>
      <c r="B1081" s="242">
        <v>180173693</v>
      </c>
      <c r="C1081" s="247">
        <v>1</v>
      </c>
      <c r="D1081" s="246">
        <v>102900</v>
      </c>
      <c r="E1081" s="242"/>
      <c r="F1081" s="247"/>
      <c r="G1081" s="246"/>
      <c r="H1081" s="245"/>
      <c r="I1081" s="245">
        <v>5256388</v>
      </c>
      <c r="J1081" s="246" t="s">
        <v>17</v>
      </c>
      <c r="K1081" s="138"/>
      <c r="L1081" s="138"/>
      <c r="M1081" s="138"/>
      <c r="N1081" s="138"/>
      <c r="O1081" s="138"/>
      <c r="P1081" s="138"/>
      <c r="Q1081" s="138"/>
      <c r="R1081" s="138"/>
    </row>
    <row r="1082" spans="1:18" s="134" customFormat="1" x14ac:dyDescent="0.25">
      <c r="A1082" s="241">
        <v>43344</v>
      </c>
      <c r="B1082" s="242">
        <v>180173737</v>
      </c>
      <c r="C1082" s="247">
        <v>13</v>
      </c>
      <c r="D1082" s="246">
        <v>1486450</v>
      </c>
      <c r="E1082" s="242"/>
      <c r="F1082" s="247"/>
      <c r="G1082" s="246"/>
      <c r="H1082" s="245"/>
      <c r="I1082" s="245"/>
      <c r="J1082" s="246"/>
      <c r="K1082" s="138"/>
      <c r="L1082" s="138"/>
      <c r="M1082" s="138"/>
      <c r="N1082" s="138"/>
      <c r="O1082" s="138"/>
      <c r="P1082" s="138"/>
      <c r="Q1082" s="138"/>
      <c r="R1082" s="138"/>
    </row>
    <row r="1083" spans="1:18" s="134" customFormat="1" x14ac:dyDescent="0.25">
      <c r="A1083" s="241">
        <v>43344</v>
      </c>
      <c r="B1083" s="242">
        <v>180173760</v>
      </c>
      <c r="C1083" s="247">
        <v>10</v>
      </c>
      <c r="D1083" s="246">
        <v>1071700</v>
      </c>
      <c r="E1083" s="242"/>
      <c r="F1083" s="247"/>
      <c r="G1083" s="246"/>
      <c r="H1083" s="245"/>
      <c r="I1083" s="245"/>
      <c r="J1083" s="246"/>
      <c r="K1083" s="138"/>
      <c r="L1083" s="138"/>
      <c r="M1083" s="138"/>
      <c r="N1083" s="138"/>
      <c r="O1083" s="138"/>
      <c r="P1083" s="138"/>
      <c r="Q1083" s="138"/>
      <c r="R1083" s="138"/>
    </row>
    <row r="1084" spans="1:18" s="134" customFormat="1" x14ac:dyDescent="0.25">
      <c r="A1084" s="241">
        <v>43344</v>
      </c>
      <c r="B1084" s="242">
        <v>180173772</v>
      </c>
      <c r="C1084" s="247">
        <v>4</v>
      </c>
      <c r="D1084" s="246">
        <v>425338</v>
      </c>
      <c r="E1084" s="242"/>
      <c r="F1084" s="247"/>
      <c r="G1084" s="246"/>
      <c r="H1084" s="245"/>
      <c r="I1084" s="245">
        <v>2983488</v>
      </c>
      <c r="J1084" s="246" t="s">
        <v>17</v>
      </c>
      <c r="K1084" s="138"/>
      <c r="L1084" s="138"/>
      <c r="M1084" s="138"/>
      <c r="N1084" s="138"/>
      <c r="O1084" s="138"/>
      <c r="P1084" s="138"/>
      <c r="Q1084" s="138"/>
      <c r="R1084" s="138"/>
    </row>
    <row r="1085" spans="1:18" s="134" customFormat="1" x14ac:dyDescent="0.25">
      <c r="A1085" s="241">
        <v>43346</v>
      </c>
      <c r="B1085" s="242">
        <v>180173883</v>
      </c>
      <c r="C1085" s="247">
        <v>45</v>
      </c>
      <c r="D1085" s="246">
        <v>4872613</v>
      </c>
      <c r="E1085" s="242">
        <v>180045102</v>
      </c>
      <c r="F1085" s="247">
        <v>1</v>
      </c>
      <c r="G1085" s="246">
        <v>84088</v>
      </c>
      <c r="H1085" s="245"/>
      <c r="I1085" s="245"/>
      <c r="J1085" s="246"/>
      <c r="K1085" s="138"/>
      <c r="L1085" s="138"/>
      <c r="M1085" s="138"/>
      <c r="N1085" s="138"/>
      <c r="O1085" s="138"/>
      <c r="P1085" s="138"/>
      <c r="Q1085" s="138"/>
      <c r="R1085" s="138"/>
    </row>
    <row r="1086" spans="1:18" s="134" customFormat="1" x14ac:dyDescent="0.25">
      <c r="A1086" s="241">
        <v>43346</v>
      </c>
      <c r="B1086" s="242">
        <v>180173885</v>
      </c>
      <c r="C1086" s="247">
        <v>8</v>
      </c>
      <c r="D1086" s="246">
        <v>920938</v>
      </c>
      <c r="E1086" s="242"/>
      <c r="F1086" s="247"/>
      <c r="G1086" s="246"/>
      <c r="H1086" s="245"/>
      <c r="I1086" s="245"/>
      <c r="J1086" s="246"/>
      <c r="K1086" s="138"/>
      <c r="L1086" s="138"/>
      <c r="M1086" s="138"/>
      <c r="N1086" s="138"/>
      <c r="O1086" s="138"/>
      <c r="P1086" s="138"/>
      <c r="Q1086" s="138"/>
      <c r="R1086" s="138"/>
    </row>
    <row r="1087" spans="1:18" s="134" customFormat="1" x14ac:dyDescent="0.25">
      <c r="A1087" s="241">
        <v>43346</v>
      </c>
      <c r="B1087" s="242">
        <v>180173890</v>
      </c>
      <c r="C1087" s="247">
        <v>6</v>
      </c>
      <c r="D1087" s="246">
        <v>659663</v>
      </c>
      <c r="E1087" s="242"/>
      <c r="F1087" s="247"/>
      <c r="G1087" s="246"/>
      <c r="H1087" s="245"/>
      <c r="I1087" s="245"/>
      <c r="J1087" s="246"/>
      <c r="K1087" s="138"/>
      <c r="L1087" s="138"/>
      <c r="M1087" s="138"/>
      <c r="N1087" s="138"/>
      <c r="O1087" s="138"/>
      <c r="P1087" s="138"/>
      <c r="Q1087" s="138"/>
      <c r="R1087" s="138"/>
    </row>
    <row r="1088" spans="1:18" s="134" customFormat="1" x14ac:dyDescent="0.25">
      <c r="A1088" s="241">
        <v>43346</v>
      </c>
      <c r="B1088" s="242">
        <v>180173903</v>
      </c>
      <c r="C1088" s="247">
        <v>23</v>
      </c>
      <c r="D1088" s="246">
        <v>2641188</v>
      </c>
      <c r="E1088" s="242"/>
      <c r="F1088" s="247"/>
      <c r="G1088" s="246"/>
      <c r="H1088" s="245"/>
      <c r="I1088" s="245"/>
      <c r="J1088" s="246"/>
      <c r="K1088" s="138"/>
      <c r="L1088" s="138"/>
      <c r="M1088" s="138"/>
      <c r="N1088" s="138"/>
      <c r="O1088" s="138"/>
      <c r="P1088" s="138"/>
      <c r="Q1088" s="138"/>
      <c r="R1088" s="138"/>
    </row>
    <row r="1089" spans="1:18" s="134" customFormat="1" x14ac:dyDescent="0.25">
      <c r="A1089" s="241">
        <v>43346</v>
      </c>
      <c r="B1089" s="242">
        <v>180173924</v>
      </c>
      <c r="C1089" s="247">
        <v>14</v>
      </c>
      <c r="D1089" s="246">
        <v>1260875</v>
      </c>
      <c r="E1089" s="242"/>
      <c r="F1089" s="247"/>
      <c r="G1089" s="246"/>
      <c r="H1089" s="245"/>
      <c r="I1089" s="245"/>
      <c r="J1089" s="246"/>
      <c r="K1089" s="138"/>
      <c r="L1089" s="138"/>
      <c r="M1089" s="138"/>
      <c r="N1089" s="138"/>
      <c r="O1089" s="138"/>
      <c r="P1089" s="138"/>
      <c r="Q1089" s="138"/>
      <c r="R1089" s="138"/>
    </row>
    <row r="1090" spans="1:18" s="134" customFormat="1" x14ac:dyDescent="0.25">
      <c r="A1090" s="241">
        <v>43346</v>
      </c>
      <c r="B1090" s="242">
        <v>180173933</v>
      </c>
      <c r="C1090" s="247">
        <v>3</v>
      </c>
      <c r="D1090" s="246">
        <v>276325</v>
      </c>
      <c r="E1090" s="242"/>
      <c r="F1090" s="247"/>
      <c r="G1090" s="246"/>
      <c r="H1090" s="245"/>
      <c r="I1090" s="245"/>
      <c r="J1090" s="246"/>
      <c r="K1090" s="138"/>
      <c r="L1090" s="138"/>
      <c r="M1090" s="138"/>
      <c r="N1090" s="138"/>
      <c r="O1090" s="138"/>
      <c r="P1090" s="138"/>
      <c r="Q1090" s="138"/>
      <c r="R1090" s="138"/>
    </row>
    <row r="1091" spans="1:18" s="134" customFormat="1" x14ac:dyDescent="0.25">
      <c r="A1091" s="241">
        <v>43346</v>
      </c>
      <c r="B1091" s="242">
        <v>180173951</v>
      </c>
      <c r="C1091" s="247">
        <v>6</v>
      </c>
      <c r="D1091" s="246">
        <v>755563</v>
      </c>
      <c r="E1091" s="242"/>
      <c r="F1091" s="247"/>
      <c r="G1091" s="246"/>
      <c r="H1091" s="245"/>
      <c r="I1091" s="245">
        <v>11303077</v>
      </c>
      <c r="J1091" s="246" t="s">
        <v>17</v>
      </c>
      <c r="K1091" s="138"/>
      <c r="L1091" s="138"/>
      <c r="M1091" s="138"/>
      <c r="N1091" s="138"/>
      <c r="O1091" s="138"/>
      <c r="P1091" s="138"/>
      <c r="Q1091" s="138"/>
      <c r="R1091" s="138"/>
    </row>
    <row r="1092" spans="1:18" s="134" customFormat="1" x14ac:dyDescent="0.25">
      <c r="A1092" s="241">
        <v>43347</v>
      </c>
      <c r="B1092" s="242">
        <v>180173965</v>
      </c>
      <c r="C1092" s="247">
        <v>14</v>
      </c>
      <c r="D1092" s="246">
        <v>1665475</v>
      </c>
      <c r="E1092" s="242">
        <v>180045122</v>
      </c>
      <c r="F1092" s="247">
        <v>4</v>
      </c>
      <c r="G1092" s="246">
        <v>328475</v>
      </c>
      <c r="H1092" s="245"/>
      <c r="I1092" s="245"/>
      <c r="J1092" s="246"/>
      <c r="K1092" s="138"/>
      <c r="L1092" s="138"/>
      <c r="M1092" s="138"/>
      <c r="N1092" s="138"/>
      <c r="O1092" s="138"/>
      <c r="P1092" s="138"/>
      <c r="Q1092" s="138"/>
      <c r="R1092" s="138"/>
    </row>
    <row r="1093" spans="1:18" s="134" customFormat="1" x14ac:dyDescent="0.25">
      <c r="A1093" s="241">
        <v>43347</v>
      </c>
      <c r="B1093" s="242">
        <v>180173976</v>
      </c>
      <c r="C1093" s="247">
        <v>8</v>
      </c>
      <c r="D1093" s="246">
        <v>880250</v>
      </c>
      <c r="E1093" s="242">
        <v>180045123</v>
      </c>
      <c r="F1093" s="247">
        <v>2</v>
      </c>
      <c r="G1093" s="246">
        <v>236338</v>
      </c>
      <c r="H1093" s="245"/>
      <c r="I1093" s="245"/>
      <c r="J1093" s="246"/>
      <c r="K1093" s="138"/>
      <c r="L1093" s="138"/>
      <c r="M1093" s="138"/>
      <c r="N1093" s="138"/>
      <c r="O1093" s="138"/>
      <c r="P1093" s="138"/>
      <c r="Q1093" s="138"/>
      <c r="R1093" s="138"/>
    </row>
    <row r="1094" spans="1:18" s="134" customFormat="1" x14ac:dyDescent="0.25">
      <c r="A1094" s="241">
        <v>43347</v>
      </c>
      <c r="B1094" s="242">
        <v>180173988</v>
      </c>
      <c r="C1094" s="247">
        <v>4</v>
      </c>
      <c r="D1094" s="246">
        <v>532875</v>
      </c>
      <c r="E1094" s="242">
        <v>180045129</v>
      </c>
      <c r="F1094" s="247">
        <v>1</v>
      </c>
      <c r="G1094" s="246">
        <v>121888</v>
      </c>
      <c r="H1094" s="245"/>
      <c r="I1094" s="245"/>
      <c r="J1094" s="246"/>
      <c r="K1094" s="138"/>
      <c r="L1094" s="138"/>
      <c r="M1094" s="138"/>
      <c r="N1094" s="138"/>
      <c r="O1094" s="138"/>
      <c r="P1094" s="138"/>
      <c r="Q1094" s="138"/>
      <c r="R1094" s="138"/>
    </row>
    <row r="1095" spans="1:18" s="134" customFormat="1" x14ac:dyDescent="0.25">
      <c r="A1095" s="241">
        <v>43347</v>
      </c>
      <c r="B1095" s="242">
        <v>180174003</v>
      </c>
      <c r="C1095" s="247">
        <v>6</v>
      </c>
      <c r="D1095" s="246">
        <v>706475</v>
      </c>
      <c r="E1095" s="242"/>
      <c r="F1095" s="247"/>
      <c r="G1095" s="246"/>
      <c r="H1095" s="245"/>
      <c r="I1095" s="245"/>
      <c r="J1095" s="246"/>
      <c r="K1095" s="138"/>
      <c r="L1095" s="138"/>
      <c r="M1095" s="138"/>
      <c r="N1095" s="138"/>
      <c r="O1095" s="138"/>
      <c r="P1095" s="138"/>
      <c r="Q1095" s="138"/>
      <c r="R1095" s="138"/>
    </row>
    <row r="1096" spans="1:18" s="134" customFormat="1" x14ac:dyDescent="0.25">
      <c r="A1096" s="241">
        <v>43347</v>
      </c>
      <c r="B1096" s="242">
        <v>180174027</v>
      </c>
      <c r="C1096" s="247">
        <v>5</v>
      </c>
      <c r="D1096" s="246">
        <v>585288</v>
      </c>
      <c r="E1096" s="242"/>
      <c r="F1096" s="247"/>
      <c r="G1096" s="246"/>
      <c r="H1096" s="245"/>
      <c r="I1096" s="245"/>
      <c r="J1096" s="246"/>
      <c r="K1096" s="138"/>
      <c r="L1096" s="138"/>
      <c r="M1096" s="138"/>
      <c r="N1096" s="138"/>
      <c r="O1096" s="138"/>
      <c r="P1096" s="138"/>
      <c r="Q1096" s="138"/>
      <c r="R1096" s="138"/>
    </row>
    <row r="1097" spans="1:18" s="134" customFormat="1" x14ac:dyDescent="0.25">
      <c r="A1097" s="241">
        <v>43347</v>
      </c>
      <c r="B1097" s="242">
        <v>180174031</v>
      </c>
      <c r="C1097" s="247">
        <v>1</v>
      </c>
      <c r="D1097" s="246">
        <v>88025</v>
      </c>
      <c r="E1097" s="242"/>
      <c r="F1097" s="247"/>
      <c r="G1097" s="246"/>
      <c r="H1097" s="245"/>
      <c r="I1097" s="245"/>
      <c r="J1097" s="246"/>
      <c r="K1097" s="138"/>
      <c r="L1097" s="138"/>
      <c r="M1097" s="138"/>
      <c r="N1097" s="138"/>
      <c r="O1097" s="138"/>
      <c r="P1097" s="138"/>
      <c r="Q1097" s="138"/>
      <c r="R1097" s="138"/>
    </row>
    <row r="1098" spans="1:18" s="134" customFormat="1" x14ac:dyDescent="0.25">
      <c r="A1098" s="241">
        <v>43347</v>
      </c>
      <c r="B1098" s="242">
        <v>180174044</v>
      </c>
      <c r="C1098" s="247">
        <v>1</v>
      </c>
      <c r="D1098" s="246">
        <v>131425</v>
      </c>
      <c r="E1098" s="242"/>
      <c r="F1098" s="247"/>
      <c r="G1098" s="246"/>
      <c r="H1098" s="245"/>
      <c r="I1098" s="245"/>
      <c r="J1098" s="246"/>
      <c r="K1098" s="138"/>
      <c r="L1098" s="138"/>
      <c r="M1098" s="138"/>
      <c r="N1098" s="138"/>
      <c r="O1098" s="138"/>
      <c r="P1098" s="138"/>
      <c r="Q1098" s="138"/>
      <c r="R1098" s="138"/>
    </row>
    <row r="1099" spans="1:18" s="134" customFormat="1" x14ac:dyDescent="0.25">
      <c r="A1099" s="241">
        <v>43347</v>
      </c>
      <c r="B1099" s="242">
        <v>180174045</v>
      </c>
      <c r="C1099" s="247">
        <v>1</v>
      </c>
      <c r="D1099" s="246">
        <v>155838</v>
      </c>
      <c r="E1099" s="242"/>
      <c r="F1099" s="247"/>
      <c r="G1099" s="246"/>
      <c r="H1099" s="245"/>
      <c r="I1099" s="245">
        <v>4058950</v>
      </c>
      <c r="J1099" s="246" t="s">
        <v>17</v>
      </c>
      <c r="K1099" s="138"/>
      <c r="L1099" s="138"/>
      <c r="M1099" s="138"/>
      <c r="N1099" s="138"/>
      <c r="O1099" s="138"/>
      <c r="P1099" s="138"/>
      <c r="Q1099" s="138"/>
      <c r="R1099" s="138"/>
    </row>
    <row r="1100" spans="1:18" s="134" customFormat="1" x14ac:dyDescent="0.25">
      <c r="A1100" s="241">
        <v>43348</v>
      </c>
      <c r="B1100" s="242">
        <v>180174072</v>
      </c>
      <c r="C1100" s="247">
        <v>13</v>
      </c>
      <c r="D1100" s="246">
        <v>1326763</v>
      </c>
      <c r="E1100" s="242">
        <v>180045148</v>
      </c>
      <c r="F1100" s="247">
        <v>1</v>
      </c>
      <c r="G1100" s="246">
        <v>123813</v>
      </c>
      <c r="H1100" s="245"/>
      <c r="I1100" s="245"/>
      <c r="J1100" s="246"/>
      <c r="K1100" s="138"/>
      <c r="L1100" s="138"/>
      <c r="M1100" s="138"/>
      <c r="N1100" s="138"/>
      <c r="O1100" s="138"/>
      <c r="P1100" s="138"/>
      <c r="Q1100" s="138"/>
      <c r="R1100" s="138"/>
    </row>
    <row r="1101" spans="1:18" s="134" customFormat="1" x14ac:dyDescent="0.25">
      <c r="A1101" s="241">
        <v>43348</v>
      </c>
      <c r="B1101" s="242">
        <v>180174088</v>
      </c>
      <c r="C1101" s="247">
        <v>4</v>
      </c>
      <c r="D1101" s="246">
        <v>499100</v>
      </c>
      <c r="E1101" s="242"/>
      <c r="F1101" s="247"/>
      <c r="G1101" s="246"/>
      <c r="H1101" s="245"/>
      <c r="I1101" s="245"/>
      <c r="J1101" s="246"/>
      <c r="K1101" s="138"/>
      <c r="L1101" s="138"/>
      <c r="M1101" s="138"/>
      <c r="N1101" s="138"/>
      <c r="O1101" s="138"/>
      <c r="P1101" s="138"/>
      <c r="Q1101" s="138"/>
      <c r="R1101" s="138"/>
    </row>
    <row r="1102" spans="1:18" s="134" customFormat="1" x14ac:dyDescent="0.25">
      <c r="A1102" s="241">
        <v>43348</v>
      </c>
      <c r="B1102" s="242">
        <v>180174094</v>
      </c>
      <c r="C1102" s="247">
        <v>5</v>
      </c>
      <c r="D1102" s="246">
        <v>585463</v>
      </c>
      <c r="E1102" s="242"/>
      <c r="F1102" s="247"/>
      <c r="G1102" s="246"/>
      <c r="H1102" s="245"/>
      <c r="I1102" s="245"/>
      <c r="J1102" s="246"/>
      <c r="K1102" s="138"/>
      <c r="L1102" s="138"/>
      <c r="M1102" s="138"/>
      <c r="N1102" s="138"/>
      <c r="O1102" s="138"/>
      <c r="P1102" s="138"/>
      <c r="Q1102" s="138"/>
      <c r="R1102" s="138"/>
    </row>
    <row r="1103" spans="1:18" s="134" customFormat="1" x14ac:dyDescent="0.25">
      <c r="A1103" s="241">
        <v>43348</v>
      </c>
      <c r="B1103" s="242">
        <v>180174121</v>
      </c>
      <c r="C1103" s="247">
        <v>1</v>
      </c>
      <c r="D1103" s="246">
        <v>121188</v>
      </c>
      <c r="E1103" s="242"/>
      <c r="F1103" s="247"/>
      <c r="G1103" s="246"/>
      <c r="H1103" s="245"/>
      <c r="I1103" s="245"/>
      <c r="J1103" s="246"/>
      <c r="K1103" s="138"/>
      <c r="L1103" s="138"/>
      <c r="M1103" s="138"/>
      <c r="N1103" s="138"/>
      <c r="O1103" s="138"/>
      <c r="P1103" s="138"/>
      <c r="Q1103" s="138"/>
      <c r="R1103" s="138"/>
    </row>
    <row r="1104" spans="1:18" s="134" customFormat="1" x14ac:dyDescent="0.25">
      <c r="A1104" s="241">
        <v>43348</v>
      </c>
      <c r="B1104" s="242">
        <v>180174126</v>
      </c>
      <c r="C1104" s="247">
        <v>14</v>
      </c>
      <c r="D1104" s="246">
        <v>1540175</v>
      </c>
      <c r="E1104" s="242"/>
      <c r="F1104" s="247"/>
      <c r="G1104" s="246"/>
      <c r="H1104" s="245"/>
      <c r="I1104" s="245"/>
      <c r="J1104" s="246"/>
      <c r="K1104" s="138"/>
      <c r="L1104" s="138"/>
      <c r="M1104" s="138"/>
      <c r="N1104" s="138"/>
      <c r="O1104" s="138"/>
      <c r="P1104" s="138"/>
      <c r="Q1104" s="138"/>
      <c r="R1104" s="138"/>
    </row>
    <row r="1105" spans="1:18" s="134" customFormat="1" x14ac:dyDescent="0.25">
      <c r="A1105" s="241">
        <v>43348</v>
      </c>
      <c r="B1105" s="242">
        <v>180174130</v>
      </c>
      <c r="C1105" s="247">
        <v>5</v>
      </c>
      <c r="D1105" s="246">
        <v>513888</v>
      </c>
      <c r="E1105" s="242"/>
      <c r="F1105" s="247"/>
      <c r="G1105" s="246"/>
      <c r="H1105" s="245"/>
      <c r="I1105" s="245"/>
      <c r="J1105" s="246"/>
      <c r="K1105" s="138"/>
      <c r="L1105" s="138"/>
      <c r="M1105" s="138"/>
      <c r="N1105" s="138"/>
      <c r="O1105" s="138"/>
      <c r="P1105" s="138"/>
      <c r="Q1105" s="138"/>
      <c r="R1105" s="138"/>
    </row>
    <row r="1106" spans="1:18" s="134" customFormat="1" x14ac:dyDescent="0.25">
      <c r="A1106" s="241">
        <v>43348</v>
      </c>
      <c r="B1106" s="242">
        <v>180174135</v>
      </c>
      <c r="C1106" s="247">
        <v>1</v>
      </c>
      <c r="D1106" s="246">
        <v>75513</v>
      </c>
      <c r="E1106" s="242"/>
      <c r="F1106" s="247"/>
      <c r="G1106" s="246"/>
      <c r="H1106" s="245"/>
      <c r="I1106" s="245">
        <v>4538277</v>
      </c>
      <c r="J1106" s="246" t="s">
        <v>17</v>
      </c>
      <c r="K1106" s="138"/>
      <c r="L1106" s="138"/>
      <c r="M1106" s="138"/>
      <c r="N1106" s="138"/>
      <c r="O1106" s="138"/>
      <c r="P1106" s="138"/>
      <c r="Q1106" s="138"/>
      <c r="R1106" s="138"/>
    </row>
    <row r="1107" spans="1:18" s="134" customFormat="1" x14ac:dyDescent="0.25">
      <c r="A1107" s="241">
        <v>43349</v>
      </c>
      <c r="B1107" s="242">
        <v>180174154</v>
      </c>
      <c r="C1107" s="247">
        <v>15</v>
      </c>
      <c r="D1107" s="246">
        <v>1597050</v>
      </c>
      <c r="E1107" s="242">
        <v>180045157</v>
      </c>
      <c r="F1107" s="247">
        <v>4</v>
      </c>
      <c r="G1107" s="246">
        <v>342825</v>
      </c>
      <c r="H1107" s="245"/>
      <c r="I1107" s="245"/>
      <c r="J1107" s="246"/>
      <c r="K1107" s="138"/>
      <c r="L1107" s="138"/>
      <c r="M1107" s="138"/>
      <c r="N1107" s="138"/>
      <c r="O1107" s="138"/>
      <c r="P1107" s="138"/>
      <c r="Q1107" s="138"/>
      <c r="R1107" s="138"/>
    </row>
    <row r="1108" spans="1:18" s="134" customFormat="1" x14ac:dyDescent="0.25">
      <c r="A1108" s="241">
        <v>43349</v>
      </c>
      <c r="B1108" s="242">
        <v>180174162</v>
      </c>
      <c r="C1108" s="247">
        <v>9</v>
      </c>
      <c r="D1108" s="246">
        <v>985863</v>
      </c>
      <c r="E1108" s="242"/>
      <c r="F1108" s="247"/>
      <c r="G1108" s="246"/>
      <c r="H1108" s="245"/>
      <c r="I1108" s="245"/>
      <c r="J1108" s="246"/>
      <c r="K1108" s="138"/>
      <c r="L1108" s="138"/>
      <c r="M1108" s="138"/>
      <c r="N1108" s="138"/>
      <c r="O1108" s="138"/>
      <c r="P1108" s="138"/>
      <c r="Q1108" s="138"/>
      <c r="R1108" s="138"/>
    </row>
    <row r="1109" spans="1:18" s="134" customFormat="1" x14ac:dyDescent="0.25">
      <c r="A1109" s="241">
        <v>43349</v>
      </c>
      <c r="B1109" s="242">
        <v>180174174</v>
      </c>
      <c r="C1109" s="247">
        <v>1</v>
      </c>
      <c r="D1109" s="246">
        <v>150500</v>
      </c>
      <c r="E1109" s="242"/>
      <c r="F1109" s="247"/>
      <c r="G1109" s="246"/>
      <c r="H1109" s="245"/>
      <c r="I1109" s="245"/>
      <c r="J1109" s="246"/>
      <c r="K1109" s="138"/>
      <c r="L1109" s="138"/>
      <c r="M1109" s="138"/>
      <c r="N1109" s="138"/>
      <c r="O1109" s="138"/>
      <c r="P1109" s="138"/>
      <c r="Q1109" s="138"/>
      <c r="R1109" s="138"/>
    </row>
    <row r="1110" spans="1:18" s="134" customFormat="1" x14ac:dyDescent="0.25">
      <c r="A1110" s="241">
        <v>43349</v>
      </c>
      <c r="B1110" s="242">
        <v>180174179</v>
      </c>
      <c r="C1110" s="247">
        <v>6</v>
      </c>
      <c r="D1110" s="246">
        <v>639975</v>
      </c>
      <c r="E1110" s="242"/>
      <c r="F1110" s="247"/>
      <c r="G1110" s="246"/>
      <c r="H1110" s="245"/>
      <c r="I1110" s="245"/>
      <c r="J1110" s="246"/>
      <c r="K1110" s="138"/>
      <c r="L1110" s="138"/>
      <c r="M1110" s="138"/>
      <c r="N1110" s="138"/>
      <c r="O1110" s="138"/>
      <c r="P1110" s="138"/>
      <c r="Q1110" s="138"/>
      <c r="R1110" s="138"/>
    </row>
    <row r="1111" spans="1:18" s="134" customFormat="1" x14ac:dyDescent="0.25">
      <c r="A1111" s="241">
        <v>43349</v>
      </c>
      <c r="B1111" s="242">
        <v>180174199</v>
      </c>
      <c r="C1111" s="247">
        <v>8</v>
      </c>
      <c r="D1111" s="246">
        <v>792313</v>
      </c>
      <c r="E1111" s="242"/>
      <c r="F1111" s="247"/>
      <c r="G1111" s="246"/>
      <c r="H1111" s="245"/>
      <c r="I1111" s="245"/>
      <c r="J1111" s="246"/>
      <c r="K1111" s="138"/>
      <c r="L1111" s="138"/>
      <c r="M1111" s="138"/>
      <c r="N1111" s="138"/>
      <c r="O1111" s="138"/>
      <c r="P1111" s="138"/>
      <c r="Q1111" s="138"/>
      <c r="R1111" s="138"/>
    </row>
    <row r="1112" spans="1:18" s="134" customFormat="1" x14ac:dyDescent="0.25">
      <c r="A1112" s="241">
        <v>43349</v>
      </c>
      <c r="B1112" s="242">
        <v>180174209</v>
      </c>
      <c r="C1112" s="247">
        <v>4</v>
      </c>
      <c r="D1112" s="246">
        <v>364350</v>
      </c>
      <c r="E1112" s="242"/>
      <c r="F1112" s="247"/>
      <c r="G1112" s="246"/>
      <c r="H1112" s="245"/>
      <c r="I1112" s="245"/>
      <c r="J1112" s="246"/>
      <c r="K1112" s="138"/>
      <c r="L1112" s="138"/>
      <c r="M1112" s="138"/>
      <c r="N1112" s="138"/>
      <c r="O1112" s="138"/>
      <c r="P1112" s="138"/>
      <c r="Q1112" s="138"/>
      <c r="R1112" s="138"/>
    </row>
    <row r="1113" spans="1:18" s="134" customFormat="1" x14ac:dyDescent="0.25">
      <c r="A1113" s="241">
        <v>43349</v>
      </c>
      <c r="B1113" s="242">
        <v>180174221</v>
      </c>
      <c r="C1113" s="247">
        <v>3</v>
      </c>
      <c r="D1113" s="246">
        <v>276413</v>
      </c>
      <c r="E1113" s="242"/>
      <c r="F1113" s="247"/>
      <c r="G1113" s="246"/>
      <c r="H1113" s="245"/>
      <c r="I1113" s="245"/>
      <c r="J1113" s="246"/>
      <c r="K1113" s="138"/>
      <c r="L1113" s="138"/>
      <c r="M1113" s="138"/>
      <c r="N1113" s="138"/>
      <c r="O1113" s="138"/>
      <c r="P1113" s="138"/>
      <c r="Q1113" s="138"/>
      <c r="R1113" s="138"/>
    </row>
    <row r="1114" spans="1:18" s="134" customFormat="1" x14ac:dyDescent="0.25">
      <c r="A1114" s="241">
        <v>43349</v>
      </c>
      <c r="B1114" s="242">
        <v>180174233</v>
      </c>
      <c r="C1114" s="247">
        <v>1</v>
      </c>
      <c r="D1114" s="246">
        <v>145775</v>
      </c>
      <c r="E1114" s="242"/>
      <c r="F1114" s="247"/>
      <c r="G1114" s="246"/>
      <c r="H1114" s="245"/>
      <c r="I1114" s="245">
        <v>4609414</v>
      </c>
      <c r="J1114" s="246" t="s">
        <v>17</v>
      </c>
      <c r="K1114" s="138"/>
      <c r="L1114" s="138"/>
      <c r="M1114" s="138"/>
      <c r="N1114" s="138"/>
      <c r="O1114" s="138"/>
      <c r="P1114" s="138"/>
      <c r="Q1114" s="138"/>
      <c r="R1114" s="138"/>
    </row>
    <row r="1115" spans="1:18" s="134" customFormat="1" x14ac:dyDescent="0.25">
      <c r="A1115" s="241">
        <v>43350</v>
      </c>
      <c r="B1115" s="242">
        <v>180174247</v>
      </c>
      <c r="C1115" s="247">
        <v>24</v>
      </c>
      <c r="D1115" s="246">
        <v>2742950</v>
      </c>
      <c r="E1115" s="242">
        <v>180045170</v>
      </c>
      <c r="F1115" s="247">
        <v>4</v>
      </c>
      <c r="G1115" s="246">
        <v>528850</v>
      </c>
      <c r="H1115" s="245"/>
      <c r="I1115" s="245"/>
      <c r="J1115" s="246"/>
      <c r="K1115" s="138"/>
      <c r="L1115" s="138"/>
      <c r="M1115" s="138"/>
      <c r="N1115" s="138"/>
      <c r="O1115" s="138"/>
      <c r="P1115" s="138"/>
      <c r="Q1115" s="138"/>
      <c r="R1115" s="138"/>
    </row>
    <row r="1116" spans="1:18" s="134" customFormat="1" x14ac:dyDescent="0.25">
      <c r="A1116" s="241">
        <v>43350</v>
      </c>
      <c r="B1116" s="242">
        <v>180174249</v>
      </c>
      <c r="C1116" s="247">
        <v>9</v>
      </c>
      <c r="D1116" s="246">
        <v>864850</v>
      </c>
      <c r="E1116" s="242"/>
      <c r="F1116" s="247"/>
      <c r="G1116" s="246"/>
      <c r="H1116" s="245"/>
      <c r="I1116" s="245"/>
      <c r="J1116" s="246"/>
      <c r="K1116" s="138"/>
      <c r="L1116" s="138"/>
      <c r="M1116" s="138"/>
      <c r="N1116" s="138"/>
      <c r="O1116" s="138"/>
      <c r="P1116" s="138"/>
      <c r="Q1116" s="138"/>
      <c r="R1116" s="138"/>
    </row>
    <row r="1117" spans="1:18" s="134" customFormat="1" x14ac:dyDescent="0.25">
      <c r="A1117" s="241">
        <v>43350</v>
      </c>
      <c r="B1117" s="242">
        <v>180174256</v>
      </c>
      <c r="C1117" s="247">
        <v>4</v>
      </c>
      <c r="D1117" s="246">
        <v>461300</v>
      </c>
      <c r="E1117" s="242"/>
      <c r="F1117" s="247"/>
      <c r="G1117" s="246"/>
      <c r="H1117" s="245"/>
      <c r="I1117" s="245"/>
      <c r="J1117" s="246"/>
      <c r="K1117" s="138"/>
      <c r="L1117" s="138"/>
      <c r="M1117" s="138"/>
      <c r="N1117" s="138"/>
      <c r="O1117" s="138"/>
      <c r="P1117" s="138"/>
      <c r="Q1117" s="138"/>
      <c r="R1117" s="138"/>
    </row>
    <row r="1118" spans="1:18" s="134" customFormat="1" x14ac:dyDescent="0.25">
      <c r="A1118" s="241">
        <v>43350</v>
      </c>
      <c r="B1118" s="242">
        <v>180174270</v>
      </c>
      <c r="C1118" s="247">
        <v>5</v>
      </c>
      <c r="D1118" s="246">
        <v>511875</v>
      </c>
      <c r="E1118" s="242"/>
      <c r="F1118" s="247"/>
      <c r="G1118" s="246"/>
      <c r="H1118" s="245"/>
      <c r="I1118" s="245"/>
      <c r="J1118" s="246"/>
      <c r="K1118" s="138"/>
      <c r="L1118" s="138"/>
      <c r="M1118" s="138"/>
      <c r="N1118" s="138"/>
      <c r="O1118" s="138"/>
      <c r="P1118" s="138"/>
      <c r="Q1118" s="138"/>
      <c r="R1118" s="138"/>
    </row>
    <row r="1119" spans="1:18" s="134" customFormat="1" x14ac:dyDescent="0.25">
      <c r="A1119" s="241">
        <v>43350</v>
      </c>
      <c r="B1119" s="242">
        <v>180174293</v>
      </c>
      <c r="C1119" s="247">
        <v>9</v>
      </c>
      <c r="D1119" s="246">
        <v>874825</v>
      </c>
      <c r="E1119" s="242"/>
      <c r="F1119" s="247"/>
      <c r="G1119" s="246"/>
      <c r="H1119" s="245"/>
      <c r="I1119" s="245"/>
      <c r="J1119" s="246"/>
      <c r="K1119" s="138"/>
      <c r="L1119" s="138"/>
      <c r="M1119" s="138"/>
      <c r="N1119" s="138"/>
      <c r="O1119" s="138"/>
      <c r="P1119" s="138"/>
      <c r="Q1119" s="138"/>
      <c r="R1119" s="138"/>
    </row>
    <row r="1120" spans="1:18" s="134" customFormat="1" x14ac:dyDescent="0.25">
      <c r="A1120" s="241">
        <v>43350</v>
      </c>
      <c r="B1120" s="242">
        <v>180174295</v>
      </c>
      <c r="C1120" s="247">
        <v>2</v>
      </c>
      <c r="D1120" s="246">
        <v>254538</v>
      </c>
      <c r="E1120" s="242"/>
      <c r="F1120" s="247"/>
      <c r="G1120" s="246"/>
      <c r="H1120" s="245"/>
      <c r="I1120" s="245"/>
      <c r="J1120" s="246"/>
      <c r="K1120" s="138"/>
      <c r="L1120" s="138"/>
      <c r="M1120" s="138"/>
      <c r="N1120" s="138"/>
      <c r="O1120" s="138"/>
      <c r="P1120" s="138"/>
      <c r="Q1120" s="138"/>
      <c r="R1120" s="138"/>
    </row>
    <row r="1121" spans="1:18" s="134" customFormat="1" x14ac:dyDescent="0.25">
      <c r="A1121" s="241">
        <v>43350</v>
      </c>
      <c r="B1121" s="242">
        <v>180174320</v>
      </c>
      <c r="C1121" s="247">
        <v>1</v>
      </c>
      <c r="D1121" s="246">
        <v>76213</v>
      </c>
      <c r="E1121" s="242"/>
      <c r="F1121" s="247"/>
      <c r="G1121" s="246"/>
      <c r="H1121" s="245"/>
      <c r="I1121" s="245">
        <v>5257701</v>
      </c>
      <c r="J1121" s="246" t="s">
        <v>17</v>
      </c>
      <c r="K1121" s="138"/>
      <c r="L1121" s="138"/>
      <c r="M1121" s="138"/>
      <c r="N1121" s="138"/>
      <c r="O1121" s="138"/>
      <c r="P1121" s="138"/>
      <c r="Q1121" s="138"/>
      <c r="R1121" s="138"/>
    </row>
    <row r="1122" spans="1:18" s="134" customFormat="1" x14ac:dyDescent="0.25">
      <c r="A1122" s="241">
        <v>43351</v>
      </c>
      <c r="B1122" s="242">
        <v>180174328</v>
      </c>
      <c r="C1122" s="247">
        <v>20</v>
      </c>
      <c r="D1122" s="246">
        <v>2055025</v>
      </c>
      <c r="E1122" s="242">
        <v>180045189</v>
      </c>
      <c r="F1122" s="247">
        <v>1</v>
      </c>
      <c r="G1122" s="246">
        <v>46638</v>
      </c>
      <c r="H1122" s="245"/>
      <c r="I1122" s="245"/>
      <c r="J1122" s="246"/>
      <c r="K1122" s="138"/>
      <c r="L1122" s="138"/>
      <c r="M1122" s="138"/>
      <c r="N1122" s="138"/>
      <c r="O1122" s="138"/>
      <c r="P1122" s="138"/>
      <c r="Q1122" s="138"/>
      <c r="R1122" s="138"/>
    </row>
    <row r="1123" spans="1:18" s="134" customFormat="1" x14ac:dyDescent="0.25">
      <c r="A1123" s="241">
        <v>43351</v>
      </c>
      <c r="B1123" s="242">
        <v>180174337</v>
      </c>
      <c r="C1123" s="247">
        <v>8</v>
      </c>
      <c r="D1123" s="246">
        <v>785050</v>
      </c>
      <c r="E1123" s="242"/>
      <c r="F1123" s="247"/>
      <c r="G1123" s="246"/>
      <c r="H1123" s="245"/>
      <c r="I1123" s="245"/>
      <c r="J1123" s="246"/>
      <c r="K1123" s="138"/>
      <c r="L1123" s="138"/>
      <c r="M1123" s="138"/>
      <c r="N1123" s="138"/>
      <c r="O1123" s="138"/>
      <c r="P1123" s="138"/>
      <c r="Q1123" s="138"/>
      <c r="R1123" s="138"/>
    </row>
    <row r="1124" spans="1:18" s="134" customFormat="1" x14ac:dyDescent="0.25">
      <c r="A1124" s="241">
        <v>43351</v>
      </c>
      <c r="B1124" s="242">
        <v>180174342</v>
      </c>
      <c r="C1124" s="247">
        <v>6</v>
      </c>
      <c r="D1124" s="246">
        <v>746813</v>
      </c>
      <c r="E1124" s="242"/>
      <c r="F1124" s="247"/>
      <c r="G1124" s="246"/>
      <c r="H1124" s="245"/>
      <c r="I1124" s="245"/>
      <c r="J1124" s="246"/>
      <c r="K1124" s="138"/>
      <c r="L1124" s="138"/>
      <c r="M1124" s="138"/>
      <c r="N1124" s="138"/>
      <c r="O1124" s="138"/>
      <c r="P1124" s="138"/>
      <c r="Q1124" s="138"/>
      <c r="R1124" s="138"/>
    </row>
    <row r="1125" spans="1:18" s="134" customFormat="1" x14ac:dyDescent="0.25">
      <c r="A1125" s="241">
        <v>43351</v>
      </c>
      <c r="B1125" s="242">
        <v>180174357</v>
      </c>
      <c r="C1125" s="247">
        <v>4</v>
      </c>
      <c r="D1125" s="246">
        <v>340813</v>
      </c>
      <c r="E1125" s="242"/>
      <c r="F1125" s="247"/>
      <c r="G1125" s="246"/>
      <c r="H1125" s="245"/>
      <c r="I1125" s="245"/>
      <c r="J1125" s="246"/>
      <c r="K1125" s="138"/>
      <c r="L1125" s="138"/>
      <c r="M1125" s="138"/>
      <c r="N1125" s="138"/>
      <c r="O1125" s="138"/>
      <c r="P1125" s="138"/>
      <c r="Q1125" s="138"/>
      <c r="R1125" s="138"/>
    </row>
    <row r="1126" spans="1:18" s="134" customFormat="1" x14ac:dyDescent="0.25">
      <c r="A1126" s="241">
        <v>43351</v>
      </c>
      <c r="B1126" s="242">
        <v>180174375</v>
      </c>
      <c r="C1126" s="247">
        <v>5</v>
      </c>
      <c r="D1126" s="246">
        <v>456225</v>
      </c>
      <c r="E1126" s="242"/>
      <c r="F1126" s="247"/>
      <c r="G1126" s="246"/>
      <c r="H1126" s="245"/>
      <c r="I1126" s="245"/>
      <c r="J1126" s="246"/>
      <c r="K1126" s="138"/>
      <c r="L1126" s="138"/>
      <c r="M1126" s="138"/>
      <c r="N1126" s="138"/>
      <c r="O1126" s="138"/>
      <c r="P1126" s="138"/>
      <c r="Q1126" s="138"/>
      <c r="R1126" s="138"/>
    </row>
    <row r="1127" spans="1:18" s="134" customFormat="1" x14ac:dyDescent="0.25">
      <c r="A1127" s="241">
        <v>43351</v>
      </c>
      <c r="B1127" s="242">
        <v>180174834</v>
      </c>
      <c r="C1127" s="247">
        <v>2</v>
      </c>
      <c r="D1127" s="246">
        <v>395850</v>
      </c>
      <c r="E1127" s="242"/>
      <c r="F1127" s="247"/>
      <c r="G1127" s="246"/>
      <c r="H1127" s="245"/>
      <c r="I1127" s="245">
        <v>4733138</v>
      </c>
      <c r="J1127" s="246" t="s">
        <v>17</v>
      </c>
      <c r="K1127" s="138"/>
      <c r="L1127" s="138"/>
      <c r="M1127" s="138"/>
      <c r="N1127" s="138"/>
      <c r="O1127" s="138"/>
      <c r="P1127" s="138"/>
      <c r="Q1127" s="138"/>
      <c r="R1127" s="138"/>
    </row>
    <row r="1128" spans="1:18" s="134" customFormat="1" x14ac:dyDescent="0.25">
      <c r="A1128" s="241">
        <v>43353</v>
      </c>
      <c r="B1128" s="242">
        <v>180174476</v>
      </c>
      <c r="C1128" s="247">
        <v>46</v>
      </c>
      <c r="D1128" s="246">
        <v>4534863</v>
      </c>
      <c r="E1128" s="242">
        <v>180045208</v>
      </c>
      <c r="F1128" s="247">
        <v>3</v>
      </c>
      <c r="G1128" s="246">
        <v>299775</v>
      </c>
      <c r="H1128" s="245"/>
      <c r="I1128" s="245"/>
      <c r="J1128" s="246"/>
      <c r="K1128" s="138"/>
      <c r="L1128" s="138"/>
      <c r="M1128" s="138"/>
      <c r="N1128" s="138"/>
      <c r="O1128" s="138"/>
      <c r="P1128" s="138"/>
      <c r="Q1128" s="138"/>
      <c r="R1128" s="138"/>
    </row>
    <row r="1129" spans="1:18" s="134" customFormat="1" x14ac:dyDescent="0.25">
      <c r="A1129" s="241">
        <v>43353</v>
      </c>
      <c r="B1129" s="242">
        <v>180174486</v>
      </c>
      <c r="C1129" s="247">
        <v>13</v>
      </c>
      <c r="D1129" s="246">
        <v>1490650</v>
      </c>
      <c r="E1129" s="242">
        <v>180045213</v>
      </c>
      <c r="F1129" s="247">
        <v>3</v>
      </c>
      <c r="G1129" s="246">
        <v>317625</v>
      </c>
      <c r="H1129" s="245"/>
      <c r="I1129" s="245"/>
      <c r="J1129" s="246"/>
      <c r="K1129" s="138"/>
      <c r="L1129" s="138"/>
      <c r="M1129" s="138"/>
      <c r="N1129" s="138"/>
      <c r="O1129" s="138"/>
      <c r="P1129" s="138"/>
      <c r="Q1129" s="138"/>
      <c r="R1129" s="138"/>
    </row>
    <row r="1130" spans="1:18" s="134" customFormat="1" x14ac:dyDescent="0.25">
      <c r="A1130" s="241">
        <v>43353</v>
      </c>
      <c r="B1130" s="242">
        <v>180174498</v>
      </c>
      <c r="C1130" s="247">
        <v>14</v>
      </c>
      <c r="D1130" s="246">
        <v>1430363</v>
      </c>
      <c r="E1130" s="242"/>
      <c r="F1130" s="247"/>
      <c r="G1130" s="246"/>
      <c r="H1130" s="245"/>
      <c r="I1130" s="245"/>
      <c r="J1130" s="246"/>
      <c r="K1130" s="138"/>
      <c r="L1130" s="138"/>
      <c r="M1130" s="138"/>
      <c r="N1130" s="138"/>
      <c r="O1130" s="138"/>
      <c r="P1130" s="138"/>
      <c r="Q1130" s="138"/>
      <c r="R1130" s="138"/>
    </row>
    <row r="1131" spans="1:18" s="134" customFormat="1" x14ac:dyDescent="0.25">
      <c r="A1131" s="241">
        <v>43353</v>
      </c>
      <c r="B1131" s="242">
        <v>180174500</v>
      </c>
      <c r="C1131" s="247">
        <v>6</v>
      </c>
      <c r="D1131" s="246">
        <v>621775</v>
      </c>
      <c r="E1131" s="242"/>
      <c r="F1131" s="247"/>
      <c r="G1131" s="246"/>
      <c r="H1131" s="245"/>
      <c r="I1131" s="245"/>
      <c r="J1131" s="246"/>
      <c r="K1131" s="138"/>
      <c r="L1131" s="138"/>
      <c r="M1131" s="138"/>
      <c r="N1131" s="138"/>
      <c r="O1131" s="138"/>
      <c r="P1131" s="138"/>
      <c r="Q1131" s="138"/>
      <c r="R1131" s="138"/>
    </row>
    <row r="1132" spans="1:18" s="134" customFormat="1" x14ac:dyDescent="0.25">
      <c r="A1132" s="241">
        <v>43353</v>
      </c>
      <c r="B1132" s="242">
        <v>180174516</v>
      </c>
      <c r="C1132" s="247">
        <v>6</v>
      </c>
      <c r="D1132" s="246">
        <v>533050</v>
      </c>
      <c r="E1132" s="242"/>
      <c r="F1132" s="247"/>
      <c r="G1132" s="246"/>
      <c r="H1132" s="245"/>
      <c r="I1132" s="245"/>
      <c r="J1132" s="246"/>
      <c r="K1132" s="138"/>
      <c r="L1132" s="138"/>
      <c r="M1132" s="138"/>
      <c r="N1132" s="138"/>
      <c r="O1132" s="138"/>
      <c r="P1132" s="138"/>
      <c r="Q1132" s="138"/>
      <c r="R1132" s="138"/>
    </row>
    <row r="1133" spans="1:18" s="134" customFormat="1" x14ac:dyDescent="0.25">
      <c r="A1133" s="241">
        <v>43353</v>
      </c>
      <c r="B1133" s="242">
        <v>180174531</v>
      </c>
      <c r="C1133" s="247">
        <v>9</v>
      </c>
      <c r="D1133" s="246">
        <v>893025</v>
      </c>
      <c r="E1133" s="242"/>
      <c r="F1133" s="247"/>
      <c r="G1133" s="246"/>
      <c r="H1133" s="245"/>
      <c r="I1133" s="245"/>
      <c r="J1133" s="246"/>
      <c r="K1133" s="138"/>
      <c r="L1133" s="138"/>
      <c r="M1133" s="138"/>
      <c r="N1133" s="138"/>
      <c r="O1133" s="138"/>
      <c r="P1133" s="138"/>
      <c r="Q1133" s="138"/>
      <c r="R1133" s="138"/>
    </row>
    <row r="1134" spans="1:18" s="134" customFormat="1" x14ac:dyDescent="0.25">
      <c r="A1134" s="241">
        <v>43353</v>
      </c>
      <c r="B1134" s="242">
        <v>180174555</v>
      </c>
      <c r="C1134" s="247">
        <v>11</v>
      </c>
      <c r="D1134" s="246">
        <v>1102325</v>
      </c>
      <c r="E1134" s="242"/>
      <c r="F1134" s="247"/>
      <c r="G1134" s="246"/>
      <c r="H1134" s="245"/>
      <c r="I1134" s="245">
        <v>9988651</v>
      </c>
      <c r="J1134" s="246" t="s">
        <v>17</v>
      </c>
      <c r="K1134" s="138"/>
      <c r="L1134" s="138"/>
      <c r="M1134" s="138"/>
      <c r="N1134" s="138"/>
      <c r="O1134" s="138"/>
      <c r="P1134" s="138"/>
      <c r="Q1134" s="138"/>
      <c r="R1134" s="138"/>
    </row>
    <row r="1135" spans="1:18" s="134" customFormat="1" x14ac:dyDescent="0.25">
      <c r="A1135" s="241">
        <v>43354</v>
      </c>
      <c r="B1135" s="242">
        <v>180174570</v>
      </c>
      <c r="C1135" s="247">
        <v>18</v>
      </c>
      <c r="D1135" s="246">
        <v>2030700</v>
      </c>
      <c r="E1135" s="242">
        <v>180045228</v>
      </c>
      <c r="F1135" s="247">
        <v>4</v>
      </c>
      <c r="G1135" s="246">
        <v>365313</v>
      </c>
      <c r="H1135" s="245"/>
      <c r="I1135" s="245"/>
      <c r="J1135" s="246"/>
      <c r="K1135" s="138"/>
      <c r="L1135" s="138"/>
      <c r="M1135" s="138"/>
      <c r="N1135" s="138"/>
      <c r="O1135" s="138"/>
      <c r="P1135" s="138"/>
      <c r="Q1135" s="138"/>
      <c r="R1135" s="138"/>
    </row>
    <row r="1136" spans="1:18" s="134" customFormat="1" x14ac:dyDescent="0.25">
      <c r="A1136" s="241">
        <v>43354</v>
      </c>
      <c r="B1136" s="242">
        <v>180174579</v>
      </c>
      <c r="C1136" s="247">
        <v>1</v>
      </c>
      <c r="D1136" s="246">
        <v>144288</v>
      </c>
      <c r="E1136" s="242"/>
      <c r="F1136" s="247"/>
      <c r="G1136" s="246"/>
      <c r="H1136" s="245"/>
      <c r="I1136" s="245"/>
      <c r="J1136" s="246"/>
      <c r="K1136" s="138"/>
      <c r="L1136" s="138"/>
      <c r="M1136" s="138"/>
      <c r="N1136" s="138"/>
      <c r="O1136" s="138"/>
      <c r="P1136" s="138"/>
      <c r="Q1136" s="138"/>
      <c r="R1136" s="138"/>
    </row>
    <row r="1137" spans="1:18" s="134" customFormat="1" x14ac:dyDescent="0.25">
      <c r="A1137" s="241">
        <v>43354</v>
      </c>
      <c r="B1137" s="242">
        <v>180174588</v>
      </c>
      <c r="C1137" s="247">
        <v>4</v>
      </c>
      <c r="D1137" s="246">
        <v>399088</v>
      </c>
      <c r="E1137" s="242"/>
      <c r="F1137" s="247"/>
      <c r="G1137" s="246"/>
      <c r="H1137" s="245"/>
      <c r="I1137" s="245"/>
      <c r="J1137" s="246"/>
      <c r="K1137" s="138"/>
      <c r="L1137" s="138"/>
      <c r="M1137" s="138"/>
      <c r="N1137" s="138"/>
      <c r="O1137" s="138"/>
      <c r="P1137" s="138"/>
      <c r="Q1137" s="138"/>
      <c r="R1137" s="138"/>
    </row>
    <row r="1138" spans="1:18" s="134" customFormat="1" x14ac:dyDescent="0.25">
      <c r="A1138" s="241">
        <v>43354</v>
      </c>
      <c r="B1138" s="242">
        <v>180174593</v>
      </c>
      <c r="C1138" s="247">
        <v>1</v>
      </c>
      <c r="D1138" s="246">
        <v>101063</v>
      </c>
      <c r="E1138" s="242"/>
      <c r="F1138" s="247"/>
      <c r="G1138" s="246"/>
      <c r="H1138" s="245"/>
      <c r="I1138" s="245"/>
      <c r="J1138" s="246"/>
      <c r="K1138" s="138"/>
      <c r="L1138" s="138"/>
      <c r="M1138" s="138"/>
      <c r="N1138" s="138"/>
      <c r="O1138" s="138"/>
      <c r="P1138" s="138"/>
      <c r="Q1138" s="138"/>
      <c r="R1138" s="138"/>
    </row>
    <row r="1139" spans="1:18" s="134" customFormat="1" x14ac:dyDescent="0.25">
      <c r="A1139" s="241">
        <v>43354</v>
      </c>
      <c r="B1139" s="242">
        <v>180174606</v>
      </c>
      <c r="C1139" s="247">
        <v>1</v>
      </c>
      <c r="D1139" s="246">
        <v>40075</v>
      </c>
      <c r="E1139" s="242"/>
      <c r="F1139" s="247"/>
      <c r="G1139" s="246"/>
      <c r="H1139" s="245"/>
      <c r="I1139" s="245"/>
      <c r="J1139" s="246"/>
      <c r="K1139" s="138"/>
      <c r="L1139" s="138"/>
      <c r="M1139" s="138"/>
      <c r="N1139" s="138"/>
      <c r="O1139" s="138"/>
      <c r="P1139" s="138"/>
      <c r="Q1139" s="138"/>
      <c r="R1139" s="138"/>
    </row>
    <row r="1140" spans="1:18" s="134" customFormat="1" x14ac:dyDescent="0.25">
      <c r="A1140" s="241">
        <v>43354</v>
      </c>
      <c r="B1140" s="242">
        <v>180174607</v>
      </c>
      <c r="C1140" s="247">
        <v>16</v>
      </c>
      <c r="D1140" s="246">
        <v>1605363</v>
      </c>
      <c r="E1140" s="242"/>
      <c r="F1140" s="247"/>
      <c r="G1140" s="246"/>
      <c r="H1140" s="245"/>
      <c r="I1140" s="245"/>
      <c r="J1140" s="246"/>
      <c r="K1140" s="138"/>
      <c r="L1140" s="138"/>
      <c r="M1140" s="138"/>
      <c r="N1140" s="138"/>
      <c r="O1140" s="138"/>
      <c r="P1140" s="138"/>
      <c r="Q1140" s="138"/>
      <c r="R1140" s="138"/>
    </row>
    <row r="1141" spans="1:18" s="134" customFormat="1" x14ac:dyDescent="0.25">
      <c r="A1141" s="241">
        <v>43354</v>
      </c>
      <c r="B1141" s="242">
        <v>180174613</v>
      </c>
      <c r="C1141" s="247">
        <v>1</v>
      </c>
      <c r="D1141" s="246">
        <v>121188</v>
      </c>
      <c r="E1141" s="242"/>
      <c r="F1141" s="247"/>
      <c r="G1141" s="246"/>
      <c r="H1141" s="245"/>
      <c r="I1141" s="245"/>
      <c r="J1141" s="246"/>
      <c r="K1141" s="138"/>
      <c r="L1141" s="138"/>
      <c r="M1141" s="138"/>
      <c r="N1141" s="138"/>
      <c r="O1141" s="138"/>
      <c r="P1141" s="138"/>
      <c r="Q1141" s="138"/>
      <c r="R1141" s="138"/>
    </row>
    <row r="1142" spans="1:18" s="134" customFormat="1" x14ac:dyDescent="0.25">
      <c r="A1142" s="241">
        <v>43354</v>
      </c>
      <c r="B1142" s="242">
        <v>180174620</v>
      </c>
      <c r="C1142" s="247">
        <v>2</v>
      </c>
      <c r="D1142" s="246">
        <v>170275</v>
      </c>
      <c r="E1142" s="242"/>
      <c r="F1142" s="247"/>
      <c r="G1142" s="246"/>
      <c r="H1142" s="245"/>
      <c r="I1142" s="245">
        <v>4246727</v>
      </c>
      <c r="J1142" s="246" t="s">
        <v>17</v>
      </c>
      <c r="K1142" s="138"/>
      <c r="L1142" s="138"/>
      <c r="M1142" s="138"/>
      <c r="N1142" s="138"/>
      <c r="O1142" s="138"/>
      <c r="P1142" s="138"/>
      <c r="Q1142" s="138"/>
      <c r="R1142" s="138"/>
    </row>
    <row r="1143" spans="1:18" s="134" customFormat="1" x14ac:dyDescent="0.25">
      <c r="A1143" s="241">
        <v>43355</v>
      </c>
      <c r="B1143" s="242">
        <v>180174642</v>
      </c>
      <c r="C1143" s="247">
        <v>18</v>
      </c>
      <c r="D1143" s="246">
        <v>2183213</v>
      </c>
      <c r="E1143" s="242"/>
      <c r="F1143" s="247"/>
      <c r="G1143" s="246"/>
      <c r="H1143" s="245"/>
      <c r="I1143" s="245"/>
      <c r="J1143" s="246"/>
      <c r="K1143" s="138"/>
      <c r="L1143" s="138"/>
      <c r="M1143" s="138"/>
      <c r="N1143" s="138"/>
      <c r="O1143" s="138"/>
      <c r="P1143" s="138"/>
      <c r="Q1143" s="138"/>
      <c r="R1143" s="138"/>
    </row>
    <row r="1144" spans="1:18" s="134" customFormat="1" x14ac:dyDescent="0.25">
      <c r="A1144" s="241">
        <v>43355</v>
      </c>
      <c r="B1144" s="242">
        <v>180174647</v>
      </c>
      <c r="C1144" s="247">
        <v>12</v>
      </c>
      <c r="D1144" s="246">
        <v>1049300</v>
      </c>
      <c r="E1144" s="242"/>
      <c r="F1144" s="247"/>
      <c r="G1144" s="246"/>
      <c r="H1144" s="245"/>
      <c r="I1144" s="245"/>
      <c r="J1144" s="246"/>
      <c r="K1144" s="138"/>
      <c r="L1144" s="138"/>
      <c r="M1144" s="138"/>
      <c r="N1144" s="138"/>
      <c r="O1144" s="138"/>
      <c r="P1144" s="138"/>
      <c r="Q1144" s="138"/>
      <c r="R1144" s="138"/>
    </row>
    <row r="1145" spans="1:18" s="134" customFormat="1" x14ac:dyDescent="0.25">
      <c r="A1145" s="241">
        <v>43355</v>
      </c>
      <c r="B1145" s="242">
        <v>180174652</v>
      </c>
      <c r="C1145" s="247">
        <v>4</v>
      </c>
      <c r="D1145" s="246">
        <v>408013</v>
      </c>
      <c r="E1145" s="242"/>
      <c r="F1145" s="247"/>
      <c r="G1145" s="246"/>
      <c r="H1145" s="245"/>
      <c r="I1145" s="245"/>
      <c r="J1145" s="246"/>
      <c r="K1145" s="138"/>
      <c r="L1145" s="138"/>
      <c r="M1145" s="138"/>
      <c r="N1145" s="138"/>
      <c r="O1145" s="138"/>
      <c r="P1145" s="138"/>
      <c r="Q1145" s="138"/>
      <c r="R1145" s="138"/>
    </row>
    <row r="1146" spans="1:18" s="134" customFormat="1" x14ac:dyDescent="0.25">
      <c r="A1146" s="241">
        <v>43355</v>
      </c>
      <c r="B1146" s="242">
        <v>180174654</v>
      </c>
      <c r="C1146" s="247">
        <v>2</v>
      </c>
      <c r="D1146" s="246">
        <v>283675</v>
      </c>
      <c r="E1146" s="242"/>
      <c r="F1146" s="247"/>
      <c r="G1146" s="246"/>
      <c r="H1146" s="245"/>
      <c r="I1146" s="245"/>
      <c r="J1146" s="246"/>
      <c r="K1146" s="138"/>
      <c r="L1146" s="138"/>
      <c r="M1146" s="138"/>
      <c r="N1146" s="138"/>
      <c r="O1146" s="138"/>
      <c r="P1146" s="138"/>
      <c r="Q1146" s="138"/>
      <c r="R1146" s="138"/>
    </row>
    <row r="1147" spans="1:18" s="134" customFormat="1" x14ac:dyDescent="0.25">
      <c r="A1147" s="241">
        <v>43355</v>
      </c>
      <c r="B1147" s="242">
        <v>180174661</v>
      </c>
      <c r="C1147" s="247">
        <v>3</v>
      </c>
      <c r="D1147" s="246">
        <v>379488</v>
      </c>
      <c r="E1147" s="242"/>
      <c r="F1147" s="247"/>
      <c r="G1147" s="246"/>
      <c r="H1147" s="245"/>
      <c r="I1147" s="245"/>
      <c r="J1147" s="246"/>
      <c r="K1147" s="138"/>
      <c r="L1147" s="138"/>
      <c r="M1147" s="138"/>
      <c r="N1147" s="138"/>
      <c r="O1147" s="138"/>
      <c r="P1147" s="138"/>
      <c r="Q1147" s="138"/>
      <c r="R1147" s="138"/>
    </row>
    <row r="1148" spans="1:18" s="134" customFormat="1" x14ac:dyDescent="0.25">
      <c r="A1148" s="241">
        <v>43355</v>
      </c>
      <c r="B1148" s="242">
        <v>180174663</v>
      </c>
      <c r="C1148" s="247">
        <v>2</v>
      </c>
      <c r="D1148" s="246">
        <v>167038</v>
      </c>
      <c r="E1148" s="242"/>
      <c r="F1148" s="247"/>
      <c r="G1148" s="246"/>
      <c r="H1148" s="245"/>
      <c r="I1148" s="245"/>
      <c r="J1148" s="246"/>
      <c r="K1148" s="138"/>
      <c r="L1148" s="138"/>
      <c r="M1148" s="138"/>
      <c r="N1148" s="138"/>
      <c r="O1148" s="138"/>
      <c r="P1148" s="138"/>
      <c r="Q1148" s="138"/>
      <c r="R1148" s="138"/>
    </row>
    <row r="1149" spans="1:18" s="134" customFormat="1" x14ac:dyDescent="0.25">
      <c r="A1149" s="241">
        <v>43355</v>
      </c>
      <c r="B1149" s="242">
        <v>180174679</v>
      </c>
      <c r="C1149" s="247">
        <v>2</v>
      </c>
      <c r="D1149" s="246">
        <v>254363</v>
      </c>
      <c r="E1149" s="242"/>
      <c r="F1149" s="247"/>
      <c r="G1149" s="246"/>
      <c r="H1149" s="245"/>
      <c r="I1149" s="245"/>
      <c r="J1149" s="246"/>
      <c r="K1149" s="138"/>
      <c r="L1149" s="138"/>
      <c r="M1149" s="138"/>
      <c r="N1149" s="138"/>
      <c r="O1149" s="138"/>
      <c r="P1149" s="138"/>
      <c r="Q1149" s="138"/>
      <c r="R1149" s="138"/>
    </row>
    <row r="1150" spans="1:18" s="134" customFormat="1" x14ac:dyDescent="0.25">
      <c r="A1150" s="241">
        <v>43355</v>
      </c>
      <c r="B1150" s="242">
        <v>180174684</v>
      </c>
      <c r="C1150" s="247">
        <v>4</v>
      </c>
      <c r="D1150" s="246">
        <v>433913</v>
      </c>
      <c r="E1150" s="242"/>
      <c r="F1150" s="247"/>
      <c r="G1150" s="246"/>
      <c r="H1150" s="245"/>
      <c r="I1150" s="245"/>
      <c r="J1150" s="246"/>
      <c r="K1150" s="138"/>
      <c r="L1150" s="138"/>
      <c r="M1150" s="138"/>
      <c r="N1150" s="138"/>
      <c r="O1150" s="138"/>
      <c r="P1150" s="138"/>
      <c r="Q1150" s="138"/>
      <c r="R1150" s="138"/>
    </row>
    <row r="1151" spans="1:18" s="134" customFormat="1" x14ac:dyDescent="0.25">
      <c r="A1151" s="241">
        <v>43355</v>
      </c>
      <c r="B1151" s="242">
        <v>180171708</v>
      </c>
      <c r="C1151" s="247">
        <v>10</v>
      </c>
      <c r="D1151" s="246">
        <v>1049038</v>
      </c>
      <c r="E1151" s="242"/>
      <c r="F1151" s="247"/>
      <c r="G1151" s="246"/>
      <c r="H1151" s="245"/>
      <c r="I1151" s="245"/>
      <c r="J1151" s="246"/>
      <c r="K1151" s="138"/>
      <c r="L1151" s="138"/>
      <c r="M1151" s="138"/>
      <c r="N1151" s="138"/>
      <c r="O1151" s="138"/>
      <c r="P1151" s="138"/>
      <c r="Q1151" s="138"/>
      <c r="R1151" s="138"/>
    </row>
    <row r="1152" spans="1:18" s="134" customFormat="1" x14ac:dyDescent="0.25">
      <c r="A1152" s="241">
        <v>43355</v>
      </c>
      <c r="B1152" s="242">
        <v>180174722</v>
      </c>
      <c r="C1152" s="247">
        <v>3</v>
      </c>
      <c r="D1152" s="246">
        <v>414225</v>
      </c>
      <c r="E1152" s="242"/>
      <c r="F1152" s="247"/>
      <c r="G1152" s="246"/>
      <c r="H1152" s="245"/>
      <c r="I1152" s="245">
        <v>6622266</v>
      </c>
      <c r="J1152" s="246" t="s">
        <v>17</v>
      </c>
      <c r="K1152" s="138"/>
      <c r="L1152" s="138"/>
      <c r="M1152" s="138"/>
      <c r="N1152" s="138"/>
      <c r="O1152" s="138"/>
      <c r="P1152" s="138"/>
      <c r="Q1152" s="138"/>
      <c r="R1152" s="138"/>
    </row>
    <row r="1153" spans="1:18" s="134" customFormat="1" x14ac:dyDescent="0.25">
      <c r="A1153" s="241">
        <v>43356</v>
      </c>
      <c r="B1153" s="242">
        <v>180174730</v>
      </c>
      <c r="C1153" s="247">
        <v>9</v>
      </c>
      <c r="D1153" s="246">
        <v>861000</v>
      </c>
      <c r="E1153" s="242">
        <v>180045252</v>
      </c>
      <c r="F1153" s="247">
        <v>2</v>
      </c>
      <c r="G1153" s="246">
        <v>193375</v>
      </c>
      <c r="H1153" s="245"/>
      <c r="I1153" s="245"/>
      <c r="J1153" s="246"/>
      <c r="K1153" s="138"/>
      <c r="L1153" s="138"/>
      <c r="M1153" s="138"/>
      <c r="N1153" s="138"/>
      <c r="O1153" s="138"/>
      <c r="P1153" s="138"/>
      <c r="Q1153" s="138"/>
      <c r="R1153" s="138"/>
    </row>
    <row r="1154" spans="1:18" s="134" customFormat="1" x14ac:dyDescent="0.25">
      <c r="A1154" s="241">
        <v>43356</v>
      </c>
      <c r="B1154" s="242">
        <v>180174737</v>
      </c>
      <c r="C1154" s="247">
        <v>6</v>
      </c>
      <c r="D1154" s="246">
        <v>767375</v>
      </c>
      <c r="E1154" s="242"/>
      <c r="F1154" s="247"/>
      <c r="G1154" s="246"/>
      <c r="H1154" s="245"/>
      <c r="I1154" s="245"/>
      <c r="J1154" s="246"/>
      <c r="K1154" s="138"/>
      <c r="L1154" s="138"/>
      <c r="M1154" s="138"/>
      <c r="N1154" s="138"/>
      <c r="O1154" s="138"/>
      <c r="P1154" s="138"/>
      <c r="Q1154" s="138"/>
      <c r="R1154" s="138"/>
    </row>
    <row r="1155" spans="1:18" s="134" customFormat="1" x14ac:dyDescent="0.25">
      <c r="A1155" s="241">
        <v>43356</v>
      </c>
      <c r="B1155" s="242">
        <v>180174747</v>
      </c>
      <c r="C1155" s="247">
        <v>6</v>
      </c>
      <c r="D1155" s="246">
        <v>692038</v>
      </c>
      <c r="E1155" s="242"/>
      <c r="F1155" s="247"/>
      <c r="G1155" s="246"/>
      <c r="H1155" s="245"/>
      <c r="I1155" s="245"/>
      <c r="J1155" s="246"/>
      <c r="K1155" s="138"/>
      <c r="L1155" s="138"/>
      <c r="M1155" s="138"/>
      <c r="N1155" s="138"/>
      <c r="O1155" s="138"/>
      <c r="P1155" s="138"/>
      <c r="Q1155" s="138"/>
      <c r="R1155" s="138"/>
    </row>
    <row r="1156" spans="1:18" s="134" customFormat="1" x14ac:dyDescent="0.25">
      <c r="A1156" s="241">
        <v>43356</v>
      </c>
      <c r="B1156" s="242">
        <v>180174764</v>
      </c>
      <c r="C1156" s="247">
        <v>7</v>
      </c>
      <c r="D1156" s="246">
        <v>677688</v>
      </c>
      <c r="E1156" s="242"/>
      <c r="F1156" s="247"/>
      <c r="G1156" s="246"/>
      <c r="H1156" s="245"/>
      <c r="I1156" s="245"/>
      <c r="J1156" s="246"/>
      <c r="K1156" s="138"/>
      <c r="L1156" s="138"/>
      <c r="M1156" s="138"/>
      <c r="N1156" s="138"/>
      <c r="O1156" s="138"/>
      <c r="P1156" s="138"/>
      <c r="Q1156" s="138"/>
      <c r="R1156" s="138"/>
    </row>
    <row r="1157" spans="1:18" s="134" customFormat="1" x14ac:dyDescent="0.25">
      <c r="A1157" s="241">
        <v>43356</v>
      </c>
      <c r="B1157" s="242">
        <v>180174772</v>
      </c>
      <c r="C1157" s="247">
        <v>6</v>
      </c>
      <c r="D1157" s="246">
        <v>566038</v>
      </c>
      <c r="E1157" s="242"/>
      <c r="F1157" s="247"/>
      <c r="G1157" s="246"/>
      <c r="H1157" s="245"/>
      <c r="I1157" s="245"/>
      <c r="J1157" s="246"/>
      <c r="K1157" s="138"/>
      <c r="L1157" s="138"/>
      <c r="M1157" s="138"/>
      <c r="N1157" s="138"/>
      <c r="O1157" s="138"/>
      <c r="P1157" s="138"/>
      <c r="Q1157" s="138"/>
      <c r="R1157" s="138"/>
    </row>
    <row r="1158" spans="1:18" s="134" customFormat="1" x14ac:dyDescent="0.25">
      <c r="A1158" s="241">
        <v>43356</v>
      </c>
      <c r="B1158" s="242">
        <v>180174777</v>
      </c>
      <c r="C1158" s="247">
        <v>1</v>
      </c>
      <c r="D1158" s="246">
        <v>96513</v>
      </c>
      <c r="E1158" s="242"/>
      <c r="F1158" s="247"/>
      <c r="G1158" s="246"/>
      <c r="H1158" s="245"/>
      <c r="I1158" s="245">
        <v>3467277</v>
      </c>
      <c r="J1158" s="246" t="s">
        <v>17</v>
      </c>
      <c r="K1158" s="138"/>
      <c r="L1158" s="138"/>
      <c r="M1158" s="138"/>
      <c r="N1158" s="138"/>
      <c r="O1158" s="138"/>
      <c r="P1158" s="138"/>
      <c r="Q1158" s="138"/>
      <c r="R1158" s="138"/>
    </row>
    <row r="1159" spans="1:18" s="134" customFormat="1" x14ac:dyDescent="0.25">
      <c r="A1159" s="241">
        <v>43357</v>
      </c>
      <c r="B1159" s="242">
        <v>180174808</v>
      </c>
      <c r="C1159" s="247">
        <v>19</v>
      </c>
      <c r="D1159" s="246">
        <v>2163613</v>
      </c>
      <c r="E1159" s="242">
        <v>180045268</v>
      </c>
      <c r="F1159" s="247">
        <v>1</v>
      </c>
      <c r="G1159" s="246">
        <v>121888</v>
      </c>
      <c r="H1159" s="245"/>
      <c r="I1159" s="245"/>
      <c r="J1159" s="246"/>
      <c r="K1159" s="138"/>
      <c r="L1159" s="138"/>
      <c r="M1159" s="138"/>
      <c r="N1159" s="138"/>
      <c r="O1159" s="138"/>
      <c r="P1159" s="138"/>
      <c r="Q1159" s="138"/>
      <c r="R1159" s="138"/>
    </row>
    <row r="1160" spans="1:18" s="134" customFormat="1" x14ac:dyDescent="0.25">
      <c r="A1160" s="241">
        <v>43357</v>
      </c>
      <c r="B1160" s="242">
        <v>180174814</v>
      </c>
      <c r="C1160" s="247">
        <v>1</v>
      </c>
      <c r="D1160" s="246">
        <v>94063</v>
      </c>
      <c r="E1160" s="242"/>
      <c r="F1160" s="247"/>
      <c r="G1160" s="246"/>
      <c r="H1160" s="245"/>
      <c r="I1160" s="245"/>
      <c r="J1160" s="246"/>
      <c r="K1160" s="138"/>
      <c r="L1160" s="138"/>
      <c r="M1160" s="138"/>
      <c r="N1160" s="138"/>
      <c r="O1160" s="138"/>
      <c r="P1160" s="138"/>
      <c r="Q1160" s="138"/>
      <c r="R1160" s="138"/>
    </row>
    <row r="1161" spans="1:18" s="134" customFormat="1" x14ac:dyDescent="0.25">
      <c r="A1161" s="241">
        <v>43357</v>
      </c>
      <c r="B1161" s="242">
        <v>180174844</v>
      </c>
      <c r="C1161" s="247">
        <v>1</v>
      </c>
      <c r="D1161" s="246">
        <v>141838</v>
      </c>
      <c r="E1161" s="242"/>
      <c r="F1161" s="247"/>
      <c r="G1161" s="246"/>
      <c r="H1161" s="245"/>
      <c r="I1161" s="245"/>
      <c r="J1161" s="246"/>
      <c r="K1161" s="138"/>
      <c r="L1161" s="138"/>
      <c r="M1161" s="138"/>
      <c r="N1161" s="138"/>
      <c r="O1161" s="138"/>
      <c r="P1161" s="138"/>
      <c r="Q1161" s="138"/>
      <c r="R1161" s="138"/>
    </row>
    <row r="1162" spans="1:18" s="134" customFormat="1" x14ac:dyDescent="0.25">
      <c r="A1162" s="241">
        <v>43357</v>
      </c>
      <c r="B1162" s="242">
        <v>180174845</v>
      </c>
      <c r="C1162" s="247">
        <v>14</v>
      </c>
      <c r="D1162" s="246">
        <v>1256675</v>
      </c>
      <c r="E1162" s="242"/>
      <c r="F1162" s="247"/>
      <c r="G1162" s="246"/>
      <c r="H1162" s="245"/>
      <c r="I1162" s="245"/>
      <c r="J1162" s="246"/>
      <c r="K1162" s="138"/>
      <c r="L1162" s="138"/>
      <c r="M1162" s="138"/>
      <c r="N1162" s="138"/>
      <c r="O1162" s="138"/>
      <c r="P1162" s="138"/>
      <c r="Q1162" s="138"/>
      <c r="R1162" s="138"/>
    </row>
    <row r="1163" spans="1:18" s="134" customFormat="1" x14ac:dyDescent="0.25">
      <c r="A1163" s="241">
        <v>43357</v>
      </c>
      <c r="B1163" s="242">
        <v>180174885</v>
      </c>
      <c r="C1163" s="247">
        <v>2</v>
      </c>
      <c r="D1163" s="246">
        <v>207988</v>
      </c>
      <c r="E1163" s="242"/>
      <c r="F1163" s="247"/>
      <c r="G1163" s="246"/>
      <c r="H1163" s="245"/>
      <c r="I1163" s="245">
        <v>3742289</v>
      </c>
      <c r="J1163" s="246" t="s">
        <v>17</v>
      </c>
      <c r="K1163" s="138"/>
      <c r="L1163" s="138"/>
      <c r="M1163" s="138"/>
      <c r="N1163" s="138"/>
      <c r="O1163" s="138"/>
      <c r="P1163" s="138"/>
      <c r="Q1163" s="138"/>
      <c r="R1163" s="138"/>
    </row>
    <row r="1164" spans="1:18" s="134" customFormat="1" x14ac:dyDescent="0.25">
      <c r="A1164" s="241">
        <v>43358</v>
      </c>
      <c r="B1164" s="242">
        <v>180174905</v>
      </c>
      <c r="C1164" s="247">
        <v>13</v>
      </c>
      <c r="D1164" s="246">
        <v>1577363</v>
      </c>
      <c r="E1164" s="242">
        <v>180045286</v>
      </c>
      <c r="F1164" s="247">
        <v>2</v>
      </c>
      <c r="G1164" s="246">
        <v>239225</v>
      </c>
      <c r="H1164" s="245"/>
      <c r="I1164" s="245"/>
      <c r="J1164" s="246"/>
      <c r="K1164" s="138"/>
      <c r="L1164" s="138"/>
      <c r="M1164" s="138"/>
      <c r="N1164" s="138"/>
      <c r="O1164" s="138"/>
      <c r="P1164" s="138"/>
      <c r="Q1164" s="138"/>
      <c r="R1164" s="138"/>
    </row>
    <row r="1165" spans="1:18" s="134" customFormat="1" x14ac:dyDescent="0.25">
      <c r="A1165" s="241">
        <v>43358</v>
      </c>
      <c r="B1165" s="242">
        <v>180174911</v>
      </c>
      <c r="C1165" s="247">
        <v>8</v>
      </c>
      <c r="D1165" s="246">
        <v>933713</v>
      </c>
      <c r="E1165" s="242"/>
      <c r="F1165" s="247"/>
      <c r="G1165" s="246"/>
      <c r="H1165" s="245"/>
      <c r="I1165" s="245"/>
      <c r="J1165" s="246"/>
      <c r="K1165" s="138"/>
      <c r="L1165" s="138"/>
      <c r="M1165" s="138"/>
      <c r="N1165" s="138"/>
      <c r="O1165" s="138"/>
      <c r="P1165" s="138"/>
      <c r="Q1165" s="138"/>
      <c r="R1165" s="138"/>
    </row>
    <row r="1166" spans="1:18" s="134" customFormat="1" x14ac:dyDescent="0.25">
      <c r="A1166" s="241">
        <v>43358</v>
      </c>
      <c r="B1166" s="242">
        <v>180174920</v>
      </c>
      <c r="C1166" s="247">
        <v>8</v>
      </c>
      <c r="D1166" s="246">
        <v>862925</v>
      </c>
      <c r="E1166" s="242"/>
      <c r="F1166" s="247"/>
      <c r="G1166" s="246"/>
      <c r="H1166" s="245"/>
      <c r="I1166" s="245"/>
      <c r="J1166" s="246"/>
      <c r="K1166" s="138"/>
      <c r="L1166" s="138"/>
      <c r="M1166" s="138"/>
      <c r="N1166" s="138"/>
      <c r="O1166" s="138"/>
      <c r="P1166" s="138"/>
      <c r="Q1166" s="138"/>
      <c r="R1166" s="138"/>
    </row>
    <row r="1167" spans="1:18" s="134" customFormat="1" x14ac:dyDescent="0.25">
      <c r="A1167" s="241">
        <v>43358</v>
      </c>
      <c r="B1167" s="242">
        <v>180174928</v>
      </c>
      <c r="C1167" s="247">
        <v>3</v>
      </c>
      <c r="D1167" s="246">
        <v>321125</v>
      </c>
      <c r="E1167" s="242"/>
      <c r="F1167" s="247"/>
      <c r="G1167" s="246"/>
      <c r="H1167" s="245"/>
      <c r="I1167" s="245"/>
      <c r="J1167" s="246"/>
      <c r="K1167" s="138"/>
      <c r="L1167" s="138"/>
      <c r="M1167" s="138"/>
      <c r="N1167" s="138"/>
      <c r="O1167" s="138"/>
      <c r="P1167" s="138"/>
      <c r="Q1167" s="138"/>
      <c r="R1167" s="138"/>
    </row>
    <row r="1168" spans="1:18" s="134" customFormat="1" x14ac:dyDescent="0.25">
      <c r="A1168" s="241">
        <v>43358</v>
      </c>
      <c r="B1168" s="242">
        <v>180174943</v>
      </c>
      <c r="C1168" s="247">
        <v>7</v>
      </c>
      <c r="D1168" s="246">
        <v>815325</v>
      </c>
      <c r="E1168" s="242"/>
      <c r="F1168" s="247"/>
      <c r="G1168" s="246"/>
      <c r="H1168" s="245"/>
      <c r="I1168" s="245">
        <v>4271226</v>
      </c>
      <c r="J1168" s="246" t="s">
        <v>17</v>
      </c>
      <c r="K1168" s="138"/>
      <c r="L1168" s="138"/>
      <c r="M1168" s="138"/>
      <c r="N1168" s="138"/>
      <c r="O1168" s="138"/>
      <c r="P1168" s="138"/>
      <c r="Q1168" s="138"/>
      <c r="R1168" s="138"/>
    </row>
    <row r="1169" spans="1:18" s="134" customFormat="1" x14ac:dyDescent="0.25">
      <c r="A1169" s="241">
        <v>43360</v>
      </c>
      <c r="B1169" s="242">
        <v>180175054</v>
      </c>
      <c r="C1169" s="247">
        <v>36</v>
      </c>
      <c r="D1169" s="246">
        <v>4078725</v>
      </c>
      <c r="E1169" s="242">
        <v>180045315</v>
      </c>
      <c r="F1169" s="247">
        <v>2</v>
      </c>
      <c r="G1169" s="246">
        <v>302225</v>
      </c>
      <c r="H1169" s="245"/>
      <c r="I1169" s="245"/>
      <c r="J1169" s="246"/>
      <c r="K1169" s="138"/>
      <c r="L1169" s="138"/>
      <c r="M1169" s="138"/>
      <c r="N1169" s="138"/>
      <c r="O1169" s="138"/>
      <c r="P1169" s="138"/>
      <c r="Q1169" s="138"/>
      <c r="R1169" s="138"/>
    </row>
    <row r="1170" spans="1:18" s="134" customFormat="1" x14ac:dyDescent="0.25">
      <c r="A1170" s="241">
        <v>43360</v>
      </c>
      <c r="B1170" s="242">
        <v>180175064</v>
      </c>
      <c r="C1170" s="247">
        <v>3</v>
      </c>
      <c r="D1170" s="246">
        <v>435138</v>
      </c>
      <c r="E1170" s="242"/>
      <c r="F1170" s="247"/>
      <c r="G1170" s="246"/>
      <c r="H1170" s="245"/>
      <c r="I1170" s="245"/>
      <c r="J1170" s="246"/>
      <c r="K1170" s="138"/>
      <c r="L1170" s="138"/>
      <c r="M1170" s="138"/>
      <c r="N1170" s="138"/>
      <c r="O1170" s="138"/>
      <c r="P1170" s="138"/>
      <c r="Q1170" s="138"/>
      <c r="R1170" s="138"/>
    </row>
    <row r="1171" spans="1:18" s="134" customFormat="1" x14ac:dyDescent="0.25">
      <c r="A1171" s="241">
        <v>43360</v>
      </c>
      <c r="B1171" s="242">
        <v>180175071</v>
      </c>
      <c r="C1171" s="247">
        <v>4</v>
      </c>
      <c r="D1171" s="246">
        <v>538913</v>
      </c>
      <c r="E1171" s="242"/>
      <c r="F1171" s="247"/>
      <c r="G1171" s="246"/>
      <c r="H1171" s="245"/>
      <c r="I1171" s="245"/>
      <c r="J1171" s="246"/>
      <c r="K1171" s="138"/>
      <c r="L1171" s="138"/>
      <c r="M1171" s="138"/>
      <c r="N1171" s="138"/>
      <c r="O1171" s="138"/>
      <c r="P1171" s="138"/>
      <c r="Q1171" s="138"/>
      <c r="R1171" s="138"/>
    </row>
    <row r="1172" spans="1:18" s="134" customFormat="1" x14ac:dyDescent="0.25">
      <c r="A1172" s="241">
        <v>43360</v>
      </c>
      <c r="B1172" s="242">
        <v>180175073</v>
      </c>
      <c r="C1172" s="247">
        <v>2</v>
      </c>
      <c r="D1172" s="246">
        <v>277725</v>
      </c>
      <c r="E1172" s="242"/>
      <c r="F1172" s="247"/>
      <c r="G1172" s="246"/>
      <c r="H1172" s="245"/>
      <c r="I1172" s="245"/>
      <c r="J1172" s="246"/>
      <c r="K1172" s="138"/>
      <c r="L1172" s="138"/>
      <c r="M1172" s="138"/>
      <c r="N1172" s="138"/>
      <c r="O1172" s="138"/>
      <c r="P1172" s="138"/>
      <c r="Q1172" s="138"/>
      <c r="R1172" s="138"/>
    </row>
    <row r="1173" spans="1:18" s="134" customFormat="1" x14ac:dyDescent="0.25">
      <c r="A1173" s="241">
        <v>43360</v>
      </c>
      <c r="B1173" s="242">
        <v>180175083</v>
      </c>
      <c r="C1173" s="247">
        <v>7</v>
      </c>
      <c r="D1173" s="246">
        <v>777263</v>
      </c>
      <c r="E1173" s="242"/>
      <c r="F1173" s="247"/>
      <c r="G1173" s="246"/>
      <c r="H1173" s="245"/>
      <c r="I1173" s="245"/>
      <c r="J1173" s="246"/>
      <c r="K1173" s="138"/>
      <c r="L1173" s="138"/>
      <c r="M1173" s="138"/>
      <c r="N1173" s="138"/>
      <c r="O1173" s="138"/>
      <c r="P1173" s="138"/>
      <c r="Q1173" s="138"/>
      <c r="R1173" s="138"/>
    </row>
    <row r="1174" spans="1:18" s="134" customFormat="1" x14ac:dyDescent="0.25">
      <c r="A1174" s="241">
        <v>43360</v>
      </c>
      <c r="B1174" s="242">
        <v>180175100</v>
      </c>
      <c r="C1174" s="247">
        <v>16</v>
      </c>
      <c r="D1174" s="246">
        <v>1486450</v>
      </c>
      <c r="E1174" s="242"/>
      <c r="F1174" s="247"/>
      <c r="G1174" s="246"/>
      <c r="H1174" s="245"/>
      <c r="I1174" s="245"/>
      <c r="J1174" s="246"/>
      <c r="K1174" s="138"/>
      <c r="L1174" s="138"/>
      <c r="M1174" s="138"/>
      <c r="N1174" s="138"/>
      <c r="O1174" s="138"/>
      <c r="P1174" s="138"/>
      <c r="Q1174" s="138"/>
      <c r="R1174" s="138"/>
    </row>
    <row r="1175" spans="1:18" s="134" customFormat="1" x14ac:dyDescent="0.25">
      <c r="A1175" s="241">
        <v>43360</v>
      </c>
      <c r="B1175" s="242">
        <v>180175104</v>
      </c>
      <c r="C1175" s="247">
        <v>1</v>
      </c>
      <c r="D1175" s="246">
        <v>126000</v>
      </c>
      <c r="E1175" s="242"/>
      <c r="F1175" s="247"/>
      <c r="G1175" s="246"/>
      <c r="H1175" s="245"/>
      <c r="I1175" s="245"/>
      <c r="J1175" s="246"/>
      <c r="K1175" s="138"/>
      <c r="L1175" s="138"/>
      <c r="M1175" s="138"/>
      <c r="N1175" s="138"/>
      <c r="O1175" s="138"/>
      <c r="P1175" s="138"/>
      <c r="Q1175" s="138"/>
      <c r="R1175" s="138"/>
    </row>
    <row r="1176" spans="1:18" s="134" customFormat="1" x14ac:dyDescent="0.25">
      <c r="A1176" s="241">
        <v>43360</v>
      </c>
      <c r="B1176" s="242">
        <v>180175114</v>
      </c>
      <c r="C1176" s="247">
        <v>2</v>
      </c>
      <c r="D1176" s="246">
        <v>263025</v>
      </c>
      <c r="E1176" s="242"/>
      <c r="F1176" s="247"/>
      <c r="G1176" s="246"/>
      <c r="H1176" s="245"/>
      <c r="I1176" s="245"/>
      <c r="J1176" s="246"/>
      <c r="K1176" s="138"/>
      <c r="L1176" s="138"/>
      <c r="M1176" s="138"/>
      <c r="N1176" s="138"/>
      <c r="O1176" s="138"/>
      <c r="P1176" s="138"/>
      <c r="Q1176" s="138"/>
      <c r="R1176" s="138"/>
    </row>
    <row r="1177" spans="1:18" s="134" customFormat="1" x14ac:dyDescent="0.25">
      <c r="A1177" s="241">
        <v>43360</v>
      </c>
      <c r="B1177" s="242">
        <v>180175131</v>
      </c>
      <c r="C1177" s="247">
        <v>4</v>
      </c>
      <c r="D1177" s="246">
        <v>579163</v>
      </c>
      <c r="E1177" s="242"/>
      <c r="F1177" s="247"/>
      <c r="G1177" s="246"/>
      <c r="H1177" s="245"/>
      <c r="I1177" s="245"/>
      <c r="J1177" s="246"/>
      <c r="K1177" s="138"/>
      <c r="L1177" s="138"/>
      <c r="M1177" s="138"/>
      <c r="N1177" s="138"/>
      <c r="O1177" s="138"/>
      <c r="P1177" s="138"/>
      <c r="Q1177" s="138"/>
      <c r="R1177" s="138"/>
    </row>
    <row r="1178" spans="1:18" s="134" customFormat="1" x14ac:dyDescent="0.25">
      <c r="A1178" s="241">
        <v>43360</v>
      </c>
      <c r="B1178" s="242">
        <v>180175138</v>
      </c>
      <c r="C1178" s="247">
        <v>1</v>
      </c>
      <c r="D1178" s="246">
        <v>145775</v>
      </c>
      <c r="E1178" s="242"/>
      <c r="F1178" s="247"/>
      <c r="G1178" s="246"/>
      <c r="H1178" s="245"/>
      <c r="I1178" s="245">
        <v>8405952</v>
      </c>
      <c r="J1178" s="246" t="s">
        <v>17</v>
      </c>
      <c r="K1178" s="138"/>
      <c r="L1178" s="138"/>
      <c r="M1178" s="138"/>
      <c r="N1178" s="138"/>
      <c r="O1178" s="138"/>
      <c r="P1178" s="138"/>
      <c r="Q1178" s="138"/>
      <c r="R1178" s="138"/>
    </row>
    <row r="1179" spans="1:18" s="134" customFormat="1" x14ac:dyDescent="0.25">
      <c r="A1179" s="241">
        <v>43361</v>
      </c>
      <c r="B1179" s="242">
        <v>180175159</v>
      </c>
      <c r="C1179" s="247">
        <v>22</v>
      </c>
      <c r="D1179" s="246">
        <v>2425763</v>
      </c>
      <c r="E1179" s="242">
        <v>180045338</v>
      </c>
      <c r="F1179" s="247">
        <v>1</v>
      </c>
      <c r="G1179" s="246">
        <v>110075</v>
      </c>
      <c r="H1179" s="245"/>
      <c r="I1179" s="245"/>
      <c r="J1179" s="246"/>
      <c r="K1179" s="138"/>
      <c r="L1179" s="138"/>
      <c r="M1179" s="138"/>
      <c r="N1179" s="138"/>
      <c r="O1179" s="138"/>
      <c r="P1179" s="138"/>
      <c r="Q1179" s="138"/>
      <c r="R1179" s="138"/>
    </row>
    <row r="1180" spans="1:18" s="134" customFormat="1" x14ac:dyDescent="0.25">
      <c r="A1180" s="241">
        <v>43361</v>
      </c>
      <c r="B1180" s="242">
        <v>180175162</v>
      </c>
      <c r="C1180" s="247">
        <v>1</v>
      </c>
      <c r="D1180" s="246">
        <v>44363</v>
      </c>
      <c r="E1180" s="242">
        <v>180045330</v>
      </c>
      <c r="F1180" s="247">
        <v>5</v>
      </c>
      <c r="G1180" s="246">
        <v>602088</v>
      </c>
      <c r="H1180" s="245"/>
      <c r="I1180" s="245"/>
      <c r="J1180" s="246"/>
      <c r="K1180" s="138"/>
      <c r="L1180" s="138"/>
      <c r="M1180" s="138"/>
      <c r="N1180" s="138"/>
      <c r="O1180" s="138"/>
      <c r="P1180" s="138"/>
      <c r="Q1180" s="138"/>
      <c r="R1180" s="138"/>
    </row>
    <row r="1181" spans="1:18" s="134" customFormat="1" x14ac:dyDescent="0.25">
      <c r="A1181" s="241">
        <v>43361</v>
      </c>
      <c r="B1181" s="242">
        <v>180175168</v>
      </c>
      <c r="C1181" s="247"/>
      <c r="D1181" s="246">
        <v>467163</v>
      </c>
      <c r="E1181" s="242"/>
      <c r="F1181" s="247"/>
      <c r="G1181" s="246"/>
      <c r="H1181" s="245"/>
      <c r="I1181" s="245"/>
      <c r="J1181" s="246"/>
      <c r="K1181" s="138"/>
      <c r="L1181" s="138"/>
      <c r="M1181" s="138"/>
      <c r="N1181" s="138"/>
      <c r="O1181" s="138"/>
      <c r="P1181" s="138"/>
      <c r="Q1181" s="138"/>
      <c r="R1181" s="138"/>
    </row>
    <row r="1182" spans="1:18" s="134" customFormat="1" x14ac:dyDescent="0.25">
      <c r="A1182" s="241">
        <v>43361</v>
      </c>
      <c r="B1182" s="242">
        <v>180175176</v>
      </c>
      <c r="C1182" s="247">
        <v>12</v>
      </c>
      <c r="D1182" s="246">
        <v>1267088</v>
      </c>
      <c r="E1182" s="242"/>
      <c r="F1182" s="247"/>
      <c r="G1182" s="246"/>
      <c r="H1182" s="245"/>
      <c r="I1182" s="245"/>
      <c r="J1182" s="246"/>
      <c r="K1182" s="138"/>
      <c r="L1182" s="138"/>
      <c r="M1182" s="138"/>
      <c r="N1182" s="138"/>
      <c r="O1182" s="138"/>
      <c r="P1182" s="138"/>
      <c r="Q1182" s="138"/>
      <c r="R1182" s="138"/>
    </row>
    <row r="1183" spans="1:18" s="134" customFormat="1" x14ac:dyDescent="0.25">
      <c r="A1183" s="241">
        <v>43361</v>
      </c>
      <c r="B1183" s="242">
        <v>180175193</v>
      </c>
      <c r="C1183" s="247">
        <v>5</v>
      </c>
      <c r="D1183" s="246">
        <v>561663</v>
      </c>
      <c r="E1183" s="242"/>
      <c r="F1183" s="247"/>
      <c r="G1183" s="246"/>
      <c r="H1183" s="245"/>
      <c r="I1183" s="245"/>
      <c r="J1183" s="246"/>
      <c r="K1183" s="138"/>
      <c r="L1183" s="138"/>
      <c r="M1183" s="138"/>
      <c r="N1183" s="138"/>
      <c r="O1183" s="138"/>
      <c r="P1183" s="138"/>
      <c r="Q1183" s="138"/>
      <c r="R1183" s="138"/>
    </row>
    <row r="1184" spans="1:18" s="134" customFormat="1" x14ac:dyDescent="0.25">
      <c r="A1184" s="241">
        <v>43361</v>
      </c>
      <c r="B1184" s="242">
        <v>180175196</v>
      </c>
      <c r="C1184" s="247">
        <v>3</v>
      </c>
      <c r="D1184" s="246">
        <v>306863</v>
      </c>
      <c r="E1184" s="242"/>
      <c r="F1184" s="247"/>
      <c r="G1184" s="246"/>
      <c r="H1184" s="245"/>
      <c r="I1184" s="245"/>
      <c r="J1184" s="246"/>
      <c r="K1184" s="138"/>
      <c r="L1184" s="138"/>
      <c r="M1184" s="138"/>
      <c r="N1184" s="138"/>
      <c r="O1184" s="138"/>
      <c r="P1184" s="138"/>
      <c r="Q1184" s="138"/>
      <c r="R1184" s="138"/>
    </row>
    <row r="1185" spans="1:18" s="134" customFormat="1" x14ac:dyDescent="0.25">
      <c r="A1185" s="241">
        <v>43361</v>
      </c>
      <c r="B1185" s="242">
        <v>180175209</v>
      </c>
      <c r="C1185" s="247">
        <v>4</v>
      </c>
      <c r="D1185" s="246">
        <v>335650</v>
      </c>
      <c r="E1185" s="242"/>
      <c r="F1185" s="247"/>
      <c r="G1185" s="246"/>
      <c r="H1185" s="245"/>
      <c r="I1185" s="245"/>
      <c r="J1185" s="246"/>
      <c r="K1185" s="138"/>
      <c r="L1185" s="138"/>
      <c r="M1185" s="138"/>
      <c r="N1185" s="138"/>
      <c r="O1185" s="138"/>
      <c r="P1185" s="138"/>
      <c r="Q1185" s="138"/>
      <c r="R1185" s="138"/>
    </row>
    <row r="1186" spans="1:18" s="134" customFormat="1" x14ac:dyDescent="0.25">
      <c r="A1186" s="241">
        <v>43361</v>
      </c>
      <c r="B1186" s="242">
        <v>180175220</v>
      </c>
      <c r="C1186" s="247">
        <v>2</v>
      </c>
      <c r="D1186" s="246">
        <v>213238</v>
      </c>
      <c r="E1186" s="242"/>
      <c r="F1186" s="247"/>
      <c r="G1186" s="246"/>
      <c r="H1186" s="245"/>
      <c r="I1186" s="245"/>
      <c r="J1186" s="246"/>
      <c r="K1186" s="138"/>
      <c r="L1186" s="138"/>
      <c r="M1186" s="138"/>
      <c r="N1186" s="138"/>
      <c r="O1186" s="138"/>
      <c r="P1186" s="138"/>
      <c r="Q1186" s="138"/>
      <c r="R1186" s="138"/>
    </row>
    <row r="1187" spans="1:18" s="134" customFormat="1" x14ac:dyDescent="0.25">
      <c r="A1187" s="241">
        <v>43361</v>
      </c>
      <c r="B1187" s="242">
        <v>180175225</v>
      </c>
      <c r="C1187" s="247">
        <v>1</v>
      </c>
      <c r="D1187" s="246">
        <v>90038</v>
      </c>
      <c r="E1187" s="242"/>
      <c r="F1187" s="247"/>
      <c r="G1187" s="246"/>
      <c r="H1187" s="245"/>
      <c r="I1187" s="245">
        <v>4999666</v>
      </c>
      <c r="J1187" s="246" t="s">
        <v>17</v>
      </c>
      <c r="K1187" s="138"/>
      <c r="L1187" s="138"/>
      <c r="M1187" s="138"/>
      <c r="N1187" s="138"/>
      <c r="O1187" s="138"/>
      <c r="P1187" s="138"/>
      <c r="Q1187" s="138"/>
      <c r="R1187" s="138"/>
    </row>
    <row r="1188" spans="1:18" s="134" customFormat="1" x14ac:dyDescent="0.25">
      <c r="A1188" s="241">
        <v>43362</v>
      </c>
      <c r="B1188" s="242">
        <v>180175238</v>
      </c>
      <c r="C1188" s="247">
        <v>22</v>
      </c>
      <c r="D1188" s="246">
        <v>2290313</v>
      </c>
      <c r="E1188" s="242">
        <v>180045348</v>
      </c>
      <c r="F1188" s="247">
        <v>6</v>
      </c>
      <c r="G1188" s="246">
        <v>755825</v>
      </c>
      <c r="H1188" s="245"/>
      <c r="I1188" s="245"/>
      <c r="J1188" s="246"/>
      <c r="K1188" s="138"/>
      <c r="L1188" s="138"/>
      <c r="M1188" s="138"/>
      <c r="N1188" s="138"/>
      <c r="O1188" s="138"/>
      <c r="P1188" s="138"/>
      <c r="Q1188" s="138"/>
      <c r="R1188" s="138"/>
    </row>
    <row r="1189" spans="1:18" s="134" customFormat="1" x14ac:dyDescent="0.25">
      <c r="A1189" s="241">
        <v>43362</v>
      </c>
      <c r="B1189" s="242">
        <v>180175246</v>
      </c>
      <c r="C1189" s="247">
        <v>2</v>
      </c>
      <c r="D1189" s="246">
        <v>186200</v>
      </c>
      <c r="E1189" s="242"/>
      <c r="F1189" s="247"/>
      <c r="G1189" s="246"/>
      <c r="H1189" s="245"/>
      <c r="I1189" s="245"/>
      <c r="J1189" s="246"/>
      <c r="K1189" s="138"/>
      <c r="L1189" s="138"/>
      <c r="M1189" s="138"/>
      <c r="N1189" s="138"/>
      <c r="O1189" s="138"/>
      <c r="P1189" s="138"/>
      <c r="Q1189" s="138"/>
      <c r="R1189" s="138"/>
    </row>
    <row r="1190" spans="1:18" s="134" customFormat="1" x14ac:dyDescent="0.25">
      <c r="A1190" s="241">
        <v>43362</v>
      </c>
      <c r="B1190" s="242">
        <v>180175249</v>
      </c>
      <c r="C1190" s="247">
        <v>3</v>
      </c>
      <c r="D1190" s="246">
        <v>224438</v>
      </c>
      <c r="E1190" s="242"/>
      <c r="F1190" s="247"/>
      <c r="G1190" s="246"/>
      <c r="H1190" s="245"/>
      <c r="I1190" s="245"/>
      <c r="J1190" s="246"/>
      <c r="K1190" s="138"/>
      <c r="L1190" s="138"/>
      <c r="M1190" s="138"/>
      <c r="N1190" s="138"/>
      <c r="O1190" s="138"/>
      <c r="P1190" s="138"/>
      <c r="Q1190" s="138"/>
      <c r="R1190" s="138"/>
    </row>
    <row r="1191" spans="1:18" s="134" customFormat="1" x14ac:dyDescent="0.25">
      <c r="A1191" s="241">
        <v>43362</v>
      </c>
      <c r="B1191" s="242">
        <v>180175269</v>
      </c>
      <c r="C1191" s="247">
        <v>10</v>
      </c>
      <c r="D1191" s="246">
        <v>1205838</v>
      </c>
      <c r="E1191" s="242"/>
      <c r="F1191" s="247"/>
      <c r="G1191" s="246"/>
      <c r="H1191" s="245"/>
      <c r="I1191" s="245"/>
      <c r="J1191" s="246"/>
      <c r="K1191" s="138"/>
      <c r="L1191" s="138"/>
      <c r="M1191" s="138"/>
      <c r="N1191" s="138"/>
      <c r="O1191" s="138"/>
      <c r="P1191" s="138"/>
      <c r="Q1191" s="138"/>
      <c r="R1191" s="138"/>
    </row>
    <row r="1192" spans="1:18" s="134" customFormat="1" x14ac:dyDescent="0.25">
      <c r="A1192" s="241">
        <v>43362</v>
      </c>
      <c r="B1192" s="242">
        <v>180175280</v>
      </c>
      <c r="C1192" s="247">
        <v>4</v>
      </c>
      <c r="D1192" s="246">
        <v>321300</v>
      </c>
      <c r="E1192" s="242"/>
      <c r="F1192" s="247"/>
      <c r="G1192" s="246"/>
      <c r="H1192" s="245"/>
      <c r="I1192" s="245"/>
      <c r="J1192" s="246"/>
      <c r="K1192" s="138"/>
      <c r="L1192" s="138"/>
      <c r="M1192" s="138"/>
      <c r="N1192" s="138"/>
      <c r="O1192" s="138"/>
      <c r="P1192" s="138"/>
      <c r="Q1192" s="138"/>
      <c r="R1192" s="138"/>
    </row>
    <row r="1193" spans="1:18" s="134" customFormat="1" x14ac:dyDescent="0.25">
      <c r="A1193" s="241">
        <v>43362</v>
      </c>
      <c r="B1193" s="242">
        <v>180175288</v>
      </c>
      <c r="C1193" s="247">
        <v>1</v>
      </c>
      <c r="D1193" s="246">
        <v>92313</v>
      </c>
      <c r="E1193" s="242"/>
      <c r="F1193" s="247"/>
      <c r="G1193" s="246"/>
      <c r="H1193" s="245"/>
      <c r="I1193" s="245"/>
      <c r="J1193" s="246"/>
      <c r="K1193" s="138"/>
      <c r="L1193" s="138"/>
      <c r="M1193" s="138"/>
      <c r="N1193" s="138"/>
      <c r="O1193" s="138"/>
      <c r="P1193" s="138"/>
      <c r="Q1193" s="138"/>
      <c r="R1193" s="138"/>
    </row>
    <row r="1194" spans="1:18" s="134" customFormat="1" x14ac:dyDescent="0.25">
      <c r="A1194" s="241">
        <v>43362</v>
      </c>
      <c r="B1194" s="242">
        <v>180175298</v>
      </c>
      <c r="C1194" s="247">
        <v>2</v>
      </c>
      <c r="D1194" s="246">
        <v>247888</v>
      </c>
      <c r="E1194" s="242"/>
      <c r="F1194" s="247"/>
      <c r="G1194" s="246"/>
      <c r="H1194" s="245"/>
      <c r="I1194" s="245"/>
      <c r="J1194" s="246"/>
      <c r="K1194" s="138"/>
      <c r="L1194" s="138"/>
      <c r="M1194" s="138"/>
      <c r="N1194" s="138"/>
      <c r="O1194" s="138"/>
      <c r="P1194" s="138"/>
      <c r="Q1194" s="138"/>
      <c r="R1194" s="138"/>
    </row>
    <row r="1195" spans="1:18" s="134" customFormat="1" x14ac:dyDescent="0.25">
      <c r="A1195" s="241">
        <v>43362</v>
      </c>
      <c r="B1195" s="242">
        <v>180175303</v>
      </c>
      <c r="C1195" s="247">
        <v>2</v>
      </c>
      <c r="D1195" s="246">
        <v>225838</v>
      </c>
      <c r="E1195" s="242"/>
      <c r="F1195" s="247"/>
      <c r="G1195" s="246"/>
      <c r="H1195" s="245"/>
      <c r="I1195" s="245">
        <v>4038303</v>
      </c>
      <c r="J1195" s="246" t="s">
        <v>17</v>
      </c>
      <c r="K1195" s="138"/>
      <c r="L1195" s="138"/>
      <c r="M1195" s="138"/>
      <c r="N1195" s="138"/>
      <c r="O1195" s="138"/>
      <c r="P1195" s="138"/>
      <c r="Q1195" s="138"/>
      <c r="R1195" s="138"/>
    </row>
    <row r="1196" spans="1:18" s="134" customFormat="1" x14ac:dyDescent="0.25">
      <c r="A1196" s="241">
        <v>43363</v>
      </c>
      <c r="B1196" s="242">
        <v>180175327</v>
      </c>
      <c r="C1196" s="247">
        <v>16</v>
      </c>
      <c r="D1196" s="246">
        <v>1501763</v>
      </c>
      <c r="E1196" s="242"/>
      <c r="F1196" s="247"/>
      <c r="G1196" s="246"/>
      <c r="H1196" s="245"/>
      <c r="I1196" s="245"/>
      <c r="J1196" s="246"/>
      <c r="K1196" s="138"/>
      <c r="L1196" s="138"/>
      <c r="M1196" s="138"/>
      <c r="N1196" s="138"/>
      <c r="O1196" s="138"/>
      <c r="P1196" s="138"/>
      <c r="Q1196" s="138"/>
      <c r="R1196" s="138"/>
    </row>
    <row r="1197" spans="1:18" s="134" customFormat="1" x14ac:dyDescent="0.25">
      <c r="A1197" s="241">
        <v>43363</v>
      </c>
      <c r="B1197" s="242">
        <v>180175331</v>
      </c>
      <c r="C1197" s="247">
        <v>8</v>
      </c>
      <c r="D1197" s="246">
        <v>724675</v>
      </c>
      <c r="E1197" s="242"/>
      <c r="F1197" s="247"/>
      <c r="G1197" s="246"/>
      <c r="H1197" s="245"/>
      <c r="I1197" s="245"/>
      <c r="J1197" s="246"/>
      <c r="K1197" s="138"/>
      <c r="L1197" s="138"/>
      <c r="M1197" s="138"/>
      <c r="N1197" s="138"/>
      <c r="O1197" s="138"/>
      <c r="P1197" s="138"/>
      <c r="Q1197" s="138"/>
      <c r="R1197" s="138"/>
    </row>
    <row r="1198" spans="1:18" s="134" customFormat="1" x14ac:dyDescent="0.25">
      <c r="A1198" s="241">
        <v>43363</v>
      </c>
      <c r="B1198" s="242">
        <v>180175337</v>
      </c>
      <c r="C1198" s="247">
        <v>3</v>
      </c>
      <c r="D1198" s="246">
        <v>305463</v>
      </c>
      <c r="E1198" s="242"/>
      <c r="F1198" s="247"/>
      <c r="G1198" s="246"/>
      <c r="H1198" s="245"/>
      <c r="I1198" s="245"/>
      <c r="J1198" s="246"/>
      <c r="K1198" s="138"/>
      <c r="L1198" s="138"/>
      <c r="M1198" s="138"/>
      <c r="N1198" s="138"/>
      <c r="O1198" s="138"/>
      <c r="P1198" s="138"/>
      <c r="Q1198" s="138"/>
      <c r="R1198" s="138"/>
    </row>
    <row r="1199" spans="1:18" s="134" customFormat="1" x14ac:dyDescent="0.25">
      <c r="A1199" s="241">
        <v>43363</v>
      </c>
      <c r="B1199" s="242">
        <v>180175342</v>
      </c>
      <c r="C1199" s="247">
        <v>2</v>
      </c>
      <c r="D1199" s="246">
        <v>236950</v>
      </c>
      <c r="E1199" s="242"/>
      <c r="F1199" s="247"/>
      <c r="G1199" s="246"/>
      <c r="H1199" s="245"/>
      <c r="I1199" s="245"/>
      <c r="J1199" s="246"/>
      <c r="K1199" s="138"/>
      <c r="L1199" s="138"/>
      <c r="M1199" s="138"/>
      <c r="N1199" s="138"/>
      <c r="O1199" s="138"/>
      <c r="P1199" s="138"/>
      <c r="Q1199" s="138"/>
      <c r="R1199" s="138"/>
    </row>
    <row r="1200" spans="1:18" s="134" customFormat="1" x14ac:dyDescent="0.25">
      <c r="A1200" s="241">
        <v>43363</v>
      </c>
      <c r="B1200" s="242">
        <v>180175347</v>
      </c>
      <c r="C1200" s="247">
        <v>1</v>
      </c>
      <c r="D1200" s="246">
        <v>144288</v>
      </c>
      <c r="E1200" s="242"/>
      <c r="F1200" s="247"/>
      <c r="G1200" s="246"/>
      <c r="H1200" s="245"/>
      <c r="I1200" s="245"/>
      <c r="J1200" s="246"/>
      <c r="K1200" s="138"/>
      <c r="L1200" s="138"/>
      <c r="M1200" s="138"/>
      <c r="N1200" s="138"/>
      <c r="O1200" s="138"/>
      <c r="P1200" s="138"/>
      <c r="Q1200" s="138"/>
      <c r="R1200" s="138"/>
    </row>
    <row r="1201" spans="1:18" s="134" customFormat="1" x14ac:dyDescent="0.25">
      <c r="A1201" s="241">
        <v>43363</v>
      </c>
      <c r="B1201" s="242">
        <v>180175362</v>
      </c>
      <c r="C1201" s="247">
        <v>7</v>
      </c>
      <c r="D1201" s="246">
        <v>796775</v>
      </c>
      <c r="E1201" s="242"/>
      <c r="F1201" s="247"/>
      <c r="G1201" s="246"/>
      <c r="H1201" s="245"/>
      <c r="I1201" s="245"/>
      <c r="J1201" s="246"/>
      <c r="K1201" s="138"/>
      <c r="L1201" s="138"/>
      <c r="M1201" s="138"/>
      <c r="N1201" s="138"/>
      <c r="O1201" s="138"/>
      <c r="P1201" s="138"/>
      <c r="Q1201" s="138"/>
      <c r="R1201" s="138"/>
    </row>
    <row r="1202" spans="1:18" s="134" customFormat="1" x14ac:dyDescent="0.25">
      <c r="A1202" s="241">
        <v>43363</v>
      </c>
      <c r="B1202" s="242">
        <v>180175365</v>
      </c>
      <c r="C1202" s="247">
        <v>2</v>
      </c>
      <c r="D1202" s="246">
        <v>292338</v>
      </c>
      <c r="E1202" s="242"/>
      <c r="F1202" s="247"/>
      <c r="G1202" s="246"/>
      <c r="H1202" s="245"/>
      <c r="I1202" s="245"/>
      <c r="J1202" s="246"/>
      <c r="K1202" s="138"/>
      <c r="L1202" s="138"/>
      <c r="M1202" s="138"/>
      <c r="N1202" s="138"/>
      <c r="O1202" s="138"/>
      <c r="P1202" s="138"/>
      <c r="Q1202" s="138"/>
      <c r="R1202" s="138"/>
    </row>
    <row r="1203" spans="1:18" s="134" customFormat="1" x14ac:dyDescent="0.25">
      <c r="A1203" s="241">
        <v>43363</v>
      </c>
      <c r="B1203" s="242">
        <v>180175376</v>
      </c>
      <c r="C1203" s="247">
        <v>2</v>
      </c>
      <c r="D1203" s="246">
        <v>236513</v>
      </c>
      <c r="E1203" s="242"/>
      <c r="F1203" s="247"/>
      <c r="G1203" s="246"/>
      <c r="H1203" s="245"/>
      <c r="I1203" s="245"/>
      <c r="J1203" s="246"/>
      <c r="K1203" s="138"/>
      <c r="L1203" s="138"/>
      <c r="M1203" s="138"/>
      <c r="N1203" s="138"/>
      <c r="O1203" s="138"/>
      <c r="P1203" s="138"/>
      <c r="Q1203" s="138"/>
      <c r="R1203" s="138"/>
    </row>
    <row r="1204" spans="1:18" s="134" customFormat="1" x14ac:dyDescent="0.25">
      <c r="A1204" s="241">
        <v>43363</v>
      </c>
      <c r="B1204" s="242">
        <v>180175382</v>
      </c>
      <c r="C1204" s="247">
        <v>1</v>
      </c>
      <c r="D1204" s="246">
        <v>155838</v>
      </c>
      <c r="E1204" s="242"/>
      <c r="F1204" s="247"/>
      <c r="G1204" s="246"/>
      <c r="H1204" s="245"/>
      <c r="I1204" s="245"/>
      <c r="J1204" s="246"/>
      <c r="K1204" s="138"/>
      <c r="L1204" s="138"/>
      <c r="M1204" s="138"/>
      <c r="N1204" s="138"/>
      <c r="O1204" s="138"/>
      <c r="P1204" s="138"/>
      <c r="Q1204" s="138"/>
      <c r="R1204" s="138"/>
    </row>
    <row r="1205" spans="1:18" s="134" customFormat="1" x14ac:dyDescent="0.25">
      <c r="A1205" s="241">
        <v>43363</v>
      </c>
      <c r="B1205" s="242">
        <v>180175389</v>
      </c>
      <c r="C1205" s="247">
        <v>1</v>
      </c>
      <c r="D1205" s="246">
        <v>123813</v>
      </c>
      <c r="E1205" s="242"/>
      <c r="F1205" s="247"/>
      <c r="G1205" s="246"/>
      <c r="H1205" s="245"/>
      <c r="I1205" s="245"/>
      <c r="J1205" s="246"/>
      <c r="K1205" s="138"/>
      <c r="L1205" s="138"/>
      <c r="M1205" s="138"/>
      <c r="N1205" s="138"/>
      <c r="O1205" s="138"/>
      <c r="P1205" s="138"/>
      <c r="Q1205" s="138"/>
      <c r="R1205" s="138"/>
    </row>
    <row r="1206" spans="1:18" s="134" customFormat="1" x14ac:dyDescent="0.25">
      <c r="A1206" s="241">
        <v>43363</v>
      </c>
      <c r="B1206" s="242">
        <v>180175390</v>
      </c>
      <c r="C1206" s="247">
        <v>1</v>
      </c>
      <c r="D1206" s="246">
        <v>187163</v>
      </c>
      <c r="E1206" s="242"/>
      <c r="F1206" s="247"/>
      <c r="G1206" s="246"/>
      <c r="H1206" s="245"/>
      <c r="I1206" s="245">
        <v>4705579</v>
      </c>
      <c r="J1206" s="246" t="s">
        <v>17</v>
      </c>
      <c r="K1206" s="138"/>
      <c r="L1206" s="138"/>
      <c r="M1206" s="138"/>
      <c r="N1206" s="138"/>
      <c r="O1206" s="138"/>
      <c r="P1206" s="138"/>
      <c r="Q1206" s="138"/>
      <c r="R1206" s="138"/>
    </row>
    <row r="1207" spans="1:18" s="134" customFormat="1" x14ac:dyDescent="0.25">
      <c r="A1207" s="241">
        <v>43364</v>
      </c>
      <c r="B1207" s="242">
        <v>180175409</v>
      </c>
      <c r="C1207" s="247">
        <v>20</v>
      </c>
      <c r="D1207" s="246">
        <v>2091425</v>
      </c>
      <c r="E1207" s="242">
        <v>180045382</v>
      </c>
      <c r="F1207" s="247">
        <v>4</v>
      </c>
      <c r="G1207" s="246">
        <v>417725</v>
      </c>
      <c r="H1207" s="245"/>
      <c r="I1207" s="245"/>
      <c r="J1207" s="246"/>
      <c r="K1207" s="138"/>
      <c r="L1207" s="138"/>
      <c r="M1207" s="138"/>
      <c r="N1207" s="138"/>
      <c r="O1207" s="138"/>
      <c r="P1207" s="138"/>
      <c r="Q1207" s="138"/>
      <c r="R1207" s="138"/>
    </row>
    <row r="1208" spans="1:18" s="134" customFormat="1" x14ac:dyDescent="0.25">
      <c r="A1208" s="241">
        <v>43364</v>
      </c>
      <c r="B1208" s="242">
        <v>180175410</v>
      </c>
      <c r="C1208" s="247">
        <v>1</v>
      </c>
      <c r="D1208" s="246">
        <v>77613</v>
      </c>
      <c r="E1208" s="242"/>
      <c r="F1208" s="247"/>
      <c r="G1208" s="246"/>
      <c r="H1208" s="245"/>
      <c r="I1208" s="245"/>
      <c r="J1208" s="246"/>
      <c r="K1208" s="138"/>
      <c r="L1208" s="138"/>
      <c r="M1208" s="138"/>
      <c r="N1208" s="138"/>
      <c r="O1208" s="138"/>
      <c r="P1208" s="138"/>
      <c r="Q1208" s="138"/>
      <c r="R1208" s="138"/>
    </row>
    <row r="1209" spans="1:18" s="134" customFormat="1" x14ac:dyDescent="0.25">
      <c r="A1209" s="241">
        <v>43364</v>
      </c>
      <c r="B1209" s="242">
        <v>180175424</v>
      </c>
      <c r="C1209" s="247">
        <v>5</v>
      </c>
      <c r="D1209" s="246">
        <v>494288</v>
      </c>
      <c r="E1209" s="242"/>
      <c r="F1209" s="247"/>
      <c r="G1209" s="246"/>
      <c r="H1209" s="245"/>
      <c r="I1209" s="245"/>
      <c r="J1209" s="246"/>
      <c r="K1209" s="138"/>
      <c r="L1209" s="138"/>
      <c r="M1209" s="138"/>
      <c r="N1209" s="138"/>
      <c r="O1209" s="138"/>
      <c r="P1209" s="138"/>
      <c r="Q1209" s="138"/>
      <c r="R1209" s="138"/>
    </row>
    <row r="1210" spans="1:18" s="134" customFormat="1" x14ac:dyDescent="0.25">
      <c r="A1210" s="241">
        <v>43364</v>
      </c>
      <c r="B1210" s="242">
        <v>180175439</v>
      </c>
      <c r="C1210" s="247">
        <v>3</v>
      </c>
      <c r="D1210" s="246">
        <v>330138</v>
      </c>
      <c r="E1210" s="242"/>
      <c r="F1210" s="247"/>
      <c r="G1210" s="246"/>
      <c r="H1210" s="245"/>
      <c r="I1210" s="245"/>
      <c r="J1210" s="246"/>
      <c r="K1210" s="138"/>
      <c r="L1210" s="138"/>
      <c r="M1210" s="138"/>
      <c r="N1210" s="138"/>
      <c r="O1210" s="138"/>
      <c r="P1210" s="138"/>
      <c r="Q1210" s="138"/>
      <c r="R1210" s="138"/>
    </row>
    <row r="1211" spans="1:18" s="134" customFormat="1" x14ac:dyDescent="0.25">
      <c r="A1211" s="241">
        <v>43364</v>
      </c>
      <c r="B1211" s="242">
        <v>180175446</v>
      </c>
      <c r="C1211" s="247">
        <v>3</v>
      </c>
      <c r="D1211" s="246">
        <v>235813</v>
      </c>
      <c r="E1211" s="242"/>
      <c r="F1211" s="247"/>
      <c r="G1211" s="246"/>
      <c r="H1211" s="245"/>
      <c r="I1211" s="245"/>
      <c r="J1211" s="246"/>
      <c r="K1211" s="138"/>
      <c r="L1211" s="138"/>
      <c r="M1211" s="138"/>
      <c r="N1211" s="138"/>
      <c r="O1211" s="138"/>
      <c r="P1211" s="138"/>
      <c r="Q1211" s="138"/>
      <c r="R1211" s="138"/>
    </row>
    <row r="1212" spans="1:18" s="134" customFormat="1" x14ac:dyDescent="0.25">
      <c r="A1212" s="241">
        <v>43364</v>
      </c>
      <c r="B1212" s="242">
        <v>180175458</v>
      </c>
      <c r="C1212" s="247">
        <v>3</v>
      </c>
      <c r="D1212" s="246">
        <v>250688</v>
      </c>
      <c r="E1212" s="242"/>
      <c r="F1212" s="247"/>
      <c r="G1212" s="246"/>
      <c r="H1212" s="245"/>
      <c r="I1212" s="245"/>
      <c r="J1212" s="246"/>
      <c r="K1212" s="138"/>
      <c r="L1212" s="138"/>
      <c r="M1212" s="138"/>
      <c r="N1212" s="138"/>
      <c r="O1212" s="138"/>
      <c r="P1212" s="138"/>
      <c r="Q1212" s="138"/>
      <c r="R1212" s="138"/>
    </row>
    <row r="1213" spans="1:18" s="134" customFormat="1" x14ac:dyDescent="0.25">
      <c r="A1213" s="241">
        <v>43364</v>
      </c>
      <c r="B1213" s="242">
        <v>180175462</v>
      </c>
      <c r="C1213" s="247">
        <v>2</v>
      </c>
      <c r="D1213" s="246">
        <v>201513</v>
      </c>
      <c r="E1213" s="242"/>
      <c r="F1213" s="247"/>
      <c r="G1213" s="246"/>
      <c r="H1213" s="245"/>
      <c r="I1213" s="245">
        <v>3263753</v>
      </c>
      <c r="J1213" s="246" t="s">
        <v>17</v>
      </c>
      <c r="K1213" s="138"/>
      <c r="L1213" s="138"/>
      <c r="M1213" s="138"/>
      <c r="N1213" s="138"/>
      <c r="O1213" s="138"/>
      <c r="P1213" s="138"/>
      <c r="Q1213" s="138"/>
      <c r="R1213" s="138"/>
    </row>
    <row r="1214" spans="1:18" s="134" customFormat="1" x14ac:dyDescent="0.25">
      <c r="A1214" s="241">
        <v>43365</v>
      </c>
      <c r="B1214" s="242">
        <v>180175471</v>
      </c>
      <c r="C1214" s="247">
        <v>16</v>
      </c>
      <c r="D1214" s="246">
        <v>1851413</v>
      </c>
      <c r="E1214" s="242">
        <v>180045394</v>
      </c>
      <c r="F1214" s="247">
        <v>4</v>
      </c>
      <c r="G1214" s="246">
        <v>401713</v>
      </c>
      <c r="H1214" s="245"/>
      <c r="I1214" s="245"/>
      <c r="J1214" s="246"/>
      <c r="K1214" s="138"/>
      <c r="L1214" s="138"/>
      <c r="M1214" s="138"/>
      <c r="N1214" s="138"/>
      <c r="O1214" s="138"/>
      <c r="P1214" s="138"/>
      <c r="Q1214" s="138"/>
      <c r="R1214" s="138"/>
    </row>
    <row r="1215" spans="1:18" s="134" customFormat="1" x14ac:dyDescent="0.25">
      <c r="A1215" s="241">
        <v>43365</v>
      </c>
      <c r="B1215" s="242">
        <v>180175483</v>
      </c>
      <c r="C1215" s="247">
        <v>8</v>
      </c>
      <c r="D1215" s="246">
        <v>880775</v>
      </c>
      <c r="E1215" s="242"/>
      <c r="F1215" s="247"/>
      <c r="G1215" s="246"/>
      <c r="H1215" s="245"/>
      <c r="I1215" s="245"/>
      <c r="J1215" s="246"/>
      <c r="K1215" s="138"/>
      <c r="L1215" s="138"/>
      <c r="M1215" s="138"/>
      <c r="N1215" s="138"/>
      <c r="O1215" s="138"/>
      <c r="P1215" s="138"/>
      <c r="Q1215" s="138"/>
      <c r="R1215" s="138"/>
    </row>
    <row r="1216" spans="1:18" s="134" customFormat="1" x14ac:dyDescent="0.25">
      <c r="A1216" s="241">
        <v>43365</v>
      </c>
      <c r="B1216" s="242">
        <v>180175485</v>
      </c>
      <c r="C1216" s="247">
        <v>2</v>
      </c>
      <c r="D1216" s="246">
        <v>280963</v>
      </c>
      <c r="E1216" s="242"/>
      <c r="F1216" s="247"/>
      <c r="G1216" s="246"/>
      <c r="H1216" s="245"/>
      <c r="I1216" s="245"/>
      <c r="J1216" s="246"/>
      <c r="K1216" s="138"/>
      <c r="L1216" s="138"/>
      <c r="M1216" s="138"/>
      <c r="N1216" s="138"/>
      <c r="O1216" s="138"/>
      <c r="P1216" s="138"/>
      <c r="Q1216" s="138"/>
      <c r="R1216" s="138"/>
    </row>
    <row r="1217" spans="1:18" s="134" customFormat="1" x14ac:dyDescent="0.25">
      <c r="A1217" s="241">
        <v>43365</v>
      </c>
      <c r="B1217" s="242">
        <v>180175512</v>
      </c>
      <c r="C1217" s="247">
        <v>7</v>
      </c>
      <c r="D1217" s="246">
        <v>846650</v>
      </c>
      <c r="E1217" s="242"/>
      <c r="F1217" s="247"/>
      <c r="G1217" s="246"/>
      <c r="H1217" s="245"/>
      <c r="I1217" s="245"/>
      <c r="J1217" s="246"/>
      <c r="K1217" s="138"/>
      <c r="L1217" s="138"/>
      <c r="M1217" s="138"/>
      <c r="N1217" s="138"/>
      <c r="O1217" s="138"/>
      <c r="P1217" s="138"/>
      <c r="Q1217" s="138"/>
      <c r="R1217" s="138"/>
    </row>
    <row r="1218" spans="1:18" s="134" customFormat="1" x14ac:dyDescent="0.25">
      <c r="A1218" s="241">
        <v>43365</v>
      </c>
      <c r="B1218" s="242">
        <v>180175522</v>
      </c>
      <c r="C1218" s="247">
        <v>1</v>
      </c>
      <c r="D1218" s="246">
        <v>141838</v>
      </c>
      <c r="E1218" s="242"/>
      <c r="F1218" s="247"/>
      <c r="G1218" s="246"/>
      <c r="H1218" s="245"/>
      <c r="I1218" s="245">
        <v>3599926</v>
      </c>
      <c r="J1218" s="246" t="s">
        <v>17</v>
      </c>
      <c r="K1218" s="138"/>
      <c r="L1218" s="138"/>
      <c r="M1218" s="138"/>
      <c r="N1218" s="138"/>
      <c r="O1218" s="138"/>
      <c r="P1218" s="138"/>
      <c r="Q1218" s="138"/>
      <c r="R1218" s="138"/>
    </row>
    <row r="1219" spans="1:18" s="134" customFormat="1" x14ac:dyDescent="0.25">
      <c r="A1219" s="241">
        <v>43367</v>
      </c>
      <c r="B1219" s="242">
        <v>180175617</v>
      </c>
      <c r="C1219" s="247">
        <v>35</v>
      </c>
      <c r="D1219" s="246">
        <v>3883425</v>
      </c>
      <c r="E1219" s="242"/>
      <c r="F1219" s="247"/>
      <c r="G1219" s="246"/>
      <c r="H1219" s="245"/>
      <c r="I1219" s="245"/>
      <c r="J1219" s="246"/>
      <c r="K1219" s="138"/>
      <c r="L1219" s="138"/>
      <c r="M1219" s="138"/>
      <c r="N1219" s="138"/>
      <c r="O1219" s="138"/>
      <c r="P1219" s="138"/>
      <c r="Q1219" s="138"/>
      <c r="R1219" s="138"/>
    </row>
    <row r="1220" spans="1:18" s="134" customFormat="1" x14ac:dyDescent="0.25">
      <c r="A1220" s="241">
        <v>43367</v>
      </c>
      <c r="B1220" s="242">
        <v>180175629</v>
      </c>
      <c r="C1220" s="247">
        <v>22</v>
      </c>
      <c r="D1220" s="246">
        <v>1985900</v>
      </c>
      <c r="E1220" s="242"/>
      <c r="F1220" s="247"/>
      <c r="G1220" s="246"/>
      <c r="H1220" s="245"/>
      <c r="I1220" s="245"/>
      <c r="J1220" s="246"/>
      <c r="K1220" s="138"/>
      <c r="L1220" s="138"/>
      <c r="M1220" s="138"/>
      <c r="N1220" s="138"/>
      <c r="O1220" s="138"/>
      <c r="P1220" s="138"/>
      <c r="Q1220" s="138"/>
      <c r="R1220" s="138"/>
    </row>
    <row r="1221" spans="1:18" s="134" customFormat="1" x14ac:dyDescent="0.25">
      <c r="A1221" s="241">
        <v>43367</v>
      </c>
      <c r="B1221" s="242">
        <v>180175633</v>
      </c>
      <c r="C1221" s="247">
        <v>2</v>
      </c>
      <c r="D1221" s="246">
        <v>204400</v>
      </c>
      <c r="E1221" s="242"/>
      <c r="F1221" s="247"/>
      <c r="G1221" s="246"/>
      <c r="H1221" s="245"/>
      <c r="I1221" s="245"/>
      <c r="J1221" s="246"/>
      <c r="K1221" s="138"/>
      <c r="L1221" s="138"/>
      <c r="M1221" s="138"/>
      <c r="N1221" s="138"/>
      <c r="O1221" s="138"/>
      <c r="P1221" s="138"/>
      <c r="Q1221" s="138"/>
      <c r="R1221" s="138"/>
    </row>
    <row r="1222" spans="1:18" s="134" customFormat="1" x14ac:dyDescent="0.25">
      <c r="A1222" s="241">
        <v>43367</v>
      </c>
      <c r="B1222" s="242">
        <v>180175657</v>
      </c>
      <c r="C1222" s="247">
        <v>15</v>
      </c>
      <c r="D1222" s="246">
        <v>1484175</v>
      </c>
      <c r="E1222" s="242"/>
      <c r="F1222" s="247"/>
      <c r="G1222" s="246"/>
      <c r="H1222" s="245"/>
      <c r="I1222" s="245"/>
      <c r="J1222" s="246"/>
      <c r="K1222" s="138"/>
      <c r="L1222" s="138"/>
      <c r="M1222" s="138"/>
      <c r="N1222" s="138"/>
      <c r="O1222" s="138"/>
      <c r="P1222" s="138"/>
      <c r="Q1222" s="138"/>
      <c r="R1222" s="138"/>
    </row>
    <row r="1223" spans="1:18" s="134" customFormat="1" x14ac:dyDescent="0.25">
      <c r="A1223" s="241">
        <v>43367</v>
      </c>
      <c r="B1223" s="242">
        <v>180175667</v>
      </c>
      <c r="C1223" s="247">
        <v>14</v>
      </c>
      <c r="D1223" s="246">
        <v>807363</v>
      </c>
      <c r="E1223" s="242"/>
      <c r="F1223" s="247"/>
      <c r="G1223" s="246"/>
      <c r="H1223" s="245"/>
      <c r="I1223" s="245"/>
      <c r="J1223" s="246"/>
      <c r="K1223" s="138"/>
      <c r="L1223" s="138"/>
      <c r="M1223" s="138"/>
      <c r="N1223" s="138"/>
      <c r="O1223" s="138"/>
      <c r="P1223" s="138"/>
      <c r="Q1223" s="138"/>
      <c r="R1223" s="138"/>
    </row>
    <row r="1224" spans="1:18" s="134" customFormat="1" x14ac:dyDescent="0.25">
      <c r="A1224" s="241">
        <v>43367</v>
      </c>
      <c r="B1224" s="242">
        <v>180175677</v>
      </c>
      <c r="C1224" s="247">
        <v>3</v>
      </c>
      <c r="D1224" s="246">
        <v>200725</v>
      </c>
      <c r="E1224" s="242"/>
      <c r="F1224" s="247"/>
      <c r="G1224" s="246"/>
      <c r="H1224" s="245"/>
      <c r="I1224" s="245">
        <v>8565988</v>
      </c>
      <c r="J1224" s="246" t="s">
        <v>17</v>
      </c>
      <c r="K1224" s="138"/>
      <c r="L1224" s="138"/>
      <c r="M1224" s="138"/>
      <c r="N1224" s="138"/>
      <c r="O1224" s="138"/>
      <c r="P1224" s="138"/>
      <c r="Q1224" s="138"/>
      <c r="R1224" s="138"/>
    </row>
    <row r="1225" spans="1:18" s="134" customFormat="1" x14ac:dyDescent="0.25">
      <c r="A1225" s="241">
        <v>43368</v>
      </c>
      <c r="B1225" s="242">
        <v>180175697</v>
      </c>
      <c r="C1225" s="247">
        <v>28</v>
      </c>
      <c r="D1225" s="246">
        <v>3214663</v>
      </c>
      <c r="E1225" s="242">
        <v>180045436</v>
      </c>
      <c r="F1225" s="247">
        <v>4</v>
      </c>
      <c r="G1225" s="246">
        <v>402850</v>
      </c>
      <c r="H1225" s="245"/>
      <c r="I1225" s="245"/>
      <c r="J1225" s="246"/>
      <c r="K1225" s="138"/>
      <c r="L1225" s="138"/>
      <c r="M1225" s="138"/>
      <c r="N1225" s="138"/>
      <c r="O1225" s="138"/>
      <c r="P1225" s="138"/>
      <c r="Q1225" s="138"/>
      <c r="R1225" s="138"/>
    </row>
    <row r="1226" spans="1:18" s="134" customFormat="1" x14ac:dyDescent="0.25">
      <c r="A1226" s="241">
        <v>43368</v>
      </c>
      <c r="B1226" s="242">
        <v>180175706</v>
      </c>
      <c r="C1226" s="247">
        <v>4</v>
      </c>
      <c r="D1226" s="246">
        <v>559475</v>
      </c>
      <c r="E1226" s="242"/>
      <c r="F1226" s="247"/>
      <c r="G1226" s="246"/>
      <c r="H1226" s="245"/>
      <c r="I1226" s="245"/>
      <c r="J1226" s="246"/>
      <c r="K1226" s="138"/>
      <c r="L1226" s="138"/>
      <c r="M1226" s="138"/>
      <c r="N1226" s="138"/>
      <c r="O1226" s="138"/>
      <c r="P1226" s="138"/>
      <c r="Q1226" s="138"/>
      <c r="R1226" s="138"/>
    </row>
    <row r="1227" spans="1:18" s="134" customFormat="1" x14ac:dyDescent="0.25">
      <c r="A1227" s="241">
        <v>43368</v>
      </c>
      <c r="B1227" s="242">
        <v>180175718</v>
      </c>
      <c r="C1227" s="247">
        <v>1</v>
      </c>
      <c r="D1227" s="246">
        <v>107188</v>
      </c>
      <c r="E1227" s="242"/>
      <c r="F1227" s="247"/>
      <c r="G1227" s="246"/>
      <c r="H1227" s="245"/>
      <c r="I1227" s="245"/>
      <c r="J1227" s="246"/>
      <c r="K1227" s="138"/>
      <c r="L1227" s="138"/>
      <c r="M1227" s="138"/>
      <c r="N1227" s="138"/>
      <c r="O1227" s="138"/>
      <c r="P1227" s="138"/>
      <c r="Q1227" s="138"/>
      <c r="R1227" s="138"/>
    </row>
    <row r="1228" spans="1:18" s="134" customFormat="1" x14ac:dyDescent="0.25">
      <c r="A1228" s="241">
        <v>43368</v>
      </c>
      <c r="B1228" s="242">
        <v>180175736</v>
      </c>
      <c r="C1228" s="247">
        <v>10</v>
      </c>
      <c r="D1228" s="246">
        <v>1123500</v>
      </c>
      <c r="E1228" s="242"/>
      <c r="F1228" s="247"/>
      <c r="G1228" s="246"/>
      <c r="H1228" s="245"/>
      <c r="I1228" s="245"/>
      <c r="J1228" s="246"/>
      <c r="K1228" s="138"/>
      <c r="L1228" s="138"/>
      <c r="M1228" s="138"/>
      <c r="N1228" s="138"/>
      <c r="O1228" s="138"/>
      <c r="P1228" s="138"/>
      <c r="Q1228" s="138"/>
      <c r="R1228" s="138"/>
    </row>
    <row r="1229" spans="1:18" s="134" customFormat="1" x14ac:dyDescent="0.25">
      <c r="A1229" s="241">
        <v>43368</v>
      </c>
      <c r="B1229" s="242">
        <v>180175739</v>
      </c>
      <c r="C1229" s="247">
        <v>7</v>
      </c>
      <c r="D1229" s="246">
        <v>722838</v>
      </c>
      <c r="E1229" s="242"/>
      <c r="F1229" s="247"/>
      <c r="G1229" s="246"/>
      <c r="H1229" s="245"/>
      <c r="I1229" s="245"/>
      <c r="J1229" s="246"/>
      <c r="K1229" s="138"/>
      <c r="L1229" s="138"/>
      <c r="M1229" s="138"/>
      <c r="N1229" s="138"/>
      <c r="O1229" s="138"/>
      <c r="P1229" s="138"/>
      <c r="Q1229" s="138"/>
      <c r="R1229" s="138"/>
    </row>
    <row r="1230" spans="1:18" s="134" customFormat="1" x14ac:dyDescent="0.25">
      <c r="A1230" s="241">
        <v>43368</v>
      </c>
      <c r="B1230" s="242">
        <v>180175759</v>
      </c>
      <c r="C1230" s="247">
        <v>2</v>
      </c>
      <c r="D1230" s="246">
        <v>140088</v>
      </c>
      <c r="E1230" s="242"/>
      <c r="F1230" s="247"/>
      <c r="G1230" s="246"/>
      <c r="H1230" s="245"/>
      <c r="I1230" s="245"/>
      <c r="J1230" s="246"/>
      <c r="K1230" s="138"/>
      <c r="L1230" s="138"/>
      <c r="M1230" s="138"/>
      <c r="N1230" s="138"/>
      <c r="O1230" s="138"/>
      <c r="P1230" s="138"/>
      <c r="Q1230" s="138"/>
      <c r="R1230" s="138"/>
    </row>
    <row r="1231" spans="1:18" s="134" customFormat="1" x14ac:dyDescent="0.25">
      <c r="A1231" s="241">
        <v>43368</v>
      </c>
      <c r="B1231" s="242">
        <v>180175766</v>
      </c>
      <c r="C1231" s="247">
        <v>2</v>
      </c>
      <c r="D1231" s="246">
        <v>147525</v>
      </c>
      <c r="E1231" s="242"/>
      <c r="F1231" s="247"/>
      <c r="G1231" s="246"/>
      <c r="H1231" s="245"/>
      <c r="I1231" s="245">
        <v>5612427</v>
      </c>
      <c r="J1231" s="246" t="s">
        <v>17</v>
      </c>
      <c r="K1231" s="138"/>
      <c r="L1231" s="138"/>
      <c r="M1231" s="138"/>
      <c r="N1231" s="138"/>
      <c r="O1231" s="138"/>
      <c r="P1231" s="138"/>
      <c r="Q1231" s="138"/>
      <c r="R1231" s="138"/>
    </row>
    <row r="1232" spans="1:18" s="134" customFormat="1" x14ac:dyDescent="0.25">
      <c r="A1232" s="241">
        <v>43369</v>
      </c>
      <c r="B1232" s="242">
        <v>180175788</v>
      </c>
      <c r="C1232" s="247">
        <v>20</v>
      </c>
      <c r="D1232" s="246">
        <v>2213313</v>
      </c>
      <c r="E1232" s="242">
        <v>180045453</v>
      </c>
      <c r="F1232" s="247">
        <v>10</v>
      </c>
      <c r="G1232" s="246">
        <v>1076163</v>
      </c>
      <c r="H1232" s="245"/>
      <c r="I1232" s="245"/>
      <c r="J1232" s="246"/>
      <c r="K1232" s="138"/>
      <c r="L1232" s="138"/>
      <c r="M1232" s="138"/>
      <c r="N1232" s="138"/>
      <c r="O1232" s="138"/>
      <c r="P1232" s="138"/>
      <c r="Q1232" s="138"/>
      <c r="R1232" s="138"/>
    </row>
    <row r="1233" spans="1:18" s="134" customFormat="1" x14ac:dyDescent="0.25">
      <c r="A1233" s="241">
        <v>43369</v>
      </c>
      <c r="B1233" s="242">
        <v>180175793</v>
      </c>
      <c r="C1233" s="247">
        <v>4</v>
      </c>
      <c r="D1233" s="246">
        <v>368025</v>
      </c>
      <c r="E1233" s="242"/>
      <c r="F1233" s="247"/>
      <c r="G1233" s="246"/>
      <c r="H1233" s="245"/>
      <c r="I1233" s="245"/>
      <c r="J1233" s="246"/>
      <c r="K1233" s="138"/>
      <c r="L1233" s="138"/>
      <c r="M1233" s="138"/>
      <c r="N1233" s="138"/>
      <c r="O1233" s="138"/>
      <c r="P1233" s="138"/>
      <c r="Q1233" s="138"/>
      <c r="R1233" s="138"/>
    </row>
    <row r="1234" spans="1:18" s="134" customFormat="1" x14ac:dyDescent="0.25">
      <c r="A1234" s="241">
        <v>43369</v>
      </c>
      <c r="B1234" s="242">
        <v>180175802</v>
      </c>
      <c r="C1234" s="247">
        <v>3</v>
      </c>
      <c r="D1234" s="246">
        <v>211050</v>
      </c>
      <c r="E1234" s="242"/>
      <c r="F1234" s="247"/>
      <c r="G1234" s="246"/>
      <c r="H1234" s="245"/>
      <c r="I1234" s="245"/>
      <c r="J1234" s="246"/>
      <c r="K1234" s="138"/>
      <c r="L1234" s="138"/>
      <c r="M1234" s="138"/>
      <c r="N1234" s="138"/>
      <c r="O1234" s="138"/>
      <c r="P1234" s="138"/>
      <c r="Q1234" s="138"/>
      <c r="R1234" s="138"/>
    </row>
    <row r="1235" spans="1:18" s="134" customFormat="1" x14ac:dyDescent="0.25">
      <c r="A1235" s="241">
        <v>43369</v>
      </c>
      <c r="B1235" s="242">
        <v>180175822</v>
      </c>
      <c r="C1235" s="247">
        <v>8</v>
      </c>
      <c r="D1235" s="246">
        <v>1058488</v>
      </c>
      <c r="E1235" s="242"/>
      <c r="F1235" s="247"/>
      <c r="G1235" s="246"/>
      <c r="H1235" s="245"/>
      <c r="I1235" s="245"/>
      <c r="J1235" s="246"/>
      <c r="K1235" s="138"/>
      <c r="L1235" s="138"/>
      <c r="M1235" s="138"/>
      <c r="N1235" s="138"/>
      <c r="O1235" s="138"/>
      <c r="P1235" s="138"/>
      <c r="Q1235" s="138"/>
      <c r="R1235" s="138"/>
    </row>
    <row r="1236" spans="1:18" s="134" customFormat="1" x14ac:dyDescent="0.25">
      <c r="A1236" s="241">
        <v>43369</v>
      </c>
      <c r="B1236" s="242">
        <v>180175839</v>
      </c>
      <c r="C1236" s="247">
        <v>1</v>
      </c>
      <c r="D1236" s="246">
        <v>148575</v>
      </c>
      <c r="E1236" s="242"/>
      <c r="F1236" s="247"/>
      <c r="G1236" s="246"/>
      <c r="H1236" s="245"/>
      <c r="I1236" s="245"/>
      <c r="J1236" s="246"/>
      <c r="K1236" s="138"/>
      <c r="L1236" s="138"/>
      <c r="M1236" s="138"/>
      <c r="N1236" s="138"/>
      <c r="O1236" s="138"/>
      <c r="P1236" s="138"/>
      <c r="Q1236" s="138"/>
      <c r="R1236" s="138"/>
    </row>
    <row r="1237" spans="1:18" s="134" customFormat="1" x14ac:dyDescent="0.25">
      <c r="A1237" s="241">
        <v>43369</v>
      </c>
      <c r="B1237" s="242">
        <v>180175845</v>
      </c>
      <c r="C1237" s="247">
        <v>5</v>
      </c>
      <c r="D1237" s="246">
        <v>410725</v>
      </c>
      <c r="E1237" s="242"/>
      <c r="F1237" s="247"/>
      <c r="G1237" s="246"/>
      <c r="H1237" s="245"/>
      <c r="I1237" s="245"/>
      <c r="J1237" s="246"/>
      <c r="K1237" s="138"/>
      <c r="L1237" s="138"/>
      <c r="M1237" s="138"/>
      <c r="N1237" s="138"/>
      <c r="O1237" s="138"/>
      <c r="P1237" s="138"/>
      <c r="Q1237" s="138"/>
      <c r="R1237" s="138"/>
    </row>
    <row r="1238" spans="1:18" s="134" customFormat="1" x14ac:dyDescent="0.25">
      <c r="A1238" s="241">
        <v>43369</v>
      </c>
      <c r="B1238" s="242">
        <v>180175846</v>
      </c>
      <c r="C1238" s="247">
        <v>2</v>
      </c>
      <c r="D1238" s="246">
        <v>199588</v>
      </c>
      <c r="E1238" s="242"/>
      <c r="F1238" s="247"/>
      <c r="G1238" s="246"/>
      <c r="H1238" s="245"/>
      <c r="I1238" s="245">
        <v>3533601</v>
      </c>
      <c r="J1238" s="246" t="s">
        <v>17</v>
      </c>
      <c r="K1238" s="138"/>
      <c r="L1238" s="138"/>
      <c r="M1238" s="138"/>
      <c r="N1238" s="138"/>
      <c r="O1238" s="138"/>
      <c r="P1238" s="138"/>
      <c r="Q1238" s="138"/>
      <c r="R1238" s="138"/>
    </row>
    <row r="1239" spans="1:18" s="134" customFormat="1" x14ac:dyDescent="0.25">
      <c r="A1239" s="241">
        <v>43370</v>
      </c>
      <c r="B1239" s="242">
        <v>180175865</v>
      </c>
      <c r="C1239" s="247">
        <v>24</v>
      </c>
      <c r="D1239" s="246">
        <v>2438100</v>
      </c>
      <c r="E1239" s="242">
        <v>180045466</v>
      </c>
      <c r="F1239" s="247">
        <v>2</v>
      </c>
      <c r="G1239" s="246">
        <v>210613</v>
      </c>
      <c r="H1239" s="245"/>
      <c r="I1239" s="245"/>
      <c r="J1239" s="246"/>
      <c r="K1239" s="138"/>
      <c r="L1239" s="138"/>
      <c r="M1239" s="138"/>
      <c r="N1239" s="138"/>
      <c r="O1239" s="138"/>
      <c r="P1239" s="138"/>
      <c r="Q1239" s="138"/>
      <c r="R1239" s="138"/>
    </row>
    <row r="1240" spans="1:18" s="134" customFormat="1" x14ac:dyDescent="0.25">
      <c r="A1240" s="241">
        <v>43370</v>
      </c>
      <c r="B1240" s="242">
        <v>180175873</v>
      </c>
      <c r="C1240" s="247">
        <v>6</v>
      </c>
      <c r="D1240" s="246">
        <v>711550</v>
      </c>
      <c r="E1240" s="242"/>
      <c r="F1240" s="247"/>
      <c r="G1240" s="246"/>
      <c r="H1240" s="245"/>
      <c r="I1240" s="245"/>
      <c r="J1240" s="246"/>
      <c r="K1240" s="138"/>
      <c r="L1240" s="138"/>
      <c r="M1240" s="138"/>
      <c r="N1240" s="138"/>
      <c r="O1240" s="138"/>
      <c r="P1240" s="138"/>
      <c r="Q1240" s="138"/>
      <c r="R1240" s="138"/>
    </row>
    <row r="1241" spans="1:18" s="134" customFormat="1" x14ac:dyDescent="0.25">
      <c r="A1241" s="241">
        <v>43370</v>
      </c>
      <c r="B1241" s="242">
        <v>180175877</v>
      </c>
      <c r="C1241" s="247">
        <v>9</v>
      </c>
      <c r="D1241" s="246">
        <v>781288</v>
      </c>
      <c r="E1241" s="242"/>
      <c r="F1241" s="247"/>
      <c r="G1241" s="246"/>
      <c r="H1241" s="245"/>
      <c r="I1241" s="245"/>
      <c r="J1241" s="246"/>
      <c r="K1241" s="138"/>
      <c r="L1241" s="138"/>
      <c r="M1241" s="138"/>
      <c r="N1241" s="138"/>
      <c r="O1241" s="138"/>
      <c r="P1241" s="138"/>
      <c r="Q1241" s="138"/>
      <c r="R1241" s="138"/>
    </row>
    <row r="1242" spans="1:18" s="134" customFormat="1" x14ac:dyDescent="0.25">
      <c r="A1242" s="241">
        <v>43370</v>
      </c>
      <c r="B1242" s="242">
        <v>180175890</v>
      </c>
      <c r="C1242" s="247">
        <v>5</v>
      </c>
      <c r="D1242" s="246">
        <v>476613</v>
      </c>
      <c r="E1242" s="242"/>
      <c r="F1242" s="247"/>
      <c r="G1242" s="246"/>
      <c r="H1242" s="245"/>
      <c r="I1242" s="245"/>
      <c r="J1242" s="246"/>
      <c r="K1242" s="138"/>
      <c r="L1242" s="138"/>
      <c r="M1242" s="138"/>
      <c r="N1242" s="138"/>
      <c r="O1242" s="138"/>
      <c r="P1242" s="138"/>
      <c r="Q1242" s="138"/>
      <c r="R1242" s="138"/>
    </row>
    <row r="1243" spans="1:18" s="134" customFormat="1" x14ac:dyDescent="0.25">
      <c r="A1243" s="241">
        <v>43370</v>
      </c>
      <c r="B1243" s="242">
        <v>180175914</v>
      </c>
      <c r="C1243" s="247">
        <v>9</v>
      </c>
      <c r="D1243" s="246">
        <v>1088588</v>
      </c>
      <c r="E1243" s="242"/>
      <c r="F1243" s="247"/>
      <c r="G1243" s="246"/>
      <c r="H1243" s="245"/>
      <c r="I1243" s="245"/>
      <c r="J1243" s="246"/>
      <c r="K1243" s="138"/>
      <c r="L1243" s="138"/>
      <c r="M1243" s="138"/>
      <c r="N1243" s="138"/>
      <c r="O1243" s="138"/>
      <c r="P1243" s="138"/>
      <c r="Q1243" s="138"/>
      <c r="R1243" s="138"/>
    </row>
    <row r="1244" spans="1:18" s="134" customFormat="1" x14ac:dyDescent="0.25">
      <c r="A1244" s="241">
        <v>43370</v>
      </c>
      <c r="B1244" s="242">
        <v>180175916</v>
      </c>
      <c r="C1244" s="247">
        <v>3</v>
      </c>
      <c r="D1244" s="246">
        <v>352625</v>
      </c>
      <c r="E1244" s="242"/>
      <c r="F1244" s="247"/>
      <c r="G1244" s="246"/>
      <c r="H1244" s="245"/>
      <c r="I1244" s="245"/>
      <c r="J1244" s="246"/>
      <c r="K1244" s="138"/>
      <c r="L1244" s="138"/>
      <c r="M1244" s="138"/>
      <c r="N1244" s="138"/>
      <c r="O1244" s="138"/>
      <c r="P1244" s="138"/>
      <c r="Q1244" s="138"/>
      <c r="R1244" s="138"/>
    </row>
    <row r="1245" spans="1:18" s="134" customFormat="1" x14ac:dyDescent="0.25">
      <c r="A1245" s="241">
        <v>43370</v>
      </c>
      <c r="B1245" s="242">
        <v>180175927</v>
      </c>
      <c r="C1245" s="247">
        <v>1</v>
      </c>
      <c r="D1245" s="246">
        <v>101500</v>
      </c>
      <c r="E1245" s="242"/>
      <c r="F1245" s="247"/>
      <c r="G1245" s="246"/>
      <c r="H1245" s="245"/>
      <c r="I1245" s="245">
        <v>5739651</v>
      </c>
      <c r="J1245" s="246" t="s">
        <v>17</v>
      </c>
      <c r="K1245" s="138"/>
      <c r="L1245" s="138"/>
      <c r="M1245" s="138"/>
      <c r="N1245" s="138"/>
      <c r="O1245" s="138"/>
      <c r="P1245" s="138"/>
      <c r="Q1245" s="138"/>
      <c r="R1245" s="138"/>
    </row>
    <row r="1246" spans="1:18" s="134" customFormat="1" x14ac:dyDescent="0.25">
      <c r="A1246" s="241">
        <v>43371</v>
      </c>
      <c r="B1246" s="242">
        <v>180175944</v>
      </c>
      <c r="C1246" s="247">
        <v>20</v>
      </c>
      <c r="D1246" s="246">
        <v>2139463</v>
      </c>
      <c r="E1246" s="242">
        <v>180045479</v>
      </c>
      <c r="F1246" s="247">
        <v>2</v>
      </c>
      <c r="G1246" s="246">
        <v>230650</v>
      </c>
      <c r="H1246" s="245"/>
      <c r="I1246" s="245"/>
      <c r="J1246" s="246"/>
      <c r="K1246" s="138"/>
      <c r="L1246" s="138"/>
      <c r="M1246" s="138"/>
      <c r="N1246" s="138"/>
      <c r="O1246" s="138"/>
      <c r="P1246" s="138"/>
      <c r="Q1246" s="138"/>
      <c r="R1246" s="138"/>
    </row>
    <row r="1247" spans="1:18" s="134" customFormat="1" x14ac:dyDescent="0.25">
      <c r="A1247" s="241">
        <v>43371</v>
      </c>
      <c r="B1247" s="242">
        <v>180175946</v>
      </c>
      <c r="C1247" s="247">
        <v>6</v>
      </c>
      <c r="D1247" s="246">
        <v>711550</v>
      </c>
      <c r="E1247" s="242"/>
      <c r="F1247" s="247"/>
      <c r="G1247" s="246"/>
      <c r="H1247" s="245"/>
      <c r="I1247" s="245"/>
      <c r="J1247" s="246"/>
      <c r="K1247" s="138"/>
      <c r="L1247" s="138"/>
      <c r="M1247" s="138"/>
      <c r="N1247" s="138"/>
      <c r="O1247" s="138"/>
      <c r="P1247" s="138"/>
      <c r="Q1247" s="138"/>
      <c r="R1247" s="138"/>
    </row>
    <row r="1248" spans="1:18" s="134" customFormat="1" x14ac:dyDescent="0.25">
      <c r="A1248" s="241">
        <v>43371</v>
      </c>
      <c r="B1248" s="242">
        <v>180175953</v>
      </c>
      <c r="C1248" s="247">
        <v>9</v>
      </c>
      <c r="D1248" s="246">
        <v>897488</v>
      </c>
      <c r="E1248" s="242"/>
      <c r="F1248" s="247"/>
      <c r="G1248" s="246"/>
      <c r="H1248" s="245"/>
      <c r="I1248" s="245"/>
      <c r="J1248" s="246"/>
      <c r="K1248" s="138"/>
      <c r="L1248" s="138"/>
      <c r="M1248" s="138"/>
      <c r="N1248" s="138"/>
      <c r="O1248" s="138"/>
      <c r="P1248" s="138"/>
      <c r="Q1248" s="138"/>
      <c r="R1248" s="138"/>
    </row>
    <row r="1249" spans="1:18" s="134" customFormat="1" x14ac:dyDescent="0.25">
      <c r="A1249" s="241">
        <v>43371</v>
      </c>
      <c r="B1249" s="242">
        <v>180175969</v>
      </c>
      <c r="C1249" s="247">
        <v>10</v>
      </c>
      <c r="D1249" s="246">
        <v>1034775</v>
      </c>
      <c r="E1249" s="242"/>
      <c r="F1249" s="247"/>
      <c r="G1249" s="246"/>
      <c r="H1249" s="245"/>
      <c r="I1249" s="245"/>
      <c r="J1249" s="246"/>
      <c r="K1249" s="138"/>
      <c r="L1249" s="138"/>
      <c r="M1249" s="138"/>
      <c r="N1249" s="138"/>
      <c r="O1249" s="138"/>
      <c r="P1249" s="138"/>
      <c r="Q1249" s="138"/>
      <c r="R1249" s="138"/>
    </row>
    <row r="1250" spans="1:18" s="134" customFormat="1" x14ac:dyDescent="0.25">
      <c r="A1250" s="241">
        <v>43371</v>
      </c>
      <c r="B1250" s="242">
        <v>180175975</v>
      </c>
      <c r="C1250" s="247">
        <v>11</v>
      </c>
      <c r="D1250" s="246">
        <v>1171013</v>
      </c>
      <c r="E1250" s="242"/>
      <c r="F1250" s="247"/>
      <c r="G1250" s="246"/>
      <c r="H1250" s="245"/>
      <c r="I1250" s="245"/>
      <c r="J1250" s="246"/>
      <c r="K1250" s="138"/>
      <c r="L1250" s="138"/>
      <c r="M1250" s="138"/>
      <c r="N1250" s="138"/>
      <c r="O1250" s="138"/>
      <c r="P1250" s="138"/>
      <c r="Q1250" s="138"/>
      <c r="R1250" s="138"/>
    </row>
    <row r="1251" spans="1:18" s="134" customFormat="1" x14ac:dyDescent="0.25">
      <c r="A1251" s="241">
        <v>43371</v>
      </c>
      <c r="B1251" s="242">
        <v>180175988</v>
      </c>
      <c r="C1251" s="247">
        <v>4</v>
      </c>
      <c r="D1251" s="246">
        <v>397775</v>
      </c>
      <c r="E1251" s="242"/>
      <c r="F1251" s="247"/>
      <c r="G1251" s="246"/>
      <c r="H1251" s="245"/>
      <c r="I1251" s="245"/>
      <c r="J1251" s="246"/>
      <c r="K1251" s="138"/>
      <c r="L1251" s="138"/>
      <c r="M1251" s="138"/>
      <c r="N1251" s="138"/>
      <c r="O1251" s="138"/>
      <c r="P1251" s="138"/>
      <c r="Q1251" s="138"/>
      <c r="R1251" s="138"/>
    </row>
    <row r="1252" spans="1:18" s="134" customFormat="1" x14ac:dyDescent="0.25">
      <c r="A1252" s="241">
        <v>43371</v>
      </c>
      <c r="B1252" s="242">
        <v>180175999</v>
      </c>
      <c r="C1252" s="247">
        <v>6</v>
      </c>
      <c r="D1252" s="246">
        <v>616963</v>
      </c>
      <c r="E1252" s="242"/>
      <c r="F1252" s="247"/>
      <c r="G1252" s="246"/>
      <c r="H1252" s="245"/>
      <c r="I1252" s="245">
        <v>6738377</v>
      </c>
      <c r="J1252" s="246" t="s">
        <v>17</v>
      </c>
      <c r="K1252" s="138"/>
      <c r="L1252" s="138"/>
      <c r="M1252" s="138"/>
      <c r="N1252" s="138"/>
      <c r="O1252" s="138"/>
      <c r="P1252" s="138"/>
      <c r="Q1252" s="138"/>
      <c r="R1252" s="138"/>
    </row>
    <row r="1253" spans="1:18" s="134" customFormat="1" x14ac:dyDescent="0.25">
      <c r="A1253" s="241">
        <v>43372</v>
      </c>
      <c r="B1253" s="242">
        <v>180176029</v>
      </c>
      <c r="C1253" s="247">
        <v>25</v>
      </c>
      <c r="D1253" s="246">
        <v>2557888</v>
      </c>
      <c r="E1253" s="99">
        <v>180045489</v>
      </c>
      <c r="F1253" s="100">
        <v>8</v>
      </c>
      <c r="G1253" s="34">
        <v>842538</v>
      </c>
      <c r="H1253" s="245"/>
      <c r="I1253" s="245"/>
      <c r="J1253" s="246"/>
      <c r="K1253" s="138"/>
      <c r="L1253" s="138"/>
      <c r="M1253" s="138"/>
      <c r="N1253" s="138"/>
      <c r="O1253" s="138"/>
      <c r="P1253" s="138"/>
      <c r="Q1253" s="138"/>
      <c r="R1253" s="138"/>
    </row>
    <row r="1254" spans="1:18" s="134" customFormat="1" x14ac:dyDescent="0.25">
      <c r="A1254" s="241">
        <v>43372</v>
      </c>
      <c r="B1254" s="242">
        <v>180176037</v>
      </c>
      <c r="C1254" s="247">
        <v>5</v>
      </c>
      <c r="D1254" s="246">
        <v>573300</v>
      </c>
      <c r="E1254" s="242"/>
      <c r="F1254" s="247"/>
      <c r="G1254" s="246"/>
      <c r="H1254" s="245"/>
      <c r="I1254" s="245"/>
      <c r="J1254" s="246"/>
      <c r="K1254" s="138"/>
      <c r="L1254" s="138"/>
      <c r="M1254" s="138"/>
      <c r="N1254" s="138"/>
      <c r="O1254" s="138"/>
      <c r="P1254" s="138"/>
      <c r="Q1254" s="138"/>
      <c r="R1254" s="138"/>
    </row>
    <row r="1255" spans="1:18" s="134" customFormat="1" x14ac:dyDescent="0.25">
      <c r="A1255" s="241">
        <v>43372</v>
      </c>
      <c r="B1255" s="242">
        <v>180176041</v>
      </c>
      <c r="C1255" s="247">
        <v>1</v>
      </c>
      <c r="D1255" s="246">
        <v>108500</v>
      </c>
      <c r="E1255" s="242"/>
      <c r="F1255" s="247"/>
      <c r="G1255" s="246"/>
      <c r="H1255" s="245"/>
      <c r="I1255" s="245"/>
      <c r="J1255" s="246"/>
      <c r="K1255" s="138"/>
      <c r="L1255" s="138"/>
      <c r="M1255" s="138"/>
      <c r="N1255" s="138"/>
      <c r="O1255" s="138"/>
      <c r="P1255" s="138"/>
      <c r="Q1255" s="138"/>
      <c r="R1255" s="138"/>
    </row>
    <row r="1256" spans="1:18" s="134" customFormat="1" x14ac:dyDescent="0.25">
      <c r="A1256" s="241">
        <v>43372</v>
      </c>
      <c r="B1256" s="242">
        <v>180176051</v>
      </c>
      <c r="C1256" s="247">
        <v>6</v>
      </c>
      <c r="D1256" s="246">
        <v>620113</v>
      </c>
      <c r="E1256" s="242"/>
      <c r="F1256" s="247"/>
      <c r="G1256" s="246"/>
      <c r="H1256" s="245"/>
      <c r="I1256" s="245"/>
      <c r="J1256" s="246"/>
      <c r="K1256" s="138"/>
      <c r="L1256" s="138"/>
      <c r="M1256" s="138"/>
      <c r="N1256" s="138"/>
      <c r="O1256" s="138"/>
      <c r="P1256" s="138"/>
      <c r="Q1256" s="138"/>
      <c r="R1256" s="138"/>
    </row>
    <row r="1257" spans="1:18" s="134" customFormat="1" x14ac:dyDescent="0.25">
      <c r="A1257" s="241">
        <v>43372</v>
      </c>
      <c r="B1257" s="242">
        <v>180176066</v>
      </c>
      <c r="C1257" s="247">
        <v>6</v>
      </c>
      <c r="D1257" s="246">
        <v>611800</v>
      </c>
      <c r="E1257" s="242"/>
      <c r="F1257" s="247"/>
      <c r="G1257" s="246"/>
      <c r="H1257" s="245"/>
      <c r="I1257" s="245"/>
      <c r="J1257" s="246"/>
      <c r="K1257" s="138"/>
      <c r="L1257" s="138"/>
      <c r="M1257" s="138"/>
      <c r="N1257" s="138"/>
      <c r="O1257" s="138"/>
      <c r="P1257" s="138"/>
      <c r="Q1257" s="138"/>
      <c r="R1257" s="138"/>
    </row>
    <row r="1258" spans="1:18" s="134" customFormat="1" x14ac:dyDescent="0.25">
      <c r="A1258" s="241">
        <v>43372</v>
      </c>
      <c r="B1258" s="242">
        <v>180176072</v>
      </c>
      <c r="C1258" s="247">
        <v>2</v>
      </c>
      <c r="D1258" s="246">
        <v>230125</v>
      </c>
      <c r="E1258" s="242"/>
      <c r="F1258" s="247"/>
      <c r="G1258" s="246"/>
      <c r="H1258" s="245"/>
      <c r="I1258" s="245"/>
      <c r="J1258" s="246"/>
      <c r="K1258" s="138"/>
      <c r="L1258" s="138"/>
      <c r="M1258" s="138"/>
      <c r="N1258" s="138"/>
      <c r="O1258" s="138"/>
      <c r="P1258" s="138"/>
      <c r="Q1258" s="138"/>
      <c r="R1258" s="138"/>
    </row>
    <row r="1259" spans="1:18" s="134" customFormat="1" x14ac:dyDescent="0.25">
      <c r="A1259" s="241">
        <v>43372</v>
      </c>
      <c r="B1259" s="242">
        <v>180176080</v>
      </c>
      <c r="C1259" s="247">
        <v>5</v>
      </c>
      <c r="D1259" s="246">
        <v>313688</v>
      </c>
      <c r="E1259" s="242"/>
      <c r="F1259" s="247"/>
      <c r="G1259" s="246"/>
      <c r="H1259" s="245"/>
      <c r="I1259" s="245"/>
      <c r="J1259" s="246"/>
      <c r="K1259" s="138"/>
      <c r="L1259" s="138"/>
      <c r="M1259" s="138"/>
      <c r="N1259" s="138"/>
      <c r="O1259" s="138"/>
      <c r="P1259" s="138"/>
      <c r="Q1259" s="138"/>
      <c r="R1259" s="138"/>
    </row>
    <row r="1260" spans="1:18" s="134" customFormat="1" x14ac:dyDescent="0.25">
      <c r="A1260" s="241">
        <v>43372</v>
      </c>
      <c r="B1260" s="242">
        <v>180176100</v>
      </c>
      <c r="C1260" s="247">
        <v>7</v>
      </c>
      <c r="D1260" s="246">
        <v>713650</v>
      </c>
      <c r="E1260" s="242"/>
      <c r="F1260" s="247"/>
      <c r="G1260" s="246"/>
      <c r="H1260" s="245"/>
      <c r="I1260" s="245">
        <v>5729064</v>
      </c>
      <c r="J1260" s="246" t="s">
        <v>17</v>
      </c>
      <c r="K1260" s="138"/>
      <c r="L1260" s="138"/>
      <c r="M1260" s="138"/>
      <c r="N1260" s="138"/>
      <c r="O1260" s="138"/>
      <c r="P1260" s="138"/>
      <c r="Q1260" s="138"/>
      <c r="R1260" s="138"/>
    </row>
    <row r="1261" spans="1:18" s="134" customFormat="1" x14ac:dyDescent="0.25">
      <c r="A1261" s="241">
        <v>43374</v>
      </c>
      <c r="B1261" s="242">
        <v>180176177</v>
      </c>
      <c r="C1261" s="247">
        <v>36</v>
      </c>
      <c r="D1261" s="246">
        <v>3809225</v>
      </c>
      <c r="E1261" s="242"/>
      <c r="F1261" s="247"/>
      <c r="G1261" s="246"/>
      <c r="H1261" s="245"/>
      <c r="I1261" s="245"/>
      <c r="J1261" s="246"/>
      <c r="K1261" s="138"/>
      <c r="L1261" s="138"/>
      <c r="M1261" s="138"/>
      <c r="N1261" s="138"/>
      <c r="O1261" s="138"/>
      <c r="P1261" s="138"/>
      <c r="Q1261" s="138"/>
      <c r="R1261" s="138"/>
    </row>
    <row r="1262" spans="1:18" s="134" customFormat="1" x14ac:dyDescent="0.25">
      <c r="A1262" s="241">
        <v>43374</v>
      </c>
      <c r="B1262" s="242">
        <v>180176192</v>
      </c>
      <c r="C1262" s="247">
        <v>24</v>
      </c>
      <c r="D1262" s="246">
        <v>2822313</v>
      </c>
      <c r="E1262" s="242"/>
      <c r="F1262" s="247"/>
      <c r="G1262" s="246"/>
      <c r="H1262" s="245"/>
      <c r="I1262" s="245"/>
      <c r="J1262" s="246"/>
      <c r="K1262" s="138"/>
      <c r="L1262" s="138"/>
      <c r="M1262" s="138"/>
      <c r="N1262" s="138"/>
      <c r="O1262" s="138"/>
      <c r="P1262" s="138"/>
      <c r="Q1262" s="138"/>
      <c r="R1262" s="138"/>
    </row>
    <row r="1263" spans="1:18" s="134" customFormat="1" x14ac:dyDescent="0.25">
      <c r="A1263" s="241">
        <v>43374</v>
      </c>
      <c r="B1263" s="242">
        <v>180176218</v>
      </c>
      <c r="C1263" s="247">
        <v>9</v>
      </c>
      <c r="D1263" s="246">
        <v>1106263</v>
      </c>
      <c r="E1263" s="242"/>
      <c r="F1263" s="247"/>
      <c r="G1263" s="246"/>
      <c r="H1263" s="245"/>
      <c r="I1263" s="245"/>
      <c r="J1263" s="246"/>
      <c r="K1263" s="138"/>
      <c r="L1263" s="138"/>
      <c r="M1263" s="138"/>
      <c r="N1263" s="138"/>
      <c r="O1263" s="138"/>
      <c r="P1263" s="138"/>
      <c r="Q1263" s="138"/>
      <c r="R1263" s="138"/>
    </row>
    <row r="1264" spans="1:18" s="134" customFormat="1" x14ac:dyDescent="0.25">
      <c r="A1264" s="241">
        <v>43374</v>
      </c>
      <c r="B1264" s="242">
        <v>180176224</v>
      </c>
      <c r="C1264" s="247">
        <v>8</v>
      </c>
      <c r="D1264" s="246">
        <v>862750</v>
      </c>
      <c r="E1264" s="242"/>
      <c r="F1264" s="247"/>
      <c r="G1264" s="246"/>
      <c r="H1264" s="245"/>
      <c r="I1264" s="245"/>
      <c r="J1264" s="246"/>
      <c r="K1264" s="138"/>
      <c r="L1264" s="138"/>
      <c r="M1264" s="138"/>
      <c r="N1264" s="138"/>
      <c r="O1264" s="138"/>
      <c r="P1264" s="138"/>
      <c r="Q1264" s="138"/>
      <c r="R1264" s="138"/>
    </row>
    <row r="1265" spans="1:18" s="134" customFormat="1" x14ac:dyDescent="0.25">
      <c r="A1265" s="241">
        <v>43374</v>
      </c>
      <c r="B1265" s="242">
        <v>180176242</v>
      </c>
      <c r="C1265" s="247">
        <v>4</v>
      </c>
      <c r="D1265" s="246">
        <v>445463</v>
      </c>
      <c r="E1265" s="242"/>
      <c r="F1265" s="247"/>
      <c r="G1265" s="246"/>
      <c r="H1265" s="245"/>
      <c r="I1265" s="245"/>
      <c r="J1265" s="246"/>
      <c r="K1265" s="138"/>
      <c r="L1265" s="138"/>
      <c r="M1265" s="138"/>
      <c r="N1265" s="138"/>
      <c r="O1265" s="138"/>
      <c r="P1265" s="138"/>
      <c r="Q1265" s="138"/>
      <c r="R1265" s="138"/>
    </row>
    <row r="1266" spans="1:18" s="134" customFormat="1" x14ac:dyDescent="0.25">
      <c r="A1266" s="241">
        <v>43374</v>
      </c>
      <c r="B1266" s="242">
        <v>180176257</v>
      </c>
      <c r="C1266" s="247">
        <v>2</v>
      </c>
      <c r="D1266" s="246">
        <v>274663</v>
      </c>
      <c r="E1266" s="242"/>
      <c r="F1266" s="247"/>
      <c r="G1266" s="246"/>
      <c r="H1266" s="245"/>
      <c r="I1266" s="245">
        <v>9320677</v>
      </c>
      <c r="J1266" s="246" t="s">
        <v>17</v>
      </c>
      <c r="K1266" s="138"/>
      <c r="L1266" s="138"/>
      <c r="M1266" s="138"/>
      <c r="N1266" s="138"/>
      <c r="O1266" s="138"/>
      <c r="P1266" s="138"/>
      <c r="Q1266" s="138"/>
      <c r="R1266" s="138"/>
    </row>
    <row r="1267" spans="1:18" s="134" customFormat="1" x14ac:dyDescent="0.25">
      <c r="A1267" s="241">
        <v>43375</v>
      </c>
      <c r="B1267" s="242">
        <v>180176291</v>
      </c>
      <c r="C1267" s="247">
        <v>19</v>
      </c>
      <c r="D1267" s="246">
        <v>2316563</v>
      </c>
      <c r="E1267" s="242">
        <v>180045540</v>
      </c>
      <c r="F1267" s="247">
        <v>7</v>
      </c>
      <c r="G1267" s="246">
        <v>812875</v>
      </c>
      <c r="H1267" s="245"/>
      <c r="I1267" s="245"/>
      <c r="J1267" s="246"/>
      <c r="K1267" s="138"/>
      <c r="L1267" s="138"/>
      <c r="M1267" s="138"/>
      <c r="N1267" s="138"/>
      <c r="O1267" s="138"/>
      <c r="P1267" s="138"/>
      <c r="Q1267" s="138"/>
      <c r="R1267" s="138"/>
    </row>
    <row r="1268" spans="1:18" s="134" customFormat="1" x14ac:dyDescent="0.25">
      <c r="A1268" s="241">
        <v>43375</v>
      </c>
      <c r="B1268" s="242">
        <v>180176303</v>
      </c>
      <c r="C1268" s="247">
        <v>2</v>
      </c>
      <c r="D1268" s="246">
        <v>146475</v>
      </c>
      <c r="E1268" s="242"/>
      <c r="F1268" s="247"/>
      <c r="G1268" s="246"/>
      <c r="H1268" s="245"/>
      <c r="I1268" s="245"/>
      <c r="J1268" s="246"/>
      <c r="K1268" s="138"/>
      <c r="L1268" s="138"/>
      <c r="M1268" s="138"/>
      <c r="N1268" s="138"/>
      <c r="O1268" s="138"/>
      <c r="P1268" s="138"/>
      <c r="Q1268" s="138"/>
      <c r="R1268" s="138"/>
    </row>
    <row r="1269" spans="1:18" s="134" customFormat="1" x14ac:dyDescent="0.25">
      <c r="A1269" s="241">
        <v>43375</v>
      </c>
      <c r="B1269" s="242">
        <v>180176304</v>
      </c>
      <c r="C1269" s="247">
        <v>23</v>
      </c>
      <c r="D1269" s="246">
        <v>2102713</v>
      </c>
      <c r="E1269" s="242"/>
      <c r="F1269" s="247"/>
      <c r="G1269" s="246"/>
      <c r="H1269" s="245"/>
      <c r="I1269" s="245"/>
      <c r="J1269" s="246"/>
      <c r="K1269" s="138"/>
      <c r="L1269" s="138"/>
      <c r="M1269" s="138"/>
      <c r="N1269" s="138"/>
      <c r="O1269" s="138"/>
      <c r="P1269" s="138"/>
      <c r="Q1269" s="138"/>
      <c r="R1269" s="138"/>
    </row>
    <row r="1270" spans="1:18" s="134" customFormat="1" x14ac:dyDescent="0.25">
      <c r="A1270" s="241">
        <v>43375</v>
      </c>
      <c r="B1270" s="242">
        <v>180176323</v>
      </c>
      <c r="C1270" s="247">
        <v>4</v>
      </c>
      <c r="D1270" s="246">
        <v>358313</v>
      </c>
      <c r="E1270" s="242"/>
      <c r="F1270" s="247"/>
      <c r="G1270" s="246"/>
      <c r="H1270" s="245"/>
      <c r="I1270" s="245"/>
      <c r="J1270" s="246"/>
      <c r="K1270" s="138"/>
      <c r="L1270" s="138"/>
      <c r="M1270" s="138"/>
      <c r="N1270" s="138"/>
      <c r="O1270" s="138"/>
      <c r="P1270" s="138"/>
      <c r="Q1270" s="138"/>
      <c r="R1270" s="138"/>
    </row>
    <row r="1271" spans="1:18" s="134" customFormat="1" x14ac:dyDescent="0.25">
      <c r="A1271" s="241">
        <v>43375</v>
      </c>
      <c r="B1271" s="242">
        <v>180176330</v>
      </c>
      <c r="C1271" s="247">
        <v>9</v>
      </c>
      <c r="D1271" s="246">
        <v>1089988</v>
      </c>
      <c r="E1271" s="242"/>
      <c r="F1271" s="247"/>
      <c r="G1271" s="246"/>
      <c r="H1271" s="245"/>
      <c r="I1271" s="245"/>
      <c r="J1271" s="246"/>
      <c r="K1271" s="138"/>
      <c r="L1271" s="138"/>
      <c r="M1271" s="138"/>
      <c r="N1271" s="138"/>
      <c r="O1271" s="138"/>
      <c r="P1271" s="138"/>
      <c r="Q1271" s="138"/>
      <c r="R1271" s="138"/>
    </row>
    <row r="1272" spans="1:18" s="134" customFormat="1" x14ac:dyDescent="0.25">
      <c r="A1272" s="241">
        <v>43375</v>
      </c>
      <c r="B1272" s="242">
        <v>180176350</v>
      </c>
      <c r="C1272" s="247">
        <v>5</v>
      </c>
      <c r="D1272" s="246">
        <v>689588</v>
      </c>
      <c r="E1272" s="242"/>
      <c r="F1272" s="247"/>
      <c r="G1272" s="246"/>
      <c r="H1272" s="245"/>
      <c r="I1272" s="245">
        <v>5048227</v>
      </c>
      <c r="J1272" s="246" t="s">
        <v>17</v>
      </c>
      <c r="K1272" s="138"/>
      <c r="L1272" s="138"/>
      <c r="M1272" s="138"/>
      <c r="N1272" s="138"/>
      <c r="O1272" s="138"/>
      <c r="P1272" s="138"/>
      <c r="Q1272" s="138"/>
      <c r="R1272" s="138"/>
    </row>
    <row r="1273" spans="1:18" s="134" customFormat="1" x14ac:dyDescent="0.25">
      <c r="A1273" s="241">
        <v>43376</v>
      </c>
      <c r="B1273" s="242">
        <v>180176379</v>
      </c>
      <c r="C1273" s="247">
        <v>31</v>
      </c>
      <c r="D1273" s="246">
        <v>3251675</v>
      </c>
      <c r="E1273" s="242">
        <v>180045551</v>
      </c>
      <c r="F1273" s="247">
        <v>3</v>
      </c>
      <c r="G1273" s="246">
        <v>221900</v>
      </c>
      <c r="H1273" s="245"/>
      <c r="I1273" s="245"/>
      <c r="J1273" s="246"/>
      <c r="K1273" s="138"/>
      <c r="L1273" s="138"/>
      <c r="M1273" s="138"/>
      <c r="N1273" s="138"/>
      <c r="O1273" s="138"/>
      <c r="P1273" s="138"/>
      <c r="Q1273" s="138"/>
      <c r="R1273" s="138"/>
    </row>
    <row r="1274" spans="1:18" s="134" customFormat="1" x14ac:dyDescent="0.25">
      <c r="A1274" s="241">
        <v>43376</v>
      </c>
      <c r="B1274" s="242">
        <v>180176380</v>
      </c>
      <c r="C1274" s="247">
        <v>5</v>
      </c>
      <c r="D1274" s="246">
        <v>501550</v>
      </c>
      <c r="E1274" s="242"/>
      <c r="F1274" s="247"/>
      <c r="G1274" s="246"/>
      <c r="H1274" s="245"/>
      <c r="I1274" s="245"/>
      <c r="J1274" s="246"/>
      <c r="K1274" s="138"/>
      <c r="L1274" s="138"/>
      <c r="M1274" s="138"/>
      <c r="N1274" s="138"/>
      <c r="O1274" s="138"/>
      <c r="P1274" s="138"/>
      <c r="Q1274" s="138"/>
      <c r="R1274" s="138"/>
    </row>
    <row r="1275" spans="1:18" s="134" customFormat="1" x14ac:dyDescent="0.25">
      <c r="A1275" s="241">
        <v>43376</v>
      </c>
      <c r="B1275" s="242">
        <v>180176390</v>
      </c>
      <c r="C1275" s="247">
        <v>15</v>
      </c>
      <c r="D1275" s="246">
        <v>1513313</v>
      </c>
      <c r="E1275" s="242"/>
      <c r="F1275" s="247"/>
      <c r="G1275" s="246"/>
      <c r="H1275" s="245"/>
      <c r="I1275" s="245"/>
      <c r="J1275" s="246"/>
      <c r="K1275" s="138"/>
      <c r="L1275" s="138"/>
      <c r="M1275" s="138"/>
      <c r="N1275" s="138"/>
      <c r="O1275" s="138"/>
      <c r="P1275" s="138"/>
      <c r="Q1275" s="138"/>
      <c r="R1275" s="138"/>
    </row>
    <row r="1276" spans="1:18" s="134" customFormat="1" x14ac:dyDescent="0.25">
      <c r="A1276" s="241">
        <v>43376</v>
      </c>
      <c r="B1276" s="242">
        <v>180176393</v>
      </c>
      <c r="C1276" s="247">
        <v>5</v>
      </c>
      <c r="D1276" s="246">
        <v>331625</v>
      </c>
      <c r="E1276" s="242"/>
      <c r="F1276" s="247"/>
      <c r="G1276" s="246"/>
      <c r="H1276" s="245"/>
      <c r="I1276" s="245"/>
      <c r="J1276" s="246"/>
      <c r="K1276" s="138"/>
      <c r="L1276" s="138"/>
      <c r="M1276" s="138"/>
      <c r="N1276" s="138"/>
      <c r="O1276" s="138"/>
      <c r="P1276" s="138"/>
      <c r="Q1276" s="138"/>
      <c r="R1276" s="138"/>
    </row>
    <row r="1277" spans="1:18" s="134" customFormat="1" x14ac:dyDescent="0.25">
      <c r="A1277" s="241">
        <v>43376</v>
      </c>
      <c r="B1277" s="242">
        <v>180176410</v>
      </c>
      <c r="C1277" s="247">
        <v>15</v>
      </c>
      <c r="D1277" s="246">
        <v>1538513</v>
      </c>
      <c r="E1277" s="242"/>
      <c r="F1277" s="247"/>
      <c r="G1277" s="246"/>
      <c r="H1277" s="245"/>
      <c r="I1277" s="245"/>
      <c r="J1277" s="246"/>
      <c r="K1277" s="138"/>
      <c r="L1277" s="138"/>
      <c r="M1277" s="138"/>
      <c r="N1277" s="138"/>
      <c r="O1277" s="138"/>
      <c r="P1277" s="138"/>
      <c r="Q1277" s="138"/>
      <c r="R1277" s="138"/>
    </row>
    <row r="1278" spans="1:18" s="134" customFormat="1" x14ac:dyDescent="0.25">
      <c r="A1278" s="241">
        <v>43376</v>
      </c>
      <c r="B1278" s="242">
        <v>180176415</v>
      </c>
      <c r="C1278" s="247">
        <v>2</v>
      </c>
      <c r="D1278" s="246">
        <v>217875</v>
      </c>
      <c r="E1278" s="242"/>
      <c r="F1278" s="247"/>
      <c r="G1278" s="246"/>
      <c r="H1278" s="245"/>
      <c r="I1278" s="245">
        <v>7132651</v>
      </c>
      <c r="J1278" s="246" t="s">
        <v>17</v>
      </c>
      <c r="K1278" s="138"/>
      <c r="L1278" s="138"/>
      <c r="M1278" s="138"/>
      <c r="N1278" s="138"/>
      <c r="O1278" s="138"/>
      <c r="P1278" s="138"/>
      <c r="Q1278" s="138"/>
      <c r="R1278" s="138"/>
    </row>
    <row r="1279" spans="1:18" s="134" customFormat="1" x14ac:dyDescent="0.25">
      <c r="A1279" s="241">
        <v>43377</v>
      </c>
      <c r="B1279" s="242">
        <v>180176444</v>
      </c>
      <c r="C1279" s="247">
        <v>25</v>
      </c>
      <c r="D1279" s="246">
        <v>2699200</v>
      </c>
      <c r="E1279" s="242">
        <v>180045560</v>
      </c>
      <c r="F1279" s="247">
        <v>2</v>
      </c>
      <c r="G1279" s="246">
        <v>216475</v>
      </c>
      <c r="H1279" s="245"/>
      <c r="I1279" s="245"/>
      <c r="J1279" s="246"/>
      <c r="K1279" s="138"/>
      <c r="L1279" s="138"/>
      <c r="M1279" s="138"/>
      <c r="N1279" s="138"/>
      <c r="O1279" s="138"/>
      <c r="P1279" s="138"/>
      <c r="Q1279" s="138"/>
      <c r="R1279" s="138"/>
    </row>
    <row r="1280" spans="1:18" s="134" customFormat="1" x14ac:dyDescent="0.25">
      <c r="A1280" s="241">
        <v>43377</v>
      </c>
      <c r="B1280" s="242">
        <v>180176459</v>
      </c>
      <c r="C1280" s="247">
        <v>10</v>
      </c>
      <c r="D1280" s="246">
        <v>1069688</v>
      </c>
      <c r="E1280" s="242"/>
      <c r="F1280" s="247"/>
      <c r="G1280" s="246"/>
      <c r="H1280" s="245"/>
      <c r="I1280" s="245"/>
      <c r="J1280" s="246"/>
      <c r="K1280" s="138"/>
      <c r="L1280" s="138"/>
      <c r="M1280" s="138"/>
      <c r="N1280" s="138"/>
      <c r="O1280" s="138"/>
      <c r="P1280" s="138"/>
      <c r="Q1280" s="138"/>
      <c r="R1280" s="138"/>
    </row>
    <row r="1281" spans="1:18" s="134" customFormat="1" x14ac:dyDescent="0.25">
      <c r="A1281" s="241">
        <v>43377</v>
      </c>
      <c r="B1281" s="242">
        <v>180176470</v>
      </c>
      <c r="C1281" s="247">
        <v>3</v>
      </c>
      <c r="D1281" s="246">
        <v>215163</v>
      </c>
      <c r="E1281" s="242"/>
      <c r="F1281" s="247"/>
      <c r="G1281" s="246"/>
      <c r="H1281" s="245"/>
      <c r="I1281" s="245"/>
      <c r="J1281" s="246"/>
      <c r="K1281" s="138"/>
      <c r="L1281" s="138"/>
      <c r="M1281" s="138"/>
      <c r="N1281" s="138"/>
      <c r="O1281" s="138"/>
      <c r="P1281" s="138"/>
      <c r="Q1281" s="138"/>
      <c r="R1281" s="138"/>
    </row>
    <row r="1282" spans="1:18" s="134" customFormat="1" x14ac:dyDescent="0.25">
      <c r="A1282" s="241">
        <v>43377</v>
      </c>
      <c r="B1282" s="242">
        <v>180176481</v>
      </c>
      <c r="C1282" s="247">
        <v>6</v>
      </c>
      <c r="D1282" s="246">
        <v>740688</v>
      </c>
      <c r="E1282" s="242"/>
      <c r="F1282" s="247"/>
      <c r="G1282" s="246"/>
      <c r="H1282" s="245"/>
      <c r="I1282" s="245"/>
      <c r="J1282" s="246"/>
      <c r="K1282" s="138"/>
      <c r="L1282" s="138"/>
      <c r="M1282" s="138"/>
      <c r="N1282" s="138"/>
      <c r="O1282" s="138"/>
      <c r="P1282" s="138"/>
      <c r="Q1282" s="138"/>
      <c r="R1282" s="138"/>
    </row>
    <row r="1283" spans="1:18" s="134" customFormat="1" x14ac:dyDescent="0.25">
      <c r="A1283" s="241">
        <v>43377</v>
      </c>
      <c r="B1283" s="242">
        <v>180176493</v>
      </c>
      <c r="C1283" s="247">
        <v>6</v>
      </c>
      <c r="D1283" s="246">
        <v>710325</v>
      </c>
      <c r="E1283" s="242"/>
      <c r="F1283" s="247"/>
      <c r="G1283" s="246"/>
      <c r="H1283" s="245"/>
      <c r="I1283" s="245"/>
      <c r="J1283" s="246"/>
      <c r="K1283" s="138"/>
      <c r="L1283" s="138"/>
      <c r="M1283" s="138"/>
      <c r="N1283" s="138"/>
      <c r="O1283" s="138"/>
      <c r="P1283" s="138"/>
      <c r="Q1283" s="138"/>
      <c r="R1283" s="138"/>
    </row>
    <row r="1284" spans="1:18" s="134" customFormat="1" x14ac:dyDescent="0.25">
      <c r="A1284" s="241">
        <v>43377</v>
      </c>
      <c r="B1284" s="242">
        <v>180176519</v>
      </c>
      <c r="C1284" s="247">
        <v>6</v>
      </c>
      <c r="D1284" s="246">
        <v>469175</v>
      </c>
      <c r="E1284" s="242"/>
      <c r="F1284" s="247"/>
      <c r="G1284" s="246"/>
      <c r="H1284" s="245"/>
      <c r="I1284" s="245">
        <v>5687764</v>
      </c>
      <c r="J1284" s="246" t="s">
        <v>17</v>
      </c>
      <c r="K1284" s="138"/>
      <c r="L1284" s="138"/>
      <c r="M1284" s="138"/>
      <c r="N1284" s="138"/>
      <c r="O1284" s="138"/>
      <c r="P1284" s="138"/>
      <c r="Q1284" s="138"/>
      <c r="R1284" s="138"/>
    </row>
    <row r="1285" spans="1:18" s="134" customFormat="1" x14ac:dyDescent="0.25">
      <c r="A1285" s="241">
        <v>43378</v>
      </c>
      <c r="B1285" s="242">
        <v>180176537</v>
      </c>
      <c r="C1285" s="247">
        <v>21</v>
      </c>
      <c r="D1285" s="246">
        <v>2446850</v>
      </c>
      <c r="E1285" s="242">
        <v>180045576</v>
      </c>
      <c r="F1285" s="247">
        <v>2</v>
      </c>
      <c r="G1285" s="246">
        <v>207638</v>
      </c>
      <c r="H1285" s="245"/>
      <c r="I1285" s="245"/>
      <c r="J1285" s="246"/>
      <c r="K1285" s="138"/>
      <c r="L1285" s="138"/>
      <c r="M1285" s="138"/>
      <c r="N1285" s="138"/>
      <c r="O1285" s="138"/>
      <c r="P1285" s="138"/>
      <c r="Q1285" s="138"/>
      <c r="R1285" s="138"/>
    </row>
    <row r="1286" spans="1:18" s="134" customFormat="1" x14ac:dyDescent="0.25">
      <c r="A1286" s="241">
        <v>43378</v>
      </c>
      <c r="B1286" s="242">
        <v>180176538</v>
      </c>
      <c r="C1286" s="247">
        <v>6</v>
      </c>
      <c r="D1286" s="246">
        <v>740600</v>
      </c>
      <c r="E1286" s="242"/>
      <c r="F1286" s="247"/>
      <c r="G1286" s="246"/>
      <c r="H1286" s="245"/>
      <c r="I1286" s="245"/>
      <c r="J1286" s="246"/>
      <c r="K1286" s="138"/>
      <c r="L1286" s="138"/>
      <c r="M1286" s="138"/>
      <c r="N1286" s="138"/>
      <c r="O1286" s="138"/>
      <c r="P1286" s="138"/>
      <c r="Q1286" s="138"/>
      <c r="R1286" s="138"/>
    </row>
    <row r="1287" spans="1:18" s="134" customFormat="1" x14ac:dyDescent="0.25">
      <c r="A1287" s="241">
        <v>43378</v>
      </c>
      <c r="B1287" s="242">
        <v>180176550</v>
      </c>
      <c r="C1287" s="247">
        <v>1</v>
      </c>
      <c r="D1287" s="246">
        <v>96513</v>
      </c>
      <c r="E1287" s="242"/>
      <c r="F1287" s="247"/>
      <c r="G1287" s="246"/>
      <c r="H1287" s="245"/>
      <c r="I1287" s="245"/>
      <c r="J1287" s="246"/>
      <c r="K1287" s="138"/>
      <c r="L1287" s="138"/>
      <c r="M1287" s="138"/>
      <c r="N1287" s="138"/>
      <c r="O1287" s="138"/>
      <c r="P1287" s="138"/>
      <c r="Q1287" s="138"/>
      <c r="R1287" s="138"/>
    </row>
    <row r="1288" spans="1:18" s="134" customFormat="1" x14ac:dyDescent="0.25">
      <c r="A1288" s="241">
        <v>43378</v>
      </c>
      <c r="B1288" s="242">
        <v>180176563</v>
      </c>
      <c r="C1288" s="247">
        <v>11</v>
      </c>
      <c r="D1288" s="246">
        <v>1159900</v>
      </c>
      <c r="E1288" s="242"/>
      <c r="F1288" s="247"/>
      <c r="G1288" s="246"/>
      <c r="H1288" s="245"/>
      <c r="I1288" s="245"/>
      <c r="J1288" s="246"/>
      <c r="K1288" s="138"/>
      <c r="L1288" s="138"/>
      <c r="M1288" s="138"/>
      <c r="N1288" s="138"/>
      <c r="O1288" s="138"/>
      <c r="P1288" s="138"/>
      <c r="Q1288" s="138"/>
      <c r="R1288" s="138"/>
    </row>
    <row r="1289" spans="1:18" s="134" customFormat="1" x14ac:dyDescent="0.25">
      <c r="A1289" s="241">
        <v>43378</v>
      </c>
      <c r="B1289" s="242">
        <v>180176578</v>
      </c>
      <c r="C1289" s="247">
        <v>2</v>
      </c>
      <c r="D1289" s="246">
        <v>248325</v>
      </c>
      <c r="E1289" s="242"/>
      <c r="F1289" s="247"/>
      <c r="G1289" s="246"/>
      <c r="H1289" s="245"/>
      <c r="I1289" s="245"/>
      <c r="J1289" s="246"/>
      <c r="K1289" s="138"/>
      <c r="L1289" s="138"/>
      <c r="M1289" s="138"/>
      <c r="N1289" s="138"/>
      <c r="O1289" s="138"/>
      <c r="P1289" s="138"/>
      <c r="Q1289" s="138"/>
      <c r="R1289" s="138"/>
    </row>
    <row r="1290" spans="1:18" s="134" customFormat="1" x14ac:dyDescent="0.25">
      <c r="A1290" s="241">
        <v>43378</v>
      </c>
      <c r="B1290" s="242">
        <v>180176596</v>
      </c>
      <c r="C1290" s="247">
        <v>7</v>
      </c>
      <c r="D1290" s="246">
        <v>625188</v>
      </c>
      <c r="E1290" s="242"/>
      <c r="F1290" s="247"/>
      <c r="G1290" s="246"/>
      <c r="H1290" s="245"/>
      <c r="I1290" s="245">
        <v>5109738</v>
      </c>
      <c r="J1290" s="246" t="s">
        <v>17</v>
      </c>
      <c r="K1290" s="138"/>
      <c r="L1290" s="138"/>
      <c r="M1290" s="138"/>
      <c r="N1290" s="138"/>
      <c r="O1290" s="138"/>
      <c r="P1290" s="138"/>
      <c r="Q1290" s="138"/>
      <c r="R1290" s="138"/>
    </row>
    <row r="1291" spans="1:18" s="134" customFormat="1" x14ac:dyDescent="0.25">
      <c r="A1291" s="241">
        <v>43379</v>
      </c>
      <c r="B1291" s="242">
        <v>180176612</v>
      </c>
      <c r="C1291" s="247">
        <v>5</v>
      </c>
      <c r="D1291" s="246">
        <v>601913</v>
      </c>
      <c r="E1291" s="242">
        <v>180045591</v>
      </c>
      <c r="F1291" s="247">
        <v>9</v>
      </c>
      <c r="G1291" s="246">
        <v>854963</v>
      </c>
      <c r="H1291" s="245"/>
      <c r="I1291" s="245"/>
      <c r="J1291" s="246"/>
      <c r="K1291" s="138"/>
      <c r="L1291" s="138"/>
      <c r="M1291" s="138"/>
      <c r="N1291" s="138"/>
      <c r="O1291" s="138"/>
      <c r="P1291" s="138"/>
      <c r="Q1291" s="138"/>
      <c r="R1291" s="138"/>
    </row>
    <row r="1292" spans="1:18" s="134" customFormat="1" x14ac:dyDescent="0.25">
      <c r="A1292" s="241">
        <v>43379</v>
      </c>
      <c r="B1292" s="242">
        <v>180176617</v>
      </c>
      <c r="C1292" s="247">
        <v>14</v>
      </c>
      <c r="D1292" s="246">
        <v>1267088</v>
      </c>
      <c r="E1292" s="242"/>
      <c r="F1292" s="247"/>
      <c r="G1292" s="246"/>
      <c r="H1292" s="245"/>
      <c r="I1292" s="245"/>
      <c r="J1292" s="246"/>
      <c r="K1292" s="138"/>
      <c r="L1292" s="138"/>
      <c r="M1292" s="138"/>
      <c r="N1292" s="138"/>
      <c r="O1292" s="138"/>
      <c r="P1292" s="138"/>
      <c r="Q1292" s="138"/>
      <c r="R1292" s="138"/>
    </row>
    <row r="1293" spans="1:18" s="134" customFormat="1" x14ac:dyDescent="0.25">
      <c r="A1293" s="241">
        <v>43379</v>
      </c>
      <c r="B1293" s="242">
        <v>180176632</v>
      </c>
      <c r="C1293" s="247">
        <v>5</v>
      </c>
      <c r="D1293" s="246">
        <v>542063</v>
      </c>
      <c r="E1293" s="242"/>
      <c r="F1293" s="247"/>
      <c r="G1293" s="246"/>
      <c r="H1293" s="245"/>
      <c r="I1293" s="245"/>
      <c r="J1293" s="246"/>
      <c r="K1293" s="138"/>
      <c r="L1293" s="138"/>
      <c r="M1293" s="138"/>
      <c r="N1293" s="138"/>
      <c r="O1293" s="138"/>
      <c r="P1293" s="138"/>
      <c r="Q1293" s="138"/>
      <c r="R1293" s="138"/>
    </row>
    <row r="1294" spans="1:18" s="134" customFormat="1" x14ac:dyDescent="0.25">
      <c r="A1294" s="241">
        <v>43379</v>
      </c>
      <c r="B1294" s="242">
        <v>180176637</v>
      </c>
      <c r="C1294" s="247">
        <v>3</v>
      </c>
      <c r="D1294" s="246">
        <v>228638</v>
      </c>
      <c r="E1294" s="242"/>
      <c r="F1294" s="247"/>
      <c r="G1294" s="246"/>
      <c r="H1294" s="245"/>
      <c r="I1294" s="245"/>
      <c r="J1294" s="246"/>
      <c r="K1294" s="138"/>
      <c r="L1294" s="138"/>
      <c r="M1294" s="138"/>
      <c r="N1294" s="138"/>
      <c r="O1294" s="138"/>
      <c r="P1294" s="138"/>
      <c r="Q1294" s="138"/>
      <c r="R1294" s="138"/>
    </row>
    <row r="1295" spans="1:18" s="134" customFormat="1" x14ac:dyDescent="0.25">
      <c r="A1295" s="241">
        <v>43379</v>
      </c>
      <c r="B1295" s="242">
        <v>180176655</v>
      </c>
      <c r="C1295" s="247">
        <v>8</v>
      </c>
      <c r="D1295" s="246">
        <v>793275</v>
      </c>
      <c r="E1295" s="242"/>
      <c r="F1295" s="247"/>
      <c r="G1295" s="246"/>
      <c r="H1295" s="245"/>
      <c r="I1295" s="245"/>
      <c r="J1295" s="246"/>
      <c r="K1295" s="138"/>
      <c r="L1295" s="138"/>
      <c r="M1295" s="138"/>
      <c r="N1295" s="138"/>
      <c r="O1295" s="138"/>
      <c r="P1295" s="138"/>
      <c r="Q1295" s="138"/>
      <c r="R1295" s="138"/>
    </row>
    <row r="1296" spans="1:18" s="134" customFormat="1" x14ac:dyDescent="0.25">
      <c r="A1296" s="241">
        <v>43379</v>
      </c>
      <c r="B1296" s="242">
        <v>180176660</v>
      </c>
      <c r="C1296" s="247">
        <v>3</v>
      </c>
      <c r="D1296" s="246">
        <v>286650</v>
      </c>
      <c r="E1296" s="242"/>
      <c r="F1296" s="247"/>
      <c r="G1296" s="246"/>
      <c r="H1296" s="245"/>
      <c r="I1296" s="245">
        <v>2864664</v>
      </c>
      <c r="J1296" s="246" t="s">
        <v>17</v>
      </c>
      <c r="K1296" s="138"/>
      <c r="L1296" s="138"/>
      <c r="M1296" s="138"/>
      <c r="N1296" s="138"/>
      <c r="O1296" s="138"/>
      <c r="P1296" s="138"/>
      <c r="Q1296" s="138"/>
      <c r="R1296" s="138"/>
    </row>
    <row r="1297" spans="1:18" s="134" customFormat="1" x14ac:dyDescent="0.25">
      <c r="A1297" s="241">
        <v>43381</v>
      </c>
      <c r="B1297" s="242">
        <v>180176763</v>
      </c>
      <c r="C1297" s="247">
        <v>6</v>
      </c>
      <c r="D1297" s="246">
        <v>567438</v>
      </c>
      <c r="E1297" s="242"/>
      <c r="F1297" s="247"/>
      <c r="G1297" s="246"/>
      <c r="H1297" s="245"/>
      <c r="I1297" s="245"/>
      <c r="J1297" s="246"/>
      <c r="K1297" s="138"/>
      <c r="L1297" s="138"/>
      <c r="M1297" s="138"/>
      <c r="N1297" s="138"/>
      <c r="O1297" s="138"/>
      <c r="P1297" s="138"/>
      <c r="Q1297" s="138"/>
      <c r="R1297" s="138"/>
    </row>
    <row r="1298" spans="1:18" s="134" customFormat="1" x14ac:dyDescent="0.25">
      <c r="A1298" s="241">
        <v>43381</v>
      </c>
      <c r="B1298" s="242">
        <v>180176769</v>
      </c>
      <c r="C1298" s="247">
        <v>52</v>
      </c>
      <c r="D1298" s="246">
        <v>5453088</v>
      </c>
      <c r="E1298" s="242"/>
      <c r="F1298" s="247"/>
      <c r="G1298" s="246"/>
      <c r="H1298" s="245"/>
      <c r="I1298" s="245"/>
      <c r="J1298" s="246"/>
      <c r="K1298" s="138"/>
      <c r="L1298" s="138"/>
      <c r="M1298" s="138"/>
      <c r="N1298" s="138"/>
      <c r="O1298" s="138"/>
      <c r="P1298" s="138"/>
      <c r="Q1298" s="138"/>
      <c r="R1298" s="138"/>
    </row>
    <row r="1299" spans="1:18" s="134" customFormat="1" x14ac:dyDescent="0.25">
      <c r="A1299" s="241">
        <v>43381</v>
      </c>
      <c r="B1299" s="242">
        <v>180176795</v>
      </c>
      <c r="C1299" s="247">
        <v>20</v>
      </c>
      <c r="D1299" s="246">
        <v>2170613</v>
      </c>
      <c r="E1299" s="242"/>
      <c r="F1299" s="247"/>
      <c r="G1299" s="246"/>
      <c r="H1299" s="245"/>
      <c r="I1299" s="245"/>
      <c r="J1299" s="246"/>
      <c r="K1299" s="138"/>
      <c r="L1299" s="138"/>
      <c r="M1299" s="138"/>
      <c r="N1299" s="138"/>
      <c r="O1299" s="138"/>
      <c r="P1299" s="138"/>
      <c r="Q1299" s="138"/>
      <c r="R1299" s="138"/>
    </row>
    <row r="1300" spans="1:18" s="134" customFormat="1" x14ac:dyDescent="0.25">
      <c r="A1300" s="241">
        <v>43381</v>
      </c>
      <c r="B1300" s="242">
        <v>180176802</v>
      </c>
      <c r="C1300" s="247">
        <v>18</v>
      </c>
      <c r="D1300" s="246">
        <v>1952650</v>
      </c>
      <c r="E1300" s="242"/>
      <c r="F1300" s="247"/>
      <c r="G1300" s="246"/>
      <c r="H1300" s="245"/>
      <c r="I1300" s="245"/>
      <c r="J1300" s="246"/>
      <c r="K1300" s="138"/>
      <c r="L1300" s="138"/>
      <c r="M1300" s="138"/>
      <c r="N1300" s="138"/>
      <c r="O1300" s="138"/>
      <c r="P1300" s="138"/>
      <c r="Q1300" s="138"/>
      <c r="R1300" s="138"/>
    </row>
    <row r="1301" spans="1:18" s="134" customFormat="1" x14ac:dyDescent="0.25">
      <c r="A1301" s="241">
        <v>43381</v>
      </c>
      <c r="B1301" s="242">
        <v>180176817</v>
      </c>
      <c r="C1301" s="247">
        <v>2</v>
      </c>
      <c r="D1301" s="246">
        <v>263025</v>
      </c>
      <c r="E1301" s="242"/>
      <c r="F1301" s="247"/>
      <c r="G1301" s="246"/>
      <c r="H1301" s="245"/>
      <c r="I1301" s="245"/>
      <c r="J1301" s="246"/>
      <c r="K1301" s="138"/>
      <c r="L1301" s="138"/>
      <c r="M1301" s="138"/>
      <c r="N1301" s="138"/>
      <c r="O1301" s="138"/>
      <c r="P1301" s="138"/>
      <c r="Q1301" s="138"/>
      <c r="R1301" s="138"/>
    </row>
    <row r="1302" spans="1:18" s="134" customFormat="1" x14ac:dyDescent="0.25">
      <c r="A1302" s="241">
        <v>43381</v>
      </c>
      <c r="B1302" s="242">
        <v>180176819</v>
      </c>
      <c r="C1302" s="247">
        <v>5</v>
      </c>
      <c r="D1302" s="246">
        <v>660975</v>
      </c>
      <c r="E1302" s="242"/>
      <c r="F1302" s="247"/>
      <c r="G1302" s="246"/>
      <c r="H1302" s="245"/>
      <c r="I1302" s="245"/>
      <c r="J1302" s="246"/>
      <c r="K1302" s="138"/>
      <c r="L1302" s="138"/>
      <c r="M1302" s="138"/>
      <c r="N1302" s="138"/>
      <c r="O1302" s="138"/>
      <c r="P1302" s="138"/>
      <c r="Q1302" s="138"/>
      <c r="R1302" s="138"/>
    </row>
    <row r="1303" spans="1:18" s="134" customFormat="1" x14ac:dyDescent="0.25">
      <c r="A1303" s="241">
        <v>43381</v>
      </c>
      <c r="B1303" s="242">
        <v>180176824</v>
      </c>
      <c r="C1303" s="247">
        <v>2</v>
      </c>
      <c r="D1303" s="246">
        <v>142538</v>
      </c>
      <c r="E1303" s="242"/>
      <c r="F1303" s="247"/>
      <c r="G1303" s="246"/>
      <c r="H1303" s="245"/>
      <c r="I1303" s="245">
        <v>11210327</v>
      </c>
      <c r="J1303" s="246" t="s">
        <v>17</v>
      </c>
      <c r="K1303" s="138"/>
      <c r="L1303" s="138"/>
      <c r="M1303" s="138"/>
      <c r="N1303" s="138"/>
      <c r="O1303" s="138"/>
      <c r="P1303" s="138"/>
      <c r="Q1303" s="138"/>
      <c r="R1303" s="138"/>
    </row>
    <row r="1304" spans="1:18" s="134" customFormat="1" x14ac:dyDescent="0.25">
      <c r="A1304" s="241">
        <v>43382</v>
      </c>
      <c r="B1304" s="242">
        <v>180176843</v>
      </c>
      <c r="C1304" s="247">
        <v>17</v>
      </c>
      <c r="D1304" s="246">
        <v>1732325</v>
      </c>
      <c r="E1304" s="242">
        <v>180045641</v>
      </c>
      <c r="F1304" s="247">
        <v>3</v>
      </c>
      <c r="G1304" s="246">
        <v>366100</v>
      </c>
      <c r="H1304" s="245"/>
      <c r="I1304" s="245"/>
      <c r="J1304" s="246"/>
      <c r="K1304" s="138"/>
      <c r="L1304" s="138"/>
      <c r="M1304" s="138"/>
      <c r="N1304" s="138"/>
      <c r="O1304" s="138"/>
      <c r="P1304" s="138"/>
      <c r="Q1304" s="138"/>
      <c r="R1304" s="138"/>
    </row>
    <row r="1305" spans="1:18" s="134" customFormat="1" x14ac:dyDescent="0.25">
      <c r="A1305" s="241">
        <v>43382</v>
      </c>
      <c r="B1305" s="242">
        <v>180176855</v>
      </c>
      <c r="C1305" s="247">
        <v>2</v>
      </c>
      <c r="D1305" s="246">
        <v>249113</v>
      </c>
      <c r="E1305" s="242">
        <v>180045644</v>
      </c>
      <c r="F1305" s="247">
        <v>1</v>
      </c>
      <c r="G1305" s="246">
        <v>42875</v>
      </c>
      <c r="H1305" s="245"/>
      <c r="I1305" s="245"/>
      <c r="J1305" s="246"/>
      <c r="K1305" s="138"/>
      <c r="L1305" s="138"/>
      <c r="M1305" s="138"/>
      <c r="N1305" s="138"/>
      <c r="O1305" s="138"/>
      <c r="P1305" s="138"/>
      <c r="Q1305" s="138"/>
      <c r="R1305" s="138"/>
    </row>
    <row r="1306" spans="1:18" s="134" customFormat="1" x14ac:dyDescent="0.25">
      <c r="A1306" s="241">
        <v>43382</v>
      </c>
      <c r="B1306" s="242">
        <v>180176858</v>
      </c>
      <c r="C1306" s="247">
        <v>1</v>
      </c>
      <c r="D1306" s="246">
        <v>144288</v>
      </c>
      <c r="E1306" s="242">
        <v>180045646</v>
      </c>
      <c r="F1306" s="247">
        <v>1</v>
      </c>
      <c r="G1306" s="246">
        <v>89600</v>
      </c>
      <c r="H1306" s="245"/>
      <c r="I1306" s="245"/>
      <c r="J1306" s="246"/>
      <c r="K1306" s="138"/>
      <c r="L1306" s="138"/>
      <c r="M1306" s="138"/>
      <c r="N1306" s="138"/>
      <c r="O1306" s="138"/>
      <c r="P1306" s="138"/>
      <c r="Q1306" s="138"/>
      <c r="R1306" s="138"/>
    </row>
    <row r="1307" spans="1:18" s="134" customFormat="1" x14ac:dyDescent="0.25">
      <c r="A1307" s="241">
        <v>43382</v>
      </c>
      <c r="B1307" s="242">
        <v>180176861</v>
      </c>
      <c r="C1307" s="247">
        <v>1</v>
      </c>
      <c r="D1307" s="246">
        <v>87150</v>
      </c>
      <c r="E1307" s="242"/>
      <c r="F1307" s="247"/>
      <c r="G1307" s="246"/>
      <c r="H1307" s="245"/>
      <c r="I1307" s="245"/>
      <c r="J1307" s="246"/>
      <c r="K1307" s="138"/>
      <c r="L1307" s="138"/>
      <c r="M1307" s="138"/>
      <c r="N1307" s="138"/>
      <c r="O1307" s="138"/>
      <c r="P1307" s="138"/>
      <c r="Q1307" s="138"/>
      <c r="R1307" s="138"/>
    </row>
    <row r="1308" spans="1:18" s="134" customFormat="1" x14ac:dyDescent="0.25">
      <c r="A1308" s="241">
        <v>43382</v>
      </c>
      <c r="B1308" s="242">
        <v>180176876</v>
      </c>
      <c r="C1308" s="247">
        <v>4</v>
      </c>
      <c r="D1308" s="246">
        <v>430238</v>
      </c>
      <c r="E1308" s="242"/>
      <c r="F1308" s="247"/>
      <c r="G1308" s="246"/>
      <c r="H1308" s="245"/>
      <c r="I1308" s="245"/>
      <c r="J1308" s="246"/>
      <c r="K1308" s="138"/>
      <c r="L1308" s="138"/>
      <c r="M1308" s="138"/>
      <c r="N1308" s="138"/>
      <c r="O1308" s="138"/>
      <c r="P1308" s="138"/>
      <c r="Q1308" s="138"/>
      <c r="R1308" s="138"/>
    </row>
    <row r="1309" spans="1:18" s="134" customFormat="1" x14ac:dyDescent="0.25">
      <c r="A1309" s="241">
        <v>43382</v>
      </c>
      <c r="B1309" s="242">
        <v>180176899</v>
      </c>
      <c r="C1309" s="247">
        <v>3</v>
      </c>
      <c r="D1309" s="246">
        <v>367850</v>
      </c>
      <c r="E1309" s="242"/>
      <c r="F1309" s="247"/>
      <c r="G1309" s="246"/>
      <c r="H1309" s="245"/>
      <c r="I1309" s="245"/>
      <c r="J1309" s="246"/>
      <c r="K1309" s="138"/>
      <c r="L1309" s="138"/>
      <c r="M1309" s="138"/>
      <c r="N1309" s="138"/>
      <c r="O1309" s="138"/>
      <c r="P1309" s="138"/>
      <c r="Q1309" s="138"/>
      <c r="R1309" s="138"/>
    </row>
    <row r="1310" spans="1:18" s="134" customFormat="1" x14ac:dyDescent="0.25">
      <c r="A1310" s="241">
        <v>43382</v>
      </c>
      <c r="B1310" s="242">
        <v>180176903</v>
      </c>
      <c r="C1310" s="247">
        <v>5</v>
      </c>
      <c r="D1310" s="246">
        <v>589138</v>
      </c>
      <c r="E1310" s="242"/>
      <c r="F1310" s="247"/>
      <c r="G1310" s="246"/>
      <c r="H1310" s="245"/>
      <c r="I1310" s="245"/>
      <c r="J1310" s="246"/>
      <c r="K1310" s="138"/>
      <c r="L1310" s="138"/>
      <c r="M1310" s="138"/>
      <c r="N1310" s="138"/>
      <c r="O1310" s="138"/>
      <c r="P1310" s="138"/>
      <c r="Q1310" s="138"/>
      <c r="R1310" s="138"/>
    </row>
    <row r="1311" spans="1:18" s="134" customFormat="1" x14ac:dyDescent="0.25">
      <c r="A1311" s="241">
        <v>43382</v>
      </c>
      <c r="B1311" s="242">
        <v>180176910</v>
      </c>
      <c r="C1311" s="247">
        <v>5</v>
      </c>
      <c r="D1311" s="246">
        <v>438725</v>
      </c>
      <c r="E1311" s="242"/>
      <c r="F1311" s="247"/>
      <c r="G1311" s="246"/>
      <c r="H1311" s="245"/>
      <c r="I1311" s="245"/>
      <c r="J1311" s="246"/>
      <c r="K1311" s="138"/>
      <c r="L1311" s="138"/>
      <c r="M1311" s="138"/>
      <c r="N1311" s="138"/>
      <c r="O1311" s="138"/>
      <c r="P1311" s="138"/>
      <c r="Q1311" s="138"/>
      <c r="R1311" s="138"/>
    </row>
    <row r="1312" spans="1:18" s="134" customFormat="1" x14ac:dyDescent="0.25">
      <c r="A1312" s="241">
        <v>43382</v>
      </c>
      <c r="B1312" s="242">
        <v>180176925</v>
      </c>
      <c r="C1312" s="247">
        <v>4</v>
      </c>
      <c r="D1312" s="246">
        <v>396550</v>
      </c>
      <c r="E1312" s="242"/>
      <c r="F1312" s="247"/>
      <c r="G1312" s="246"/>
      <c r="H1312" s="245"/>
      <c r="I1312" s="245">
        <v>3936802</v>
      </c>
      <c r="J1312" s="246" t="s">
        <v>17</v>
      </c>
      <c r="K1312" s="138"/>
      <c r="L1312" s="138"/>
      <c r="M1312" s="138"/>
      <c r="N1312" s="138"/>
      <c r="O1312" s="138"/>
      <c r="P1312" s="138"/>
      <c r="Q1312" s="138"/>
      <c r="R1312" s="138"/>
    </row>
    <row r="1313" spans="1:18" s="134" customFormat="1" x14ac:dyDescent="0.25">
      <c r="A1313" s="241">
        <v>43383</v>
      </c>
      <c r="B1313" s="242">
        <v>180176943</v>
      </c>
      <c r="C1313" s="247">
        <v>23</v>
      </c>
      <c r="D1313" s="246">
        <v>2420775</v>
      </c>
      <c r="E1313" s="242">
        <v>180045661</v>
      </c>
      <c r="F1313" s="247">
        <v>1</v>
      </c>
      <c r="G1313" s="246">
        <v>46638</v>
      </c>
      <c r="H1313" s="245"/>
      <c r="I1313" s="245"/>
      <c r="J1313" s="246"/>
      <c r="K1313" s="138"/>
      <c r="L1313" s="138"/>
      <c r="M1313" s="138"/>
      <c r="N1313" s="138"/>
      <c r="O1313" s="138"/>
      <c r="P1313" s="138"/>
      <c r="Q1313" s="138"/>
      <c r="R1313" s="138"/>
    </row>
    <row r="1314" spans="1:18" s="134" customFormat="1" x14ac:dyDescent="0.25">
      <c r="A1314" s="241">
        <v>43383</v>
      </c>
      <c r="B1314" s="242">
        <v>180176976</v>
      </c>
      <c r="C1314" s="247">
        <v>2</v>
      </c>
      <c r="D1314" s="246">
        <v>258213</v>
      </c>
      <c r="E1314" s="242"/>
      <c r="F1314" s="247"/>
      <c r="G1314" s="246"/>
      <c r="H1314" s="245"/>
      <c r="I1314" s="245"/>
      <c r="J1314" s="246"/>
      <c r="K1314" s="138"/>
      <c r="L1314" s="138"/>
      <c r="M1314" s="138"/>
      <c r="N1314" s="138"/>
      <c r="O1314" s="138"/>
      <c r="P1314" s="138"/>
      <c r="Q1314" s="138"/>
      <c r="R1314" s="138"/>
    </row>
    <row r="1315" spans="1:18" s="134" customFormat="1" x14ac:dyDescent="0.25">
      <c r="A1315" s="241">
        <v>43383</v>
      </c>
      <c r="B1315" s="242">
        <v>180176969</v>
      </c>
      <c r="C1315" s="247">
        <v>14</v>
      </c>
      <c r="D1315" s="246">
        <v>1521713</v>
      </c>
      <c r="E1315" s="242"/>
      <c r="F1315" s="247"/>
      <c r="G1315" s="246"/>
      <c r="H1315" s="245"/>
      <c r="I1315" s="245"/>
      <c r="J1315" s="246"/>
      <c r="K1315" s="138"/>
      <c r="L1315" s="138"/>
      <c r="M1315" s="138"/>
      <c r="N1315" s="138"/>
      <c r="O1315" s="138"/>
      <c r="P1315" s="138"/>
      <c r="Q1315" s="138"/>
      <c r="R1315" s="138"/>
    </row>
    <row r="1316" spans="1:18" s="134" customFormat="1" x14ac:dyDescent="0.25">
      <c r="A1316" s="241">
        <v>43383</v>
      </c>
      <c r="B1316" s="242">
        <v>180176976</v>
      </c>
      <c r="C1316" s="247">
        <v>9</v>
      </c>
      <c r="D1316" s="246">
        <v>1075550</v>
      </c>
      <c r="E1316" s="242"/>
      <c r="F1316" s="247"/>
      <c r="G1316" s="246"/>
      <c r="H1316" s="245"/>
      <c r="I1316" s="245"/>
      <c r="J1316" s="246"/>
      <c r="K1316" s="138"/>
      <c r="L1316" s="138"/>
      <c r="M1316" s="138"/>
      <c r="N1316" s="138"/>
      <c r="O1316" s="138"/>
      <c r="P1316" s="138"/>
      <c r="Q1316" s="138"/>
      <c r="R1316" s="138"/>
    </row>
    <row r="1317" spans="1:18" s="134" customFormat="1" x14ac:dyDescent="0.25">
      <c r="A1317" s="241">
        <v>43383</v>
      </c>
      <c r="B1317" s="242">
        <v>180177006</v>
      </c>
      <c r="C1317" s="247">
        <v>2</v>
      </c>
      <c r="D1317" s="246">
        <v>156888</v>
      </c>
      <c r="E1317" s="242"/>
      <c r="F1317" s="247"/>
      <c r="G1317" s="246"/>
      <c r="H1317" s="245"/>
      <c r="I1317" s="245">
        <v>5386501</v>
      </c>
      <c r="J1317" s="246" t="s">
        <v>17</v>
      </c>
      <c r="K1317" s="138"/>
      <c r="L1317" s="138"/>
      <c r="M1317" s="138"/>
      <c r="N1317" s="138"/>
      <c r="O1317" s="138"/>
      <c r="P1317" s="138"/>
      <c r="Q1317" s="138"/>
      <c r="R1317" s="138"/>
    </row>
    <row r="1318" spans="1:18" s="134" customFormat="1" x14ac:dyDescent="0.25">
      <c r="A1318" s="241">
        <v>43384</v>
      </c>
      <c r="B1318" s="242">
        <v>180177030</v>
      </c>
      <c r="C1318" s="247">
        <v>26</v>
      </c>
      <c r="D1318" s="246">
        <v>3070463</v>
      </c>
      <c r="E1318" s="242"/>
      <c r="F1318" s="247"/>
      <c r="G1318" s="246"/>
      <c r="H1318" s="245"/>
      <c r="I1318" s="245"/>
      <c r="J1318" s="246"/>
      <c r="K1318" s="138"/>
      <c r="L1318" s="138"/>
      <c r="M1318" s="138"/>
      <c r="N1318" s="138"/>
      <c r="O1318" s="138"/>
      <c r="P1318" s="138"/>
      <c r="Q1318" s="138"/>
      <c r="R1318" s="138"/>
    </row>
    <row r="1319" spans="1:18" s="134" customFormat="1" x14ac:dyDescent="0.25">
      <c r="A1319" s="241">
        <v>43384</v>
      </c>
      <c r="B1319" s="242">
        <v>180177031</v>
      </c>
      <c r="C1319" s="247">
        <v>2</v>
      </c>
      <c r="D1319" s="246">
        <v>224875</v>
      </c>
      <c r="E1319" s="242"/>
      <c r="F1319" s="247"/>
      <c r="G1319" s="246"/>
      <c r="H1319" s="245"/>
      <c r="I1319" s="245"/>
      <c r="J1319" s="246"/>
      <c r="K1319" s="138"/>
      <c r="L1319" s="138"/>
      <c r="M1319" s="138"/>
      <c r="N1319" s="138"/>
      <c r="O1319" s="138"/>
      <c r="P1319" s="138"/>
      <c r="Q1319" s="138"/>
      <c r="R1319" s="138"/>
    </row>
    <row r="1320" spans="1:18" s="134" customFormat="1" x14ac:dyDescent="0.25">
      <c r="A1320" s="241">
        <v>43384</v>
      </c>
      <c r="B1320" s="242">
        <v>180177038</v>
      </c>
      <c r="C1320" s="247">
        <v>5</v>
      </c>
      <c r="D1320" s="246">
        <v>492713</v>
      </c>
      <c r="E1320" s="242"/>
      <c r="F1320" s="247"/>
      <c r="G1320" s="246"/>
      <c r="H1320" s="245"/>
      <c r="I1320" s="245"/>
      <c r="J1320" s="246"/>
      <c r="K1320" s="138"/>
      <c r="L1320" s="138"/>
      <c r="M1320" s="138"/>
      <c r="N1320" s="138"/>
      <c r="O1320" s="138"/>
      <c r="P1320" s="138"/>
      <c r="Q1320" s="138"/>
      <c r="R1320" s="138"/>
    </row>
    <row r="1321" spans="1:18" s="134" customFormat="1" x14ac:dyDescent="0.25">
      <c r="A1321" s="241">
        <v>43384</v>
      </c>
      <c r="B1321" s="242">
        <v>180177062</v>
      </c>
      <c r="C1321" s="247">
        <v>21</v>
      </c>
      <c r="D1321" s="246">
        <v>2220400</v>
      </c>
      <c r="E1321" s="242"/>
      <c r="F1321" s="247"/>
      <c r="G1321" s="246"/>
      <c r="H1321" s="245"/>
      <c r="I1321" s="245">
        <v>6008451</v>
      </c>
      <c r="J1321" s="246" t="s">
        <v>17</v>
      </c>
      <c r="K1321" s="138"/>
      <c r="L1321" s="138"/>
      <c r="M1321" s="138"/>
      <c r="N1321" s="138"/>
      <c r="O1321" s="138"/>
      <c r="P1321" s="138"/>
      <c r="Q1321" s="138"/>
      <c r="R1321" s="138"/>
    </row>
    <row r="1322" spans="1:18" s="134" customFormat="1" x14ac:dyDescent="0.25">
      <c r="A1322" s="241">
        <v>43385</v>
      </c>
      <c r="B1322" s="242">
        <v>180177110</v>
      </c>
      <c r="C1322" s="247">
        <v>6</v>
      </c>
      <c r="D1322" s="246">
        <v>644788</v>
      </c>
      <c r="E1322" s="242">
        <v>180045690</v>
      </c>
      <c r="F1322" s="247">
        <v>2</v>
      </c>
      <c r="G1322" s="246">
        <v>262063</v>
      </c>
      <c r="H1322" s="245"/>
      <c r="I1322" s="245"/>
      <c r="J1322" s="246"/>
      <c r="K1322" s="138"/>
      <c r="L1322" s="138"/>
      <c r="M1322" s="138"/>
      <c r="N1322" s="138"/>
      <c r="O1322" s="138"/>
      <c r="P1322" s="138"/>
      <c r="Q1322" s="138"/>
      <c r="R1322" s="138"/>
    </row>
    <row r="1323" spans="1:18" s="134" customFormat="1" x14ac:dyDescent="0.25">
      <c r="A1323" s="241">
        <v>43385</v>
      </c>
      <c r="B1323" s="242">
        <v>180177111</v>
      </c>
      <c r="C1323" s="247">
        <v>26</v>
      </c>
      <c r="D1323" s="246">
        <v>2909638</v>
      </c>
      <c r="E1323" s="242">
        <v>180045693</v>
      </c>
      <c r="F1323" s="247">
        <v>1</v>
      </c>
      <c r="G1323" s="246">
        <v>61863</v>
      </c>
      <c r="H1323" s="245"/>
      <c r="I1323" s="245"/>
      <c r="J1323" s="246"/>
      <c r="K1323" s="138"/>
      <c r="L1323" s="138"/>
      <c r="M1323" s="138"/>
      <c r="N1323" s="138"/>
      <c r="O1323" s="138"/>
      <c r="P1323" s="138"/>
      <c r="Q1323" s="138"/>
      <c r="R1323" s="138"/>
    </row>
    <row r="1324" spans="1:18" s="134" customFormat="1" x14ac:dyDescent="0.25">
      <c r="A1324" s="241">
        <v>43385</v>
      </c>
      <c r="B1324" s="242">
        <v>180177116</v>
      </c>
      <c r="C1324" s="247">
        <v>6</v>
      </c>
      <c r="D1324" s="246">
        <v>673838</v>
      </c>
      <c r="E1324" s="242"/>
      <c r="F1324" s="247"/>
      <c r="G1324" s="246"/>
      <c r="H1324" s="245"/>
      <c r="I1324" s="245"/>
      <c r="J1324" s="246"/>
      <c r="K1324" s="138"/>
      <c r="L1324" s="138"/>
      <c r="M1324" s="138"/>
      <c r="N1324" s="138"/>
      <c r="O1324" s="138"/>
      <c r="P1324" s="138"/>
      <c r="Q1324" s="138"/>
      <c r="R1324" s="138"/>
    </row>
    <row r="1325" spans="1:18" s="134" customFormat="1" x14ac:dyDescent="0.25">
      <c r="A1325" s="241">
        <v>43385</v>
      </c>
      <c r="B1325" s="242">
        <v>180177129</v>
      </c>
      <c r="C1325" s="247">
        <v>8</v>
      </c>
      <c r="D1325" s="246">
        <v>822500</v>
      </c>
      <c r="E1325" s="242"/>
      <c r="F1325" s="247"/>
      <c r="G1325" s="246"/>
      <c r="H1325" s="245"/>
      <c r="I1325" s="245"/>
      <c r="J1325" s="246"/>
      <c r="K1325" s="138"/>
      <c r="L1325" s="138"/>
      <c r="M1325" s="138"/>
      <c r="N1325" s="138"/>
      <c r="O1325" s="138"/>
      <c r="P1325" s="138"/>
      <c r="Q1325" s="138"/>
      <c r="R1325" s="138"/>
    </row>
    <row r="1326" spans="1:18" s="134" customFormat="1" x14ac:dyDescent="0.25">
      <c r="A1326" s="241">
        <v>43385</v>
      </c>
      <c r="B1326" s="242">
        <v>180177139</v>
      </c>
      <c r="C1326" s="247">
        <v>2</v>
      </c>
      <c r="D1326" s="246">
        <v>213238</v>
      </c>
      <c r="E1326" s="242"/>
      <c r="F1326" s="247"/>
      <c r="G1326" s="246"/>
      <c r="H1326" s="245"/>
      <c r="I1326" s="245"/>
      <c r="J1326" s="246"/>
      <c r="K1326" s="138"/>
      <c r="L1326" s="138"/>
      <c r="M1326" s="138"/>
      <c r="N1326" s="138"/>
      <c r="O1326" s="138"/>
      <c r="P1326" s="138"/>
      <c r="Q1326" s="138"/>
      <c r="R1326" s="138"/>
    </row>
    <row r="1327" spans="1:18" s="134" customFormat="1" x14ac:dyDescent="0.25">
      <c r="A1327" s="241">
        <v>43385</v>
      </c>
      <c r="B1327" s="242">
        <v>180177158</v>
      </c>
      <c r="C1327" s="247">
        <v>7</v>
      </c>
      <c r="D1327" s="246">
        <v>794150</v>
      </c>
      <c r="E1327" s="242"/>
      <c r="F1327" s="247"/>
      <c r="G1327" s="246"/>
      <c r="H1327" s="245"/>
      <c r="I1327" s="245"/>
      <c r="J1327" s="246"/>
      <c r="K1327" s="138"/>
      <c r="L1327" s="138"/>
      <c r="M1327" s="138"/>
      <c r="N1327" s="138"/>
      <c r="O1327" s="138"/>
      <c r="P1327" s="138"/>
      <c r="Q1327" s="138"/>
      <c r="R1327" s="138"/>
    </row>
    <row r="1328" spans="1:18" s="134" customFormat="1" x14ac:dyDescent="0.25">
      <c r="A1328" s="241">
        <v>43385</v>
      </c>
      <c r="B1328" s="242">
        <v>180177161</v>
      </c>
      <c r="C1328" s="247">
        <v>1</v>
      </c>
      <c r="D1328" s="246">
        <v>118650</v>
      </c>
      <c r="E1328" s="242"/>
      <c r="F1328" s="247"/>
      <c r="G1328" s="246"/>
      <c r="H1328" s="245"/>
      <c r="I1328" s="245">
        <v>5852876</v>
      </c>
      <c r="J1328" s="246" t="s">
        <v>17</v>
      </c>
      <c r="K1328" s="138"/>
      <c r="L1328" s="138"/>
      <c r="M1328" s="138"/>
      <c r="N1328" s="138"/>
      <c r="O1328" s="138"/>
      <c r="P1328" s="138"/>
      <c r="Q1328" s="138"/>
      <c r="R1328" s="138"/>
    </row>
    <row r="1329" spans="1:18" s="134" customFormat="1" x14ac:dyDescent="0.25">
      <c r="A1329" s="241">
        <v>43386</v>
      </c>
      <c r="B1329" s="242">
        <v>180177180</v>
      </c>
      <c r="C1329" s="247">
        <v>21</v>
      </c>
      <c r="D1329" s="246">
        <v>2396800</v>
      </c>
      <c r="E1329" s="242"/>
      <c r="F1329" s="247"/>
      <c r="G1329" s="246"/>
      <c r="H1329" s="245"/>
      <c r="I1329" s="245"/>
      <c r="J1329" s="246"/>
      <c r="K1329" s="138"/>
      <c r="L1329" s="138"/>
      <c r="M1329" s="138"/>
      <c r="N1329" s="138"/>
      <c r="O1329" s="138"/>
      <c r="P1329" s="138"/>
      <c r="Q1329" s="138"/>
      <c r="R1329" s="138"/>
    </row>
    <row r="1330" spans="1:18" s="134" customFormat="1" x14ac:dyDescent="0.25">
      <c r="A1330" s="241">
        <v>43386</v>
      </c>
      <c r="B1330" s="242">
        <v>180177195</v>
      </c>
      <c r="C1330" s="247">
        <v>7</v>
      </c>
      <c r="D1330" s="246">
        <v>703938</v>
      </c>
      <c r="E1330" s="242"/>
      <c r="F1330" s="247"/>
      <c r="G1330" s="246"/>
      <c r="H1330" s="245"/>
      <c r="I1330" s="245"/>
      <c r="J1330" s="246"/>
      <c r="K1330" s="138"/>
      <c r="L1330" s="138"/>
      <c r="M1330" s="138"/>
      <c r="N1330" s="138"/>
      <c r="O1330" s="138"/>
      <c r="P1330" s="138"/>
      <c r="Q1330" s="138"/>
      <c r="R1330" s="138"/>
    </row>
    <row r="1331" spans="1:18" s="134" customFormat="1" x14ac:dyDescent="0.25">
      <c r="A1331" s="241">
        <v>43386</v>
      </c>
      <c r="B1331" s="242">
        <v>180177201</v>
      </c>
      <c r="C1331" s="247">
        <v>1</v>
      </c>
      <c r="D1331" s="246">
        <v>110075</v>
      </c>
      <c r="E1331" s="242"/>
      <c r="F1331" s="247"/>
      <c r="G1331" s="246"/>
      <c r="H1331" s="245"/>
      <c r="I1331" s="245"/>
      <c r="J1331" s="246"/>
      <c r="K1331" s="138"/>
      <c r="L1331" s="138"/>
      <c r="M1331" s="138"/>
      <c r="N1331" s="138"/>
      <c r="O1331" s="138"/>
      <c r="P1331" s="138"/>
      <c r="Q1331" s="138"/>
      <c r="R1331" s="138"/>
    </row>
    <row r="1332" spans="1:18" s="134" customFormat="1" x14ac:dyDescent="0.25">
      <c r="A1332" s="241">
        <v>43386</v>
      </c>
      <c r="B1332" s="242">
        <v>180177203</v>
      </c>
      <c r="C1332" s="247">
        <v>1</v>
      </c>
      <c r="D1332" s="246">
        <v>75600</v>
      </c>
      <c r="E1332" s="242"/>
      <c r="F1332" s="247"/>
      <c r="G1332" s="246"/>
      <c r="H1332" s="245"/>
      <c r="I1332" s="245"/>
      <c r="J1332" s="246"/>
      <c r="K1332" s="138"/>
      <c r="L1332" s="138"/>
      <c r="M1332" s="138"/>
      <c r="N1332" s="138"/>
      <c r="O1332" s="138"/>
      <c r="P1332" s="138"/>
      <c r="Q1332" s="138"/>
      <c r="R1332" s="138"/>
    </row>
    <row r="1333" spans="1:18" s="134" customFormat="1" x14ac:dyDescent="0.25">
      <c r="A1333" s="241">
        <v>43386</v>
      </c>
      <c r="B1333" s="242">
        <v>180177223</v>
      </c>
      <c r="C1333" s="247">
        <v>3</v>
      </c>
      <c r="D1333" s="246">
        <v>326200</v>
      </c>
      <c r="E1333" s="242"/>
      <c r="F1333" s="247"/>
      <c r="G1333" s="246"/>
      <c r="H1333" s="245"/>
      <c r="I1333" s="245"/>
      <c r="J1333" s="246"/>
      <c r="K1333" s="138"/>
      <c r="L1333" s="138"/>
      <c r="M1333" s="138"/>
      <c r="N1333" s="138"/>
      <c r="O1333" s="138"/>
      <c r="P1333" s="138"/>
      <c r="Q1333" s="138"/>
      <c r="R1333" s="138"/>
    </row>
    <row r="1334" spans="1:18" s="134" customFormat="1" x14ac:dyDescent="0.25">
      <c r="A1334" s="241">
        <v>43386</v>
      </c>
      <c r="B1334" s="242">
        <v>180177230</v>
      </c>
      <c r="C1334" s="247">
        <v>1</v>
      </c>
      <c r="D1334" s="246">
        <v>123813</v>
      </c>
      <c r="E1334" s="242"/>
      <c r="F1334" s="247"/>
      <c r="G1334" s="246"/>
      <c r="H1334" s="245"/>
      <c r="I1334" s="245"/>
      <c r="J1334" s="246"/>
      <c r="K1334" s="138"/>
      <c r="L1334" s="138"/>
      <c r="M1334" s="138"/>
      <c r="N1334" s="138"/>
      <c r="O1334" s="138"/>
      <c r="P1334" s="138"/>
      <c r="Q1334" s="138"/>
      <c r="R1334" s="138"/>
    </row>
    <row r="1335" spans="1:18" s="134" customFormat="1" x14ac:dyDescent="0.25">
      <c r="A1335" s="241">
        <v>43386</v>
      </c>
      <c r="B1335" s="242">
        <v>180177238</v>
      </c>
      <c r="C1335" s="247">
        <v>7</v>
      </c>
      <c r="D1335" s="246">
        <v>841225</v>
      </c>
      <c r="E1335" s="242"/>
      <c r="F1335" s="247"/>
      <c r="G1335" s="246"/>
      <c r="H1335" s="245"/>
      <c r="I1335" s="245">
        <v>4577651</v>
      </c>
      <c r="J1335" s="246" t="s">
        <v>17</v>
      </c>
      <c r="K1335" s="138"/>
      <c r="L1335" s="138"/>
      <c r="M1335" s="138"/>
      <c r="N1335" s="138"/>
      <c r="O1335" s="138"/>
      <c r="P1335" s="138"/>
      <c r="Q1335" s="138"/>
      <c r="R1335" s="138"/>
    </row>
    <row r="1336" spans="1:18" s="134" customFormat="1" x14ac:dyDescent="0.25">
      <c r="A1336" s="241">
        <v>43388</v>
      </c>
      <c r="B1336" s="242">
        <v>180177310</v>
      </c>
      <c r="C1336" s="247">
        <v>52</v>
      </c>
      <c r="D1336" s="246">
        <v>6111438</v>
      </c>
      <c r="E1336" s="242"/>
      <c r="F1336" s="247"/>
      <c r="G1336" s="246"/>
      <c r="H1336" s="245"/>
      <c r="I1336" s="245"/>
      <c r="J1336" s="246"/>
      <c r="K1336" s="138"/>
      <c r="L1336" s="138"/>
      <c r="M1336" s="138"/>
      <c r="N1336" s="138"/>
      <c r="O1336" s="138"/>
      <c r="P1336" s="138"/>
      <c r="Q1336" s="138"/>
      <c r="R1336" s="138"/>
    </row>
    <row r="1337" spans="1:18" s="134" customFormat="1" x14ac:dyDescent="0.25">
      <c r="A1337" s="241">
        <v>43388</v>
      </c>
      <c r="B1337" s="242">
        <v>180177312</v>
      </c>
      <c r="C1337" s="247">
        <v>6</v>
      </c>
      <c r="D1337" s="246">
        <v>496038</v>
      </c>
      <c r="E1337" s="242"/>
      <c r="F1337" s="247"/>
      <c r="G1337" s="246"/>
      <c r="H1337" s="245"/>
      <c r="I1337" s="245"/>
      <c r="J1337" s="246"/>
      <c r="K1337" s="138"/>
      <c r="L1337" s="138"/>
      <c r="M1337" s="138"/>
      <c r="N1337" s="138"/>
      <c r="O1337" s="138"/>
      <c r="P1337" s="138"/>
      <c r="Q1337" s="138"/>
      <c r="R1337" s="138"/>
    </row>
    <row r="1338" spans="1:18" s="134" customFormat="1" x14ac:dyDescent="0.25">
      <c r="A1338" s="241">
        <v>43388</v>
      </c>
      <c r="B1338" s="242">
        <v>180177321</v>
      </c>
      <c r="C1338" s="247">
        <v>4</v>
      </c>
      <c r="D1338" s="246">
        <v>411163</v>
      </c>
      <c r="E1338" s="242"/>
      <c r="F1338" s="247"/>
      <c r="G1338" s="246"/>
      <c r="H1338" s="245"/>
      <c r="I1338" s="245"/>
      <c r="J1338" s="246"/>
      <c r="K1338" s="138"/>
      <c r="L1338" s="138"/>
      <c r="M1338" s="138"/>
      <c r="N1338" s="138"/>
      <c r="O1338" s="138"/>
      <c r="P1338" s="138"/>
      <c r="Q1338" s="138"/>
      <c r="R1338" s="138"/>
    </row>
    <row r="1339" spans="1:18" s="134" customFormat="1" x14ac:dyDescent="0.25">
      <c r="A1339" s="241">
        <v>43388</v>
      </c>
      <c r="B1339" s="242">
        <v>180177352</v>
      </c>
      <c r="C1339" s="247">
        <v>5</v>
      </c>
      <c r="D1339" s="246">
        <v>579250</v>
      </c>
      <c r="E1339" s="242"/>
      <c r="F1339" s="247"/>
      <c r="G1339" s="246"/>
      <c r="H1339" s="245"/>
      <c r="I1339" s="245"/>
      <c r="J1339" s="246"/>
      <c r="K1339" s="138"/>
      <c r="L1339" s="138"/>
      <c r="M1339" s="138"/>
      <c r="N1339" s="138"/>
      <c r="O1339" s="138"/>
      <c r="P1339" s="138"/>
      <c r="Q1339" s="138"/>
      <c r="R1339" s="138"/>
    </row>
    <row r="1340" spans="1:18" s="134" customFormat="1" x14ac:dyDescent="0.25">
      <c r="A1340" s="241">
        <v>43388</v>
      </c>
      <c r="B1340" s="242">
        <v>180177356</v>
      </c>
      <c r="C1340" s="247">
        <v>29</v>
      </c>
      <c r="D1340" s="246">
        <v>3075100</v>
      </c>
      <c r="E1340" s="242"/>
      <c r="F1340" s="247"/>
      <c r="G1340" s="246"/>
      <c r="H1340" s="245"/>
      <c r="I1340" s="245"/>
      <c r="J1340" s="246"/>
      <c r="K1340" s="138"/>
      <c r="L1340" s="138"/>
      <c r="M1340" s="138"/>
      <c r="N1340" s="138"/>
      <c r="O1340" s="138"/>
      <c r="P1340" s="138"/>
      <c r="Q1340" s="138"/>
      <c r="R1340" s="138"/>
    </row>
    <row r="1341" spans="1:18" s="134" customFormat="1" x14ac:dyDescent="0.25">
      <c r="A1341" s="241">
        <v>43388</v>
      </c>
      <c r="B1341" s="242">
        <v>180177357</v>
      </c>
      <c r="C1341" s="247">
        <v>2</v>
      </c>
      <c r="D1341" s="246">
        <v>256288</v>
      </c>
      <c r="E1341" s="242"/>
      <c r="F1341" s="247"/>
      <c r="G1341" s="246"/>
      <c r="H1341" s="245"/>
      <c r="I1341" s="245"/>
      <c r="J1341" s="246"/>
      <c r="K1341" s="138"/>
      <c r="L1341" s="138"/>
      <c r="M1341" s="138"/>
      <c r="N1341" s="138"/>
      <c r="O1341" s="138"/>
      <c r="P1341" s="138"/>
      <c r="Q1341" s="138"/>
      <c r="R1341" s="138"/>
    </row>
    <row r="1342" spans="1:18" s="134" customFormat="1" x14ac:dyDescent="0.25">
      <c r="A1342" s="241">
        <v>43388</v>
      </c>
      <c r="B1342" s="242">
        <v>180177362</v>
      </c>
      <c r="C1342" s="247">
        <v>4</v>
      </c>
      <c r="D1342" s="246">
        <v>391125</v>
      </c>
      <c r="E1342" s="242"/>
      <c r="F1342" s="247"/>
      <c r="G1342" s="246"/>
      <c r="H1342" s="245"/>
      <c r="I1342" s="245"/>
      <c r="J1342" s="246"/>
      <c r="K1342" s="138"/>
      <c r="L1342" s="138"/>
      <c r="M1342" s="138"/>
      <c r="N1342" s="138"/>
      <c r="O1342" s="138"/>
      <c r="P1342" s="138"/>
      <c r="Q1342" s="138"/>
      <c r="R1342" s="138"/>
    </row>
    <row r="1343" spans="1:18" s="134" customFormat="1" x14ac:dyDescent="0.25">
      <c r="A1343" s="241">
        <v>43388</v>
      </c>
      <c r="B1343" s="242">
        <v>180177369</v>
      </c>
      <c r="C1343" s="247">
        <v>5</v>
      </c>
      <c r="D1343" s="246">
        <v>502338</v>
      </c>
      <c r="E1343" s="242"/>
      <c r="F1343" s="247"/>
      <c r="G1343" s="246"/>
      <c r="H1343" s="245"/>
      <c r="I1343" s="245">
        <v>11822740</v>
      </c>
      <c r="J1343" s="246" t="s">
        <v>17</v>
      </c>
      <c r="K1343" s="138"/>
      <c r="L1343" s="138"/>
      <c r="M1343" s="138"/>
      <c r="N1343" s="138"/>
      <c r="O1343" s="138"/>
      <c r="P1343" s="138"/>
      <c r="Q1343" s="138"/>
      <c r="R1343" s="138"/>
    </row>
    <row r="1344" spans="1:18" s="134" customFormat="1" x14ac:dyDescent="0.25">
      <c r="A1344" s="241">
        <v>43389</v>
      </c>
      <c r="B1344" s="242">
        <v>180177392</v>
      </c>
      <c r="C1344" s="247">
        <v>22</v>
      </c>
      <c r="D1344" s="246">
        <v>2140688</v>
      </c>
      <c r="E1344" s="242">
        <v>180045747</v>
      </c>
      <c r="F1344" s="247">
        <v>7</v>
      </c>
      <c r="G1344" s="246">
        <v>791263</v>
      </c>
      <c r="H1344" s="245"/>
      <c r="I1344" s="245"/>
      <c r="J1344" s="246"/>
      <c r="K1344" s="138"/>
      <c r="L1344" s="138"/>
      <c r="M1344" s="138"/>
      <c r="N1344" s="138"/>
      <c r="O1344" s="138"/>
      <c r="P1344" s="138"/>
      <c r="Q1344" s="138"/>
      <c r="R1344" s="138"/>
    </row>
    <row r="1345" spans="1:18" s="134" customFormat="1" x14ac:dyDescent="0.25">
      <c r="A1345" s="241">
        <v>43389</v>
      </c>
      <c r="B1345" s="242">
        <v>180177396</v>
      </c>
      <c r="C1345" s="247">
        <v>7</v>
      </c>
      <c r="D1345" s="246">
        <v>675588</v>
      </c>
      <c r="E1345" s="242"/>
      <c r="F1345" s="247"/>
      <c r="G1345" s="246"/>
      <c r="H1345" s="245"/>
      <c r="I1345" s="245"/>
      <c r="J1345" s="246"/>
      <c r="K1345" s="138"/>
      <c r="L1345" s="138"/>
      <c r="M1345" s="138"/>
      <c r="N1345" s="138"/>
      <c r="O1345" s="138"/>
      <c r="P1345" s="138"/>
      <c r="Q1345" s="138"/>
      <c r="R1345" s="138"/>
    </row>
    <row r="1346" spans="1:18" s="134" customFormat="1" x14ac:dyDescent="0.25">
      <c r="A1346" s="241">
        <v>43389</v>
      </c>
      <c r="B1346" s="242">
        <v>180177409</v>
      </c>
      <c r="C1346" s="247">
        <v>2</v>
      </c>
      <c r="D1346" s="246">
        <v>222513</v>
      </c>
      <c r="E1346" s="242"/>
      <c r="F1346" s="247"/>
      <c r="G1346" s="246"/>
      <c r="H1346" s="245"/>
      <c r="I1346" s="245"/>
      <c r="J1346" s="246"/>
      <c r="K1346" s="138"/>
      <c r="L1346" s="138"/>
      <c r="M1346" s="138"/>
      <c r="N1346" s="138"/>
      <c r="O1346" s="138"/>
      <c r="P1346" s="138"/>
      <c r="Q1346" s="138"/>
      <c r="R1346" s="138"/>
    </row>
    <row r="1347" spans="1:18" s="134" customFormat="1" x14ac:dyDescent="0.25">
      <c r="A1347" s="241">
        <v>43389</v>
      </c>
      <c r="B1347" s="242">
        <v>180177419</v>
      </c>
      <c r="C1347" s="247">
        <v>8</v>
      </c>
      <c r="D1347" s="246">
        <v>877363</v>
      </c>
      <c r="E1347" s="242"/>
      <c r="F1347" s="247"/>
      <c r="G1347" s="246"/>
      <c r="H1347" s="245"/>
      <c r="I1347" s="245"/>
      <c r="J1347" s="246"/>
      <c r="K1347" s="138"/>
      <c r="L1347" s="138"/>
      <c r="M1347" s="138"/>
      <c r="N1347" s="138"/>
      <c r="O1347" s="138"/>
      <c r="P1347" s="138"/>
      <c r="Q1347" s="138"/>
      <c r="R1347" s="138"/>
    </row>
    <row r="1348" spans="1:18" s="134" customFormat="1" x14ac:dyDescent="0.25">
      <c r="A1348" s="241">
        <v>43389</v>
      </c>
      <c r="B1348" s="242">
        <v>180177424</v>
      </c>
      <c r="C1348" s="247">
        <v>3</v>
      </c>
      <c r="D1348" s="246">
        <v>344400</v>
      </c>
      <c r="E1348" s="242"/>
      <c r="F1348" s="247"/>
      <c r="G1348" s="246"/>
      <c r="H1348" s="245"/>
      <c r="I1348" s="245"/>
      <c r="J1348" s="246"/>
      <c r="K1348" s="138"/>
      <c r="L1348" s="138"/>
      <c r="M1348" s="138"/>
      <c r="N1348" s="138"/>
      <c r="O1348" s="138"/>
      <c r="P1348" s="138"/>
      <c r="Q1348" s="138"/>
      <c r="R1348" s="138"/>
    </row>
    <row r="1349" spans="1:18" s="134" customFormat="1" x14ac:dyDescent="0.25">
      <c r="A1349" s="241">
        <v>43389</v>
      </c>
      <c r="B1349" s="242">
        <v>180177435</v>
      </c>
      <c r="C1349" s="247">
        <v>4</v>
      </c>
      <c r="D1349" s="246">
        <v>469350</v>
      </c>
      <c r="E1349" s="242"/>
      <c r="F1349" s="247"/>
      <c r="G1349" s="246"/>
      <c r="H1349" s="245"/>
      <c r="I1349" s="245">
        <v>3938639</v>
      </c>
      <c r="J1349" s="246" t="s">
        <v>17</v>
      </c>
      <c r="K1349" s="138"/>
      <c r="L1349" s="138"/>
      <c r="M1349" s="138"/>
      <c r="N1349" s="138"/>
      <c r="O1349" s="138"/>
      <c r="P1349" s="138"/>
      <c r="Q1349" s="138"/>
      <c r="R1349" s="138"/>
    </row>
    <row r="1350" spans="1:18" s="134" customFormat="1" x14ac:dyDescent="0.25">
      <c r="A1350" s="241">
        <v>43390</v>
      </c>
      <c r="B1350" s="242">
        <v>180177456</v>
      </c>
      <c r="C1350" s="247">
        <v>24</v>
      </c>
      <c r="D1350" s="246">
        <v>2366175</v>
      </c>
      <c r="E1350" s="242">
        <v>180045758</v>
      </c>
      <c r="F1350" s="247">
        <v>1</v>
      </c>
      <c r="G1350" s="246">
        <v>94588</v>
      </c>
      <c r="H1350" s="245"/>
      <c r="I1350" s="245"/>
      <c r="J1350" s="246"/>
      <c r="K1350" s="138"/>
      <c r="L1350" s="138"/>
      <c r="M1350" s="138"/>
      <c r="N1350" s="138"/>
      <c r="O1350" s="138"/>
      <c r="P1350" s="138"/>
      <c r="Q1350" s="138"/>
      <c r="R1350" s="138"/>
    </row>
    <row r="1351" spans="1:18" s="134" customFormat="1" x14ac:dyDescent="0.25">
      <c r="A1351" s="241">
        <v>43390</v>
      </c>
      <c r="B1351" s="242">
        <v>180177464</v>
      </c>
      <c r="C1351" s="247">
        <v>5</v>
      </c>
      <c r="D1351" s="246">
        <v>359888</v>
      </c>
      <c r="E1351" s="242"/>
      <c r="F1351" s="247"/>
      <c r="G1351" s="246"/>
      <c r="H1351" s="245"/>
      <c r="I1351" s="245"/>
      <c r="J1351" s="246"/>
      <c r="K1351" s="138"/>
      <c r="L1351" s="138"/>
      <c r="M1351" s="138"/>
      <c r="N1351" s="138"/>
      <c r="O1351" s="138"/>
      <c r="P1351" s="138"/>
      <c r="Q1351" s="138"/>
      <c r="R1351" s="138"/>
    </row>
    <row r="1352" spans="1:18" s="134" customFormat="1" x14ac:dyDescent="0.25">
      <c r="A1352" s="241">
        <v>43390</v>
      </c>
      <c r="B1352" s="242">
        <v>180177473</v>
      </c>
      <c r="C1352" s="247">
        <v>3</v>
      </c>
      <c r="D1352" s="246">
        <v>334600</v>
      </c>
      <c r="E1352" s="242"/>
      <c r="F1352" s="247"/>
      <c r="G1352" s="246"/>
      <c r="H1352" s="245"/>
      <c r="I1352" s="245"/>
      <c r="J1352" s="246"/>
      <c r="K1352" s="138"/>
      <c r="L1352" s="138"/>
      <c r="M1352" s="138"/>
      <c r="N1352" s="138"/>
      <c r="O1352" s="138"/>
      <c r="P1352" s="138"/>
      <c r="Q1352" s="138"/>
      <c r="R1352" s="138"/>
    </row>
    <row r="1353" spans="1:18" s="134" customFormat="1" x14ac:dyDescent="0.25">
      <c r="A1353" s="241">
        <v>43390</v>
      </c>
      <c r="B1353" s="242">
        <v>180177489</v>
      </c>
      <c r="C1353" s="247">
        <v>16</v>
      </c>
      <c r="D1353" s="246">
        <v>1615425</v>
      </c>
      <c r="E1353" s="242"/>
      <c r="F1353" s="247"/>
      <c r="G1353" s="246"/>
      <c r="H1353" s="245"/>
      <c r="I1353" s="245"/>
      <c r="J1353" s="246"/>
      <c r="K1353" s="138"/>
      <c r="L1353" s="138"/>
      <c r="M1353" s="138"/>
      <c r="N1353" s="138"/>
      <c r="O1353" s="138"/>
      <c r="P1353" s="138"/>
      <c r="Q1353" s="138"/>
      <c r="R1353" s="138"/>
    </row>
    <row r="1354" spans="1:18" s="134" customFormat="1" x14ac:dyDescent="0.25">
      <c r="A1354" s="241">
        <v>43390</v>
      </c>
      <c r="B1354" s="242">
        <v>180177493</v>
      </c>
      <c r="C1354" s="247">
        <v>2</v>
      </c>
      <c r="D1354" s="246">
        <v>238963</v>
      </c>
      <c r="E1354" s="242"/>
      <c r="F1354" s="247"/>
      <c r="G1354" s="246"/>
      <c r="H1354" s="245"/>
      <c r="I1354" s="245"/>
      <c r="J1354" s="246"/>
      <c r="K1354" s="138"/>
      <c r="L1354" s="138"/>
      <c r="M1354" s="138"/>
      <c r="N1354" s="138"/>
      <c r="O1354" s="138"/>
      <c r="P1354" s="138"/>
      <c r="Q1354" s="138"/>
      <c r="R1354" s="138"/>
    </row>
    <row r="1355" spans="1:18" s="134" customFormat="1" x14ac:dyDescent="0.25">
      <c r="A1355" s="241">
        <v>43390</v>
      </c>
      <c r="B1355" s="242">
        <v>180177507</v>
      </c>
      <c r="C1355" s="247">
        <v>7</v>
      </c>
      <c r="D1355" s="246">
        <v>611013</v>
      </c>
      <c r="E1355" s="242"/>
      <c r="F1355" s="247"/>
      <c r="G1355" s="246"/>
      <c r="H1355" s="245"/>
      <c r="I1355" s="245">
        <v>5431476</v>
      </c>
      <c r="J1355" s="246" t="s">
        <v>17</v>
      </c>
      <c r="K1355" s="138"/>
      <c r="L1355" s="138"/>
      <c r="M1355" s="138"/>
      <c r="N1355" s="138"/>
      <c r="O1355" s="138"/>
      <c r="P1355" s="138"/>
      <c r="Q1355" s="138"/>
      <c r="R1355" s="138"/>
    </row>
    <row r="1356" spans="1:18" s="134" customFormat="1" x14ac:dyDescent="0.25">
      <c r="A1356" s="241">
        <v>43391</v>
      </c>
      <c r="B1356" s="242">
        <v>180177548</v>
      </c>
      <c r="C1356" s="247">
        <v>38</v>
      </c>
      <c r="D1356" s="246">
        <v>3783325</v>
      </c>
      <c r="E1356" s="242">
        <v>180045768</v>
      </c>
      <c r="F1356" s="247">
        <v>6</v>
      </c>
      <c r="G1356" s="246">
        <v>805963</v>
      </c>
      <c r="H1356" s="245"/>
      <c r="I1356" s="245"/>
      <c r="J1356" s="246"/>
      <c r="K1356" s="138"/>
      <c r="L1356" s="138"/>
      <c r="M1356" s="138"/>
      <c r="N1356" s="138"/>
      <c r="O1356" s="138"/>
      <c r="P1356" s="138"/>
      <c r="Q1356" s="138"/>
      <c r="R1356" s="138"/>
    </row>
    <row r="1357" spans="1:18" s="134" customFormat="1" x14ac:dyDescent="0.25">
      <c r="A1357" s="241">
        <v>43391</v>
      </c>
      <c r="B1357" s="242">
        <v>180177549</v>
      </c>
      <c r="C1357" s="247">
        <v>3</v>
      </c>
      <c r="D1357" s="246">
        <v>350788</v>
      </c>
      <c r="E1357" s="242"/>
      <c r="F1357" s="247"/>
      <c r="G1357" s="246"/>
      <c r="H1357" s="245"/>
      <c r="I1357" s="245"/>
      <c r="J1357" s="246"/>
      <c r="K1357" s="138"/>
      <c r="L1357" s="138"/>
      <c r="M1357" s="138"/>
      <c r="N1357" s="138"/>
      <c r="O1357" s="138"/>
      <c r="P1357" s="138"/>
      <c r="Q1357" s="138"/>
      <c r="R1357" s="138"/>
    </row>
    <row r="1358" spans="1:18" s="134" customFormat="1" x14ac:dyDescent="0.25">
      <c r="A1358" s="241">
        <v>43391</v>
      </c>
      <c r="B1358" s="242">
        <v>180177553</v>
      </c>
      <c r="C1358" s="247">
        <v>2</v>
      </c>
      <c r="D1358" s="246">
        <v>214288</v>
      </c>
      <c r="E1358" s="242"/>
      <c r="F1358" s="247"/>
      <c r="G1358" s="246"/>
      <c r="H1358" s="245"/>
      <c r="I1358" s="245"/>
      <c r="J1358" s="246"/>
      <c r="K1358" s="138"/>
      <c r="L1358" s="138"/>
      <c r="M1358" s="138"/>
      <c r="N1358" s="138"/>
      <c r="O1358" s="138"/>
      <c r="P1358" s="138"/>
      <c r="Q1358" s="138"/>
      <c r="R1358" s="138"/>
    </row>
    <row r="1359" spans="1:18" s="134" customFormat="1" x14ac:dyDescent="0.25">
      <c r="A1359" s="241">
        <v>43391</v>
      </c>
      <c r="B1359" s="242">
        <v>180177557</v>
      </c>
      <c r="C1359" s="247">
        <v>2</v>
      </c>
      <c r="D1359" s="246">
        <v>234063</v>
      </c>
      <c r="E1359" s="242"/>
      <c r="F1359" s="247"/>
      <c r="G1359" s="246"/>
      <c r="H1359" s="245"/>
      <c r="I1359" s="245"/>
      <c r="J1359" s="246"/>
      <c r="K1359" s="138"/>
      <c r="L1359" s="138"/>
      <c r="M1359" s="138"/>
      <c r="N1359" s="138"/>
      <c r="O1359" s="138"/>
      <c r="P1359" s="138"/>
      <c r="Q1359" s="138"/>
      <c r="R1359" s="138"/>
    </row>
    <row r="1360" spans="1:18" s="134" customFormat="1" x14ac:dyDescent="0.25">
      <c r="A1360" s="241">
        <v>43391</v>
      </c>
      <c r="B1360" s="242">
        <v>180177576</v>
      </c>
      <c r="C1360" s="247">
        <v>6</v>
      </c>
      <c r="D1360" s="246">
        <v>557463</v>
      </c>
      <c r="E1360" s="242"/>
      <c r="F1360" s="247"/>
      <c r="G1360" s="246"/>
      <c r="H1360" s="245"/>
      <c r="I1360" s="245"/>
      <c r="J1360" s="246"/>
      <c r="K1360" s="138"/>
      <c r="L1360" s="138"/>
      <c r="M1360" s="138"/>
      <c r="N1360" s="138"/>
      <c r="O1360" s="138"/>
      <c r="P1360" s="138"/>
      <c r="Q1360" s="138"/>
      <c r="R1360" s="138"/>
    </row>
    <row r="1361" spans="1:18" s="134" customFormat="1" x14ac:dyDescent="0.25">
      <c r="A1361" s="241">
        <v>43391</v>
      </c>
      <c r="B1361" s="242">
        <v>180177585</v>
      </c>
      <c r="C1361" s="247">
        <v>2</v>
      </c>
      <c r="D1361" s="246">
        <v>176225</v>
      </c>
      <c r="E1361" s="242"/>
      <c r="F1361" s="247"/>
      <c r="G1361" s="246"/>
      <c r="H1361" s="245"/>
      <c r="I1361" s="245"/>
      <c r="J1361" s="246"/>
      <c r="K1361" s="138"/>
      <c r="L1361" s="138"/>
      <c r="M1361" s="138"/>
      <c r="N1361" s="138"/>
      <c r="O1361" s="138"/>
      <c r="P1361" s="138"/>
      <c r="Q1361" s="138"/>
      <c r="R1361" s="138"/>
    </row>
    <row r="1362" spans="1:18" s="134" customFormat="1" x14ac:dyDescent="0.25">
      <c r="A1362" s="241">
        <v>43391</v>
      </c>
      <c r="B1362" s="242">
        <v>180177587</v>
      </c>
      <c r="C1362" s="247">
        <v>2</v>
      </c>
      <c r="D1362" s="246">
        <v>163013</v>
      </c>
      <c r="E1362" s="242"/>
      <c r="F1362" s="247"/>
      <c r="G1362" s="246"/>
      <c r="H1362" s="245"/>
      <c r="I1362" s="245">
        <v>4673202</v>
      </c>
      <c r="J1362" s="246" t="s">
        <v>17</v>
      </c>
      <c r="K1362" s="138"/>
      <c r="L1362" s="138"/>
      <c r="M1362" s="138"/>
      <c r="N1362" s="138"/>
      <c r="O1362" s="138"/>
      <c r="P1362" s="138"/>
      <c r="Q1362" s="138"/>
      <c r="R1362" s="138"/>
    </row>
    <row r="1363" spans="1:18" s="134" customFormat="1" x14ac:dyDescent="0.25">
      <c r="A1363" s="241">
        <v>43392</v>
      </c>
      <c r="B1363" s="242">
        <v>180177621</v>
      </c>
      <c r="C1363" s="247">
        <v>2</v>
      </c>
      <c r="D1363" s="246">
        <v>161525</v>
      </c>
      <c r="E1363" s="242">
        <v>180045785</v>
      </c>
      <c r="F1363" s="247">
        <v>2</v>
      </c>
      <c r="G1363" s="246">
        <v>243250</v>
      </c>
      <c r="H1363" s="245"/>
      <c r="I1363" s="245"/>
      <c r="J1363" s="246"/>
      <c r="K1363" s="138"/>
      <c r="L1363" s="138"/>
      <c r="M1363" s="138"/>
      <c r="N1363" s="138"/>
      <c r="O1363" s="138"/>
      <c r="P1363" s="138"/>
      <c r="Q1363" s="138"/>
      <c r="R1363" s="138"/>
    </row>
    <row r="1364" spans="1:18" s="134" customFormat="1" x14ac:dyDescent="0.25">
      <c r="A1364" s="241">
        <v>43392</v>
      </c>
      <c r="B1364" s="242">
        <v>180177628</v>
      </c>
      <c r="C1364" s="247">
        <v>34</v>
      </c>
      <c r="D1364" s="246">
        <v>3864525</v>
      </c>
      <c r="E1364" s="242">
        <v>180045795</v>
      </c>
      <c r="F1364" s="247">
        <v>2</v>
      </c>
      <c r="G1364" s="246">
        <v>289538</v>
      </c>
      <c r="H1364" s="245"/>
      <c r="I1364" s="245"/>
      <c r="J1364" s="246"/>
      <c r="K1364" s="138"/>
      <c r="L1364" s="138"/>
      <c r="M1364" s="138"/>
      <c r="N1364" s="138"/>
      <c r="O1364" s="138"/>
      <c r="P1364" s="138"/>
      <c r="Q1364" s="138"/>
      <c r="R1364" s="138"/>
    </row>
    <row r="1365" spans="1:18" s="134" customFormat="1" x14ac:dyDescent="0.25">
      <c r="A1365" s="241">
        <v>43392</v>
      </c>
      <c r="B1365" s="242">
        <v>180177631</v>
      </c>
      <c r="C1365" s="247">
        <v>1</v>
      </c>
      <c r="D1365" s="246">
        <v>75513</v>
      </c>
      <c r="E1365" s="242"/>
      <c r="F1365" s="247"/>
      <c r="G1365" s="246"/>
      <c r="H1365" s="245"/>
      <c r="I1365" s="245"/>
      <c r="J1365" s="246"/>
      <c r="K1365" s="138"/>
      <c r="L1365" s="138"/>
      <c r="M1365" s="138"/>
      <c r="N1365" s="138"/>
      <c r="O1365" s="138"/>
      <c r="P1365" s="138"/>
      <c r="Q1365" s="138"/>
      <c r="R1365" s="138"/>
    </row>
    <row r="1366" spans="1:18" s="134" customFormat="1" x14ac:dyDescent="0.25">
      <c r="A1366" s="241">
        <v>43392</v>
      </c>
      <c r="B1366" s="242">
        <v>180177632</v>
      </c>
      <c r="C1366" s="247">
        <v>3</v>
      </c>
      <c r="D1366" s="246">
        <v>396638</v>
      </c>
      <c r="E1366" s="242"/>
      <c r="F1366" s="247"/>
      <c r="G1366" s="246"/>
      <c r="H1366" s="245"/>
      <c r="I1366" s="245"/>
      <c r="J1366" s="246"/>
      <c r="K1366" s="138"/>
      <c r="L1366" s="138"/>
      <c r="M1366" s="138"/>
      <c r="N1366" s="138"/>
      <c r="O1366" s="138"/>
      <c r="P1366" s="138"/>
      <c r="Q1366" s="138"/>
      <c r="R1366" s="138"/>
    </row>
    <row r="1367" spans="1:18" s="134" customFormat="1" x14ac:dyDescent="0.25">
      <c r="A1367" s="241">
        <v>43392</v>
      </c>
      <c r="B1367" s="242">
        <v>180177644</v>
      </c>
      <c r="C1367" s="247">
        <v>8</v>
      </c>
      <c r="D1367" s="246">
        <v>995575</v>
      </c>
      <c r="E1367" s="242"/>
      <c r="F1367" s="247"/>
      <c r="G1367" s="246"/>
      <c r="H1367" s="245"/>
      <c r="I1367" s="245"/>
      <c r="J1367" s="246"/>
      <c r="K1367" s="138"/>
      <c r="L1367" s="138"/>
      <c r="M1367" s="138"/>
      <c r="N1367" s="138"/>
      <c r="O1367" s="138"/>
      <c r="P1367" s="138"/>
      <c r="Q1367" s="138"/>
      <c r="R1367" s="138"/>
    </row>
    <row r="1368" spans="1:18" s="134" customFormat="1" x14ac:dyDescent="0.25">
      <c r="A1368" s="241">
        <v>43392</v>
      </c>
      <c r="B1368" s="242">
        <v>180177660</v>
      </c>
      <c r="C1368" s="247">
        <v>2</v>
      </c>
      <c r="D1368" s="246">
        <v>104213</v>
      </c>
      <c r="E1368" s="242"/>
      <c r="F1368" s="247"/>
      <c r="G1368" s="246"/>
      <c r="H1368" s="245"/>
      <c r="I1368" s="245"/>
      <c r="J1368" s="246"/>
      <c r="K1368" s="138"/>
      <c r="L1368" s="138"/>
      <c r="M1368" s="138"/>
      <c r="N1368" s="138"/>
      <c r="O1368" s="138"/>
      <c r="P1368" s="138"/>
      <c r="Q1368" s="138"/>
      <c r="R1368" s="138"/>
    </row>
    <row r="1369" spans="1:18" s="134" customFormat="1" x14ac:dyDescent="0.25">
      <c r="A1369" s="241">
        <v>43392</v>
      </c>
      <c r="B1369" s="242">
        <v>180177668</v>
      </c>
      <c r="C1369" s="247">
        <v>2</v>
      </c>
      <c r="D1369" s="246">
        <v>261538</v>
      </c>
      <c r="E1369" s="242"/>
      <c r="F1369" s="247"/>
      <c r="G1369" s="246"/>
      <c r="H1369" s="245"/>
      <c r="I1369" s="245">
        <v>5326739</v>
      </c>
      <c r="J1369" s="246" t="s">
        <v>17</v>
      </c>
      <c r="K1369" s="138"/>
      <c r="L1369" s="138"/>
      <c r="M1369" s="138"/>
      <c r="N1369" s="138"/>
      <c r="O1369" s="138"/>
      <c r="P1369" s="138"/>
      <c r="Q1369" s="138"/>
      <c r="R1369" s="138"/>
    </row>
    <row r="1370" spans="1:18" s="134" customFormat="1" x14ac:dyDescent="0.25">
      <c r="A1370" s="241">
        <v>43393</v>
      </c>
      <c r="B1370" s="242">
        <v>180177701</v>
      </c>
      <c r="C1370" s="247">
        <v>22</v>
      </c>
      <c r="D1370" s="246">
        <v>2295825</v>
      </c>
      <c r="E1370" s="242">
        <v>180045806</v>
      </c>
      <c r="F1370" s="247">
        <v>4</v>
      </c>
      <c r="G1370" s="246">
        <v>434088</v>
      </c>
      <c r="H1370" s="245"/>
      <c r="I1370" s="245"/>
      <c r="J1370" s="246"/>
      <c r="K1370" s="138"/>
      <c r="L1370" s="138"/>
      <c r="M1370" s="138"/>
      <c r="N1370" s="138"/>
      <c r="O1370" s="138"/>
      <c r="P1370" s="138"/>
      <c r="Q1370" s="138"/>
      <c r="R1370" s="138"/>
    </row>
    <row r="1371" spans="1:18" s="134" customFormat="1" x14ac:dyDescent="0.25">
      <c r="A1371" s="241">
        <v>43393</v>
      </c>
      <c r="B1371" s="242">
        <v>180177710</v>
      </c>
      <c r="C1371" s="247">
        <v>3</v>
      </c>
      <c r="D1371" s="246">
        <v>290850</v>
      </c>
      <c r="E1371" s="242"/>
      <c r="F1371" s="247"/>
      <c r="G1371" s="246"/>
      <c r="H1371" s="245"/>
      <c r="I1371" s="245"/>
      <c r="J1371" s="246"/>
      <c r="K1371" s="138"/>
      <c r="L1371" s="138"/>
      <c r="M1371" s="138"/>
      <c r="N1371" s="138"/>
      <c r="O1371" s="138"/>
      <c r="P1371" s="138"/>
      <c r="Q1371" s="138"/>
      <c r="R1371" s="138"/>
    </row>
    <row r="1372" spans="1:18" s="134" customFormat="1" x14ac:dyDescent="0.25">
      <c r="A1372" s="241">
        <v>43393</v>
      </c>
      <c r="B1372" s="242">
        <v>180177733</v>
      </c>
      <c r="C1372" s="247">
        <v>9</v>
      </c>
      <c r="D1372" s="246">
        <v>1117463</v>
      </c>
      <c r="E1372" s="242"/>
      <c r="F1372" s="247"/>
      <c r="G1372" s="246"/>
      <c r="H1372" s="245"/>
      <c r="I1372" s="245"/>
      <c r="J1372" s="246"/>
      <c r="K1372" s="138"/>
      <c r="L1372" s="138"/>
      <c r="M1372" s="138"/>
      <c r="N1372" s="138"/>
      <c r="O1372" s="138"/>
      <c r="P1372" s="138"/>
      <c r="Q1372" s="138"/>
      <c r="R1372" s="138"/>
    </row>
    <row r="1373" spans="1:18" s="134" customFormat="1" x14ac:dyDescent="0.25">
      <c r="A1373" s="241">
        <v>43393</v>
      </c>
      <c r="B1373" s="242">
        <v>180177736</v>
      </c>
      <c r="C1373" s="247">
        <v>2</v>
      </c>
      <c r="D1373" s="246">
        <v>271863</v>
      </c>
      <c r="E1373" s="242"/>
      <c r="F1373" s="247"/>
      <c r="G1373" s="246"/>
      <c r="H1373" s="245"/>
      <c r="I1373" s="245">
        <v>3541913</v>
      </c>
      <c r="J1373" s="246" t="s">
        <v>17</v>
      </c>
      <c r="K1373" s="138"/>
      <c r="L1373" s="138"/>
      <c r="M1373" s="138"/>
      <c r="N1373" s="138"/>
      <c r="O1373" s="138"/>
      <c r="P1373" s="138"/>
      <c r="Q1373" s="138"/>
      <c r="R1373" s="138"/>
    </row>
    <row r="1374" spans="1:18" s="134" customFormat="1" x14ac:dyDescent="0.25">
      <c r="A1374" s="98">
        <v>43395</v>
      </c>
      <c r="B1374" s="99">
        <v>180177812</v>
      </c>
      <c r="C1374" s="100">
        <v>51</v>
      </c>
      <c r="D1374" s="34">
        <v>6430550</v>
      </c>
      <c r="E1374" s="99"/>
      <c r="F1374" s="100"/>
      <c r="G1374" s="34"/>
      <c r="H1374" s="102"/>
      <c r="I1374" s="102"/>
      <c r="J1374" s="34"/>
      <c r="K1374" s="138"/>
      <c r="L1374" s="138"/>
      <c r="M1374" s="138"/>
      <c r="N1374" s="138"/>
      <c r="O1374" s="138"/>
      <c r="P1374" s="138"/>
      <c r="Q1374" s="138"/>
      <c r="R1374" s="138"/>
    </row>
    <row r="1375" spans="1:18" s="134" customFormat="1" x14ac:dyDescent="0.25">
      <c r="A1375" s="98">
        <v>43395</v>
      </c>
      <c r="B1375" s="99">
        <v>180177813</v>
      </c>
      <c r="C1375" s="100">
        <v>3</v>
      </c>
      <c r="D1375" s="34">
        <v>263113</v>
      </c>
      <c r="E1375" s="99"/>
      <c r="F1375" s="100"/>
      <c r="G1375" s="34"/>
      <c r="H1375" s="102"/>
      <c r="I1375" s="102"/>
      <c r="J1375" s="34"/>
      <c r="K1375" s="138"/>
      <c r="L1375" s="138"/>
      <c r="M1375" s="138"/>
      <c r="N1375" s="138"/>
      <c r="O1375" s="138"/>
      <c r="P1375" s="138"/>
      <c r="Q1375" s="138"/>
      <c r="R1375" s="138"/>
    </row>
    <row r="1376" spans="1:18" s="134" customFormat="1" x14ac:dyDescent="0.25">
      <c r="A1376" s="98">
        <v>43395</v>
      </c>
      <c r="B1376" s="99">
        <v>180177834</v>
      </c>
      <c r="C1376" s="100">
        <v>22</v>
      </c>
      <c r="D1376" s="34">
        <v>1983713</v>
      </c>
      <c r="E1376" s="99"/>
      <c r="F1376" s="100"/>
      <c r="G1376" s="34"/>
      <c r="H1376" s="102"/>
      <c r="I1376" s="102"/>
      <c r="J1376" s="34"/>
      <c r="K1376" s="138"/>
      <c r="L1376" s="138"/>
      <c r="M1376" s="138"/>
      <c r="N1376" s="138"/>
      <c r="O1376" s="138"/>
      <c r="P1376" s="138"/>
      <c r="Q1376" s="138"/>
      <c r="R1376" s="138"/>
    </row>
    <row r="1377" spans="1:18" s="134" customFormat="1" x14ac:dyDescent="0.25">
      <c r="A1377" s="98">
        <v>43395</v>
      </c>
      <c r="B1377" s="99">
        <v>180177845</v>
      </c>
      <c r="C1377" s="100">
        <v>3</v>
      </c>
      <c r="D1377" s="34">
        <v>199413</v>
      </c>
      <c r="E1377" s="99"/>
      <c r="F1377" s="100"/>
      <c r="G1377" s="34"/>
      <c r="H1377" s="102"/>
      <c r="I1377" s="102"/>
      <c r="J1377" s="34"/>
      <c r="K1377" s="138"/>
      <c r="L1377" s="138"/>
      <c r="M1377" s="138"/>
      <c r="N1377" s="138"/>
      <c r="O1377" s="138"/>
      <c r="P1377" s="138"/>
      <c r="Q1377" s="138"/>
      <c r="R1377" s="138"/>
    </row>
    <row r="1378" spans="1:18" s="134" customFormat="1" x14ac:dyDescent="0.25">
      <c r="A1378" s="98">
        <v>43395</v>
      </c>
      <c r="B1378" s="99">
        <v>180177852</v>
      </c>
      <c r="C1378" s="100">
        <v>10</v>
      </c>
      <c r="D1378" s="34">
        <v>1313638</v>
      </c>
      <c r="E1378" s="99"/>
      <c r="F1378" s="100"/>
      <c r="G1378" s="34"/>
      <c r="H1378" s="102"/>
      <c r="I1378" s="102"/>
      <c r="J1378" s="34"/>
      <c r="K1378" s="138"/>
      <c r="L1378" s="138"/>
      <c r="M1378" s="138"/>
      <c r="N1378" s="138"/>
      <c r="O1378" s="138"/>
      <c r="P1378" s="138"/>
      <c r="Q1378" s="138"/>
      <c r="R1378" s="138"/>
    </row>
    <row r="1379" spans="1:18" s="134" customFormat="1" x14ac:dyDescent="0.25">
      <c r="A1379" s="98">
        <v>43395</v>
      </c>
      <c r="B1379" s="99">
        <v>180177857</v>
      </c>
      <c r="C1379" s="100">
        <v>1</v>
      </c>
      <c r="D1379" s="34">
        <v>92050</v>
      </c>
      <c r="E1379" s="99"/>
      <c r="F1379" s="100"/>
      <c r="G1379" s="34"/>
      <c r="H1379" s="102"/>
      <c r="I1379" s="102"/>
      <c r="J1379" s="34"/>
      <c r="K1379" s="138"/>
      <c r="L1379" s="138"/>
      <c r="M1379" s="138"/>
      <c r="N1379" s="138"/>
      <c r="O1379" s="138"/>
      <c r="P1379" s="138"/>
      <c r="Q1379" s="138"/>
      <c r="R1379" s="138"/>
    </row>
    <row r="1380" spans="1:18" s="134" customFormat="1" x14ac:dyDescent="0.25">
      <c r="A1380" s="98">
        <v>43395</v>
      </c>
      <c r="B1380" s="99">
        <v>180177868</v>
      </c>
      <c r="C1380" s="100">
        <v>5</v>
      </c>
      <c r="D1380" s="34">
        <v>629300</v>
      </c>
      <c r="E1380" s="99"/>
      <c r="F1380" s="100"/>
      <c r="G1380" s="34"/>
      <c r="H1380" s="102"/>
      <c r="I1380" s="102"/>
      <c r="J1380" s="34"/>
      <c r="K1380" s="138"/>
      <c r="L1380" s="138"/>
      <c r="M1380" s="138"/>
      <c r="N1380" s="138"/>
      <c r="O1380" s="138"/>
      <c r="P1380" s="138"/>
      <c r="Q1380" s="138"/>
      <c r="R1380" s="138"/>
    </row>
    <row r="1381" spans="1:18" s="134" customFormat="1" x14ac:dyDescent="0.25">
      <c r="A1381" s="98">
        <v>43395</v>
      </c>
      <c r="B1381" s="99">
        <v>180177880</v>
      </c>
      <c r="C1381" s="100">
        <v>2</v>
      </c>
      <c r="D1381" s="34">
        <v>194425</v>
      </c>
      <c r="E1381" s="99"/>
      <c r="F1381" s="100"/>
      <c r="G1381" s="34"/>
      <c r="H1381" s="102"/>
      <c r="I1381" s="102"/>
      <c r="J1381" s="34"/>
      <c r="K1381" s="138"/>
      <c r="L1381" s="138"/>
      <c r="M1381" s="138"/>
      <c r="N1381" s="138"/>
      <c r="O1381" s="138"/>
      <c r="P1381" s="138"/>
      <c r="Q1381" s="138"/>
      <c r="R1381" s="138"/>
    </row>
    <row r="1382" spans="1:18" s="134" customFormat="1" x14ac:dyDescent="0.25">
      <c r="A1382" s="98">
        <v>43396</v>
      </c>
      <c r="B1382" s="99">
        <v>180177897</v>
      </c>
      <c r="C1382" s="100">
        <v>24</v>
      </c>
      <c r="D1382" s="34">
        <v>2792125</v>
      </c>
      <c r="E1382" s="99"/>
      <c r="F1382" s="100"/>
      <c r="G1382" s="34"/>
      <c r="H1382" s="102"/>
      <c r="I1382" s="102"/>
      <c r="J1382" s="34"/>
      <c r="K1382" s="138"/>
      <c r="L1382" s="138"/>
      <c r="M1382" s="138"/>
      <c r="N1382" s="138"/>
      <c r="O1382" s="138"/>
      <c r="P1382" s="138"/>
      <c r="Q1382" s="138"/>
      <c r="R1382" s="138"/>
    </row>
    <row r="1383" spans="1:18" s="134" customFormat="1" x14ac:dyDescent="0.25">
      <c r="A1383" s="98">
        <v>43396</v>
      </c>
      <c r="B1383" s="99">
        <v>180177904</v>
      </c>
      <c r="C1383" s="100">
        <v>2</v>
      </c>
      <c r="D1383" s="34">
        <v>225138</v>
      </c>
      <c r="E1383" s="99"/>
      <c r="F1383" s="100"/>
      <c r="G1383" s="34"/>
      <c r="H1383" s="102"/>
      <c r="I1383" s="102"/>
      <c r="J1383" s="34"/>
      <c r="K1383" s="138"/>
      <c r="L1383" s="138"/>
      <c r="M1383" s="138"/>
      <c r="N1383" s="138"/>
      <c r="O1383" s="138"/>
      <c r="P1383" s="138"/>
      <c r="Q1383" s="138"/>
      <c r="R1383" s="138"/>
    </row>
    <row r="1384" spans="1:18" s="134" customFormat="1" x14ac:dyDescent="0.25">
      <c r="A1384" s="98">
        <v>43396</v>
      </c>
      <c r="B1384" s="99">
        <v>180177908</v>
      </c>
      <c r="C1384" s="100">
        <v>1</v>
      </c>
      <c r="D1384" s="34">
        <v>108588</v>
      </c>
      <c r="E1384" s="99"/>
      <c r="F1384" s="100"/>
      <c r="G1384" s="34"/>
      <c r="H1384" s="102"/>
      <c r="I1384" s="102"/>
      <c r="J1384" s="34"/>
      <c r="K1384" s="138"/>
      <c r="L1384" s="138"/>
      <c r="M1384" s="138"/>
      <c r="N1384" s="138"/>
      <c r="O1384" s="138"/>
      <c r="P1384" s="138"/>
      <c r="Q1384" s="138"/>
      <c r="R1384" s="138"/>
    </row>
    <row r="1385" spans="1:18" s="134" customFormat="1" x14ac:dyDescent="0.25">
      <c r="A1385" s="98">
        <v>43396</v>
      </c>
      <c r="B1385" s="99">
        <v>180177930</v>
      </c>
      <c r="C1385" s="100">
        <v>9</v>
      </c>
      <c r="D1385" s="34">
        <v>945613</v>
      </c>
      <c r="E1385" s="99"/>
      <c r="F1385" s="100"/>
      <c r="G1385" s="34"/>
      <c r="H1385" s="102"/>
      <c r="I1385" s="102"/>
      <c r="J1385" s="34"/>
      <c r="K1385" s="138"/>
      <c r="L1385" s="138"/>
      <c r="M1385" s="138"/>
      <c r="N1385" s="138"/>
      <c r="O1385" s="138"/>
      <c r="P1385" s="138"/>
      <c r="Q1385" s="138"/>
      <c r="R1385" s="138"/>
    </row>
    <row r="1386" spans="1:18" s="134" customFormat="1" x14ac:dyDescent="0.25">
      <c r="A1386" s="98">
        <v>43396</v>
      </c>
      <c r="B1386" s="99">
        <v>180177938</v>
      </c>
      <c r="C1386" s="100">
        <v>3</v>
      </c>
      <c r="D1386" s="34">
        <v>361550</v>
      </c>
      <c r="E1386" s="99"/>
      <c r="F1386" s="100"/>
      <c r="G1386" s="34"/>
      <c r="H1386" s="102"/>
      <c r="I1386" s="102"/>
      <c r="J1386" s="34"/>
      <c r="K1386" s="138"/>
      <c r="L1386" s="138"/>
      <c r="M1386" s="138"/>
      <c r="N1386" s="138"/>
      <c r="O1386" s="138"/>
      <c r="P1386" s="138"/>
      <c r="Q1386" s="138"/>
      <c r="R1386" s="138"/>
    </row>
    <row r="1387" spans="1:18" s="134" customFormat="1" x14ac:dyDescent="0.25">
      <c r="A1387" s="98">
        <v>43396</v>
      </c>
      <c r="B1387" s="99">
        <v>180177946</v>
      </c>
      <c r="C1387" s="100">
        <v>3</v>
      </c>
      <c r="D1387" s="34">
        <v>292338</v>
      </c>
      <c r="E1387" s="99"/>
      <c r="F1387" s="100"/>
      <c r="G1387" s="34"/>
      <c r="H1387" s="102"/>
      <c r="I1387" s="102"/>
      <c r="J1387" s="34"/>
      <c r="K1387" s="138"/>
      <c r="L1387" s="138"/>
      <c r="M1387" s="138"/>
      <c r="N1387" s="138"/>
      <c r="O1387" s="138"/>
      <c r="P1387" s="138"/>
      <c r="Q1387" s="138"/>
      <c r="R1387" s="138"/>
    </row>
    <row r="1388" spans="1:18" s="134" customFormat="1" x14ac:dyDescent="0.25">
      <c r="A1388" s="98">
        <v>43397</v>
      </c>
      <c r="B1388" s="99">
        <v>180177979</v>
      </c>
      <c r="C1388" s="100">
        <v>13</v>
      </c>
      <c r="D1388" s="34">
        <v>1651913</v>
      </c>
      <c r="E1388" s="99"/>
      <c r="F1388" s="100"/>
      <c r="G1388" s="34"/>
      <c r="H1388" s="102"/>
      <c r="I1388" s="102"/>
      <c r="J1388" s="34"/>
      <c r="K1388" s="138"/>
      <c r="L1388" s="138"/>
      <c r="M1388" s="138"/>
      <c r="N1388" s="138"/>
      <c r="O1388" s="138"/>
      <c r="P1388" s="138"/>
      <c r="Q1388" s="138"/>
      <c r="R1388" s="138"/>
    </row>
    <row r="1389" spans="1:18" s="134" customFormat="1" x14ac:dyDescent="0.25">
      <c r="A1389" s="98"/>
      <c r="B1389" s="99"/>
      <c r="C1389" s="100"/>
      <c r="D1389" s="34"/>
      <c r="E1389" s="99"/>
      <c r="F1389" s="100"/>
      <c r="G1389" s="34"/>
      <c r="H1389" s="102"/>
      <c r="I1389" s="102"/>
      <c r="J1389" s="34"/>
      <c r="K1389" s="138"/>
      <c r="L1389" s="138"/>
      <c r="M1389" s="138"/>
      <c r="N1389" s="138"/>
      <c r="O1389" s="138"/>
      <c r="P1389" s="138"/>
      <c r="Q1389" s="138"/>
      <c r="R1389" s="138"/>
    </row>
    <row r="1390" spans="1:18" x14ac:dyDescent="0.25">
      <c r="A1390" s="235"/>
      <c r="B1390" s="234"/>
      <c r="C1390" s="240"/>
      <c r="D1390" s="236"/>
      <c r="E1390" s="234"/>
      <c r="F1390" s="240"/>
      <c r="G1390" s="236"/>
      <c r="H1390" s="239"/>
      <c r="I1390" s="239"/>
      <c r="J1390" s="236"/>
    </row>
    <row r="1391" spans="1:18" s="218" customFormat="1" x14ac:dyDescent="0.25">
      <c r="A1391" s="226"/>
      <c r="B1391" s="223" t="s">
        <v>11</v>
      </c>
      <c r="C1391" s="232">
        <f>SUM(C8:C1390)</f>
        <v>14154</v>
      </c>
      <c r="D1391" s="224">
        <f>SUM(D8:D1390)</f>
        <v>1531348358</v>
      </c>
      <c r="E1391" s="223" t="s">
        <v>11</v>
      </c>
      <c r="F1391" s="232">
        <f>SUM(F8:F1390)</f>
        <v>1295</v>
      </c>
      <c r="G1391" s="224">
        <f>SUM(G8:G1390)</f>
        <v>141219458</v>
      </c>
      <c r="H1391" s="232">
        <f>SUM(H8:H1390)</f>
        <v>0</v>
      </c>
      <c r="I1391" s="232">
        <f>SUM(I8:I1390)</f>
        <v>1372645433</v>
      </c>
      <c r="J1391" s="224"/>
      <c r="K1391" s="220"/>
      <c r="L1391" s="220"/>
      <c r="M1391" s="220"/>
      <c r="N1391" s="220"/>
      <c r="O1391" s="220"/>
      <c r="P1391" s="220"/>
      <c r="Q1391" s="220"/>
      <c r="R1391" s="220"/>
    </row>
    <row r="1392" spans="1:18" s="218" customFormat="1" x14ac:dyDescent="0.25">
      <c r="A1392" s="226"/>
      <c r="B1392" s="223"/>
      <c r="C1392" s="232"/>
      <c r="D1392" s="224"/>
      <c r="E1392" s="223"/>
      <c r="F1392" s="232"/>
      <c r="G1392" s="224"/>
      <c r="H1392" s="232"/>
      <c r="I1392" s="232"/>
      <c r="J1392" s="224"/>
      <c r="K1392" s="220"/>
      <c r="M1392" s="220"/>
      <c r="N1392" s="220"/>
      <c r="O1392" s="220"/>
      <c r="P1392" s="220"/>
      <c r="Q1392" s="220"/>
      <c r="R1392" s="220"/>
    </row>
    <row r="1393" spans="1:18" x14ac:dyDescent="0.25">
      <c r="A1393" s="225"/>
      <c r="B1393" s="226"/>
      <c r="C1393" s="240"/>
      <c r="D1393" s="236"/>
      <c r="E1393" s="223"/>
      <c r="F1393" s="240"/>
      <c r="G1393" s="414" t="s">
        <v>12</v>
      </c>
      <c r="H1393" s="415"/>
      <c r="I1393" s="236"/>
      <c r="J1393" s="227">
        <f>SUM(D8:D1390)</f>
        <v>1531348358</v>
      </c>
      <c r="P1393" s="220"/>
      <c r="Q1393" s="220"/>
      <c r="R1393" s="233"/>
    </row>
    <row r="1394" spans="1:18" x14ac:dyDescent="0.25">
      <c r="A1394" s="235"/>
      <c r="B1394" s="234"/>
      <c r="C1394" s="240"/>
      <c r="D1394" s="236"/>
      <c r="E1394" s="234"/>
      <c r="F1394" s="240"/>
      <c r="G1394" s="414" t="s">
        <v>13</v>
      </c>
      <c r="H1394" s="415"/>
      <c r="I1394" s="237"/>
      <c r="J1394" s="227">
        <f>SUM(G8:G1390)</f>
        <v>141219458</v>
      </c>
      <c r="R1394" s="233"/>
    </row>
    <row r="1395" spans="1:18" x14ac:dyDescent="0.25">
      <c r="A1395" s="228"/>
      <c r="B1395" s="237"/>
      <c r="C1395" s="240"/>
      <c r="D1395" s="236"/>
      <c r="E1395" s="234"/>
      <c r="F1395" s="240"/>
      <c r="G1395" s="414" t="s">
        <v>14</v>
      </c>
      <c r="H1395" s="415"/>
      <c r="I1395" s="229"/>
      <c r="J1395" s="229">
        <f>J1393-J1394</f>
        <v>1390128900</v>
      </c>
      <c r="L1395" s="220"/>
      <c r="R1395" s="233"/>
    </row>
    <row r="1396" spans="1:18" x14ac:dyDescent="0.25">
      <c r="A1396" s="235"/>
      <c r="B1396" s="230"/>
      <c r="C1396" s="240"/>
      <c r="D1396" s="231"/>
      <c r="E1396" s="234"/>
      <c r="F1396" s="240"/>
      <c r="G1396" s="414" t="s">
        <v>15</v>
      </c>
      <c r="H1396" s="415"/>
      <c r="I1396" s="237"/>
      <c r="J1396" s="227">
        <f>SUM(H8:H1390)</f>
        <v>0</v>
      </c>
      <c r="R1396" s="233"/>
    </row>
    <row r="1397" spans="1:18" x14ac:dyDescent="0.25">
      <c r="A1397" s="235"/>
      <c r="B1397" s="230"/>
      <c r="C1397" s="240"/>
      <c r="D1397" s="231"/>
      <c r="E1397" s="234"/>
      <c r="F1397" s="240"/>
      <c r="G1397" s="414" t="s">
        <v>16</v>
      </c>
      <c r="H1397" s="415"/>
      <c r="I1397" s="237"/>
      <c r="J1397" s="227">
        <f>J1395+J1396</f>
        <v>1390128900</v>
      </c>
      <c r="R1397" s="233"/>
    </row>
    <row r="1398" spans="1:18" x14ac:dyDescent="0.25">
      <c r="A1398" s="235"/>
      <c r="B1398" s="230"/>
      <c r="C1398" s="240"/>
      <c r="D1398" s="231"/>
      <c r="E1398" s="234"/>
      <c r="F1398" s="240"/>
      <c r="G1398" s="414" t="s">
        <v>5</v>
      </c>
      <c r="H1398" s="415"/>
      <c r="I1398" s="237"/>
      <c r="J1398" s="227">
        <f>SUM(I8:I1390)</f>
        <v>1372645433</v>
      </c>
      <c r="R1398" s="233"/>
    </row>
    <row r="1399" spans="1:18" x14ac:dyDescent="0.25">
      <c r="A1399" s="235"/>
      <c r="B1399" s="230"/>
      <c r="C1399" s="240"/>
      <c r="D1399" s="231"/>
      <c r="E1399" s="234"/>
      <c r="F1399" s="240"/>
      <c r="G1399" s="414" t="s">
        <v>32</v>
      </c>
      <c r="H1399" s="415"/>
      <c r="I1399" s="234" t="str">
        <f>IF(J1399&gt;0,"SALDO",IF(J1399&lt;0,"PIUTANG",IF(J1399=0,"LUNAS")))</f>
        <v>PIUTANG</v>
      </c>
      <c r="J1399" s="227">
        <f>J1398-J1397</f>
        <v>-17483467</v>
      </c>
      <c r="R1399" s="233"/>
    </row>
  </sheetData>
  <mergeCells count="13">
    <mergeCell ref="A5:J5"/>
    <mergeCell ref="A6:A7"/>
    <mergeCell ref="B6:G6"/>
    <mergeCell ref="H6:H7"/>
    <mergeCell ref="I6:I7"/>
    <mergeCell ref="J6:J7"/>
    <mergeCell ref="G1399:H1399"/>
    <mergeCell ref="G1393:H1393"/>
    <mergeCell ref="G1394:H1394"/>
    <mergeCell ref="G1395:H1395"/>
    <mergeCell ref="G1396:H1396"/>
    <mergeCell ref="G1397:H1397"/>
    <mergeCell ref="G1398:H1398"/>
  </mergeCells>
  <hyperlinks>
    <hyperlink ref="I3" r:id="rId1"/>
  </hyperlinks>
  <pageMargins left="0.15" right="0.12" top="0.75" bottom="0.75" header="0.3" footer="0.3"/>
  <pageSetup scale="87" orientation="portrait" horizontalDpi="120" verticalDpi="72"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>
    <pageSetUpPr fitToPage="1"/>
  </sheetPr>
  <dimension ref="A1:P752"/>
  <sheetViews>
    <sheetView zoomScaleNormal="100" workbookViewId="0">
      <pane ySplit="6" topLeftCell="A726" activePane="bottomLeft" state="frozen"/>
      <selection pane="bottomLeft" activeCell="A737" sqref="A737:XFD737"/>
    </sheetView>
  </sheetViews>
  <sheetFormatPr defaultRowHeight="15" x14ac:dyDescent="0.25"/>
  <cols>
    <col min="1" max="1" width="9.140625" style="328" customWidth="1"/>
    <col min="2" max="2" width="11.85546875" style="328" bestFit="1" customWidth="1"/>
    <col min="3" max="3" width="7.7109375" style="329" customWidth="1"/>
    <col min="4" max="4" width="14.28515625" style="328" customWidth="1"/>
    <col min="5" max="5" width="10.28515625" style="328" customWidth="1"/>
    <col min="6" max="6" width="7" style="329" bestFit="1" customWidth="1"/>
    <col min="7" max="7" width="12.85546875" style="328" customWidth="1"/>
    <col min="8" max="8" width="11.7109375" style="328" customWidth="1"/>
    <col min="9" max="9" width="15.28515625" style="327" customWidth="1"/>
    <col min="10" max="10" width="16.7109375" style="328" customWidth="1"/>
    <col min="11" max="11" width="9.140625" style="327"/>
    <col min="12" max="12" width="11.7109375" style="327" bestFit="1" customWidth="1"/>
    <col min="13" max="13" width="12.5703125" style="327" bestFit="1" customWidth="1"/>
    <col min="14" max="14" width="9.28515625" style="327" bestFit="1" customWidth="1"/>
    <col min="15" max="16" width="10.5703125" style="219" bestFit="1" customWidth="1"/>
    <col min="17" max="16384" width="9.140625" style="328"/>
  </cols>
  <sheetData>
    <row r="1" spans="1:16" x14ac:dyDescent="0.25">
      <c r="A1" s="324" t="s">
        <v>0</v>
      </c>
      <c r="B1" s="324"/>
      <c r="C1" s="325" t="s">
        <v>196</v>
      </c>
      <c r="D1" s="324"/>
      <c r="E1" s="324"/>
      <c r="F1" s="422" t="s">
        <v>22</v>
      </c>
      <c r="G1" s="422"/>
      <c r="H1" s="422"/>
      <c r="I1" s="326" t="s">
        <v>27</v>
      </c>
      <c r="J1" s="324"/>
      <c r="L1" s="327">
        <f>SUM(D619:D619)</f>
        <v>1155875</v>
      </c>
      <c r="O1" s="233" t="s">
        <v>197</v>
      </c>
    </row>
    <row r="2" spans="1:16" x14ac:dyDescent="0.25">
      <c r="A2" s="324" t="s">
        <v>1</v>
      </c>
      <c r="B2" s="324"/>
      <c r="C2" s="325" t="s">
        <v>19</v>
      </c>
      <c r="D2" s="324"/>
      <c r="E2" s="324"/>
      <c r="F2" s="422" t="s">
        <v>21</v>
      </c>
      <c r="G2" s="422"/>
      <c r="H2" s="422"/>
      <c r="I2" s="326">
        <f>J751*-1</f>
        <v>-1083297</v>
      </c>
      <c r="J2" s="324"/>
      <c r="L2" s="327">
        <f>SUM(G619:G619)</f>
        <v>118038</v>
      </c>
      <c r="O2" s="233" t="s">
        <v>198</v>
      </c>
    </row>
    <row r="3" spans="1:16" x14ac:dyDescent="0.25">
      <c r="L3" s="327">
        <f>L1-L2</f>
        <v>1037837</v>
      </c>
      <c r="M3" s="327">
        <v>794325</v>
      </c>
    </row>
    <row r="4" spans="1:16" ht="19.5" x14ac:dyDescent="0.25">
      <c r="A4" s="423"/>
      <c r="B4" s="424"/>
      <c r="C4" s="424"/>
      <c r="D4" s="424"/>
      <c r="E4" s="424"/>
      <c r="F4" s="424"/>
      <c r="G4" s="424"/>
      <c r="H4" s="424"/>
      <c r="I4" s="424"/>
      <c r="J4" s="425"/>
      <c r="O4" s="219">
        <v>1924738</v>
      </c>
    </row>
    <row r="5" spans="1:16" x14ac:dyDescent="0.25">
      <c r="A5" s="426" t="s">
        <v>2</v>
      </c>
      <c r="B5" s="428" t="s">
        <v>3</v>
      </c>
      <c r="C5" s="429"/>
      <c r="D5" s="429"/>
      <c r="E5" s="429"/>
      <c r="F5" s="429"/>
      <c r="G5" s="430"/>
      <c r="H5" s="431" t="s">
        <v>4</v>
      </c>
      <c r="I5" s="433" t="s">
        <v>5</v>
      </c>
      <c r="J5" s="435" t="s">
        <v>6</v>
      </c>
    </row>
    <row r="6" spans="1:16" x14ac:dyDescent="0.25">
      <c r="A6" s="427"/>
      <c r="B6" s="330" t="s">
        <v>7</v>
      </c>
      <c r="C6" s="331" t="s">
        <v>8</v>
      </c>
      <c r="D6" s="332" t="s">
        <v>9</v>
      </c>
      <c r="E6" s="330" t="s">
        <v>10</v>
      </c>
      <c r="F6" s="331" t="s">
        <v>8</v>
      </c>
      <c r="G6" s="332" t="s">
        <v>9</v>
      </c>
      <c r="H6" s="432"/>
      <c r="I6" s="434"/>
      <c r="J6" s="436"/>
    </row>
    <row r="7" spans="1:16" x14ac:dyDescent="0.25">
      <c r="A7" s="333">
        <v>43126</v>
      </c>
      <c r="B7" s="334">
        <v>180152392</v>
      </c>
      <c r="C7" s="335">
        <v>4</v>
      </c>
      <c r="D7" s="336">
        <v>300650</v>
      </c>
      <c r="E7" s="337">
        <v>180040057</v>
      </c>
      <c r="F7" s="335">
        <v>3</v>
      </c>
      <c r="G7" s="336">
        <v>285950</v>
      </c>
      <c r="H7" s="337"/>
      <c r="I7" s="338"/>
      <c r="J7" s="336"/>
      <c r="K7" s="328"/>
      <c r="L7" s="328"/>
      <c r="M7" s="328"/>
      <c r="N7" s="328"/>
      <c r="O7" s="366"/>
      <c r="P7" s="366"/>
    </row>
    <row r="8" spans="1:16" x14ac:dyDescent="0.25">
      <c r="A8" s="333">
        <v>43126</v>
      </c>
      <c r="B8" s="334">
        <v>180152407</v>
      </c>
      <c r="C8" s="335">
        <v>4</v>
      </c>
      <c r="D8" s="336">
        <v>405213</v>
      </c>
      <c r="E8" s="337"/>
      <c r="F8" s="335"/>
      <c r="G8" s="336"/>
      <c r="H8" s="337"/>
      <c r="I8" s="338"/>
      <c r="J8" s="336"/>
      <c r="K8" s="328"/>
      <c r="L8" s="328"/>
      <c r="M8" s="328"/>
      <c r="N8" s="328"/>
      <c r="O8" s="366"/>
      <c r="P8" s="366"/>
    </row>
    <row r="9" spans="1:16" x14ac:dyDescent="0.25">
      <c r="A9" s="333">
        <v>43126</v>
      </c>
      <c r="B9" s="334">
        <v>180152415</v>
      </c>
      <c r="C9" s="335">
        <v>4</v>
      </c>
      <c r="D9" s="336">
        <v>286038</v>
      </c>
      <c r="E9" s="337"/>
      <c r="F9" s="335"/>
      <c r="G9" s="336"/>
      <c r="H9" s="337"/>
      <c r="I9" s="338"/>
      <c r="J9" s="336"/>
      <c r="K9" s="328"/>
      <c r="L9" s="328"/>
      <c r="M9" s="328"/>
      <c r="N9" s="328"/>
      <c r="O9" s="366"/>
      <c r="P9" s="366"/>
    </row>
    <row r="10" spans="1:16" x14ac:dyDescent="0.25">
      <c r="A10" s="333">
        <v>43126</v>
      </c>
      <c r="B10" s="334">
        <v>180152442</v>
      </c>
      <c r="C10" s="335">
        <v>1</v>
      </c>
      <c r="D10" s="336">
        <v>102900</v>
      </c>
      <c r="E10" s="337"/>
      <c r="F10" s="335"/>
      <c r="G10" s="336"/>
      <c r="H10" s="337"/>
      <c r="I10" s="338">
        <v>808851</v>
      </c>
      <c r="J10" s="336" t="s">
        <v>17</v>
      </c>
      <c r="K10" s="328"/>
      <c r="L10" s="328"/>
      <c r="M10" s="328"/>
      <c r="N10" s="328"/>
      <c r="O10" s="366"/>
      <c r="P10" s="366"/>
    </row>
    <row r="11" spans="1:16" x14ac:dyDescent="0.25">
      <c r="A11" s="333">
        <v>43127</v>
      </c>
      <c r="B11" s="334">
        <v>180152473</v>
      </c>
      <c r="C11" s="335">
        <v>2</v>
      </c>
      <c r="D11" s="336">
        <v>133700</v>
      </c>
      <c r="E11" s="337">
        <v>180040072</v>
      </c>
      <c r="F11" s="335">
        <v>4</v>
      </c>
      <c r="G11" s="336">
        <v>465325</v>
      </c>
      <c r="H11" s="337"/>
      <c r="I11" s="338"/>
      <c r="J11" s="336"/>
      <c r="K11" s="328"/>
      <c r="L11" s="328"/>
      <c r="M11" s="328"/>
      <c r="N11" s="328"/>
      <c r="O11" s="366"/>
      <c r="P11" s="366"/>
    </row>
    <row r="12" spans="1:16" x14ac:dyDescent="0.25">
      <c r="A12" s="333">
        <v>43127</v>
      </c>
      <c r="B12" s="334">
        <v>180152497</v>
      </c>
      <c r="C12" s="335">
        <v>3</v>
      </c>
      <c r="D12" s="336">
        <v>283500</v>
      </c>
      <c r="E12" s="337"/>
      <c r="F12" s="335"/>
      <c r="G12" s="336"/>
      <c r="H12" s="337"/>
      <c r="I12" s="338"/>
      <c r="J12" s="336"/>
      <c r="K12" s="328"/>
      <c r="L12" s="328"/>
      <c r="M12" s="328"/>
      <c r="N12" s="328"/>
      <c r="O12" s="366"/>
      <c r="P12" s="366"/>
    </row>
    <row r="13" spans="1:16" x14ac:dyDescent="0.25">
      <c r="A13" s="333">
        <v>43127</v>
      </c>
      <c r="B13" s="334">
        <v>180152498</v>
      </c>
      <c r="C13" s="335">
        <v>2</v>
      </c>
      <c r="D13" s="336">
        <v>88550</v>
      </c>
      <c r="E13" s="337"/>
      <c r="F13" s="335"/>
      <c r="G13" s="336"/>
      <c r="H13" s="337"/>
      <c r="I13" s="338">
        <v>40425</v>
      </c>
      <c r="J13" s="336" t="s">
        <v>17</v>
      </c>
      <c r="K13" s="328"/>
      <c r="L13" s="328"/>
      <c r="M13" s="328"/>
      <c r="N13" s="328"/>
      <c r="O13" s="366"/>
      <c r="P13" s="366"/>
    </row>
    <row r="14" spans="1:16" x14ac:dyDescent="0.25">
      <c r="A14" s="333">
        <v>43129</v>
      </c>
      <c r="B14" s="334">
        <v>180152595</v>
      </c>
      <c r="C14" s="335">
        <v>15</v>
      </c>
      <c r="D14" s="336">
        <v>953138</v>
      </c>
      <c r="E14" s="337">
        <v>180040107</v>
      </c>
      <c r="F14" s="335">
        <v>5</v>
      </c>
      <c r="G14" s="336">
        <v>537688</v>
      </c>
      <c r="H14" s="337"/>
      <c r="I14" s="338"/>
      <c r="J14" s="336"/>
      <c r="K14" s="328"/>
      <c r="L14" s="328"/>
      <c r="M14" s="328"/>
      <c r="N14" s="328"/>
      <c r="O14" s="366"/>
      <c r="P14" s="366"/>
    </row>
    <row r="15" spans="1:16" x14ac:dyDescent="0.25">
      <c r="A15" s="333">
        <v>43129</v>
      </c>
      <c r="B15" s="334">
        <v>180152607</v>
      </c>
      <c r="C15" s="335">
        <v>11</v>
      </c>
      <c r="D15" s="336">
        <v>1313375</v>
      </c>
      <c r="E15" s="337"/>
      <c r="F15" s="335"/>
      <c r="G15" s="336"/>
      <c r="H15" s="337"/>
      <c r="I15" s="338"/>
      <c r="J15" s="336"/>
      <c r="K15" s="328"/>
      <c r="L15" s="328"/>
      <c r="M15" s="328"/>
      <c r="N15" s="328"/>
      <c r="O15" s="366"/>
      <c r="P15" s="366"/>
    </row>
    <row r="16" spans="1:16" x14ac:dyDescent="0.25">
      <c r="A16" s="333">
        <v>43129</v>
      </c>
      <c r="B16" s="334">
        <v>180152616</v>
      </c>
      <c r="C16" s="335">
        <v>2</v>
      </c>
      <c r="D16" s="336">
        <v>181038</v>
      </c>
      <c r="E16" s="337"/>
      <c r="F16" s="335"/>
      <c r="G16" s="336"/>
      <c r="H16" s="337"/>
      <c r="I16" s="338"/>
      <c r="J16" s="336"/>
      <c r="K16" s="328"/>
      <c r="L16" s="328"/>
      <c r="M16" s="328"/>
      <c r="N16" s="328"/>
      <c r="O16" s="366"/>
      <c r="P16" s="366"/>
    </row>
    <row r="17" spans="1:16" x14ac:dyDescent="0.25">
      <c r="A17" s="333">
        <v>43129</v>
      </c>
      <c r="B17" s="334">
        <v>180152644</v>
      </c>
      <c r="C17" s="335">
        <v>3</v>
      </c>
      <c r="D17" s="336">
        <v>238000</v>
      </c>
      <c r="E17" s="337"/>
      <c r="F17" s="335"/>
      <c r="G17" s="336"/>
      <c r="H17" s="337"/>
      <c r="I17" s="338">
        <v>2147863</v>
      </c>
      <c r="J17" s="336" t="s">
        <v>17</v>
      </c>
      <c r="K17" s="328"/>
      <c r="L17" s="328"/>
      <c r="M17" s="328"/>
      <c r="N17" s="328"/>
      <c r="O17" s="366"/>
      <c r="P17" s="366"/>
    </row>
    <row r="18" spans="1:16" x14ac:dyDescent="0.25">
      <c r="A18" s="333">
        <v>43130</v>
      </c>
      <c r="B18" s="334">
        <v>180152667</v>
      </c>
      <c r="C18" s="335">
        <v>6</v>
      </c>
      <c r="D18" s="336">
        <v>481425</v>
      </c>
      <c r="E18" s="337">
        <v>180040116</v>
      </c>
      <c r="F18" s="335">
        <v>4</v>
      </c>
      <c r="G18" s="336">
        <v>345975</v>
      </c>
      <c r="H18" s="337"/>
      <c r="I18" s="338"/>
      <c r="J18" s="336"/>
      <c r="K18" s="328"/>
      <c r="L18" s="328"/>
      <c r="M18" s="328"/>
      <c r="N18" s="328"/>
      <c r="O18" s="366"/>
      <c r="P18" s="366"/>
    </row>
    <row r="19" spans="1:16" x14ac:dyDescent="0.25">
      <c r="A19" s="333">
        <v>43130</v>
      </c>
      <c r="B19" s="334">
        <v>180152684</v>
      </c>
      <c r="C19" s="335">
        <v>9</v>
      </c>
      <c r="D19" s="336">
        <v>835275</v>
      </c>
      <c r="E19" s="337"/>
      <c r="F19" s="335"/>
      <c r="G19" s="336"/>
      <c r="H19" s="337"/>
      <c r="I19" s="338"/>
      <c r="J19" s="336"/>
      <c r="K19" s="328"/>
      <c r="L19" s="328"/>
      <c r="M19" s="328"/>
      <c r="N19" s="328"/>
      <c r="O19" s="366"/>
      <c r="P19" s="366"/>
    </row>
    <row r="20" spans="1:16" x14ac:dyDescent="0.25">
      <c r="A20" s="333">
        <v>43130</v>
      </c>
      <c r="B20" s="334">
        <v>180152690</v>
      </c>
      <c r="C20" s="335">
        <v>4</v>
      </c>
      <c r="D20" s="336">
        <v>385175</v>
      </c>
      <c r="E20" s="337"/>
      <c r="F20" s="335"/>
      <c r="G20" s="336"/>
      <c r="H20" s="337"/>
      <c r="I20" s="338"/>
      <c r="J20" s="336"/>
      <c r="K20" s="328"/>
      <c r="L20" s="328"/>
      <c r="M20" s="328"/>
      <c r="N20" s="328"/>
      <c r="O20" s="366"/>
      <c r="P20" s="366"/>
    </row>
    <row r="21" spans="1:16" x14ac:dyDescent="0.25">
      <c r="A21" s="333">
        <v>43130</v>
      </c>
      <c r="B21" s="334">
        <v>180152723</v>
      </c>
      <c r="C21" s="335">
        <v>3</v>
      </c>
      <c r="D21" s="336">
        <v>131425</v>
      </c>
      <c r="E21" s="337"/>
      <c r="F21" s="335"/>
      <c r="G21" s="336"/>
      <c r="H21" s="337"/>
      <c r="I21" s="338"/>
      <c r="J21" s="336"/>
      <c r="K21" s="328"/>
      <c r="L21" s="328"/>
      <c r="M21" s="328"/>
      <c r="N21" s="328"/>
      <c r="O21" s="366"/>
      <c r="P21" s="366"/>
    </row>
    <row r="22" spans="1:16" x14ac:dyDescent="0.25">
      <c r="A22" s="333">
        <v>43130</v>
      </c>
      <c r="B22" s="334">
        <v>180152725</v>
      </c>
      <c r="C22" s="335">
        <v>3</v>
      </c>
      <c r="D22" s="336">
        <v>325150</v>
      </c>
      <c r="E22" s="337"/>
      <c r="F22" s="335"/>
      <c r="G22" s="336"/>
      <c r="H22" s="337"/>
      <c r="I22" s="338">
        <v>1812475</v>
      </c>
      <c r="J22" s="336" t="s">
        <v>17</v>
      </c>
      <c r="K22" s="328"/>
      <c r="L22" s="328"/>
      <c r="M22" s="328"/>
      <c r="N22" s="328"/>
      <c r="O22" s="366"/>
      <c r="P22" s="366"/>
    </row>
    <row r="23" spans="1:16" x14ac:dyDescent="0.25">
      <c r="A23" s="333">
        <v>43131</v>
      </c>
      <c r="B23" s="334">
        <v>180152741</v>
      </c>
      <c r="C23" s="335">
        <v>13</v>
      </c>
      <c r="D23" s="336">
        <v>988050</v>
      </c>
      <c r="E23" s="337">
        <v>180040129</v>
      </c>
      <c r="F23" s="335">
        <v>9</v>
      </c>
      <c r="G23" s="336">
        <v>928113</v>
      </c>
      <c r="H23" s="337"/>
      <c r="I23" s="338"/>
      <c r="J23" s="336"/>
      <c r="K23" s="328"/>
      <c r="L23" s="328"/>
      <c r="M23" s="328"/>
      <c r="N23" s="328"/>
      <c r="O23" s="366"/>
      <c r="P23" s="366"/>
    </row>
    <row r="24" spans="1:16" x14ac:dyDescent="0.25">
      <c r="A24" s="333">
        <v>43131</v>
      </c>
      <c r="B24" s="334">
        <v>180152743</v>
      </c>
      <c r="C24" s="335">
        <v>1</v>
      </c>
      <c r="D24" s="336">
        <v>91963</v>
      </c>
      <c r="E24" s="337"/>
      <c r="F24" s="335"/>
      <c r="G24" s="336"/>
      <c r="H24" s="337"/>
      <c r="I24" s="338"/>
      <c r="J24" s="336"/>
      <c r="K24" s="328"/>
      <c r="L24" s="328"/>
      <c r="M24" s="328"/>
      <c r="N24" s="328"/>
      <c r="O24" s="366"/>
      <c r="P24" s="366"/>
    </row>
    <row r="25" spans="1:16" x14ac:dyDescent="0.25">
      <c r="A25" s="333">
        <v>43131</v>
      </c>
      <c r="B25" s="334">
        <v>180152764</v>
      </c>
      <c r="C25" s="335">
        <v>5</v>
      </c>
      <c r="D25" s="336">
        <v>527713</v>
      </c>
      <c r="E25" s="337"/>
      <c r="F25" s="335"/>
      <c r="G25" s="336"/>
      <c r="H25" s="337"/>
      <c r="I25" s="338"/>
      <c r="J25" s="336"/>
      <c r="K25" s="328"/>
      <c r="L25" s="328"/>
      <c r="M25" s="328"/>
      <c r="N25" s="328"/>
      <c r="O25" s="366"/>
      <c r="P25" s="366"/>
    </row>
    <row r="26" spans="1:16" x14ac:dyDescent="0.25">
      <c r="A26" s="333">
        <v>43131</v>
      </c>
      <c r="B26" s="334">
        <v>180152770</v>
      </c>
      <c r="C26" s="335">
        <v>3</v>
      </c>
      <c r="D26" s="336">
        <v>236688</v>
      </c>
      <c r="E26" s="337"/>
      <c r="F26" s="335"/>
      <c r="G26" s="336"/>
      <c r="H26" s="337"/>
      <c r="I26" s="338"/>
      <c r="J26" s="336"/>
      <c r="K26" s="328"/>
      <c r="L26" s="328"/>
      <c r="M26" s="328"/>
      <c r="N26" s="328"/>
      <c r="O26" s="366"/>
      <c r="P26" s="366"/>
    </row>
    <row r="27" spans="1:16" x14ac:dyDescent="0.25">
      <c r="A27" s="333">
        <v>43131</v>
      </c>
      <c r="B27" s="334">
        <v>180152792</v>
      </c>
      <c r="C27" s="335">
        <v>1</v>
      </c>
      <c r="D27" s="336">
        <v>91963</v>
      </c>
      <c r="E27" s="337"/>
      <c r="F27" s="335"/>
      <c r="G27" s="336"/>
      <c r="H27" s="337"/>
      <c r="I27" s="338"/>
      <c r="J27" s="336"/>
      <c r="K27" s="328"/>
      <c r="L27" s="328"/>
      <c r="M27" s="328"/>
      <c r="N27" s="328"/>
      <c r="O27" s="366"/>
      <c r="P27" s="366"/>
    </row>
    <row r="28" spans="1:16" x14ac:dyDescent="0.25">
      <c r="A28" s="333">
        <v>43131</v>
      </c>
      <c r="B28" s="334">
        <v>180152797</v>
      </c>
      <c r="C28" s="335">
        <v>3</v>
      </c>
      <c r="D28" s="336">
        <v>466988</v>
      </c>
      <c r="E28" s="337"/>
      <c r="F28" s="335"/>
      <c r="G28" s="336"/>
      <c r="H28" s="337"/>
      <c r="I28" s="338"/>
      <c r="J28" s="336"/>
      <c r="K28" s="328"/>
      <c r="L28" s="328"/>
      <c r="M28" s="328"/>
      <c r="N28" s="328"/>
      <c r="O28" s="366"/>
      <c r="P28" s="366"/>
    </row>
    <row r="29" spans="1:16" x14ac:dyDescent="0.25">
      <c r="A29" s="333">
        <v>43131</v>
      </c>
      <c r="B29" s="334">
        <v>180152798</v>
      </c>
      <c r="C29" s="335">
        <v>2</v>
      </c>
      <c r="D29" s="336">
        <v>185675</v>
      </c>
      <c r="E29" s="337"/>
      <c r="F29" s="335"/>
      <c r="G29" s="336"/>
      <c r="H29" s="337"/>
      <c r="I29" s="338">
        <v>1660927</v>
      </c>
      <c r="J29" s="336" t="s">
        <v>17</v>
      </c>
      <c r="K29" s="328"/>
      <c r="L29" s="328"/>
      <c r="M29" s="328"/>
      <c r="N29" s="328"/>
      <c r="O29" s="366"/>
      <c r="P29" s="366"/>
    </row>
    <row r="30" spans="1:16" x14ac:dyDescent="0.25">
      <c r="A30" s="333">
        <v>43132</v>
      </c>
      <c r="B30" s="334">
        <v>180152814</v>
      </c>
      <c r="C30" s="335">
        <v>9</v>
      </c>
      <c r="D30" s="336">
        <v>868350</v>
      </c>
      <c r="E30" s="337">
        <v>180040141</v>
      </c>
      <c r="F30" s="335">
        <v>2</v>
      </c>
      <c r="G30" s="336">
        <v>195738</v>
      </c>
      <c r="H30" s="337"/>
      <c r="I30" s="338"/>
      <c r="J30" s="336"/>
      <c r="K30" s="328"/>
      <c r="L30" s="328"/>
      <c r="M30" s="328"/>
      <c r="N30" s="328"/>
      <c r="O30" s="366"/>
      <c r="P30" s="366"/>
    </row>
    <row r="31" spans="1:16" x14ac:dyDescent="0.25">
      <c r="A31" s="333">
        <v>43132</v>
      </c>
      <c r="B31" s="334">
        <v>180152817</v>
      </c>
      <c r="C31" s="335">
        <v>12</v>
      </c>
      <c r="D31" s="336">
        <v>826788</v>
      </c>
      <c r="E31" s="337"/>
      <c r="F31" s="335"/>
      <c r="G31" s="336"/>
      <c r="H31" s="337"/>
      <c r="I31" s="338"/>
      <c r="J31" s="336"/>
      <c r="K31" s="328"/>
      <c r="L31" s="328"/>
      <c r="M31" s="328"/>
      <c r="N31" s="328"/>
      <c r="O31" s="366"/>
      <c r="P31" s="366"/>
    </row>
    <row r="32" spans="1:16" x14ac:dyDescent="0.25">
      <c r="A32" s="333">
        <v>43132</v>
      </c>
      <c r="B32" s="334">
        <v>180152840</v>
      </c>
      <c r="C32" s="335">
        <v>4</v>
      </c>
      <c r="D32" s="336">
        <v>378525</v>
      </c>
      <c r="E32" s="337"/>
      <c r="F32" s="335"/>
      <c r="G32" s="336"/>
      <c r="H32" s="337"/>
      <c r="I32" s="338"/>
      <c r="J32" s="336"/>
      <c r="K32" s="328"/>
      <c r="L32" s="328"/>
      <c r="M32" s="328"/>
      <c r="N32" s="328"/>
      <c r="O32" s="366"/>
      <c r="P32" s="366"/>
    </row>
    <row r="33" spans="1:16" x14ac:dyDescent="0.25">
      <c r="A33" s="333">
        <v>43132</v>
      </c>
      <c r="B33" s="334">
        <v>180152865</v>
      </c>
      <c r="C33" s="335">
        <v>2</v>
      </c>
      <c r="D33" s="336">
        <v>134225</v>
      </c>
      <c r="E33" s="337"/>
      <c r="F33" s="335"/>
      <c r="G33" s="336"/>
      <c r="H33" s="337"/>
      <c r="I33" s="338"/>
      <c r="J33" s="336"/>
      <c r="K33" s="328"/>
      <c r="L33" s="328"/>
      <c r="M33" s="328"/>
      <c r="N33" s="328"/>
      <c r="O33" s="366"/>
      <c r="P33" s="366"/>
    </row>
    <row r="34" spans="1:16" x14ac:dyDescent="0.25">
      <c r="A34" s="333">
        <v>43132</v>
      </c>
      <c r="B34" s="334">
        <v>180152871</v>
      </c>
      <c r="C34" s="335">
        <v>3</v>
      </c>
      <c r="D34" s="336">
        <v>350175</v>
      </c>
      <c r="E34" s="337"/>
      <c r="F34" s="335"/>
      <c r="G34" s="336"/>
      <c r="H34" s="337"/>
      <c r="I34" s="338">
        <v>2362325</v>
      </c>
      <c r="J34" s="336" t="s">
        <v>17</v>
      </c>
      <c r="K34" s="328"/>
      <c r="L34" s="328"/>
      <c r="M34" s="328"/>
      <c r="N34" s="328"/>
      <c r="O34" s="366"/>
      <c r="P34" s="366"/>
    </row>
    <row r="35" spans="1:16" x14ac:dyDescent="0.25">
      <c r="A35" s="333">
        <v>43133</v>
      </c>
      <c r="B35" s="334">
        <v>180152888</v>
      </c>
      <c r="C35" s="335">
        <v>12</v>
      </c>
      <c r="D35" s="336">
        <v>879025</v>
      </c>
      <c r="E35" s="337">
        <v>180040159</v>
      </c>
      <c r="F35" s="335">
        <v>2</v>
      </c>
      <c r="G35" s="336">
        <v>219100</v>
      </c>
      <c r="H35" s="337"/>
      <c r="I35" s="338"/>
      <c r="J35" s="336"/>
      <c r="K35" s="328"/>
      <c r="L35" s="328"/>
      <c r="M35" s="328"/>
      <c r="N35" s="328"/>
      <c r="O35" s="366"/>
      <c r="P35" s="366"/>
    </row>
    <row r="36" spans="1:16" x14ac:dyDescent="0.25">
      <c r="A36" s="333">
        <v>43133</v>
      </c>
      <c r="B36" s="334">
        <v>180152914</v>
      </c>
      <c r="C36" s="335">
        <v>7</v>
      </c>
      <c r="D36" s="336">
        <v>667888</v>
      </c>
      <c r="E36" s="337"/>
      <c r="F36" s="335"/>
      <c r="G36" s="336"/>
      <c r="H36" s="337"/>
      <c r="I36" s="338"/>
      <c r="J36" s="336"/>
      <c r="K36" s="328"/>
      <c r="L36" s="328"/>
      <c r="M36" s="328"/>
      <c r="N36" s="328"/>
      <c r="O36" s="366"/>
      <c r="P36" s="366"/>
    </row>
    <row r="37" spans="1:16" x14ac:dyDescent="0.25">
      <c r="A37" s="333">
        <v>43133</v>
      </c>
      <c r="B37" s="334">
        <v>180152927</v>
      </c>
      <c r="C37" s="335">
        <v>5</v>
      </c>
      <c r="D37" s="336">
        <v>403725</v>
      </c>
      <c r="E37" s="337"/>
      <c r="F37" s="335"/>
      <c r="G37" s="336"/>
      <c r="H37" s="337"/>
      <c r="I37" s="338"/>
      <c r="J37" s="336"/>
      <c r="K37" s="328"/>
      <c r="L37" s="328"/>
      <c r="M37" s="328"/>
      <c r="N37" s="328"/>
      <c r="O37" s="366"/>
      <c r="P37" s="366"/>
    </row>
    <row r="38" spans="1:16" x14ac:dyDescent="0.25">
      <c r="A38" s="333">
        <v>43133</v>
      </c>
      <c r="B38" s="334">
        <v>180152937</v>
      </c>
      <c r="C38" s="335">
        <v>4</v>
      </c>
      <c r="D38" s="336">
        <v>343613</v>
      </c>
      <c r="E38" s="337"/>
      <c r="F38" s="335"/>
      <c r="G38" s="336"/>
      <c r="H38" s="337"/>
      <c r="I38" s="338"/>
      <c r="J38" s="336"/>
      <c r="K38" s="328"/>
      <c r="L38" s="328"/>
      <c r="M38" s="328"/>
      <c r="N38" s="328"/>
      <c r="O38" s="366"/>
      <c r="P38" s="366"/>
    </row>
    <row r="39" spans="1:16" x14ac:dyDescent="0.25">
      <c r="A39" s="333">
        <v>43133</v>
      </c>
      <c r="B39" s="334">
        <v>180152946</v>
      </c>
      <c r="C39" s="335">
        <v>1</v>
      </c>
      <c r="D39" s="336">
        <v>112000</v>
      </c>
      <c r="E39" s="337"/>
      <c r="F39" s="335"/>
      <c r="G39" s="336"/>
      <c r="H39" s="337"/>
      <c r="I39" s="338">
        <v>2187151</v>
      </c>
      <c r="J39" s="336" t="s">
        <v>17</v>
      </c>
      <c r="K39" s="328"/>
      <c r="L39" s="328"/>
      <c r="M39" s="328"/>
      <c r="N39" s="328"/>
      <c r="O39" s="366"/>
      <c r="P39" s="366"/>
    </row>
    <row r="40" spans="1:16" x14ac:dyDescent="0.25">
      <c r="A40" s="333">
        <v>43134</v>
      </c>
      <c r="B40" s="334">
        <v>180152889</v>
      </c>
      <c r="C40" s="335">
        <v>12</v>
      </c>
      <c r="D40" s="336">
        <v>676200</v>
      </c>
      <c r="E40" s="337">
        <v>180040171</v>
      </c>
      <c r="F40" s="335">
        <v>6</v>
      </c>
      <c r="G40" s="336">
        <v>788725</v>
      </c>
      <c r="H40" s="337"/>
      <c r="I40" s="338"/>
      <c r="J40" s="336"/>
      <c r="K40" s="328"/>
      <c r="L40" s="328"/>
      <c r="M40" s="328"/>
      <c r="N40" s="328"/>
      <c r="O40" s="366"/>
      <c r="P40" s="366"/>
    </row>
    <row r="41" spans="1:16" x14ac:dyDescent="0.25">
      <c r="A41" s="333">
        <v>43134</v>
      </c>
      <c r="B41" s="334">
        <v>180152998</v>
      </c>
      <c r="C41" s="335">
        <v>1</v>
      </c>
      <c r="D41" s="336">
        <v>98613</v>
      </c>
      <c r="E41" s="337"/>
      <c r="F41" s="335"/>
      <c r="G41" s="336"/>
      <c r="H41" s="337"/>
      <c r="I41" s="338"/>
      <c r="J41" s="336"/>
      <c r="K41" s="328"/>
      <c r="L41" s="328"/>
      <c r="M41" s="328"/>
      <c r="N41" s="328"/>
      <c r="O41" s="366"/>
      <c r="P41" s="366"/>
    </row>
    <row r="42" spans="1:16" x14ac:dyDescent="0.25">
      <c r="A42" s="333">
        <v>43134</v>
      </c>
      <c r="B42" s="334">
        <v>180153021</v>
      </c>
      <c r="C42" s="335">
        <v>11</v>
      </c>
      <c r="D42" s="336">
        <v>1009225</v>
      </c>
      <c r="E42" s="337"/>
      <c r="F42" s="335"/>
      <c r="G42" s="336"/>
      <c r="H42" s="337"/>
      <c r="I42" s="338"/>
      <c r="J42" s="336"/>
      <c r="K42" s="328"/>
      <c r="L42" s="328"/>
      <c r="M42" s="328"/>
      <c r="N42" s="328"/>
      <c r="O42" s="366"/>
      <c r="P42" s="366"/>
    </row>
    <row r="43" spans="1:16" x14ac:dyDescent="0.25">
      <c r="A43" s="333">
        <v>43134</v>
      </c>
      <c r="B43" s="334">
        <v>180153038</v>
      </c>
      <c r="C43" s="335">
        <v>1</v>
      </c>
      <c r="D43" s="336">
        <v>105963</v>
      </c>
      <c r="E43" s="337"/>
      <c r="F43" s="335"/>
      <c r="G43" s="336"/>
      <c r="H43" s="337"/>
      <c r="I43" s="338">
        <v>1101276</v>
      </c>
      <c r="J43" s="336" t="s">
        <v>17</v>
      </c>
      <c r="K43" s="328"/>
      <c r="L43" s="328"/>
      <c r="M43" s="328"/>
      <c r="N43" s="328"/>
      <c r="O43" s="366"/>
      <c r="P43" s="366"/>
    </row>
    <row r="44" spans="1:16" x14ac:dyDescent="0.25">
      <c r="A44" s="333">
        <v>43136</v>
      </c>
      <c r="B44" s="334">
        <v>180153129</v>
      </c>
      <c r="C44" s="335">
        <v>11</v>
      </c>
      <c r="D44" s="336">
        <v>1022613</v>
      </c>
      <c r="E44" s="337">
        <v>180040200</v>
      </c>
      <c r="F44" s="335">
        <v>4</v>
      </c>
      <c r="G44" s="336">
        <v>374150</v>
      </c>
      <c r="H44" s="337"/>
      <c r="I44" s="338"/>
      <c r="J44" s="336"/>
      <c r="K44" s="328"/>
      <c r="L44" s="328"/>
      <c r="M44" s="328"/>
      <c r="N44" s="328"/>
      <c r="O44" s="366"/>
      <c r="P44" s="366"/>
    </row>
    <row r="45" spans="1:16" x14ac:dyDescent="0.25">
      <c r="A45" s="333">
        <v>43136</v>
      </c>
      <c r="B45" s="334">
        <v>180153147</v>
      </c>
      <c r="C45" s="335">
        <v>23</v>
      </c>
      <c r="D45" s="336">
        <v>2483600</v>
      </c>
      <c r="E45" s="337"/>
      <c r="F45" s="335"/>
      <c r="G45" s="336"/>
      <c r="H45" s="337"/>
      <c r="I45" s="338"/>
      <c r="J45" s="336"/>
      <c r="K45" s="328"/>
      <c r="L45" s="328"/>
      <c r="M45" s="328"/>
      <c r="N45" s="328"/>
      <c r="O45" s="366"/>
      <c r="P45" s="366"/>
    </row>
    <row r="46" spans="1:16" x14ac:dyDescent="0.25">
      <c r="A46" s="333">
        <v>43136</v>
      </c>
      <c r="B46" s="334">
        <v>180153164</v>
      </c>
      <c r="C46" s="335">
        <v>2</v>
      </c>
      <c r="D46" s="336">
        <v>202738</v>
      </c>
      <c r="E46" s="337"/>
      <c r="F46" s="335"/>
      <c r="G46" s="336"/>
      <c r="H46" s="337"/>
      <c r="I46" s="338"/>
      <c r="J46" s="336"/>
      <c r="K46" s="328"/>
      <c r="L46" s="328"/>
      <c r="M46" s="328"/>
      <c r="N46" s="328"/>
      <c r="O46" s="366"/>
      <c r="P46" s="366"/>
    </row>
    <row r="47" spans="1:16" x14ac:dyDescent="0.25">
      <c r="A47" s="333">
        <v>43136</v>
      </c>
      <c r="B47" s="334">
        <v>180153193</v>
      </c>
      <c r="C47" s="335">
        <v>2</v>
      </c>
      <c r="D47" s="336">
        <v>194163</v>
      </c>
      <c r="E47" s="337"/>
      <c r="F47" s="335"/>
      <c r="G47" s="336"/>
      <c r="H47" s="337"/>
      <c r="I47" s="338"/>
      <c r="J47" s="336"/>
      <c r="K47" s="328"/>
      <c r="L47" s="328"/>
      <c r="M47" s="328"/>
      <c r="N47" s="328"/>
      <c r="O47" s="366"/>
      <c r="P47" s="366"/>
    </row>
    <row r="48" spans="1:16" x14ac:dyDescent="0.25">
      <c r="A48" s="333">
        <v>43136</v>
      </c>
      <c r="B48" s="334">
        <v>180153194</v>
      </c>
      <c r="C48" s="335">
        <v>2</v>
      </c>
      <c r="D48" s="336">
        <v>259963</v>
      </c>
      <c r="E48" s="337"/>
      <c r="F48" s="335"/>
      <c r="G48" s="336"/>
      <c r="H48" s="337"/>
      <c r="I48" s="338">
        <v>3788927</v>
      </c>
      <c r="J48" s="336" t="s">
        <v>17</v>
      </c>
      <c r="K48" s="328"/>
      <c r="L48" s="328"/>
      <c r="M48" s="328"/>
      <c r="N48" s="328"/>
      <c r="O48" s="366"/>
      <c r="P48" s="366"/>
    </row>
    <row r="49" spans="1:16" x14ac:dyDescent="0.25">
      <c r="A49" s="333">
        <v>43137</v>
      </c>
      <c r="B49" s="334">
        <v>180153219</v>
      </c>
      <c r="C49" s="335">
        <v>7</v>
      </c>
      <c r="D49" s="336">
        <v>407750</v>
      </c>
      <c r="E49" s="337">
        <v>180040217</v>
      </c>
      <c r="F49" s="335">
        <v>3</v>
      </c>
      <c r="G49" s="336">
        <v>406525</v>
      </c>
      <c r="H49" s="337"/>
      <c r="I49" s="338"/>
      <c r="J49" s="336"/>
      <c r="K49" s="328"/>
      <c r="L49" s="328"/>
      <c r="M49" s="328"/>
      <c r="N49" s="328"/>
      <c r="O49" s="366"/>
      <c r="P49" s="366"/>
    </row>
    <row r="50" spans="1:16" x14ac:dyDescent="0.25">
      <c r="A50" s="333">
        <v>43137</v>
      </c>
      <c r="B50" s="334">
        <v>180153246</v>
      </c>
      <c r="C50" s="335">
        <v>12</v>
      </c>
      <c r="D50" s="336">
        <v>1030838</v>
      </c>
      <c r="E50" s="337"/>
      <c r="F50" s="335"/>
      <c r="G50" s="336"/>
      <c r="H50" s="337"/>
      <c r="I50" s="338"/>
      <c r="J50" s="336"/>
      <c r="K50" s="328"/>
      <c r="L50" s="328"/>
      <c r="M50" s="328"/>
      <c r="N50" s="328"/>
      <c r="O50" s="366"/>
      <c r="P50" s="366"/>
    </row>
    <row r="51" spans="1:16" x14ac:dyDescent="0.25">
      <c r="A51" s="333">
        <v>43137</v>
      </c>
      <c r="B51" s="334">
        <v>180153253</v>
      </c>
      <c r="C51" s="335">
        <v>3</v>
      </c>
      <c r="D51" s="336">
        <v>259613</v>
      </c>
      <c r="E51" s="337"/>
      <c r="F51" s="335"/>
      <c r="G51" s="336"/>
      <c r="H51" s="337"/>
      <c r="I51" s="338"/>
      <c r="J51" s="336"/>
      <c r="K51" s="328"/>
      <c r="L51" s="328"/>
      <c r="M51" s="328"/>
      <c r="N51" s="328"/>
      <c r="O51" s="366"/>
      <c r="P51" s="366"/>
    </row>
    <row r="52" spans="1:16" x14ac:dyDescent="0.25">
      <c r="A52" s="333">
        <v>43137</v>
      </c>
      <c r="B52" s="334">
        <v>180153287</v>
      </c>
      <c r="C52" s="335">
        <v>1</v>
      </c>
      <c r="D52" s="336">
        <v>44275</v>
      </c>
      <c r="E52" s="337"/>
      <c r="F52" s="335"/>
      <c r="G52" s="336"/>
      <c r="H52" s="337"/>
      <c r="I52" s="338"/>
      <c r="J52" s="336"/>
      <c r="K52" s="328"/>
      <c r="L52" s="328"/>
      <c r="M52" s="328"/>
      <c r="N52" s="328"/>
      <c r="O52" s="366"/>
      <c r="P52" s="366"/>
    </row>
    <row r="53" spans="1:16" x14ac:dyDescent="0.25">
      <c r="A53" s="333">
        <v>43137</v>
      </c>
      <c r="B53" s="334">
        <v>180153289</v>
      </c>
      <c r="C53" s="335">
        <v>4</v>
      </c>
      <c r="D53" s="336">
        <v>262500</v>
      </c>
      <c r="E53" s="337"/>
      <c r="F53" s="335"/>
      <c r="G53" s="336"/>
      <c r="H53" s="337"/>
      <c r="I53" s="338">
        <v>1598451</v>
      </c>
      <c r="J53" s="336" t="s">
        <v>17</v>
      </c>
      <c r="K53" s="328"/>
      <c r="L53" s="328"/>
      <c r="M53" s="328"/>
      <c r="N53" s="328"/>
      <c r="O53" s="366"/>
      <c r="P53" s="366"/>
    </row>
    <row r="54" spans="1:16" x14ac:dyDescent="0.25">
      <c r="A54" s="333">
        <v>43138</v>
      </c>
      <c r="B54" s="334">
        <v>180153311</v>
      </c>
      <c r="C54" s="335">
        <v>6</v>
      </c>
      <c r="D54" s="336">
        <v>424988</v>
      </c>
      <c r="E54" s="337">
        <v>180040231</v>
      </c>
      <c r="F54" s="335">
        <v>3</v>
      </c>
      <c r="G54" s="336">
        <v>222600</v>
      </c>
      <c r="H54" s="337"/>
      <c r="I54" s="338"/>
      <c r="J54" s="336"/>
      <c r="K54" s="328"/>
      <c r="L54" s="328"/>
      <c r="M54" s="328"/>
      <c r="N54" s="328"/>
      <c r="O54" s="366"/>
      <c r="P54" s="366"/>
    </row>
    <row r="55" spans="1:16" x14ac:dyDescent="0.25">
      <c r="A55" s="333">
        <v>43138</v>
      </c>
      <c r="B55" s="334">
        <v>180153343</v>
      </c>
      <c r="C55" s="335">
        <v>8</v>
      </c>
      <c r="D55" s="336">
        <v>803775</v>
      </c>
      <c r="E55" s="337"/>
      <c r="F55" s="335"/>
      <c r="G55" s="336"/>
      <c r="H55" s="337"/>
      <c r="I55" s="338"/>
      <c r="J55" s="336"/>
      <c r="K55" s="328"/>
      <c r="L55" s="328"/>
      <c r="M55" s="328"/>
      <c r="N55" s="328"/>
      <c r="O55" s="366"/>
      <c r="P55" s="366"/>
    </row>
    <row r="56" spans="1:16" x14ac:dyDescent="0.25">
      <c r="A56" s="333">
        <v>43138</v>
      </c>
      <c r="B56" s="334">
        <v>180153372</v>
      </c>
      <c r="C56" s="335">
        <v>1</v>
      </c>
      <c r="D56" s="336">
        <v>91963</v>
      </c>
      <c r="E56" s="337"/>
      <c r="F56" s="335"/>
      <c r="G56" s="336"/>
      <c r="H56" s="337"/>
      <c r="I56" s="338">
        <v>1098126</v>
      </c>
      <c r="J56" s="336" t="s">
        <v>17</v>
      </c>
      <c r="K56" s="328"/>
      <c r="L56" s="328"/>
      <c r="M56" s="328"/>
      <c r="N56" s="328"/>
      <c r="O56" s="366"/>
      <c r="P56" s="366"/>
    </row>
    <row r="57" spans="1:16" x14ac:dyDescent="0.25">
      <c r="A57" s="333">
        <v>43139</v>
      </c>
      <c r="B57" s="334">
        <v>180153394</v>
      </c>
      <c r="C57" s="335">
        <v>6</v>
      </c>
      <c r="D57" s="336">
        <v>429888</v>
      </c>
      <c r="E57" s="337">
        <v>180040249</v>
      </c>
      <c r="F57" s="335">
        <v>3</v>
      </c>
      <c r="G57" s="336">
        <v>319375</v>
      </c>
      <c r="H57" s="337"/>
      <c r="I57" s="338"/>
      <c r="J57" s="336"/>
      <c r="K57" s="328"/>
      <c r="L57" s="328"/>
      <c r="M57" s="328"/>
      <c r="N57" s="328"/>
      <c r="O57" s="366"/>
      <c r="P57" s="366"/>
    </row>
    <row r="58" spans="1:16" x14ac:dyDescent="0.25">
      <c r="A58" s="333">
        <v>43139</v>
      </c>
      <c r="B58" s="334">
        <v>180153417</v>
      </c>
      <c r="C58" s="335">
        <v>9</v>
      </c>
      <c r="D58" s="336">
        <v>892938</v>
      </c>
      <c r="E58" s="337"/>
      <c r="F58" s="335"/>
      <c r="G58" s="336"/>
      <c r="H58" s="337"/>
      <c r="I58" s="338"/>
      <c r="J58" s="336"/>
      <c r="K58" s="328"/>
      <c r="L58" s="328"/>
      <c r="M58" s="328"/>
      <c r="N58" s="328"/>
      <c r="O58" s="366"/>
      <c r="P58" s="366"/>
    </row>
    <row r="59" spans="1:16" x14ac:dyDescent="0.25">
      <c r="A59" s="333">
        <v>43139</v>
      </c>
      <c r="B59" s="334">
        <v>180153425</v>
      </c>
      <c r="C59" s="335">
        <v>3</v>
      </c>
      <c r="D59" s="336">
        <v>220763</v>
      </c>
      <c r="E59" s="337"/>
      <c r="F59" s="335"/>
      <c r="G59" s="336"/>
      <c r="H59" s="337"/>
      <c r="I59" s="338"/>
      <c r="J59" s="336"/>
      <c r="K59" s="328"/>
      <c r="L59" s="328"/>
      <c r="M59" s="328"/>
      <c r="N59" s="328"/>
      <c r="O59" s="366"/>
      <c r="P59" s="366"/>
    </row>
    <row r="60" spans="1:16" x14ac:dyDescent="0.25">
      <c r="A60" s="333">
        <v>43139</v>
      </c>
      <c r="B60" s="334">
        <v>180153454</v>
      </c>
      <c r="C60" s="335">
        <v>3</v>
      </c>
      <c r="D60" s="336">
        <v>265738</v>
      </c>
      <c r="E60" s="337"/>
      <c r="F60" s="335"/>
      <c r="G60" s="336"/>
      <c r="H60" s="337"/>
      <c r="I60" s="338"/>
      <c r="J60" s="336"/>
      <c r="K60" s="328"/>
      <c r="L60" s="328"/>
      <c r="M60" s="328"/>
      <c r="N60" s="328"/>
      <c r="O60" s="366"/>
      <c r="P60" s="366"/>
    </row>
    <row r="61" spans="1:16" x14ac:dyDescent="0.25">
      <c r="A61" s="333">
        <v>43139</v>
      </c>
      <c r="B61" s="334">
        <v>180153459</v>
      </c>
      <c r="C61" s="335">
        <v>2</v>
      </c>
      <c r="D61" s="336">
        <v>128713</v>
      </c>
      <c r="E61" s="337"/>
      <c r="F61" s="335"/>
      <c r="G61" s="336"/>
      <c r="H61" s="337"/>
      <c r="I61" s="338">
        <v>1618665</v>
      </c>
      <c r="J61" s="336" t="s">
        <v>17</v>
      </c>
      <c r="K61" s="328"/>
      <c r="L61" s="328"/>
      <c r="M61" s="328"/>
      <c r="N61" s="328"/>
      <c r="O61" s="366"/>
      <c r="P61" s="366"/>
    </row>
    <row r="62" spans="1:16" x14ac:dyDescent="0.25">
      <c r="A62" s="333">
        <v>43140</v>
      </c>
      <c r="B62" s="334">
        <v>180153492</v>
      </c>
      <c r="C62" s="335">
        <v>8</v>
      </c>
      <c r="D62" s="336">
        <v>720913</v>
      </c>
      <c r="E62" s="337">
        <v>180040269</v>
      </c>
      <c r="F62" s="335">
        <v>3</v>
      </c>
      <c r="G62" s="336">
        <v>334513</v>
      </c>
      <c r="H62" s="337"/>
      <c r="I62" s="338"/>
      <c r="J62" s="336"/>
      <c r="K62" s="328"/>
      <c r="L62" s="328"/>
      <c r="M62" s="328"/>
      <c r="N62" s="328"/>
      <c r="O62" s="366"/>
      <c r="P62" s="366"/>
    </row>
    <row r="63" spans="1:16" x14ac:dyDescent="0.25">
      <c r="A63" s="333">
        <v>43140</v>
      </c>
      <c r="B63" s="334">
        <v>180153506</v>
      </c>
      <c r="C63" s="335">
        <v>2</v>
      </c>
      <c r="D63" s="336">
        <v>92138</v>
      </c>
      <c r="E63" s="337"/>
      <c r="F63" s="335"/>
      <c r="G63" s="336"/>
      <c r="H63" s="337"/>
      <c r="I63" s="338"/>
      <c r="J63" s="336"/>
      <c r="K63" s="328"/>
      <c r="L63" s="328"/>
      <c r="M63" s="328"/>
      <c r="N63" s="328"/>
      <c r="O63" s="366"/>
      <c r="P63" s="366"/>
    </row>
    <row r="64" spans="1:16" x14ac:dyDescent="0.25">
      <c r="A64" s="333">
        <v>43140</v>
      </c>
      <c r="B64" s="334">
        <v>180153508</v>
      </c>
      <c r="C64" s="335">
        <v>4</v>
      </c>
      <c r="D64" s="336">
        <v>364438</v>
      </c>
      <c r="E64" s="337"/>
      <c r="F64" s="335"/>
      <c r="G64" s="336"/>
      <c r="H64" s="337"/>
      <c r="I64" s="338"/>
      <c r="J64" s="336"/>
      <c r="K64" s="328"/>
      <c r="L64" s="328"/>
      <c r="M64" s="328"/>
      <c r="N64" s="328"/>
      <c r="O64" s="366"/>
      <c r="P64" s="366"/>
    </row>
    <row r="65" spans="1:16" x14ac:dyDescent="0.25">
      <c r="A65" s="333">
        <v>43140</v>
      </c>
      <c r="B65" s="334">
        <v>180153540</v>
      </c>
      <c r="C65" s="335">
        <v>1</v>
      </c>
      <c r="D65" s="336">
        <v>108063</v>
      </c>
      <c r="E65" s="337"/>
      <c r="F65" s="335"/>
      <c r="G65" s="336"/>
      <c r="H65" s="337"/>
      <c r="I65" s="338"/>
      <c r="J65" s="336"/>
      <c r="K65" s="328"/>
      <c r="L65" s="328"/>
      <c r="M65" s="328"/>
      <c r="N65" s="328"/>
      <c r="O65" s="366"/>
      <c r="P65" s="366"/>
    </row>
    <row r="66" spans="1:16" x14ac:dyDescent="0.25">
      <c r="A66" s="333">
        <v>43140</v>
      </c>
      <c r="B66" s="334">
        <v>180153545</v>
      </c>
      <c r="C66" s="335">
        <v>4</v>
      </c>
      <c r="D66" s="336">
        <v>379050</v>
      </c>
      <c r="E66" s="337"/>
      <c r="F66" s="335"/>
      <c r="G66" s="336"/>
      <c r="H66" s="337"/>
      <c r="I66" s="338">
        <v>1330089</v>
      </c>
      <c r="J66" s="336" t="s">
        <v>17</v>
      </c>
      <c r="K66" s="328"/>
      <c r="L66" s="328"/>
      <c r="M66" s="328"/>
      <c r="N66" s="328"/>
      <c r="O66" s="366"/>
      <c r="P66" s="366"/>
    </row>
    <row r="67" spans="1:16" x14ac:dyDescent="0.25">
      <c r="A67" s="333">
        <v>43141</v>
      </c>
      <c r="B67" s="334">
        <v>180153595</v>
      </c>
      <c r="C67" s="335">
        <v>7</v>
      </c>
      <c r="D67" s="336">
        <v>645050</v>
      </c>
      <c r="E67" s="337">
        <v>180040294</v>
      </c>
      <c r="F67" s="335">
        <v>3</v>
      </c>
      <c r="G67" s="336">
        <v>317800</v>
      </c>
      <c r="H67" s="337"/>
      <c r="I67" s="338"/>
      <c r="J67" s="336"/>
      <c r="K67" s="328"/>
      <c r="L67" s="328"/>
      <c r="M67" s="328"/>
      <c r="N67" s="328"/>
      <c r="O67" s="366"/>
      <c r="P67" s="366"/>
    </row>
    <row r="68" spans="1:16" x14ac:dyDescent="0.25">
      <c r="A68" s="333">
        <v>43141</v>
      </c>
      <c r="B68" s="334">
        <v>180153641</v>
      </c>
      <c r="C68" s="335">
        <v>2</v>
      </c>
      <c r="D68" s="336">
        <v>125300</v>
      </c>
      <c r="E68" s="337"/>
      <c r="F68" s="335"/>
      <c r="G68" s="336"/>
      <c r="H68" s="337"/>
      <c r="I68" s="338"/>
      <c r="J68" s="336"/>
      <c r="K68" s="328"/>
      <c r="L68" s="328"/>
      <c r="M68" s="328"/>
      <c r="N68" s="328"/>
      <c r="O68" s="366"/>
      <c r="P68" s="366"/>
    </row>
    <row r="69" spans="1:16" x14ac:dyDescent="0.25">
      <c r="A69" s="333">
        <v>43141</v>
      </c>
      <c r="B69" s="334">
        <v>180153645</v>
      </c>
      <c r="C69" s="335">
        <v>7</v>
      </c>
      <c r="D69" s="336">
        <v>836938</v>
      </c>
      <c r="E69" s="337"/>
      <c r="F69" s="335"/>
      <c r="G69" s="336"/>
      <c r="H69" s="337"/>
      <c r="I69" s="338">
        <v>1289488</v>
      </c>
      <c r="J69" s="336" t="s">
        <v>17</v>
      </c>
      <c r="K69" s="328"/>
      <c r="L69" s="328"/>
      <c r="M69" s="328"/>
      <c r="N69" s="328"/>
      <c r="O69" s="366"/>
      <c r="P69" s="366"/>
    </row>
    <row r="70" spans="1:16" x14ac:dyDescent="0.25">
      <c r="A70" s="333">
        <v>43143</v>
      </c>
      <c r="B70" s="334">
        <v>180153754</v>
      </c>
      <c r="C70" s="335">
        <v>14</v>
      </c>
      <c r="D70" s="336">
        <v>1413038</v>
      </c>
      <c r="E70" s="337">
        <v>180040336</v>
      </c>
      <c r="F70" s="335">
        <v>5</v>
      </c>
      <c r="G70" s="336">
        <v>520013</v>
      </c>
      <c r="H70" s="337"/>
      <c r="I70" s="338"/>
      <c r="J70" s="336"/>
      <c r="K70" s="328"/>
      <c r="L70" s="328"/>
      <c r="M70" s="328"/>
      <c r="N70" s="328"/>
      <c r="O70" s="366"/>
      <c r="P70" s="366"/>
    </row>
    <row r="71" spans="1:16" x14ac:dyDescent="0.25">
      <c r="A71" s="333">
        <v>43143</v>
      </c>
      <c r="B71" s="334">
        <v>180153772</v>
      </c>
      <c r="C71" s="335">
        <v>10</v>
      </c>
      <c r="D71" s="336">
        <v>993475</v>
      </c>
      <c r="E71" s="337"/>
      <c r="F71" s="335"/>
      <c r="G71" s="336"/>
      <c r="H71" s="337"/>
      <c r="I71" s="338"/>
      <c r="J71" s="336"/>
      <c r="K71" s="328"/>
      <c r="L71" s="328"/>
      <c r="M71" s="328"/>
      <c r="N71" s="328"/>
      <c r="O71" s="366"/>
      <c r="P71" s="366"/>
    </row>
    <row r="72" spans="1:16" x14ac:dyDescent="0.25">
      <c r="A72" s="333">
        <v>43143</v>
      </c>
      <c r="B72" s="334">
        <v>180153779</v>
      </c>
      <c r="C72" s="335">
        <v>9</v>
      </c>
      <c r="D72" s="336">
        <v>955588</v>
      </c>
      <c r="E72" s="337"/>
      <c r="F72" s="335"/>
      <c r="G72" s="336"/>
      <c r="H72" s="337"/>
      <c r="I72" s="338"/>
      <c r="J72" s="336"/>
      <c r="K72" s="328"/>
      <c r="L72" s="328"/>
      <c r="M72" s="328"/>
      <c r="N72" s="328"/>
      <c r="O72" s="366"/>
      <c r="P72" s="366"/>
    </row>
    <row r="73" spans="1:16" x14ac:dyDescent="0.25">
      <c r="A73" s="333">
        <v>43143</v>
      </c>
      <c r="B73" s="334">
        <v>180153805</v>
      </c>
      <c r="C73" s="335">
        <v>2</v>
      </c>
      <c r="D73" s="336">
        <v>268100</v>
      </c>
      <c r="E73" s="337"/>
      <c r="F73" s="335"/>
      <c r="G73" s="336"/>
      <c r="H73" s="337"/>
      <c r="I73" s="338"/>
      <c r="J73" s="336"/>
      <c r="K73" s="328"/>
      <c r="L73" s="328"/>
      <c r="M73" s="328"/>
      <c r="N73" s="328"/>
      <c r="O73" s="366"/>
      <c r="P73" s="366"/>
    </row>
    <row r="74" spans="1:16" x14ac:dyDescent="0.25">
      <c r="A74" s="333">
        <v>43143</v>
      </c>
      <c r="B74" s="334">
        <v>180153813</v>
      </c>
      <c r="C74" s="335">
        <v>3</v>
      </c>
      <c r="D74" s="336">
        <v>193813</v>
      </c>
      <c r="E74" s="337"/>
      <c r="F74" s="335"/>
      <c r="G74" s="336"/>
      <c r="H74" s="337"/>
      <c r="I74" s="338">
        <v>3304001</v>
      </c>
      <c r="J74" s="336" t="s">
        <v>17</v>
      </c>
      <c r="K74" s="328"/>
      <c r="L74" s="328"/>
      <c r="M74" s="328"/>
      <c r="N74" s="328"/>
      <c r="O74" s="366"/>
      <c r="P74" s="366"/>
    </row>
    <row r="75" spans="1:16" x14ac:dyDescent="0.25">
      <c r="A75" s="333">
        <v>43144</v>
      </c>
      <c r="B75" s="334">
        <v>180153846</v>
      </c>
      <c r="C75" s="335">
        <v>5</v>
      </c>
      <c r="D75" s="336">
        <v>409238</v>
      </c>
      <c r="E75" s="337">
        <v>180040360</v>
      </c>
      <c r="F75" s="335">
        <v>5</v>
      </c>
      <c r="G75" s="336">
        <v>501200</v>
      </c>
      <c r="H75" s="337"/>
      <c r="I75" s="338"/>
      <c r="J75" s="336"/>
      <c r="K75" s="328"/>
      <c r="L75" s="328"/>
      <c r="M75" s="328"/>
      <c r="N75" s="328"/>
      <c r="O75" s="366"/>
      <c r="P75" s="366"/>
    </row>
    <row r="76" spans="1:16" x14ac:dyDescent="0.25">
      <c r="A76" s="333">
        <v>43144</v>
      </c>
      <c r="B76" s="334">
        <v>180153877</v>
      </c>
      <c r="C76" s="335">
        <v>10</v>
      </c>
      <c r="D76" s="336">
        <v>791000</v>
      </c>
      <c r="E76" s="337"/>
      <c r="F76" s="335"/>
      <c r="G76" s="336"/>
      <c r="H76" s="337"/>
      <c r="I76" s="338"/>
      <c r="J76" s="336"/>
      <c r="K76" s="328"/>
      <c r="L76" s="328"/>
      <c r="M76" s="328"/>
      <c r="N76" s="328"/>
      <c r="O76" s="366"/>
      <c r="P76" s="366"/>
    </row>
    <row r="77" spans="1:16" x14ac:dyDescent="0.25">
      <c r="A77" s="333">
        <v>43144</v>
      </c>
      <c r="B77" s="334">
        <v>180153882</v>
      </c>
      <c r="C77" s="335">
        <v>4</v>
      </c>
      <c r="D77" s="336">
        <v>394188</v>
      </c>
      <c r="E77" s="337"/>
      <c r="F77" s="335"/>
      <c r="G77" s="336"/>
      <c r="H77" s="337"/>
      <c r="I77" s="338"/>
      <c r="J77" s="336"/>
      <c r="K77" s="328"/>
      <c r="L77" s="328"/>
      <c r="M77" s="328"/>
      <c r="N77" s="328"/>
      <c r="O77" s="366"/>
      <c r="P77" s="366"/>
    </row>
    <row r="78" spans="1:16" x14ac:dyDescent="0.25">
      <c r="A78" s="333">
        <v>43144</v>
      </c>
      <c r="B78" s="334">
        <v>180153918</v>
      </c>
      <c r="C78" s="335">
        <v>3</v>
      </c>
      <c r="D78" s="336">
        <v>368900</v>
      </c>
      <c r="E78" s="337"/>
      <c r="F78" s="335"/>
      <c r="G78" s="336"/>
      <c r="H78" s="337"/>
      <c r="I78" s="338"/>
      <c r="J78" s="336"/>
      <c r="K78" s="328"/>
      <c r="L78" s="328"/>
      <c r="M78" s="328"/>
      <c r="N78" s="328"/>
      <c r="O78" s="366"/>
      <c r="P78" s="366"/>
    </row>
    <row r="79" spans="1:16" x14ac:dyDescent="0.25">
      <c r="A79" s="333">
        <v>43144</v>
      </c>
      <c r="B79" s="334">
        <v>180153923</v>
      </c>
      <c r="C79" s="335">
        <v>6</v>
      </c>
      <c r="D79" s="336">
        <v>577588</v>
      </c>
      <c r="E79" s="337"/>
      <c r="F79" s="335"/>
      <c r="G79" s="336"/>
      <c r="H79" s="337"/>
      <c r="I79" s="338">
        <v>2039714</v>
      </c>
      <c r="J79" s="336" t="s">
        <v>17</v>
      </c>
      <c r="K79" s="328"/>
      <c r="L79" s="328"/>
      <c r="M79" s="328"/>
      <c r="N79" s="328"/>
      <c r="O79" s="366"/>
      <c r="P79" s="366"/>
    </row>
    <row r="80" spans="1:16" x14ac:dyDescent="0.25">
      <c r="A80" s="333">
        <v>43145</v>
      </c>
      <c r="B80" s="334">
        <v>180153949</v>
      </c>
      <c r="C80" s="335">
        <v>3</v>
      </c>
      <c r="D80" s="336">
        <v>313950</v>
      </c>
      <c r="E80" s="337">
        <v>180040390</v>
      </c>
      <c r="F80" s="335">
        <v>4</v>
      </c>
      <c r="G80" s="336">
        <v>358488</v>
      </c>
      <c r="H80" s="337"/>
      <c r="I80" s="338"/>
      <c r="J80" s="336"/>
      <c r="K80" s="328"/>
      <c r="L80" s="328"/>
      <c r="M80" s="328"/>
      <c r="N80" s="328"/>
      <c r="O80" s="366"/>
      <c r="P80" s="366"/>
    </row>
    <row r="81" spans="1:16" x14ac:dyDescent="0.25">
      <c r="A81" s="333">
        <v>43145</v>
      </c>
      <c r="B81" s="334">
        <v>180153966</v>
      </c>
      <c r="C81" s="335">
        <v>9</v>
      </c>
      <c r="D81" s="336">
        <v>893200</v>
      </c>
      <c r="E81" s="337"/>
      <c r="F81" s="335"/>
      <c r="G81" s="336"/>
      <c r="H81" s="337"/>
      <c r="I81" s="338"/>
      <c r="J81" s="336"/>
      <c r="K81" s="328"/>
      <c r="L81" s="328"/>
      <c r="M81" s="328"/>
      <c r="N81" s="328"/>
      <c r="O81" s="366"/>
      <c r="P81" s="366"/>
    </row>
    <row r="82" spans="1:16" x14ac:dyDescent="0.25">
      <c r="A82" s="333">
        <v>43145</v>
      </c>
      <c r="B82" s="334">
        <v>180153984</v>
      </c>
      <c r="C82" s="335">
        <v>3</v>
      </c>
      <c r="D82" s="336">
        <v>289625</v>
      </c>
      <c r="E82" s="337"/>
      <c r="F82" s="335"/>
      <c r="G82" s="336"/>
      <c r="H82" s="337"/>
      <c r="I82" s="338"/>
      <c r="J82" s="336"/>
      <c r="K82" s="328"/>
      <c r="L82" s="328"/>
      <c r="M82" s="328"/>
      <c r="N82" s="328"/>
      <c r="O82" s="366"/>
      <c r="P82" s="366"/>
    </row>
    <row r="83" spans="1:16" x14ac:dyDescent="0.25">
      <c r="A83" s="333">
        <v>43145</v>
      </c>
      <c r="B83" s="334">
        <v>180154020</v>
      </c>
      <c r="C83" s="335">
        <v>1</v>
      </c>
      <c r="D83" s="336">
        <v>83563</v>
      </c>
      <c r="E83" s="337"/>
      <c r="F83" s="335"/>
      <c r="G83" s="336"/>
      <c r="H83" s="337"/>
      <c r="I83" s="338"/>
      <c r="J83" s="336"/>
      <c r="K83" s="328"/>
      <c r="L83" s="328"/>
      <c r="M83" s="328"/>
      <c r="N83" s="328"/>
      <c r="O83" s="366"/>
      <c r="P83" s="366"/>
    </row>
    <row r="84" spans="1:16" x14ac:dyDescent="0.25">
      <c r="A84" s="333">
        <v>43145</v>
      </c>
      <c r="B84" s="334">
        <v>180154024</v>
      </c>
      <c r="C84" s="335">
        <v>12</v>
      </c>
      <c r="D84" s="336">
        <v>1288438</v>
      </c>
      <c r="E84" s="337"/>
      <c r="F84" s="335"/>
      <c r="G84" s="336"/>
      <c r="H84" s="337"/>
      <c r="I84" s="338"/>
      <c r="J84" s="336"/>
      <c r="K84" s="328"/>
      <c r="L84" s="328"/>
      <c r="M84" s="328"/>
      <c r="N84" s="328"/>
      <c r="O84" s="366"/>
      <c r="P84" s="366"/>
    </row>
    <row r="85" spans="1:16" x14ac:dyDescent="0.25">
      <c r="A85" s="333">
        <v>43145</v>
      </c>
      <c r="B85" s="334">
        <v>180154034</v>
      </c>
      <c r="C85" s="335">
        <v>1</v>
      </c>
      <c r="D85" s="336">
        <v>90563</v>
      </c>
      <c r="E85" s="337"/>
      <c r="F85" s="335"/>
      <c r="G85" s="336"/>
      <c r="H85" s="337"/>
      <c r="I85" s="338">
        <v>2600851</v>
      </c>
      <c r="J85" s="336" t="s">
        <v>17</v>
      </c>
      <c r="K85" s="328"/>
      <c r="L85" s="328"/>
      <c r="M85" s="328"/>
      <c r="N85" s="328"/>
      <c r="O85" s="366"/>
      <c r="P85" s="366"/>
    </row>
    <row r="86" spans="1:16" x14ac:dyDescent="0.25">
      <c r="A86" s="333">
        <v>43146</v>
      </c>
      <c r="B86" s="334">
        <v>180154054</v>
      </c>
      <c r="C86" s="335">
        <v>6</v>
      </c>
      <c r="D86" s="336">
        <v>626063</v>
      </c>
      <c r="E86" s="337">
        <v>180040410</v>
      </c>
      <c r="F86" s="335">
        <v>3</v>
      </c>
      <c r="G86" s="336">
        <v>420088</v>
      </c>
      <c r="H86" s="337"/>
      <c r="I86" s="338"/>
      <c r="J86" s="336"/>
      <c r="K86" s="328"/>
      <c r="L86" s="328"/>
      <c r="M86" s="328"/>
      <c r="N86" s="328"/>
      <c r="O86" s="366"/>
      <c r="P86" s="366"/>
    </row>
    <row r="87" spans="1:16" x14ac:dyDescent="0.25">
      <c r="A87" s="333">
        <v>43146</v>
      </c>
      <c r="B87" s="334">
        <v>180154069</v>
      </c>
      <c r="C87" s="335">
        <v>5</v>
      </c>
      <c r="D87" s="336">
        <v>485800</v>
      </c>
      <c r="E87" s="337"/>
      <c r="F87" s="335"/>
      <c r="G87" s="336"/>
      <c r="H87" s="337"/>
      <c r="I87" s="338"/>
      <c r="J87" s="336"/>
      <c r="K87" s="328"/>
      <c r="L87" s="328"/>
      <c r="M87" s="328"/>
      <c r="N87" s="328"/>
      <c r="O87" s="366"/>
      <c r="P87" s="366"/>
    </row>
    <row r="88" spans="1:16" x14ac:dyDescent="0.25">
      <c r="A88" s="333">
        <v>43146</v>
      </c>
      <c r="B88" s="334">
        <v>180154073</v>
      </c>
      <c r="C88" s="335">
        <v>7</v>
      </c>
      <c r="D88" s="336">
        <v>681100</v>
      </c>
      <c r="E88" s="337"/>
      <c r="F88" s="335"/>
      <c r="G88" s="336"/>
      <c r="H88" s="337"/>
      <c r="I88" s="338"/>
      <c r="J88" s="336"/>
      <c r="K88" s="328"/>
      <c r="L88" s="328"/>
      <c r="M88" s="328"/>
      <c r="N88" s="328"/>
      <c r="O88" s="366"/>
      <c r="P88" s="366"/>
    </row>
    <row r="89" spans="1:16" x14ac:dyDescent="0.25">
      <c r="A89" s="333">
        <v>43146</v>
      </c>
      <c r="B89" s="334">
        <v>180154097</v>
      </c>
      <c r="C89" s="335">
        <v>5</v>
      </c>
      <c r="D89" s="336">
        <v>651350</v>
      </c>
      <c r="E89" s="337"/>
      <c r="F89" s="335"/>
      <c r="G89" s="336"/>
      <c r="H89" s="337"/>
      <c r="I89" s="338"/>
      <c r="J89" s="336"/>
      <c r="K89" s="328"/>
      <c r="L89" s="328"/>
      <c r="M89" s="328"/>
      <c r="N89" s="328"/>
      <c r="O89" s="366"/>
      <c r="P89" s="366"/>
    </row>
    <row r="90" spans="1:16" x14ac:dyDescent="0.25">
      <c r="A90" s="333">
        <v>43146</v>
      </c>
      <c r="B90" s="334">
        <v>180154110</v>
      </c>
      <c r="C90" s="335">
        <v>1</v>
      </c>
      <c r="D90" s="336">
        <v>145775</v>
      </c>
      <c r="E90" s="337"/>
      <c r="F90" s="335"/>
      <c r="G90" s="336"/>
      <c r="H90" s="337"/>
      <c r="I90" s="338">
        <v>2170000</v>
      </c>
      <c r="J90" s="336" t="s">
        <v>17</v>
      </c>
      <c r="K90" s="328"/>
      <c r="L90" s="328"/>
      <c r="M90" s="328"/>
      <c r="N90" s="328"/>
      <c r="O90" s="366"/>
      <c r="P90" s="366"/>
    </row>
    <row r="91" spans="1:16" x14ac:dyDescent="0.25">
      <c r="A91" s="333">
        <v>43147</v>
      </c>
      <c r="B91" s="334">
        <v>180154140</v>
      </c>
      <c r="C91" s="335">
        <v>3</v>
      </c>
      <c r="D91" s="336">
        <v>203088</v>
      </c>
      <c r="E91" s="337">
        <v>180040423</v>
      </c>
      <c r="F91" s="335">
        <v>5</v>
      </c>
      <c r="G91" s="336">
        <v>622650</v>
      </c>
      <c r="H91" s="337"/>
      <c r="I91" s="338"/>
      <c r="J91" s="336"/>
      <c r="K91" s="328"/>
      <c r="L91" s="328"/>
      <c r="M91" s="328"/>
      <c r="N91" s="328"/>
      <c r="O91" s="366"/>
      <c r="P91" s="366"/>
    </row>
    <row r="92" spans="1:16" x14ac:dyDescent="0.25">
      <c r="A92" s="333">
        <v>43147</v>
      </c>
      <c r="B92" s="334">
        <v>180154164</v>
      </c>
      <c r="C92" s="335">
        <v>13</v>
      </c>
      <c r="D92" s="336">
        <v>1284238</v>
      </c>
      <c r="E92" s="337"/>
      <c r="F92" s="335"/>
      <c r="G92" s="336"/>
      <c r="H92" s="337"/>
      <c r="I92" s="338"/>
      <c r="J92" s="336"/>
      <c r="K92" s="328"/>
      <c r="L92" s="328"/>
      <c r="M92" s="328"/>
      <c r="N92" s="328"/>
      <c r="O92" s="366"/>
      <c r="P92" s="366"/>
    </row>
    <row r="93" spans="1:16" x14ac:dyDescent="0.25">
      <c r="A93" s="333">
        <v>43147</v>
      </c>
      <c r="B93" s="334">
        <v>180154172</v>
      </c>
      <c r="C93" s="335">
        <v>2</v>
      </c>
      <c r="D93" s="336">
        <v>141225</v>
      </c>
      <c r="E93" s="337"/>
      <c r="F93" s="335"/>
      <c r="G93" s="336"/>
      <c r="H93" s="337"/>
      <c r="I93" s="338">
        <v>1005901</v>
      </c>
      <c r="J93" s="336" t="s">
        <v>17</v>
      </c>
      <c r="K93" s="328"/>
      <c r="L93" s="328"/>
      <c r="M93" s="328"/>
      <c r="N93" s="328"/>
      <c r="O93" s="366"/>
      <c r="P93" s="366"/>
    </row>
    <row r="94" spans="1:16" x14ac:dyDescent="0.25">
      <c r="A94" s="333">
        <v>43148</v>
      </c>
      <c r="B94" s="334">
        <v>180154237</v>
      </c>
      <c r="C94" s="335">
        <v>3</v>
      </c>
      <c r="D94" s="336">
        <v>264775</v>
      </c>
      <c r="E94" s="337">
        <v>180040445</v>
      </c>
      <c r="F94" s="335">
        <v>11</v>
      </c>
      <c r="G94" s="336">
        <v>1131025</v>
      </c>
      <c r="H94" s="337"/>
      <c r="I94" s="338"/>
      <c r="J94" s="336"/>
      <c r="K94" s="328"/>
      <c r="L94" s="328"/>
      <c r="M94" s="328"/>
      <c r="N94" s="328"/>
      <c r="O94" s="366"/>
      <c r="P94" s="366"/>
    </row>
    <row r="95" spans="1:16" x14ac:dyDescent="0.25">
      <c r="A95" s="333">
        <v>43148</v>
      </c>
      <c r="B95" s="334">
        <v>180154256</v>
      </c>
      <c r="C95" s="335">
        <v>14</v>
      </c>
      <c r="D95" s="336">
        <v>1366225</v>
      </c>
      <c r="E95" s="337"/>
      <c r="F95" s="335"/>
      <c r="G95" s="336"/>
      <c r="H95" s="337"/>
      <c r="I95" s="338"/>
      <c r="J95" s="336"/>
      <c r="K95" s="328"/>
      <c r="L95" s="328"/>
      <c r="M95" s="328"/>
      <c r="N95" s="328"/>
      <c r="O95" s="366"/>
      <c r="P95" s="366"/>
    </row>
    <row r="96" spans="1:16" x14ac:dyDescent="0.25">
      <c r="A96" s="333">
        <v>43148</v>
      </c>
      <c r="B96" s="334">
        <v>180154274</v>
      </c>
      <c r="C96" s="335">
        <v>6</v>
      </c>
      <c r="D96" s="336">
        <v>586338</v>
      </c>
      <c r="E96" s="337"/>
      <c r="F96" s="335"/>
      <c r="G96" s="336"/>
      <c r="H96" s="337"/>
      <c r="I96" s="338"/>
      <c r="J96" s="336"/>
      <c r="K96" s="328"/>
      <c r="L96" s="328"/>
      <c r="M96" s="328"/>
      <c r="N96" s="328"/>
      <c r="O96" s="366"/>
      <c r="P96" s="366"/>
    </row>
    <row r="97" spans="1:16" x14ac:dyDescent="0.25">
      <c r="A97" s="333">
        <v>43148</v>
      </c>
      <c r="B97" s="334">
        <v>180154285</v>
      </c>
      <c r="C97" s="335">
        <v>2</v>
      </c>
      <c r="D97" s="336">
        <v>190663</v>
      </c>
      <c r="E97" s="337"/>
      <c r="F97" s="335"/>
      <c r="G97" s="336"/>
      <c r="H97" s="337"/>
      <c r="I97" s="338">
        <v>1276976</v>
      </c>
      <c r="J97" s="336" t="s">
        <v>17</v>
      </c>
      <c r="K97" s="328"/>
      <c r="L97" s="328"/>
      <c r="M97" s="328"/>
      <c r="N97" s="328"/>
      <c r="O97" s="366"/>
      <c r="P97" s="366"/>
    </row>
    <row r="98" spans="1:16" x14ac:dyDescent="0.25">
      <c r="A98" s="333">
        <v>43150</v>
      </c>
      <c r="B98" s="334">
        <v>180154372</v>
      </c>
      <c r="C98" s="335">
        <v>7</v>
      </c>
      <c r="D98" s="336">
        <v>499800</v>
      </c>
      <c r="E98" s="337">
        <v>180040480</v>
      </c>
      <c r="F98" s="335">
        <v>5</v>
      </c>
      <c r="G98" s="336">
        <v>483088</v>
      </c>
      <c r="H98" s="337"/>
      <c r="I98" s="338"/>
      <c r="J98" s="336"/>
      <c r="K98" s="328"/>
      <c r="L98" s="328"/>
      <c r="M98" s="328"/>
      <c r="N98" s="328"/>
      <c r="O98" s="366"/>
      <c r="P98" s="366"/>
    </row>
    <row r="99" spans="1:16" x14ac:dyDescent="0.25">
      <c r="A99" s="333">
        <v>43150</v>
      </c>
      <c r="B99" s="334">
        <v>180154402</v>
      </c>
      <c r="C99" s="335">
        <v>12</v>
      </c>
      <c r="D99" s="336">
        <v>1216688</v>
      </c>
      <c r="E99" s="337"/>
      <c r="F99" s="335"/>
      <c r="G99" s="336"/>
      <c r="H99" s="337"/>
      <c r="I99" s="338"/>
      <c r="J99" s="336"/>
      <c r="K99" s="328"/>
      <c r="L99" s="328"/>
      <c r="M99" s="328"/>
      <c r="N99" s="328"/>
      <c r="O99" s="366"/>
      <c r="P99" s="366"/>
    </row>
    <row r="100" spans="1:16" x14ac:dyDescent="0.25">
      <c r="A100" s="333">
        <v>43150</v>
      </c>
      <c r="B100" s="334">
        <v>180154405</v>
      </c>
      <c r="C100" s="335">
        <v>2</v>
      </c>
      <c r="D100" s="336">
        <v>170450</v>
      </c>
      <c r="E100" s="337"/>
      <c r="F100" s="335"/>
      <c r="G100" s="336"/>
      <c r="H100" s="337"/>
      <c r="I100" s="338"/>
      <c r="J100" s="336"/>
      <c r="K100" s="328"/>
      <c r="L100" s="328"/>
      <c r="M100" s="328"/>
      <c r="N100" s="328"/>
      <c r="O100" s="366"/>
      <c r="P100" s="366"/>
    </row>
    <row r="101" spans="1:16" x14ac:dyDescent="0.25">
      <c r="A101" s="333">
        <v>43150</v>
      </c>
      <c r="B101" s="334">
        <v>180154449</v>
      </c>
      <c r="C101" s="335">
        <v>4</v>
      </c>
      <c r="D101" s="336">
        <v>381238</v>
      </c>
      <c r="E101" s="337"/>
      <c r="F101" s="335"/>
      <c r="G101" s="336"/>
      <c r="H101" s="337"/>
      <c r="I101" s="338"/>
      <c r="J101" s="336"/>
      <c r="K101" s="328"/>
      <c r="L101" s="328"/>
      <c r="M101" s="328"/>
      <c r="N101" s="328"/>
      <c r="O101" s="366"/>
      <c r="P101" s="366"/>
    </row>
    <row r="102" spans="1:16" x14ac:dyDescent="0.25">
      <c r="A102" s="333">
        <v>43150</v>
      </c>
      <c r="B102" s="334">
        <v>180154451</v>
      </c>
      <c r="C102" s="335">
        <v>4</v>
      </c>
      <c r="D102" s="336">
        <v>307388</v>
      </c>
      <c r="E102" s="337"/>
      <c r="F102" s="335"/>
      <c r="G102" s="336"/>
      <c r="H102" s="337"/>
      <c r="I102" s="338">
        <v>2092476</v>
      </c>
      <c r="J102" s="336" t="s">
        <v>17</v>
      </c>
      <c r="K102" s="328"/>
      <c r="L102" s="328"/>
      <c r="M102" s="328"/>
      <c r="N102" s="328"/>
      <c r="O102" s="366"/>
      <c r="P102" s="366"/>
    </row>
    <row r="103" spans="1:16" x14ac:dyDescent="0.25">
      <c r="A103" s="333">
        <v>43151</v>
      </c>
      <c r="B103" s="334">
        <v>180154479</v>
      </c>
      <c r="C103" s="335">
        <v>2</v>
      </c>
      <c r="D103" s="336">
        <v>190575</v>
      </c>
      <c r="E103" s="337">
        <v>180040505</v>
      </c>
      <c r="F103" s="335">
        <v>14</v>
      </c>
      <c r="G103" s="336">
        <v>1458625</v>
      </c>
      <c r="H103" s="337"/>
      <c r="I103" s="338"/>
      <c r="J103" s="336"/>
      <c r="K103" s="328"/>
      <c r="L103" s="328"/>
      <c r="M103" s="328"/>
      <c r="N103" s="328"/>
      <c r="O103" s="366"/>
      <c r="P103" s="366"/>
    </row>
    <row r="104" spans="1:16" x14ac:dyDescent="0.25">
      <c r="A104" s="333">
        <v>43151</v>
      </c>
      <c r="B104" s="334">
        <v>180154501</v>
      </c>
      <c r="C104" s="335">
        <v>28</v>
      </c>
      <c r="D104" s="336">
        <v>2775413</v>
      </c>
      <c r="E104" s="337"/>
      <c r="F104" s="335"/>
      <c r="G104" s="336"/>
      <c r="H104" s="337"/>
      <c r="I104" s="338"/>
      <c r="J104" s="336"/>
      <c r="K104" s="328"/>
      <c r="L104" s="328"/>
      <c r="M104" s="328"/>
      <c r="N104" s="328"/>
      <c r="O104" s="366"/>
      <c r="P104" s="366"/>
    </row>
    <row r="105" spans="1:16" x14ac:dyDescent="0.25">
      <c r="A105" s="333">
        <v>43151</v>
      </c>
      <c r="B105" s="334">
        <v>180154528</v>
      </c>
      <c r="C105" s="335">
        <v>1</v>
      </c>
      <c r="D105" s="336">
        <v>144288</v>
      </c>
      <c r="E105" s="337"/>
      <c r="F105" s="335"/>
      <c r="G105" s="336"/>
      <c r="H105" s="337"/>
      <c r="I105" s="338">
        <v>1651651</v>
      </c>
      <c r="J105" s="336" t="s">
        <v>17</v>
      </c>
      <c r="K105" s="328"/>
      <c r="L105" s="328"/>
      <c r="M105" s="328"/>
      <c r="N105" s="328"/>
      <c r="O105" s="366"/>
      <c r="P105" s="366"/>
    </row>
    <row r="106" spans="1:16" x14ac:dyDescent="0.25">
      <c r="A106" s="333">
        <v>43152</v>
      </c>
      <c r="B106" s="334">
        <v>180154566</v>
      </c>
      <c r="C106" s="335">
        <v>3</v>
      </c>
      <c r="D106" s="336">
        <v>242113</v>
      </c>
      <c r="E106" s="337">
        <v>180040527</v>
      </c>
      <c r="F106" s="335">
        <v>9</v>
      </c>
      <c r="G106" s="336">
        <v>834313</v>
      </c>
      <c r="H106" s="337"/>
      <c r="I106" s="338"/>
      <c r="J106" s="336"/>
      <c r="K106" s="328"/>
      <c r="L106" s="328"/>
      <c r="M106" s="328"/>
      <c r="N106" s="328"/>
      <c r="O106" s="366"/>
      <c r="P106" s="366"/>
    </row>
    <row r="107" spans="1:16" x14ac:dyDescent="0.25">
      <c r="A107" s="333">
        <v>43152</v>
      </c>
      <c r="B107" s="334">
        <v>180154582</v>
      </c>
      <c r="C107" s="335">
        <v>16</v>
      </c>
      <c r="D107" s="336">
        <v>1707125</v>
      </c>
      <c r="E107" s="337"/>
      <c r="F107" s="335"/>
      <c r="G107" s="336"/>
      <c r="H107" s="337"/>
      <c r="I107" s="338"/>
      <c r="J107" s="336"/>
      <c r="K107" s="328"/>
      <c r="L107" s="328"/>
      <c r="M107" s="328"/>
      <c r="N107" s="328"/>
      <c r="O107" s="366"/>
      <c r="P107" s="366"/>
    </row>
    <row r="108" spans="1:16" x14ac:dyDescent="0.25">
      <c r="A108" s="333">
        <v>43152</v>
      </c>
      <c r="B108" s="334">
        <v>180154599</v>
      </c>
      <c r="C108" s="335">
        <v>5</v>
      </c>
      <c r="D108" s="336">
        <v>526225</v>
      </c>
      <c r="E108" s="337"/>
      <c r="F108" s="335"/>
      <c r="G108" s="336"/>
      <c r="H108" s="337"/>
      <c r="I108" s="338"/>
      <c r="J108" s="336"/>
      <c r="K108" s="328"/>
      <c r="L108" s="328"/>
      <c r="M108" s="328"/>
      <c r="N108" s="328"/>
      <c r="O108" s="366"/>
      <c r="P108" s="366"/>
    </row>
    <row r="109" spans="1:16" x14ac:dyDescent="0.25">
      <c r="A109" s="333">
        <v>43152</v>
      </c>
      <c r="B109" s="334">
        <v>180154627</v>
      </c>
      <c r="C109" s="335">
        <v>2</v>
      </c>
      <c r="D109" s="336">
        <v>205713</v>
      </c>
      <c r="E109" s="337"/>
      <c r="F109" s="335"/>
      <c r="G109" s="336"/>
      <c r="H109" s="337"/>
      <c r="I109" s="338"/>
      <c r="J109" s="336"/>
      <c r="K109" s="328"/>
      <c r="L109" s="328"/>
      <c r="M109" s="328"/>
      <c r="N109" s="328"/>
      <c r="O109" s="366"/>
      <c r="P109" s="366"/>
    </row>
    <row r="110" spans="1:16" x14ac:dyDescent="0.25">
      <c r="A110" s="333">
        <v>43152</v>
      </c>
      <c r="B110" s="334">
        <v>180154628</v>
      </c>
      <c r="C110" s="335">
        <v>6</v>
      </c>
      <c r="D110" s="336">
        <v>650300</v>
      </c>
      <c r="E110" s="337"/>
      <c r="F110" s="335"/>
      <c r="G110" s="336"/>
      <c r="H110" s="337"/>
      <c r="I110" s="338">
        <v>2497163</v>
      </c>
      <c r="J110" s="336" t="s">
        <v>17</v>
      </c>
      <c r="K110" s="328"/>
      <c r="L110" s="328"/>
      <c r="M110" s="328"/>
      <c r="N110" s="328"/>
      <c r="O110" s="366"/>
      <c r="P110" s="366"/>
    </row>
    <row r="111" spans="1:16" x14ac:dyDescent="0.25">
      <c r="A111" s="333">
        <v>43153</v>
      </c>
      <c r="B111" s="334">
        <v>180154664</v>
      </c>
      <c r="C111" s="335">
        <v>3</v>
      </c>
      <c r="D111" s="336">
        <v>320425</v>
      </c>
      <c r="E111" s="337">
        <v>180040564</v>
      </c>
      <c r="F111" s="335">
        <v>3</v>
      </c>
      <c r="G111" s="336">
        <v>273700</v>
      </c>
      <c r="H111" s="337"/>
      <c r="I111" s="338"/>
      <c r="J111" s="336"/>
      <c r="K111" s="328"/>
      <c r="L111" s="328"/>
      <c r="M111" s="328"/>
      <c r="N111" s="328"/>
      <c r="O111" s="366"/>
      <c r="P111" s="366"/>
    </row>
    <row r="112" spans="1:16" x14ac:dyDescent="0.25">
      <c r="A112" s="333">
        <v>43153</v>
      </c>
      <c r="B112" s="334">
        <v>180154691</v>
      </c>
      <c r="C112" s="335">
        <v>21</v>
      </c>
      <c r="D112" s="336">
        <v>2227575</v>
      </c>
      <c r="E112" s="337"/>
      <c r="F112" s="335"/>
      <c r="G112" s="336"/>
      <c r="H112" s="337"/>
      <c r="I112" s="338"/>
      <c r="J112" s="336"/>
      <c r="K112" s="328"/>
      <c r="L112" s="328"/>
      <c r="M112" s="328"/>
      <c r="N112" s="328"/>
      <c r="O112" s="366"/>
      <c r="P112" s="366"/>
    </row>
    <row r="113" spans="1:16" x14ac:dyDescent="0.25">
      <c r="A113" s="333">
        <v>43153</v>
      </c>
      <c r="B113" s="334">
        <v>180154722</v>
      </c>
      <c r="C113" s="335">
        <v>3</v>
      </c>
      <c r="D113" s="336">
        <v>335738</v>
      </c>
      <c r="E113" s="337"/>
      <c r="F113" s="335"/>
      <c r="G113" s="336"/>
      <c r="H113" s="337"/>
      <c r="I113" s="338"/>
      <c r="J113" s="336"/>
      <c r="K113" s="328"/>
      <c r="L113" s="328"/>
      <c r="M113" s="328"/>
      <c r="N113" s="328"/>
      <c r="O113" s="366"/>
      <c r="P113" s="366"/>
    </row>
    <row r="114" spans="1:16" x14ac:dyDescent="0.25">
      <c r="A114" s="333">
        <v>43153</v>
      </c>
      <c r="B114" s="334">
        <v>180154733</v>
      </c>
      <c r="C114" s="335">
        <v>3</v>
      </c>
      <c r="D114" s="336">
        <v>251475</v>
      </c>
      <c r="E114" s="337"/>
      <c r="F114" s="335"/>
      <c r="G114" s="336"/>
      <c r="H114" s="337"/>
      <c r="I114" s="338">
        <v>2861513</v>
      </c>
      <c r="J114" s="336" t="s">
        <v>17</v>
      </c>
      <c r="K114" s="328"/>
      <c r="L114" s="328"/>
      <c r="M114" s="328"/>
      <c r="N114" s="328"/>
      <c r="O114" s="366"/>
      <c r="P114" s="366"/>
    </row>
    <row r="115" spans="1:16" x14ac:dyDescent="0.25">
      <c r="A115" s="333">
        <v>43154</v>
      </c>
      <c r="B115" s="334">
        <v>180154758</v>
      </c>
      <c r="C115" s="335">
        <v>9</v>
      </c>
      <c r="D115" s="336">
        <v>711463</v>
      </c>
      <c r="E115" s="337">
        <v>180040590</v>
      </c>
      <c r="F115" s="335">
        <v>5</v>
      </c>
      <c r="G115" s="336">
        <v>433213</v>
      </c>
      <c r="H115" s="337"/>
      <c r="I115" s="338"/>
      <c r="J115" s="336"/>
      <c r="K115" s="328"/>
      <c r="L115" s="328"/>
      <c r="M115" s="328"/>
      <c r="N115" s="328"/>
      <c r="O115" s="366"/>
      <c r="P115" s="366"/>
    </row>
    <row r="116" spans="1:16" x14ac:dyDescent="0.25">
      <c r="A116" s="333">
        <v>43154</v>
      </c>
      <c r="B116" s="334">
        <v>180154784</v>
      </c>
      <c r="C116" s="335">
        <v>14</v>
      </c>
      <c r="D116" s="336">
        <v>1383900</v>
      </c>
      <c r="E116" s="337"/>
      <c r="F116" s="335"/>
      <c r="G116" s="336"/>
      <c r="H116" s="337"/>
      <c r="I116" s="338"/>
      <c r="J116" s="336"/>
      <c r="K116" s="328"/>
      <c r="L116" s="328"/>
      <c r="M116" s="328"/>
      <c r="N116" s="328"/>
      <c r="O116" s="366"/>
      <c r="P116" s="366"/>
    </row>
    <row r="117" spans="1:16" x14ac:dyDescent="0.25">
      <c r="A117" s="333">
        <v>43154</v>
      </c>
      <c r="B117" s="334">
        <v>180154790</v>
      </c>
      <c r="C117" s="335">
        <v>2</v>
      </c>
      <c r="D117" s="336">
        <v>199150</v>
      </c>
      <c r="E117" s="337"/>
      <c r="F117" s="335"/>
      <c r="G117" s="336"/>
      <c r="H117" s="337"/>
      <c r="I117" s="338"/>
      <c r="J117" s="336"/>
      <c r="K117" s="328"/>
      <c r="L117" s="328"/>
      <c r="M117" s="328"/>
      <c r="N117" s="328"/>
      <c r="O117" s="366"/>
      <c r="P117" s="366"/>
    </row>
    <row r="118" spans="1:16" x14ac:dyDescent="0.25">
      <c r="A118" s="333">
        <v>43154</v>
      </c>
      <c r="B118" s="334">
        <v>180154818</v>
      </c>
      <c r="C118" s="335">
        <v>4</v>
      </c>
      <c r="D118" s="336">
        <v>254450</v>
      </c>
      <c r="E118" s="337"/>
      <c r="F118" s="335"/>
      <c r="G118" s="336"/>
      <c r="H118" s="337"/>
      <c r="I118" s="338"/>
      <c r="J118" s="336"/>
      <c r="K118" s="328"/>
      <c r="L118" s="328"/>
      <c r="M118" s="328"/>
      <c r="N118" s="328"/>
      <c r="O118" s="366"/>
      <c r="P118" s="366"/>
    </row>
    <row r="119" spans="1:16" x14ac:dyDescent="0.25">
      <c r="A119" s="333">
        <v>43154</v>
      </c>
      <c r="B119" s="334">
        <v>180154822</v>
      </c>
      <c r="C119" s="335">
        <v>8</v>
      </c>
      <c r="D119" s="336">
        <v>811125</v>
      </c>
      <c r="E119" s="337"/>
      <c r="F119" s="335"/>
      <c r="G119" s="336"/>
      <c r="H119" s="337"/>
      <c r="I119" s="338">
        <v>2926875</v>
      </c>
      <c r="J119" s="336" t="s">
        <v>17</v>
      </c>
      <c r="K119" s="328"/>
      <c r="L119" s="328"/>
      <c r="M119" s="328"/>
      <c r="N119" s="328"/>
      <c r="O119" s="366"/>
      <c r="P119" s="366"/>
    </row>
    <row r="120" spans="1:16" x14ac:dyDescent="0.25">
      <c r="A120" s="333">
        <v>43155</v>
      </c>
      <c r="B120" s="334">
        <v>180154863</v>
      </c>
      <c r="C120" s="335">
        <v>5</v>
      </c>
      <c r="D120" s="336">
        <v>444675</v>
      </c>
      <c r="E120" s="337">
        <v>180040612</v>
      </c>
      <c r="F120" s="335">
        <v>3</v>
      </c>
      <c r="G120" s="336">
        <v>275275</v>
      </c>
      <c r="H120" s="337"/>
      <c r="I120" s="338"/>
      <c r="J120" s="336"/>
      <c r="K120" s="328"/>
      <c r="L120" s="328"/>
      <c r="M120" s="328"/>
      <c r="N120" s="328"/>
      <c r="O120" s="366"/>
      <c r="P120" s="366"/>
    </row>
    <row r="121" spans="1:16" x14ac:dyDescent="0.25">
      <c r="A121" s="333">
        <v>43155</v>
      </c>
      <c r="B121" s="334">
        <v>180154886</v>
      </c>
      <c r="C121" s="335">
        <v>23</v>
      </c>
      <c r="D121" s="336">
        <v>2606713</v>
      </c>
      <c r="E121" s="337"/>
      <c r="F121" s="335"/>
      <c r="G121" s="336"/>
      <c r="H121" s="337"/>
      <c r="I121" s="338"/>
      <c r="J121" s="336"/>
      <c r="K121" s="328"/>
      <c r="L121" s="328"/>
      <c r="M121" s="328"/>
      <c r="N121" s="328"/>
      <c r="O121" s="366"/>
      <c r="P121" s="366"/>
    </row>
    <row r="122" spans="1:16" x14ac:dyDescent="0.25">
      <c r="A122" s="333">
        <v>43155</v>
      </c>
      <c r="B122" s="334">
        <v>180154923</v>
      </c>
      <c r="C122" s="335">
        <v>2</v>
      </c>
      <c r="D122" s="336">
        <v>246838</v>
      </c>
      <c r="E122" s="337"/>
      <c r="F122" s="335"/>
      <c r="G122" s="336"/>
      <c r="H122" s="337"/>
      <c r="I122" s="338"/>
      <c r="J122" s="336"/>
      <c r="K122" s="328"/>
      <c r="L122" s="328"/>
      <c r="M122" s="328"/>
      <c r="N122" s="328"/>
      <c r="O122" s="366"/>
      <c r="P122" s="366"/>
    </row>
    <row r="123" spans="1:16" x14ac:dyDescent="0.25">
      <c r="A123" s="333">
        <v>43155</v>
      </c>
      <c r="B123" s="334">
        <v>180154925</v>
      </c>
      <c r="C123" s="335">
        <v>8</v>
      </c>
      <c r="D123" s="336">
        <v>898888</v>
      </c>
      <c r="E123" s="337"/>
      <c r="F123" s="335"/>
      <c r="G123" s="336"/>
      <c r="H123" s="337"/>
      <c r="I123" s="338">
        <v>3921839</v>
      </c>
      <c r="J123" s="336" t="s">
        <v>17</v>
      </c>
      <c r="K123" s="328"/>
      <c r="L123" s="328"/>
      <c r="M123" s="328"/>
      <c r="N123" s="328"/>
      <c r="O123" s="366"/>
      <c r="P123" s="366"/>
    </row>
    <row r="124" spans="1:16" x14ac:dyDescent="0.25">
      <c r="A124" s="333">
        <v>43157</v>
      </c>
      <c r="B124" s="334">
        <v>180155036</v>
      </c>
      <c r="C124" s="335">
        <v>10</v>
      </c>
      <c r="D124" s="336">
        <v>783825</v>
      </c>
      <c r="E124" s="337">
        <v>180040646</v>
      </c>
      <c r="F124" s="335">
        <v>12</v>
      </c>
      <c r="G124" s="336">
        <v>1223950</v>
      </c>
      <c r="H124" s="337"/>
      <c r="I124" s="338"/>
      <c r="J124" s="336"/>
      <c r="K124" s="328"/>
      <c r="L124" s="328"/>
      <c r="M124" s="328"/>
      <c r="N124" s="328"/>
      <c r="O124" s="366"/>
      <c r="P124" s="366"/>
    </row>
    <row r="125" spans="1:16" x14ac:dyDescent="0.25">
      <c r="A125" s="333">
        <v>43157</v>
      </c>
      <c r="B125" s="334">
        <v>180155068</v>
      </c>
      <c r="C125" s="335">
        <v>32</v>
      </c>
      <c r="D125" s="336">
        <v>3462550</v>
      </c>
      <c r="E125" s="337"/>
      <c r="F125" s="335"/>
      <c r="G125" s="336"/>
      <c r="H125" s="337"/>
      <c r="I125" s="338"/>
      <c r="J125" s="336"/>
      <c r="K125" s="328"/>
      <c r="L125" s="328"/>
      <c r="M125" s="328"/>
      <c r="N125" s="328"/>
      <c r="O125" s="366"/>
      <c r="P125" s="366"/>
    </row>
    <row r="126" spans="1:16" x14ac:dyDescent="0.25">
      <c r="A126" s="333">
        <v>43157</v>
      </c>
      <c r="B126" s="334">
        <v>180155098</v>
      </c>
      <c r="C126" s="335">
        <v>5</v>
      </c>
      <c r="D126" s="336">
        <v>525175</v>
      </c>
      <c r="E126" s="337"/>
      <c r="F126" s="335"/>
      <c r="G126" s="336"/>
      <c r="H126" s="337"/>
      <c r="I126" s="338"/>
      <c r="J126" s="336"/>
      <c r="K126" s="328"/>
      <c r="L126" s="328"/>
      <c r="M126" s="328"/>
      <c r="N126" s="328"/>
      <c r="O126" s="366"/>
      <c r="P126" s="366"/>
    </row>
    <row r="127" spans="1:16" x14ac:dyDescent="0.25">
      <c r="A127" s="333">
        <v>43157</v>
      </c>
      <c r="B127" s="334">
        <v>180155121</v>
      </c>
      <c r="C127" s="335">
        <v>11</v>
      </c>
      <c r="D127" s="336">
        <v>1167950</v>
      </c>
      <c r="E127" s="337"/>
      <c r="F127" s="335"/>
      <c r="G127" s="336"/>
      <c r="H127" s="337"/>
      <c r="I127" s="338"/>
      <c r="J127" s="336"/>
      <c r="K127" s="328"/>
      <c r="L127" s="328"/>
      <c r="M127" s="328"/>
      <c r="N127" s="328"/>
      <c r="O127" s="366"/>
      <c r="P127" s="366"/>
    </row>
    <row r="128" spans="1:16" x14ac:dyDescent="0.25">
      <c r="A128" s="333">
        <v>43157</v>
      </c>
      <c r="B128" s="334">
        <v>180155127</v>
      </c>
      <c r="C128" s="335">
        <v>6</v>
      </c>
      <c r="D128" s="336">
        <v>640850</v>
      </c>
      <c r="E128" s="337"/>
      <c r="F128" s="335"/>
      <c r="G128" s="336"/>
      <c r="H128" s="337"/>
      <c r="I128" s="338">
        <v>5356400</v>
      </c>
      <c r="J128" s="336" t="s">
        <v>17</v>
      </c>
      <c r="K128" s="328"/>
      <c r="L128" s="328"/>
      <c r="M128" s="328"/>
      <c r="N128" s="328"/>
      <c r="O128" s="366"/>
      <c r="P128" s="366"/>
    </row>
    <row r="129" spans="1:16" x14ac:dyDescent="0.25">
      <c r="A129" s="333">
        <v>43158</v>
      </c>
      <c r="B129" s="334">
        <v>180155162</v>
      </c>
      <c r="C129" s="335">
        <v>6</v>
      </c>
      <c r="D129" s="336">
        <v>493063</v>
      </c>
      <c r="E129" s="337">
        <v>180040637</v>
      </c>
      <c r="F129" s="335">
        <v>10</v>
      </c>
      <c r="G129" s="336">
        <v>1099438</v>
      </c>
      <c r="H129" s="337"/>
      <c r="I129" s="338"/>
      <c r="J129" s="336"/>
      <c r="K129" s="328"/>
      <c r="L129" s="328"/>
      <c r="M129" s="328"/>
      <c r="N129" s="328"/>
      <c r="O129" s="366"/>
      <c r="P129" s="366"/>
    </row>
    <row r="130" spans="1:16" x14ac:dyDescent="0.25">
      <c r="A130" s="333">
        <v>43158</v>
      </c>
      <c r="B130" s="334">
        <v>180155192</v>
      </c>
      <c r="C130" s="335">
        <v>2</v>
      </c>
      <c r="D130" s="336">
        <v>170100</v>
      </c>
      <c r="E130" s="337"/>
      <c r="F130" s="335"/>
      <c r="G130" s="336"/>
      <c r="H130" s="337"/>
      <c r="I130" s="338"/>
      <c r="J130" s="336"/>
      <c r="K130" s="328"/>
      <c r="L130" s="328"/>
      <c r="M130" s="328"/>
      <c r="N130" s="328"/>
      <c r="O130" s="366"/>
      <c r="P130" s="366"/>
    </row>
    <row r="131" spans="1:16" x14ac:dyDescent="0.25">
      <c r="A131" s="333">
        <v>43158</v>
      </c>
      <c r="B131" s="334">
        <v>180155194</v>
      </c>
      <c r="C131" s="335">
        <v>18</v>
      </c>
      <c r="D131" s="336">
        <v>1786225</v>
      </c>
      <c r="E131" s="337"/>
      <c r="F131" s="335"/>
      <c r="G131" s="336"/>
      <c r="H131" s="337"/>
      <c r="I131" s="338"/>
      <c r="J131" s="336"/>
      <c r="K131" s="328"/>
      <c r="L131" s="328"/>
      <c r="M131" s="328"/>
      <c r="N131" s="328"/>
      <c r="O131" s="366"/>
      <c r="P131" s="366"/>
    </row>
    <row r="132" spans="1:16" x14ac:dyDescent="0.25">
      <c r="A132" s="333">
        <v>43158</v>
      </c>
      <c r="B132" s="334">
        <v>180155224</v>
      </c>
      <c r="C132" s="335">
        <v>3</v>
      </c>
      <c r="D132" s="336">
        <v>290150</v>
      </c>
      <c r="E132" s="337"/>
      <c r="F132" s="335"/>
      <c r="G132" s="336"/>
      <c r="H132" s="337"/>
      <c r="I132" s="338"/>
      <c r="J132" s="336"/>
      <c r="K132" s="328"/>
      <c r="L132" s="328"/>
      <c r="M132" s="328"/>
      <c r="N132" s="328"/>
      <c r="O132" s="366"/>
      <c r="P132" s="366"/>
    </row>
    <row r="133" spans="1:16" x14ac:dyDescent="0.25">
      <c r="A133" s="333">
        <v>43158</v>
      </c>
      <c r="B133" s="334">
        <v>180155230</v>
      </c>
      <c r="C133" s="335">
        <v>4</v>
      </c>
      <c r="D133" s="336">
        <v>437850</v>
      </c>
      <c r="E133" s="337"/>
      <c r="F133" s="335"/>
      <c r="G133" s="336"/>
      <c r="H133" s="337"/>
      <c r="I133" s="338">
        <v>2077950</v>
      </c>
      <c r="J133" s="336" t="s">
        <v>17</v>
      </c>
      <c r="K133" s="328"/>
      <c r="L133" s="328"/>
      <c r="M133" s="328"/>
      <c r="N133" s="328"/>
      <c r="O133" s="366"/>
      <c r="P133" s="366"/>
    </row>
    <row r="134" spans="1:16" x14ac:dyDescent="0.25">
      <c r="A134" s="333">
        <v>43159</v>
      </c>
      <c r="B134" s="334">
        <v>180155259</v>
      </c>
      <c r="C134" s="335">
        <v>7</v>
      </c>
      <c r="D134" s="336">
        <v>486238</v>
      </c>
      <c r="E134" s="337">
        <v>180040702</v>
      </c>
      <c r="F134" s="335">
        <v>10</v>
      </c>
      <c r="G134" s="336">
        <v>914375</v>
      </c>
      <c r="H134" s="337"/>
      <c r="I134" s="338"/>
      <c r="J134" s="336"/>
      <c r="K134" s="328"/>
      <c r="L134" s="328"/>
      <c r="M134" s="328"/>
      <c r="N134" s="328"/>
      <c r="O134" s="366"/>
      <c r="P134" s="366"/>
    </row>
    <row r="135" spans="1:16" x14ac:dyDescent="0.25">
      <c r="A135" s="333">
        <v>43159</v>
      </c>
      <c r="B135" s="334">
        <v>180155277</v>
      </c>
      <c r="C135" s="335">
        <v>20</v>
      </c>
      <c r="D135" s="336">
        <v>1796200</v>
      </c>
      <c r="E135" s="337"/>
      <c r="F135" s="335"/>
      <c r="G135" s="336"/>
      <c r="H135" s="337"/>
      <c r="I135" s="338"/>
      <c r="J135" s="336"/>
      <c r="K135" s="328"/>
      <c r="L135" s="328"/>
      <c r="M135" s="328"/>
      <c r="N135" s="328"/>
      <c r="O135" s="366"/>
      <c r="P135" s="366"/>
    </row>
    <row r="136" spans="1:16" x14ac:dyDescent="0.25">
      <c r="A136" s="333">
        <v>43159</v>
      </c>
      <c r="B136" s="334">
        <v>180155284</v>
      </c>
      <c r="C136" s="335">
        <v>1</v>
      </c>
      <c r="D136" s="336">
        <v>75513</v>
      </c>
      <c r="E136" s="337"/>
      <c r="F136" s="335"/>
      <c r="G136" s="336"/>
      <c r="H136" s="337"/>
      <c r="I136" s="338"/>
      <c r="J136" s="336"/>
      <c r="K136" s="328"/>
      <c r="L136" s="328"/>
      <c r="M136" s="328"/>
      <c r="N136" s="328"/>
      <c r="O136" s="366"/>
      <c r="P136" s="366"/>
    </row>
    <row r="137" spans="1:16" x14ac:dyDescent="0.25">
      <c r="A137" s="333">
        <v>43159</v>
      </c>
      <c r="B137" s="334">
        <v>180155337</v>
      </c>
      <c r="C137" s="335">
        <v>12</v>
      </c>
      <c r="D137" s="336">
        <v>1389325</v>
      </c>
      <c r="E137" s="337"/>
      <c r="F137" s="335"/>
      <c r="G137" s="336"/>
      <c r="H137" s="337"/>
      <c r="I137" s="338"/>
      <c r="J137" s="336"/>
      <c r="K137" s="328"/>
      <c r="L137" s="328"/>
      <c r="M137" s="328"/>
      <c r="N137" s="328"/>
      <c r="O137" s="366"/>
      <c r="P137" s="366"/>
    </row>
    <row r="138" spans="1:16" x14ac:dyDescent="0.25">
      <c r="A138" s="333">
        <v>43159</v>
      </c>
      <c r="B138" s="334">
        <v>180155343</v>
      </c>
      <c r="C138" s="335">
        <v>3</v>
      </c>
      <c r="D138" s="336">
        <v>243600</v>
      </c>
      <c r="E138" s="337"/>
      <c r="F138" s="335"/>
      <c r="G138" s="336"/>
      <c r="H138" s="337"/>
      <c r="I138" s="338"/>
      <c r="J138" s="336"/>
      <c r="K138" s="328"/>
      <c r="L138" s="328"/>
      <c r="M138" s="328"/>
      <c r="N138" s="328"/>
      <c r="O138" s="366"/>
      <c r="P138" s="366"/>
    </row>
    <row r="139" spans="1:16" x14ac:dyDescent="0.25">
      <c r="A139" s="333">
        <v>43159</v>
      </c>
      <c r="B139" s="334">
        <v>180155356</v>
      </c>
      <c r="C139" s="335">
        <v>2</v>
      </c>
      <c r="D139" s="336">
        <v>189175</v>
      </c>
      <c r="E139" s="337"/>
      <c r="F139" s="335"/>
      <c r="G139" s="336"/>
      <c r="H139" s="337"/>
      <c r="I139" s="338">
        <v>3265676</v>
      </c>
      <c r="J139" s="336" t="s">
        <v>17</v>
      </c>
      <c r="K139" s="328"/>
      <c r="L139" s="328"/>
      <c r="M139" s="328"/>
      <c r="N139" s="328"/>
      <c r="O139" s="366"/>
      <c r="P139" s="366"/>
    </row>
    <row r="140" spans="1:16" x14ac:dyDescent="0.25">
      <c r="A140" s="333">
        <v>43160</v>
      </c>
      <c r="B140" s="334">
        <v>180155385</v>
      </c>
      <c r="C140" s="335">
        <v>4</v>
      </c>
      <c r="D140" s="336">
        <v>370475</v>
      </c>
      <c r="E140" s="337">
        <v>180040715</v>
      </c>
      <c r="F140" s="335">
        <v>8</v>
      </c>
      <c r="G140" s="336">
        <v>735000</v>
      </c>
      <c r="H140" s="337"/>
      <c r="I140" s="338"/>
      <c r="J140" s="336"/>
      <c r="K140" s="328"/>
      <c r="L140" s="328"/>
      <c r="M140" s="328"/>
      <c r="N140" s="328"/>
      <c r="O140" s="366"/>
      <c r="P140" s="366"/>
    </row>
    <row r="141" spans="1:16" x14ac:dyDescent="0.25">
      <c r="A141" s="333">
        <v>43160</v>
      </c>
      <c r="B141" s="334">
        <v>180155410</v>
      </c>
      <c r="C141" s="335">
        <v>18</v>
      </c>
      <c r="D141" s="336">
        <v>1811950</v>
      </c>
      <c r="E141" s="337"/>
      <c r="F141" s="335"/>
      <c r="G141" s="336"/>
      <c r="H141" s="337"/>
      <c r="I141" s="338"/>
      <c r="J141" s="336"/>
      <c r="K141" s="328"/>
      <c r="L141" s="328"/>
      <c r="M141" s="328"/>
      <c r="N141" s="328"/>
      <c r="O141" s="366"/>
      <c r="P141" s="366"/>
    </row>
    <row r="142" spans="1:16" x14ac:dyDescent="0.25">
      <c r="A142" s="333">
        <v>43160</v>
      </c>
      <c r="B142" s="334">
        <v>180155457</v>
      </c>
      <c r="C142" s="335">
        <v>9</v>
      </c>
      <c r="D142" s="336">
        <v>792575</v>
      </c>
      <c r="E142" s="337"/>
      <c r="F142" s="335"/>
      <c r="G142" s="336"/>
      <c r="H142" s="337"/>
      <c r="I142" s="338"/>
      <c r="J142" s="336"/>
      <c r="K142" s="328"/>
      <c r="L142" s="328"/>
      <c r="M142" s="328"/>
      <c r="N142" s="328"/>
      <c r="O142" s="366"/>
      <c r="P142" s="366"/>
    </row>
    <row r="143" spans="1:16" x14ac:dyDescent="0.25">
      <c r="A143" s="333">
        <v>43160</v>
      </c>
      <c r="B143" s="334">
        <v>180155474</v>
      </c>
      <c r="C143" s="335">
        <v>4</v>
      </c>
      <c r="D143" s="336">
        <v>440038</v>
      </c>
      <c r="E143" s="337"/>
      <c r="F143" s="335"/>
      <c r="G143" s="336"/>
      <c r="H143" s="337"/>
      <c r="I143" s="338">
        <v>2680038</v>
      </c>
      <c r="J143" s="336" t="s">
        <v>17</v>
      </c>
      <c r="K143" s="328"/>
      <c r="L143" s="328"/>
      <c r="M143" s="328"/>
      <c r="N143" s="328"/>
      <c r="O143" s="366"/>
      <c r="P143" s="366"/>
    </row>
    <row r="144" spans="1:16" x14ac:dyDescent="0.25">
      <c r="A144" s="333">
        <v>43161</v>
      </c>
      <c r="B144" s="334">
        <v>180155500</v>
      </c>
      <c r="C144" s="335">
        <v>8</v>
      </c>
      <c r="D144" s="336">
        <v>491488</v>
      </c>
      <c r="E144" s="337">
        <v>180040747</v>
      </c>
      <c r="F144" s="335">
        <v>14</v>
      </c>
      <c r="G144" s="336">
        <v>1501938</v>
      </c>
      <c r="H144" s="337"/>
      <c r="I144" s="338"/>
      <c r="J144" s="336"/>
      <c r="K144" s="328"/>
      <c r="L144" s="328"/>
      <c r="M144" s="328"/>
      <c r="N144" s="328"/>
      <c r="O144" s="366"/>
      <c r="P144" s="366"/>
    </row>
    <row r="145" spans="1:16" x14ac:dyDescent="0.25">
      <c r="A145" s="333">
        <v>43161</v>
      </c>
      <c r="B145" s="334">
        <v>180155521</v>
      </c>
      <c r="C145" s="335">
        <v>14</v>
      </c>
      <c r="D145" s="336">
        <v>1317925</v>
      </c>
      <c r="E145" s="337"/>
      <c r="F145" s="335"/>
      <c r="G145" s="336"/>
      <c r="H145" s="337"/>
      <c r="I145" s="338"/>
      <c r="J145" s="336"/>
      <c r="K145" s="328"/>
      <c r="L145" s="328"/>
      <c r="M145" s="328"/>
      <c r="N145" s="328"/>
      <c r="O145" s="366"/>
      <c r="P145" s="366"/>
    </row>
    <row r="146" spans="1:16" x14ac:dyDescent="0.25">
      <c r="A146" s="333">
        <v>43161</v>
      </c>
      <c r="B146" s="334">
        <v>180155527</v>
      </c>
      <c r="C146" s="335">
        <v>1</v>
      </c>
      <c r="D146" s="336">
        <v>125738</v>
      </c>
      <c r="E146" s="337"/>
      <c r="F146" s="335"/>
      <c r="G146" s="336"/>
      <c r="H146" s="337"/>
      <c r="I146" s="338"/>
      <c r="J146" s="336"/>
      <c r="K146" s="328"/>
      <c r="L146" s="328"/>
      <c r="M146" s="328"/>
      <c r="N146" s="328"/>
      <c r="O146" s="366"/>
      <c r="P146" s="366"/>
    </row>
    <row r="147" spans="1:16" x14ac:dyDescent="0.25">
      <c r="A147" s="333">
        <v>43161</v>
      </c>
      <c r="B147" s="334">
        <v>180155551</v>
      </c>
      <c r="C147" s="335">
        <v>5</v>
      </c>
      <c r="D147" s="336">
        <v>506100</v>
      </c>
      <c r="E147" s="337"/>
      <c r="F147" s="335"/>
      <c r="G147" s="336"/>
      <c r="H147" s="337"/>
      <c r="I147" s="338">
        <v>939313</v>
      </c>
      <c r="J147" s="336" t="s">
        <v>17</v>
      </c>
      <c r="K147" s="328"/>
      <c r="L147" s="328"/>
      <c r="M147" s="328"/>
      <c r="N147" s="328"/>
      <c r="O147" s="366"/>
      <c r="P147" s="366"/>
    </row>
    <row r="148" spans="1:16" x14ac:dyDescent="0.25">
      <c r="A148" s="333">
        <v>43162</v>
      </c>
      <c r="B148" s="334">
        <v>180155627</v>
      </c>
      <c r="C148" s="335">
        <v>6</v>
      </c>
      <c r="D148" s="336">
        <v>342388</v>
      </c>
      <c r="E148" s="337">
        <v>180040780</v>
      </c>
      <c r="F148" s="335">
        <v>14</v>
      </c>
      <c r="G148" s="336">
        <v>1625225</v>
      </c>
      <c r="H148" s="337"/>
      <c r="I148" s="338"/>
      <c r="J148" s="336"/>
      <c r="K148" s="328"/>
      <c r="L148" s="328"/>
      <c r="M148" s="328"/>
      <c r="N148" s="328"/>
      <c r="O148" s="366"/>
      <c r="P148" s="366"/>
    </row>
    <row r="149" spans="1:16" x14ac:dyDescent="0.25">
      <c r="A149" s="333">
        <v>43162</v>
      </c>
      <c r="B149" s="334">
        <v>180155652</v>
      </c>
      <c r="C149" s="335">
        <v>11</v>
      </c>
      <c r="D149" s="336">
        <v>1432900</v>
      </c>
      <c r="E149" s="337"/>
      <c r="F149" s="335"/>
      <c r="G149" s="336"/>
      <c r="H149" s="337"/>
      <c r="I149" s="338"/>
      <c r="J149" s="336"/>
      <c r="K149" s="328"/>
      <c r="L149" s="328"/>
      <c r="M149" s="328"/>
      <c r="N149" s="328"/>
      <c r="O149" s="366"/>
      <c r="P149" s="366"/>
    </row>
    <row r="150" spans="1:16" x14ac:dyDescent="0.25">
      <c r="A150" s="333">
        <v>43162</v>
      </c>
      <c r="B150" s="334">
        <v>180155670</v>
      </c>
      <c r="C150" s="335">
        <v>4</v>
      </c>
      <c r="D150" s="336">
        <v>476963</v>
      </c>
      <c r="E150" s="337"/>
      <c r="F150" s="335"/>
      <c r="G150" s="336"/>
      <c r="H150" s="337"/>
      <c r="I150" s="338"/>
      <c r="J150" s="336"/>
      <c r="K150" s="328"/>
      <c r="L150" s="328"/>
      <c r="M150" s="328"/>
      <c r="N150" s="328"/>
      <c r="O150" s="366"/>
      <c r="P150" s="366"/>
    </row>
    <row r="151" spans="1:16" x14ac:dyDescent="0.25">
      <c r="A151" s="333">
        <v>43162</v>
      </c>
      <c r="B151" s="334">
        <v>180155677</v>
      </c>
      <c r="C151" s="335">
        <v>4</v>
      </c>
      <c r="D151" s="336">
        <v>459025</v>
      </c>
      <c r="E151" s="337"/>
      <c r="F151" s="335"/>
      <c r="G151" s="336"/>
      <c r="H151" s="337"/>
      <c r="I151" s="338"/>
      <c r="J151" s="336"/>
      <c r="K151" s="328"/>
      <c r="L151" s="328"/>
      <c r="M151" s="328"/>
      <c r="N151" s="328"/>
      <c r="O151" s="366"/>
      <c r="P151" s="366"/>
    </row>
    <row r="152" spans="1:16" x14ac:dyDescent="0.25">
      <c r="A152" s="333">
        <v>43162</v>
      </c>
      <c r="B152" s="334">
        <v>180155679</v>
      </c>
      <c r="C152" s="335">
        <v>1</v>
      </c>
      <c r="D152" s="336">
        <v>92575</v>
      </c>
      <c r="E152" s="337"/>
      <c r="F152" s="335"/>
      <c r="G152" s="336"/>
      <c r="H152" s="337"/>
      <c r="I152" s="338">
        <v>1178626</v>
      </c>
      <c r="J152" s="336" t="s">
        <v>17</v>
      </c>
      <c r="K152" s="328"/>
      <c r="L152" s="328"/>
      <c r="M152" s="328"/>
      <c r="N152" s="328"/>
      <c r="O152" s="366"/>
      <c r="P152" s="366"/>
    </row>
    <row r="153" spans="1:16" x14ac:dyDescent="0.25">
      <c r="A153" s="333">
        <v>43164</v>
      </c>
      <c r="B153" s="334">
        <v>180155811</v>
      </c>
      <c r="C153" s="335">
        <v>8</v>
      </c>
      <c r="D153" s="336">
        <v>714525</v>
      </c>
      <c r="E153" s="337">
        <v>180040823</v>
      </c>
      <c r="F153" s="335">
        <v>10</v>
      </c>
      <c r="G153" s="336">
        <v>936250</v>
      </c>
      <c r="H153" s="337"/>
      <c r="I153" s="338"/>
      <c r="J153" s="336"/>
      <c r="K153" s="328"/>
      <c r="L153" s="328"/>
      <c r="M153" s="328"/>
      <c r="N153" s="328"/>
      <c r="O153" s="366"/>
      <c r="P153" s="366"/>
    </row>
    <row r="154" spans="1:16" x14ac:dyDescent="0.25">
      <c r="A154" s="333">
        <v>43164</v>
      </c>
      <c r="B154" s="334">
        <v>180155839</v>
      </c>
      <c r="C154" s="335">
        <v>29</v>
      </c>
      <c r="D154" s="336">
        <v>2853813</v>
      </c>
      <c r="E154" s="337"/>
      <c r="F154" s="335"/>
      <c r="G154" s="336"/>
      <c r="H154" s="337"/>
      <c r="I154" s="338"/>
      <c r="J154" s="336"/>
      <c r="K154" s="328"/>
      <c r="L154" s="328"/>
      <c r="M154" s="328"/>
      <c r="N154" s="328"/>
      <c r="O154" s="366"/>
      <c r="P154" s="366"/>
    </row>
    <row r="155" spans="1:16" x14ac:dyDescent="0.25">
      <c r="A155" s="333">
        <v>43164</v>
      </c>
      <c r="B155" s="334">
        <v>180155849</v>
      </c>
      <c r="C155" s="335">
        <v>5</v>
      </c>
      <c r="D155" s="336">
        <v>543200</v>
      </c>
      <c r="E155" s="337"/>
      <c r="F155" s="335"/>
      <c r="G155" s="336"/>
      <c r="H155" s="337"/>
      <c r="I155" s="338"/>
      <c r="J155" s="336"/>
      <c r="K155" s="328"/>
      <c r="L155" s="328"/>
      <c r="M155" s="328"/>
      <c r="N155" s="328"/>
      <c r="O155" s="366"/>
      <c r="P155" s="366"/>
    </row>
    <row r="156" spans="1:16" x14ac:dyDescent="0.25">
      <c r="A156" s="333">
        <v>43164</v>
      </c>
      <c r="B156" s="334">
        <v>180155875</v>
      </c>
      <c r="C156" s="335">
        <v>8</v>
      </c>
      <c r="D156" s="336">
        <v>909738</v>
      </c>
      <c r="E156" s="337"/>
      <c r="F156" s="335"/>
      <c r="G156" s="336"/>
      <c r="H156" s="337"/>
      <c r="I156" s="338"/>
      <c r="J156" s="336"/>
      <c r="K156" s="328"/>
      <c r="L156" s="328"/>
      <c r="M156" s="328"/>
      <c r="N156" s="328"/>
      <c r="O156" s="366"/>
      <c r="P156" s="366"/>
    </row>
    <row r="157" spans="1:16" x14ac:dyDescent="0.25">
      <c r="A157" s="333">
        <v>43164</v>
      </c>
      <c r="B157" s="334">
        <v>180155879</v>
      </c>
      <c r="C157" s="335">
        <v>1</v>
      </c>
      <c r="D157" s="336">
        <v>92575</v>
      </c>
      <c r="E157" s="337"/>
      <c r="F157" s="335"/>
      <c r="G157" s="336"/>
      <c r="H157" s="337"/>
      <c r="I157" s="338">
        <v>4177601</v>
      </c>
      <c r="J157" s="336" t="s">
        <v>17</v>
      </c>
      <c r="K157" s="328"/>
      <c r="L157" s="328"/>
      <c r="M157" s="328"/>
      <c r="N157" s="328"/>
      <c r="O157" s="366"/>
      <c r="P157" s="366"/>
    </row>
    <row r="158" spans="1:16" x14ac:dyDescent="0.25">
      <c r="A158" s="333">
        <v>43165</v>
      </c>
      <c r="B158" s="334">
        <v>180155903</v>
      </c>
      <c r="C158" s="335">
        <v>7</v>
      </c>
      <c r="D158" s="336">
        <v>325238</v>
      </c>
      <c r="E158" s="337">
        <v>180040852</v>
      </c>
      <c r="F158" s="335">
        <v>10</v>
      </c>
      <c r="G158" s="336">
        <v>973263</v>
      </c>
      <c r="H158" s="337"/>
      <c r="I158" s="338"/>
      <c r="J158" s="336"/>
      <c r="K158" s="328"/>
      <c r="L158" s="328"/>
      <c r="M158" s="328"/>
      <c r="N158" s="328"/>
      <c r="O158" s="366"/>
      <c r="P158" s="366"/>
    </row>
    <row r="159" spans="1:16" x14ac:dyDescent="0.25">
      <c r="A159" s="333">
        <v>43165</v>
      </c>
      <c r="B159" s="334">
        <v>180155923</v>
      </c>
      <c r="C159" s="335">
        <v>16</v>
      </c>
      <c r="D159" s="336">
        <v>1532038</v>
      </c>
      <c r="E159" s="337"/>
      <c r="F159" s="335"/>
      <c r="G159" s="336"/>
      <c r="H159" s="337"/>
      <c r="I159" s="338"/>
      <c r="J159" s="336"/>
      <c r="K159" s="328"/>
      <c r="L159" s="328"/>
      <c r="M159" s="328"/>
      <c r="N159" s="328"/>
      <c r="O159" s="366"/>
      <c r="P159" s="366"/>
    </row>
    <row r="160" spans="1:16" x14ac:dyDescent="0.25">
      <c r="A160" s="333">
        <v>43165</v>
      </c>
      <c r="B160" s="334">
        <v>180155941</v>
      </c>
      <c r="C160" s="335">
        <v>2</v>
      </c>
      <c r="D160" s="336">
        <v>188300</v>
      </c>
      <c r="E160" s="337"/>
      <c r="F160" s="335"/>
      <c r="G160" s="336"/>
      <c r="H160" s="337"/>
      <c r="I160" s="338"/>
      <c r="J160" s="336"/>
      <c r="K160" s="328"/>
      <c r="L160" s="328"/>
      <c r="M160" s="328"/>
      <c r="N160" s="328"/>
      <c r="O160" s="366"/>
      <c r="P160" s="366"/>
    </row>
    <row r="161" spans="1:16" x14ac:dyDescent="0.25">
      <c r="A161" s="333">
        <v>43165</v>
      </c>
      <c r="B161" s="334">
        <v>180155979</v>
      </c>
      <c r="C161" s="335">
        <v>3</v>
      </c>
      <c r="D161" s="336">
        <v>230213</v>
      </c>
      <c r="E161" s="337"/>
      <c r="F161" s="335"/>
      <c r="G161" s="336"/>
      <c r="H161" s="337"/>
      <c r="I161" s="338"/>
      <c r="J161" s="336"/>
      <c r="K161" s="328"/>
      <c r="L161" s="328"/>
      <c r="M161" s="328"/>
      <c r="N161" s="328"/>
      <c r="O161" s="366"/>
      <c r="P161" s="366"/>
    </row>
    <row r="162" spans="1:16" x14ac:dyDescent="0.25">
      <c r="A162" s="333">
        <v>43165</v>
      </c>
      <c r="B162" s="334">
        <v>180155989</v>
      </c>
      <c r="C162" s="335">
        <v>12</v>
      </c>
      <c r="D162" s="336">
        <v>1007213</v>
      </c>
      <c r="E162" s="337"/>
      <c r="F162" s="335"/>
      <c r="G162" s="336"/>
      <c r="H162" s="337"/>
      <c r="I162" s="338">
        <v>2309739</v>
      </c>
      <c r="J162" s="336" t="s">
        <v>17</v>
      </c>
      <c r="K162" s="328"/>
      <c r="L162" s="328"/>
      <c r="M162" s="328"/>
      <c r="N162" s="328"/>
      <c r="O162" s="366"/>
      <c r="P162" s="366"/>
    </row>
    <row r="163" spans="1:16" x14ac:dyDescent="0.25">
      <c r="A163" s="333">
        <v>43166</v>
      </c>
      <c r="B163" s="334">
        <v>180156032</v>
      </c>
      <c r="C163" s="335">
        <v>6</v>
      </c>
      <c r="D163" s="336">
        <v>527975</v>
      </c>
      <c r="E163" s="337">
        <v>180040889</v>
      </c>
      <c r="F163" s="335">
        <v>7</v>
      </c>
      <c r="G163" s="336">
        <v>720825</v>
      </c>
      <c r="H163" s="337"/>
      <c r="I163" s="338"/>
      <c r="J163" s="336"/>
      <c r="K163" s="328"/>
      <c r="L163" s="328"/>
      <c r="M163" s="328"/>
      <c r="N163" s="328"/>
      <c r="O163" s="366"/>
      <c r="P163" s="366"/>
    </row>
    <row r="164" spans="1:16" x14ac:dyDescent="0.25">
      <c r="A164" s="333">
        <v>43166</v>
      </c>
      <c r="B164" s="334">
        <v>180156060</v>
      </c>
      <c r="C164" s="335">
        <v>23</v>
      </c>
      <c r="D164" s="336">
        <v>2344913</v>
      </c>
      <c r="E164" s="337"/>
      <c r="F164" s="335"/>
      <c r="G164" s="336"/>
      <c r="H164" s="337"/>
      <c r="I164" s="338"/>
      <c r="J164" s="336"/>
      <c r="K164" s="328"/>
      <c r="L164" s="328"/>
      <c r="M164" s="328"/>
      <c r="N164" s="328"/>
      <c r="O164" s="366"/>
      <c r="P164" s="366"/>
    </row>
    <row r="165" spans="1:16" x14ac:dyDescent="0.25">
      <c r="A165" s="333">
        <v>43166</v>
      </c>
      <c r="B165" s="334">
        <v>180156064</v>
      </c>
      <c r="C165" s="335">
        <v>3</v>
      </c>
      <c r="D165" s="336">
        <v>307913</v>
      </c>
      <c r="E165" s="337"/>
      <c r="F165" s="335"/>
      <c r="G165" s="336"/>
      <c r="H165" s="337"/>
      <c r="I165" s="338"/>
      <c r="J165" s="336"/>
      <c r="K165" s="328"/>
      <c r="L165" s="328"/>
      <c r="M165" s="328"/>
      <c r="N165" s="328"/>
      <c r="O165" s="366"/>
      <c r="P165" s="366"/>
    </row>
    <row r="166" spans="1:16" x14ac:dyDescent="0.25">
      <c r="A166" s="333">
        <v>43166</v>
      </c>
      <c r="B166" s="334">
        <v>180156091</v>
      </c>
      <c r="C166" s="335">
        <v>4</v>
      </c>
      <c r="D166" s="336">
        <v>361638</v>
      </c>
      <c r="E166" s="337"/>
      <c r="F166" s="335"/>
      <c r="G166" s="336"/>
      <c r="H166" s="337"/>
      <c r="I166" s="338"/>
      <c r="J166" s="336"/>
      <c r="K166" s="328"/>
      <c r="L166" s="328"/>
      <c r="M166" s="328"/>
      <c r="N166" s="328"/>
      <c r="O166" s="366"/>
      <c r="P166" s="366"/>
    </row>
    <row r="167" spans="1:16" x14ac:dyDescent="0.25">
      <c r="A167" s="333">
        <v>43166</v>
      </c>
      <c r="B167" s="334">
        <v>180156092</v>
      </c>
      <c r="C167" s="335">
        <v>5</v>
      </c>
      <c r="D167" s="336">
        <v>462963</v>
      </c>
      <c r="E167" s="337"/>
      <c r="F167" s="335"/>
      <c r="G167" s="336"/>
      <c r="H167" s="337"/>
      <c r="I167" s="338">
        <v>3284577</v>
      </c>
      <c r="J167" s="336" t="s">
        <v>17</v>
      </c>
      <c r="K167" s="328"/>
      <c r="L167" s="328"/>
      <c r="M167" s="328"/>
      <c r="N167" s="328"/>
      <c r="O167" s="366"/>
      <c r="P167" s="366"/>
    </row>
    <row r="168" spans="1:16" x14ac:dyDescent="0.25">
      <c r="A168" s="333">
        <v>43167</v>
      </c>
      <c r="B168" s="334">
        <v>180156118</v>
      </c>
      <c r="C168" s="335">
        <v>6</v>
      </c>
      <c r="D168" s="336">
        <v>668500</v>
      </c>
      <c r="E168" s="337">
        <v>180040912</v>
      </c>
      <c r="F168" s="335">
        <v>4</v>
      </c>
      <c r="G168" s="336">
        <v>407838</v>
      </c>
      <c r="H168" s="337"/>
      <c r="I168" s="338"/>
      <c r="J168" s="336"/>
      <c r="K168" s="328"/>
      <c r="L168" s="328"/>
      <c r="M168" s="328"/>
      <c r="N168" s="328"/>
      <c r="O168" s="366"/>
      <c r="P168" s="366"/>
    </row>
    <row r="169" spans="1:16" x14ac:dyDescent="0.25">
      <c r="A169" s="333">
        <v>43167</v>
      </c>
      <c r="B169" s="334">
        <v>180156156</v>
      </c>
      <c r="C169" s="335">
        <v>2</v>
      </c>
      <c r="D169" s="336">
        <v>161788</v>
      </c>
      <c r="E169" s="337"/>
      <c r="F169" s="335"/>
      <c r="G169" s="336"/>
      <c r="H169" s="337"/>
      <c r="I169" s="338"/>
      <c r="J169" s="336"/>
      <c r="K169" s="328"/>
      <c r="L169" s="328"/>
      <c r="M169" s="328"/>
      <c r="N169" s="328"/>
      <c r="O169" s="366"/>
      <c r="P169" s="366"/>
    </row>
    <row r="170" spans="1:16" x14ac:dyDescent="0.25">
      <c r="A170" s="333">
        <v>43167</v>
      </c>
      <c r="B170" s="334">
        <v>180156157</v>
      </c>
      <c r="C170" s="335">
        <v>12</v>
      </c>
      <c r="D170" s="336">
        <v>1296488</v>
      </c>
      <c r="E170" s="337"/>
      <c r="F170" s="335"/>
      <c r="G170" s="336"/>
      <c r="H170" s="337"/>
      <c r="I170" s="338"/>
      <c r="J170" s="336"/>
      <c r="K170" s="328"/>
      <c r="L170" s="328"/>
      <c r="M170" s="328"/>
      <c r="N170" s="328"/>
      <c r="O170" s="366"/>
      <c r="P170" s="366"/>
    </row>
    <row r="171" spans="1:16" x14ac:dyDescent="0.25">
      <c r="A171" s="333">
        <v>43167</v>
      </c>
      <c r="B171" s="334">
        <v>180156212</v>
      </c>
      <c r="C171" s="335">
        <v>3</v>
      </c>
      <c r="D171" s="336">
        <v>310100</v>
      </c>
      <c r="E171" s="337"/>
      <c r="F171" s="335"/>
      <c r="G171" s="336"/>
      <c r="H171" s="337"/>
      <c r="I171" s="338">
        <v>2029038</v>
      </c>
      <c r="J171" s="336" t="s">
        <v>17</v>
      </c>
      <c r="K171" s="328"/>
      <c r="L171" s="328"/>
      <c r="M171" s="328"/>
      <c r="N171" s="328"/>
      <c r="O171" s="366"/>
      <c r="P171" s="366"/>
    </row>
    <row r="172" spans="1:16" x14ac:dyDescent="0.25">
      <c r="A172" s="333">
        <v>43168</v>
      </c>
      <c r="B172" s="334">
        <v>180156238</v>
      </c>
      <c r="C172" s="335">
        <v>8</v>
      </c>
      <c r="D172" s="336">
        <v>560000</v>
      </c>
      <c r="E172" s="337">
        <v>180040933</v>
      </c>
      <c r="F172" s="335">
        <v>1</v>
      </c>
      <c r="G172" s="336">
        <v>92575</v>
      </c>
      <c r="H172" s="337"/>
      <c r="I172" s="338"/>
      <c r="J172" s="336"/>
      <c r="K172" s="328"/>
      <c r="L172" s="328"/>
      <c r="M172" s="328"/>
      <c r="N172" s="328"/>
      <c r="O172" s="366"/>
      <c r="P172" s="366"/>
    </row>
    <row r="173" spans="1:16" x14ac:dyDescent="0.25">
      <c r="A173" s="333">
        <v>43168</v>
      </c>
      <c r="B173" s="334">
        <v>180156259</v>
      </c>
      <c r="C173" s="335">
        <v>3</v>
      </c>
      <c r="D173" s="336">
        <v>137288</v>
      </c>
      <c r="E173" s="337"/>
      <c r="F173" s="335"/>
      <c r="G173" s="336"/>
      <c r="H173" s="337"/>
      <c r="I173" s="338"/>
      <c r="J173" s="336"/>
      <c r="K173" s="328"/>
      <c r="L173" s="328"/>
      <c r="M173" s="328"/>
      <c r="N173" s="328"/>
      <c r="O173" s="366"/>
      <c r="P173" s="366"/>
    </row>
    <row r="174" spans="1:16" x14ac:dyDescent="0.25">
      <c r="A174" s="333">
        <v>43168</v>
      </c>
      <c r="B174" s="334">
        <v>180156274</v>
      </c>
      <c r="C174" s="335">
        <v>18</v>
      </c>
      <c r="D174" s="336">
        <v>1929900</v>
      </c>
      <c r="E174" s="337"/>
      <c r="F174" s="335"/>
      <c r="G174" s="336"/>
      <c r="H174" s="337"/>
      <c r="I174" s="338"/>
      <c r="J174" s="336"/>
      <c r="K174" s="328"/>
      <c r="L174" s="328"/>
      <c r="M174" s="328"/>
      <c r="N174" s="328"/>
      <c r="O174" s="366"/>
      <c r="P174" s="366"/>
    </row>
    <row r="175" spans="1:16" x14ac:dyDescent="0.25">
      <c r="A175" s="333">
        <v>43168</v>
      </c>
      <c r="B175" s="334">
        <v>180156284</v>
      </c>
      <c r="C175" s="335">
        <v>4</v>
      </c>
      <c r="D175" s="336">
        <v>326113</v>
      </c>
      <c r="E175" s="337"/>
      <c r="F175" s="335"/>
      <c r="G175" s="336"/>
      <c r="H175" s="337"/>
      <c r="I175" s="338"/>
      <c r="J175" s="336"/>
      <c r="K175" s="328"/>
      <c r="L175" s="328"/>
      <c r="M175" s="328"/>
      <c r="N175" s="328"/>
      <c r="O175" s="366"/>
      <c r="P175" s="366"/>
    </row>
    <row r="176" spans="1:16" x14ac:dyDescent="0.25">
      <c r="A176" s="333">
        <v>43168</v>
      </c>
      <c r="B176" s="334">
        <v>180156320</v>
      </c>
      <c r="C176" s="335">
        <v>4</v>
      </c>
      <c r="D176" s="336">
        <v>305113</v>
      </c>
      <c r="E176" s="337"/>
      <c r="F176" s="335"/>
      <c r="G176" s="336"/>
      <c r="H176" s="337"/>
      <c r="I176" s="338"/>
      <c r="J176" s="336"/>
      <c r="K176" s="328"/>
      <c r="L176" s="328"/>
      <c r="M176" s="328"/>
      <c r="N176" s="328"/>
      <c r="O176" s="366"/>
      <c r="P176" s="366"/>
    </row>
    <row r="177" spans="1:16" x14ac:dyDescent="0.25">
      <c r="A177" s="333">
        <v>43168</v>
      </c>
      <c r="B177" s="334">
        <v>180156324</v>
      </c>
      <c r="C177" s="335">
        <v>21</v>
      </c>
      <c r="D177" s="336">
        <v>2064825</v>
      </c>
      <c r="E177" s="337"/>
      <c r="F177" s="335"/>
      <c r="G177" s="336"/>
      <c r="H177" s="337"/>
      <c r="I177" s="338">
        <v>5230664</v>
      </c>
      <c r="J177" s="336" t="s">
        <v>17</v>
      </c>
      <c r="K177" s="328"/>
      <c r="L177" s="328"/>
      <c r="M177" s="328"/>
      <c r="N177" s="328"/>
      <c r="O177" s="366"/>
      <c r="P177" s="366"/>
    </row>
    <row r="178" spans="1:16" x14ac:dyDescent="0.25">
      <c r="A178" s="333">
        <v>43169</v>
      </c>
      <c r="B178" s="334">
        <v>180156370</v>
      </c>
      <c r="C178" s="335">
        <v>8</v>
      </c>
      <c r="D178" s="336">
        <v>583363</v>
      </c>
      <c r="E178" s="337">
        <v>180040964</v>
      </c>
      <c r="F178" s="335">
        <v>7</v>
      </c>
      <c r="G178" s="336">
        <v>831688</v>
      </c>
      <c r="H178" s="337"/>
      <c r="I178" s="338"/>
      <c r="J178" s="336"/>
      <c r="K178" s="328"/>
      <c r="L178" s="328"/>
      <c r="M178" s="328"/>
      <c r="N178" s="328"/>
      <c r="O178" s="366"/>
      <c r="P178" s="366"/>
    </row>
    <row r="179" spans="1:16" x14ac:dyDescent="0.25">
      <c r="A179" s="333">
        <v>43169</v>
      </c>
      <c r="B179" s="334">
        <v>180156383</v>
      </c>
      <c r="C179" s="335">
        <v>27</v>
      </c>
      <c r="D179" s="336">
        <v>2836663</v>
      </c>
      <c r="E179" s="337"/>
      <c r="F179" s="335"/>
      <c r="G179" s="336"/>
      <c r="H179" s="337"/>
      <c r="I179" s="338"/>
      <c r="J179" s="336"/>
      <c r="K179" s="328"/>
      <c r="L179" s="328"/>
      <c r="M179" s="328"/>
      <c r="N179" s="328"/>
      <c r="O179" s="366"/>
      <c r="P179" s="366"/>
    </row>
    <row r="180" spans="1:16" x14ac:dyDescent="0.25">
      <c r="A180" s="333">
        <v>43169</v>
      </c>
      <c r="B180" s="334">
        <v>180156416</v>
      </c>
      <c r="C180" s="335">
        <v>2</v>
      </c>
      <c r="D180" s="336">
        <v>203263</v>
      </c>
      <c r="E180" s="337"/>
      <c r="F180" s="335"/>
      <c r="G180" s="336"/>
      <c r="H180" s="337"/>
      <c r="I180" s="338"/>
      <c r="J180" s="336"/>
      <c r="K180" s="328"/>
      <c r="L180" s="328"/>
      <c r="M180" s="328"/>
      <c r="N180" s="328"/>
      <c r="O180" s="366"/>
      <c r="P180" s="366"/>
    </row>
    <row r="181" spans="1:16" x14ac:dyDescent="0.25">
      <c r="A181" s="333">
        <v>43169</v>
      </c>
      <c r="B181" s="334">
        <v>180156426</v>
      </c>
      <c r="C181" s="335">
        <v>1</v>
      </c>
      <c r="D181" s="336">
        <v>100013</v>
      </c>
      <c r="E181" s="337"/>
      <c r="F181" s="335"/>
      <c r="G181" s="336"/>
      <c r="H181" s="337"/>
      <c r="I181" s="338">
        <v>2891614</v>
      </c>
      <c r="J181" s="336" t="s">
        <v>17</v>
      </c>
      <c r="K181" s="328"/>
      <c r="L181" s="328"/>
      <c r="M181" s="328"/>
      <c r="N181" s="328"/>
      <c r="O181" s="366"/>
      <c r="P181" s="366"/>
    </row>
    <row r="182" spans="1:16" x14ac:dyDescent="0.25">
      <c r="A182" s="333">
        <v>43171</v>
      </c>
      <c r="B182" s="334">
        <v>180156572</v>
      </c>
      <c r="C182" s="335">
        <v>12</v>
      </c>
      <c r="D182" s="336">
        <v>1021125</v>
      </c>
      <c r="E182" s="337">
        <v>180041011</v>
      </c>
      <c r="F182" s="335">
        <v>8</v>
      </c>
      <c r="G182" s="336">
        <v>831863</v>
      </c>
      <c r="H182" s="337"/>
      <c r="I182" s="338"/>
      <c r="J182" s="336"/>
      <c r="K182" s="328"/>
      <c r="L182" s="328"/>
      <c r="M182" s="328"/>
      <c r="N182" s="328"/>
      <c r="O182" s="366"/>
      <c r="P182" s="366"/>
    </row>
    <row r="183" spans="1:16" x14ac:dyDescent="0.25">
      <c r="A183" s="333">
        <v>43171</v>
      </c>
      <c r="B183" s="334">
        <v>180156599</v>
      </c>
      <c r="C183" s="335">
        <v>23</v>
      </c>
      <c r="D183" s="336">
        <v>2658425</v>
      </c>
      <c r="E183" s="337">
        <v>180041039</v>
      </c>
      <c r="F183" s="335">
        <v>1</v>
      </c>
      <c r="G183" s="336">
        <v>250075</v>
      </c>
      <c r="H183" s="337"/>
      <c r="I183" s="338"/>
      <c r="J183" s="336"/>
      <c r="K183" s="328"/>
      <c r="L183" s="328"/>
      <c r="M183" s="328"/>
      <c r="N183" s="328"/>
      <c r="O183" s="366"/>
      <c r="P183" s="366"/>
    </row>
    <row r="184" spans="1:16" x14ac:dyDescent="0.25">
      <c r="A184" s="333">
        <v>43171</v>
      </c>
      <c r="B184" s="334">
        <v>180156604</v>
      </c>
      <c r="C184" s="335">
        <v>1</v>
      </c>
      <c r="D184" s="336">
        <v>56000</v>
      </c>
      <c r="E184" s="337"/>
      <c r="F184" s="335"/>
      <c r="G184" s="336"/>
      <c r="H184" s="337"/>
      <c r="I184" s="338"/>
      <c r="J184" s="336"/>
      <c r="K184" s="328"/>
      <c r="L184" s="328"/>
      <c r="M184" s="328"/>
      <c r="N184" s="328"/>
      <c r="O184" s="366"/>
      <c r="P184" s="366"/>
    </row>
    <row r="185" spans="1:16" x14ac:dyDescent="0.25">
      <c r="A185" s="333">
        <v>43171</v>
      </c>
      <c r="B185" s="334">
        <v>180156649</v>
      </c>
      <c r="C185" s="335">
        <v>12</v>
      </c>
      <c r="D185" s="336">
        <v>1430013</v>
      </c>
      <c r="E185" s="337"/>
      <c r="F185" s="335"/>
      <c r="G185" s="336"/>
      <c r="H185" s="337"/>
      <c r="I185" s="338"/>
      <c r="J185" s="336"/>
      <c r="K185" s="328"/>
      <c r="L185" s="328"/>
      <c r="M185" s="328"/>
      <c r="N185" s="328"/>
      <c r="O185" s="366"/>
      <c r="P185" s="366"/>
    </row>
    <row r="186" spans="1:16" x14ac:dyDescent="0.25">
      <c r="A186" s="333">
        <v>43171</v>
      </c>
      <c r="B186" s="334">
        <v>180156652</v>
      </c>
      <c r="C186" s="335">
        <v>1</v>
      </c>
      <c r="D186" s="336">
        <v>93013</v>
      </c>
      <c r="E186" s="337"/>
      <c r="F186" s="335"/>
      <c r="G186" s="336"/>
      <c r="H186" s="337"/>
      <c r="I186" s="338">
        <v>4426713</v>
      </c>
      <c r="J186" s="336" t="s">
        <v>17</v>
      </c>
      <c r="K186" s="328"/>
      <c r="L186" s="328"/>
      <c r="M186" s="328"/>
      <c r="N186" s="328"/>
      <c r="O186" s="366"/>
      <c r="P186" s="366"/>
    </row>
    <row r="187" spans="1:16" x14ac:dyDescent="0.25">
      <c r="A187" s="333">
        <v>43172</v>
      </c>
      <c r="B187" s="334">
        <v>180156680</v>
      </c>
      <c r="C187" s="335">
        <v>9</v>
      </c>
      <c r="D187" s="336">
        <v>685213</v>
      </c>
      <c r="E187" s="337">
        <v>180041040</v>
      </c>
      <c r="F187" s="335">
        <v>5</v>
      </c>
      <c r="G187" s="336">
        <v>615038</v>
      </c>
      <c r="H187" s="337"/>
      <c r="I187" s="338"/>
      <c r="J187" s="336"/>
      <c r="K187" s="328"/>
      <c r="L187" s="328"/>
      <c r="M187" s="328"/>
      <c r="N187" s="328"/>
      <c r="O187" s="366"/>
      <c r="P187" s="366"/>
    </row>
    <row r="188" spans="1:16" x14ac:dyDescent="0.25">
      <c r="A188" s="333">
        <v>43172</v>
      </c>
      <c r="B188" s="334">
        <v>180156715</v>
      </c>
      <c r="C188" s="335">
        <v>23</v>
      </c>
      <c r="D188" s="336">
        <v>2551325</v>
      </c>
      <c r="E188" s="337"/>
      <c r="F188" s="335"/>
      <c r="G188" s="336"/>
      <c r="H188" s="337"/>
      <c r="I188" s="338"/>
      <c r="J188" s="336"/>
      <c r="K188" s="328"/>
      <c r="L188" s="328"/>
      <c r="M188" s="328"/>
      <c r="N188" s="328"/>
      <c r="O188" s="366"/>
      <c r="P188" s="366"/>
    </row>
    <row r="189" spans="1:16" x14ac:dyDescent="0.25">
      <c r="A189" s="333">
        <v>43172</v>
      </c>
      <c r="B189" s="334">
        <v>180156721</v>
      </c>
      <c r="C189" s="335">
        <v>1</v>
      </c>
      <c r="D189" s="336">
        <v>80500</v>
      </c>
      <c r="E189" s="337"/>
      <c r="F189" s="335"/>
      <c r="G189" s="336"/>
      <c r="H189" s="337"/>
      <c r="I189" s="338"/>
      <c r="J189" s="336"/>
      <c r="K189" s="328"/>
      <c r="L189" s="328"/>
      <c r="M189" s="328"/>
      <c r="N189" s="328"/>
      <c r="O189" s="366"/>
      <c r="P189" s="366"/>
    </row>
    <row r="190" spans="1:16" x14ac:dyDescent="0.25">
      <c r="A190" s="333">
        <v>43172</v>
      </c>
      <c r="B190" s="334">
        <v>180156749</v>
      </c>
      <c r="C190" s="335">
        <v>6</v>
      </c>
      <c r="D190" s="336">
        <v>510213</v>
      </c>
      <c r="E190" s="337"/>
      <c r="F190" s="335"/>
      <c r="G190" s="336"/>
      <c r="H190" s="337"/>
      <c r="I190" s="338"/>
      <c r="J190" s="336"/>
      <c r="K190" s="328"/>
      <c r="L190" s="328"/>
      <c r="M190" s="328"/>
      <c r="N190" s="328"/>
      <c r="O190" s="366"/>
      <c r="P190" s="366"/>
    </row>
    <row r="191" spans="1:16" x14ac:dyDescent="0.25">
      <c r="A191" s="333">
        <v>43172</v>
      </c>
      <c r="B191" s="334">
        <v>180156752</v>
      </c>
      <c r="C191" s="335">
        <v>8</v>
      </c>
      <c r="D191" s="336">
        <v>902213</v>
      </c>
      <c r="E191" s="337"/>
      <c r="F191" s="335"/>
      <c r="G191" s="336"/>
      <c r="H191" s="337"/>
      <c r="I191" s="338">
        <v>3864351</v>
      </c>
      <c r="J191" s="336" t="s">
        <v>17</v>
      </c>
      <c r="K191" s="328"/>
      <c r="L191" s="328"/>
      <c r="M191" s="328"/>
      <c r="N191" s="328"/>
      <c r="O191" s="366"/>
      <c r="P191" s="366"/>
    </row>
    <row r="192" spans="1:16" x14ac:dyDescent="0.25">
      <c r="A192" s="333">
        <v>43173</v>
      </c>
      <c r="B192" s="334">
        <v>180156786</v>
      </c>
      <c r="C192" s="335">
        <v>12</v>
      </c>
      <c r="D192" s="336">
        <v>1014300</v>
      </c>
      <c r="E192" s="337">
        <v>180041065</v>
      </c>
      <c r="F192" s="335">
        <v>5</v>
      </c>
      <c r="G192" s="336">
        <v>553788</v>
      </c>
      <c r="H192" s="337"/>
      <c r="I192" s="338"/>
      <c r="J192" s="336"/>
      <c r="K192" s="328"/>
      <c r="L192" s="328"/>
      <c r="M192" s="328"/>
      <c r="N192" s="328"/>
      <c r="O192" s="366"/>
      <c r="P192" s="366"/>
    </row>
    <row r="193" spans="1:16" x14ac:dyDescent="0.25">
      <c r="A193" s="333">
        <v>43173</v>
      </c>
      <c r="B193" s="334">
        <v>180156813</v>
      </c>
      <c r="C193" s="335">
        <v>16</v>
      </c>
      <c r="D193" s="336">
        <v>1646138</v>
      </c>
      <c r="E193" s="337"/>
      <c r="F193" s="335"/>
      <c r="G193" s="336"/>
      <c r="H193" s="337"/>
      <c r="I193" s="338"/>
      <c r="J193" s="336"/>
      <c r="K193" s="328"/>
      <c r="L193" s="328"/>
      <c r="M193" s="328"/>
      <c r="N193" s="328"/>
      <c r="O193" s="366"/>
      <c r="P193" s="366"/>
    </row>
    <row r="194" spans="1:16" x14ac:dyDescent="0.25">
      <c r="A194" s="333">
        <v>43173</v>
      </c>
      <c r="B194" s="334">
        <v>180156820</v>
      </c>
      <c r="C194" s="335">
        <v>3</v>
      </c>
      <c r="D194" s="336">
        <v>373013</v>
      </c>
      <c r="E194" s="337"/>
      <c r="F194" s="335"/>
      <c r="G194" s="336"/>
      <c r="H194" s="337"/>
      <c r="I194" s="338"/>
      <c r="J194" s="336"/>
      <c r="K194" s="328"/>
      <c r="L194" s="328"/>
      <c r="M194" s="328"/>
      <c r="N194" s="328"/>
      <c r="O194" s="366"/>
      <c r="P194" s="366"/>
    </row>
    <row r="195" spans="1:16" x14ac:dyDescent="0.25">
      <c r="A195" s="333">
        <v>43173</v>
      </c>
      <c r="B195" s="334">
        <v>180156868</v>
      </c>
      <c r="C195" s="335">
        <v>1</v>
      </c>
      <c r="D195" s="336">
        <v>67900</v>
      </c>
      <c r="E195" s="337"/>
      <c r="F195" s="335"/>
      <c r="G195" s="336"/>
      <c r="H195" s="337"/>
      <c r="I195" s="338"/>
      <c r="J195" s="336"/>
      <c r="K195" s="328"/>
      <c r="L195" s="328"/>
      <c r="M195" s="328"/>
      <c r="N195" s="328"/>
      <c r="O195" s="366"/>
      <c r="P195" s="366"/>
    </row>
    <row r="196" spans="1:16" x14ac:dyDescent="0.25">
      <c r="A196" s="333">
        <v>43173</v>
      </c>
      <c r="B196" s="334">
        <v>180156870</v>
      </c>
      <c r="C196" s="335">
        <v>14</v>
      </c>
      <c r="D196" s="336">
        <v>1747638</v>
      </c>
      <c r="E196" s="337"/>
      <c r="F196" s="335"/>
      <c r="G196" s="336"/>
      <c r="H196" s="337"/>
      <c r="I196" s="338">
        <v>4295201</v>
      </c>
      <c r="J196" s="336" t="s">
        <v>17</v>
      </c>
      <c r="K196" s="328"/>
      <c r="L196" s="328"/>
      <c r="M196" s="328"/>
      <c r="N196" s="328"/>
      <c r="O196" s="366"/>
      <c r="P196" s="366"/>
    </row>
    <row r="197" spans="1:16" x14ac:dyDescent="0.25">
      <c r="A197" s="333">
        <v>43174</v>
      </c>
      <c r="B197" s="334">
        <v>180156914</v>
      </c>
      <c r="C197" s="335">
        <v>9</v>
      </c>
      <c r="D197" s="336">
        <v>708488</v>
      </c>
      <c r="E197" s="337">
        <v>180041089</v>
      </c>
      <c r="F197" s="335">
        <v>8</v>
      </c>
      <c r="G197" s="336">
        <v>883138</v>
      </c>
      <c r="H197" s="337"/>
      <c r="I197" s="338"/>
      <c r="J197" s="336"/>
      <c r="K197" s="328"/>
      <c r="L197" s="328"/>
      <c r="M197" s="328"/>
      <c r="N197" s="328"/>
      <c r="O197" s="366"/>
      <c r="P197" s="366"/>
    </row>
    <row r="198" spans="1:16" x14ac:dyDescent="0.25">
      <c r="A198" s="333">
        <v>43174</v>
      </c>
      <c r="B198" s="334">
        <v>180156938</v>
      </c>
      <c r="C198" s="335">
        <v>16</v>
      </c>
      <c r="D198" s="336">
        <v>1445850</v>
      </c>
      <c r="E198" s="337"/>
      <c r="F198" s="335"/>
      <c r="G198" s="336"/>
      <c r="H198" s="337"/>
      <c r="I198" s="338"/>
      <c r="J198" s="336"/>
      <c r="K198" s="328"/>
      <c r="L198" s="328"/>
      <c r="M198" s="328"/>
      <c r="N198" s="328"/>
      <c r="O198" s="366"/>
      <c r="P198" s="366"/>
    </row>
    <row r="199" spans="1:16" x14ac:dyDescent="0.25">
      <c r="A199" s="333">
        <v>43174</v>
      </c>
      <c r="B199" s="334">
        <v>180156986</v>
      </c>
      <c r="C199" s="335">
        <v>7</v>
      </c>
      <c r="D199" s="336">
        <v>718375</v>
      </c>
      <c r="E199" s="337"/>
      <c r="F199" s="335"/>
      <c r="G199" s="336"/>
      <c r="H199" s="337"/>
      <c r="I199" s="338"/>
      <c r="J199" s="336"/>
      <c r="K199" s="328"/>
      <c r="L199" s="328"/>
      <c r="M199" s="328"/>
      <c r="N199" s="328"/>
      <c r="O199" s="366"/>
      <c r="P199" s="366"/>
    </row>
    <row r="200" spans="1:16" x14ac:dyDescent="0.25">
      <c r="A200" s="333">
        <v>43174</v>
      </c>
      <c r="B200" s="334">
        <v>180156703</v>
      </c>
      <c r="C200" s="335">
        <v>3</v>
      </c>
      <c r="D200" s="336">
        <v>198625</v>
      </c>
      <c r="E200" s="337"/>
      <c r="F200" s="335"/>
      <c r="G200" s="336"/>
      <c r="H200" s="337"/>
      <c r="I200" s="338"/>
      <c r="J200" s="336"/>
      <c r="K200" s="328"/>
      <c r="L200" s="328"/>
      <c r="M200" s="328"/>
      <c r="N200" s="328"/>
      <c r="O200" s="366"/>
      <c r="P200" s="366"/>
    </row>
    <row r="201" spans="1:16" x14ac:dyDescent="0.25">
      <c r="A201" s="333">
        <v>43174</v>
      </c>
      <c r="B201" s="334">
        <v>180157004</v>
      </c>
      <c r="C201" s="335">
        <v>1</v>
      </c>
      <c r="D201" s="336">
        <v>47163</v>
      </c>
      <c r="E201" s="337"/>
      <c r="F201" s="335"/>
      <c r="G201" s="336"/>
      <c r="H201" s="337"/>
      <c r="I201" s="338"/>
      <c r="J201" s="336"/>
      <c r="K201" s="328"/>
      <c r="L201" s="328"/>
      <c r="M201" s="328"/>
      <c r="N201" s="328"/>
      <c r="O201" s="366"/>
      <c r="P201" s="366"/>
    </row>
    <row r="202" spans="1:16" x14ac:dyDescent="0.25">
      <c r="A202" s="333">
        <v>43174</v>
      </c>
      <c r="B202" s="334">
        <v>180157016</v>
      </c>
      <c r="C202" s="335">
        <v>1</v>
      </c>
      <c r="D202" s="336">
        <v>97125</v>
      </c>
      <c r="E202" s="337"/>
      <c r="F202" s="335"/>
      <c r="G202" s="336"/>
      <c r="H202" s="337"/>
      <c r="I202" s="338">
        <v>2332488</v>
      </c>
      <c r="J202" s="336" t="s">
        <v>17</v>
      </c>
      <c r="K202" s="328"/>
      <c r="L202" s="328"/>
      <c r="M202" s="328"/>
      <c r="N202" s="328"/>
      <c r="O202" s="366"/>
      <c r="P202" s="366"/>
    </row>
    <row r="203" spans="1:16" x14ac:dyDescent="0.25">
      <c r="A203" s="333">
        <v>43175</v>
      </c>
      <c r="B203" s="334">
        <v>180157037</v>
      </c>
      <c r="C203" s="335">
        <v>1</v>
      </c>
      <c r="D203" s="336">
        <v>72975</v>
      </c>
      <c r="E203" s="337">
        <v>180041127</v>
      </c>
      <c r="F203" s="335">
        <v>4</v>
      </c>
      <c r="G203" s="336">
        <v>359888</v>
      </c>
      <c r="H203" s="337"/>
      <c r="I203" s="338"/>
      <c r="J203" s="336"/>
      <c r="K203" s="328"/>
      <c r="L203" s="328"/>
      <c r="M203" s="328"/>
      <c r="N203" s="328"/>
      <c r="O203" s="366"/>
      <c r="P203" s="366"/>
    </row>
    <row r="204" spans="1:16" x14ac:dyDescent="0.25">
      <c r="A204" s="333">
        <v>43175</v>
      </c>
      <c r="B204" s="334">
        <v>180157073</v>
      </c>
      <c r="C204" s="335">
        <v>7</v>
      </c>
      <c r="D204" s="336">
        <v>700963</v>
      </c>
      <c r="E204" s="337"/>
      <c r="F204" s="335"/>
      <c r="G204" s="336"/>
      <c r="H204" s="337"/>
      <c r="I204" s="338"/>
      <c r="J204" s="336"/>
      <c r="K204" s="328"/>
      <c r="L204" s="328"/>
      <c r="M204" s="328"/>
      <c r="N204" s="328"/>
      <c r="O204" s="366"/>
      <c r="P204" s="366"/>
    </row>
    <row r="205" spans="1:16" x14ac:dyDescent="0.25">
      <c r="A205" s="333">
        <v>43175</v>
      </c>
      <c r="B205" s="334">
        <v>180157087</v>
      </c>
      <c r="C205" s="335">
        <v>4</v>
      </c>
      <c r="D205" s="336">
        <v>496038</v>
      </c>
      <c r="E205" s="337"/>
      <c r="F205" s="335"/>
      <c r="G205" s="336"/>
      <c r="H205" s="337"/>
      <c r="I205" s="338"/>
      <c r="J205" s="336"/>
      <c r="K205" s="328"/>
      <c r="L205" s="328"/>
      <c r="M205" s="328"/>
      <c r="N205" s="328"/>
      <c r="O205" s="366"/>
      <c r="P205" s="366"/>
    </row>
    <row r="206" spans="1:16" x14ac:dyDescent="0.25">
      <c r="A206" s="333">
        <v>43175</v>
      </c>
      <c r="B206" s="334">
        <v>180157112</v>
      </c>
      <c r="C206" s="335">
        <v>5</v>
      </c>
      <c r="D206" s="336">
        <v>379138</v>
      </c>
      <c r="E206" s="337"/>
      <c r="F206" s="335"/>
      <c r="G206" s="336"/>
      <c r="H206" s="337"/>
      <c r="I206" s="338">
        <v>1289226</v>
      </c>
      <c r="J206" s="336" t="s">
        <v>17</v>
      </c>
      <c r="K206" s="328"/>
      <c r="L206" s="328"/>
      <c r="M206" s="328"/>
      <c r="N206" s="328"/>
      <c r="O206" s="366"/>
      <c r="P206" s="366"/>
    </row>
    <row r="207" spans="1:16" x14ac:dyDescent="0.25">
      <c r="A207" s="333">
        <v>43176</v>
      </c>
      <c r="B207" s="334">
        <v>180157159</v>
      </c>
      <c r="C207" s="335">
        <v>4</v>
      </c>
      <c r="D207" s="336">
        <v>373888</v>
      </c>
      <c r="E207" s="337">
        <v>180041161</v>
      </c>
      <c r="F207" s="335">
        <v>6</v>
      </c>
      <c r="G207" s="336">
        <v>688450</v>
      </c>
      <c r="H207" s="337"/>
      <c r="I207" s="338"/>
      <c r="J207" s="336"/>
      <c r="K207" s="328"/>
      <c r="L207" s="328"/>
      <c r="M207" s="328"/>
      <c r="N207" s="328"/>
      <c r="O207" s="366"/>
      <c r="P207" s="366"/>
    </row>
    <row r="208" spans="1:16" x14ac:dyDescent="0.25">
      <c r="A208" s="333">
        <v>43176</v>
      </c>
      <c r="B208" s="334">
        <v>180157209</v>
      </c>
      <c r="C208" s="335">
        <v>18</v>
      </c>
      <c r="D208" s="336">
        <v>1788850</v>
      </c>
      <c r="E208" s="337"/>
      <c r="F208" s="335"/>
      <c r="G208" s="336"/>
      <c r="H208" s="337"/>
      <c r="I208" s="338"/>
      <c r="J208" s="336"/>
      <c r="K208" s="328"/>
      <c r="L208" s="328"/>
      <c r="M208" s="328"/>
      <c r="N208" s="328"/>
      <c r="O208" s="366"/>
      <c r="P208" s="366"/>
    </row>
    <row r="209" spans="1:16" x14ac:dyDescent="0.25">
      <c r="A209" s="333">
        <v>43176</v>
      </c>
      <c r="B209" s="334">
        <v>180157215</v>
      </c>
      <c r="C209" s="335">
        <v>2</v>
      </c>
      <c r="D209" s="336">
        <v>231875</v>
      </c>
      <c r="E209" s="337"/>
      <c r="F209" s="335"/>
      <c r="G209" s="336"/>
      <c r="H209" s="337"/>
      <c r="I209" s="338">
        <v>1706163</v>
      </c>
      <c r="J209" s="336" t="s">
        <v>17</v>
      </c>
      <c r="K209" s="328"/>
      <c r="L209" s="328"/>
      <c r="M209" s="328"/>
      <c r="N209" s="328"/>
      <c r="O209" s="366"/>
      <c r="P209" s="366"/>
    </row>
    <row r="210" spans="1:16" x14ac:dyDescent="0.25">
      <c r="A210" s="333">
        <v>43178</v>
      </c>
      <c r="B210" s="334">
        <v>180157379</v>
      </c>
      <c r="C210" s="335">
        <v>16</v>
      </c>
      <c r="D210" s="336">
        <v>1090863</v>
      </c>
      <c r="E210" s="337">
        <v>180041217</v>
      </c>
      <c r="F210" s="335">
        <v>3</v>
      </c>
      <c r="G210" s="336">
        <v>307213</v>
      </c>
      <c r="H210" s="337"/>
      <c r="I210" s="338"/>
      <c r="J210" s="336"/>
      <c r="K210" s="328"/>
      <c r="L210" s="328"/>
      <c r="M210" s="328"/>
      <c r="N210" s="328"/>
      <c r="O210" s="366"/>
      <c r="P210" s="366"/>
    </row>
    <row r="211" spans="1:16" x14ac:dyDescent="0.25">
      <c r="A211" s="333">
        <v>43178</v>
      </c>
      <c r="B211" s="334">
        <v>180157407</v>
      </c>
      <c r="C211" s="335">
        <v>25</v>
      </c>
      <c r="D211" s="336">
        <v>2681263</v>
      </c>
      <c r="E211" s="337"/>
      <c r="F211" s="335"/>
      <c r="G211" s="336"/>
      <c r="H211" s="337"/>
      <c r="I211" s="338"/>
      <c r="J211" s="336"/>
      <c r="K211" s="328"/>
      <c r="L211" s="328"/>
      <c r="M211" s="328"/>
      <c r="N211" s="328"/>
      <c r="O211" s="366"/>
      <c r="P211" s="366"/>
    </row>
    <row r="212" spans="1:16" x14ac:dyDescent="0.25">
      <c r="A212" s="333">
        <v>43178</v>
      </c>
      <c r="B212" s="334">
        <v>180157413</v>
      </c>
      <c r="C212" s="335">
        <v>4</v>
      </c>
      <c r="D212" s="336">
        <v>410113</v>
      </c>
      <c r="E212" s="337"/>
      <c r="F212" s="335"/>
      <c r="G212" s="336"/>
      <c r="H212" s="337"/>
      <c r="I212" s="338"/>
      <c r="J212" s="336"/>
      <c r="K212" s="328"/>
      <c r="L212" s="328"/>
      <c r="M212" s="328"/>
      <c r="N212" s="328"/>
      <c r="O212" s="366"/>
      <c r="P212" s="366"/>
    </row>
    <row r="213" spans="1:16" x14ac:dyDescent="0.25">
      <c r="A213" s="333">
        <v>43178</v>
      </c>
      <c r="B213" s="334">
        <v>180157459</v>
      </c>
      <c r="C213" s="335">
        <v>14</v>
      </c>
      <c r="D213" s="336">
        <v>1495375</v>
      </c>
      <c r="E213" s="337"/>
      <c r="F213" s="335"/>
      <c r="G213" s="336"/>
      <c r="H213" s="337"/>
      <c r="I213" s="338"/>
      <c r="J213" s="336"/>
      <c r="K213" s="328"/>
      <c r="L213" s="328"/>
      <c r="M213" s="328"/>
      <c r="N213" s="328"/>
      <c r="O213" s="366"/>
      <c r="P213" s="366"/>
    </row>
    <row r="214" spans="1:16" x14ac:dyDescent="0.25">
      <c r="A214" s="333">
        <v>43178</v>
      </c>
      <c r="B214" s="334">
        <v>180157462</v>
      </c>
      <c r="C214" s="335">
        <v>2</v>
      </c>
      <c r="D214" s="336">
        <v>172113</v>
      </c>
      <c r="E214" s="337"/>
      <c r="F214" s="335"/>
      <c r="G214" s="336"/>
      <c r="H214" s="337"/>
      <c r="I214" s="338">
        <v>5542514</v>
      </c>
      <c r="J214" s="336" t="s">
        <v>17</v>
      </c>
      <c r="K214" s="328"/>
      <c r="L214" s="328"/>
      <c r="M214" s="328"/>
      <c r="N214" s="328"/>
      <c r="O214" s="366"/>
      <c r="P214" s="366"/>
    </row>
    <row r="215" spans="1:16" x14ac:dyDescent="0.25">
      <c r="A215" s="333">
        <v>43179</v>
      </c>
      <c r="B215" s="334">
        <v>180157494</v>
      </c>
      <c r="C215" s="335">
        <v>6</v>
      </c>
      <c r="D215" s="336">
        <v>497963</v>
      </c>
      <c r="E215" s="337">
        <v>180041246</v>
      </c>
      <c r="F215" s="335">
        <v>6</v>
      </c>
      <c r="G215" s="336">
        <v>709188</v>
      </c>
      <c r="H215" s="337"/>
      <c r="I215" s="338"/>
      <c r="J215" s="336"/>
      <c r="K215" s="328"/>
      <c r="L215" s="328"/>
      <c r="M215" s="328"/>
      <c r="N215" s="328"/>
      <c r="O215" s="366"/>
      <c r="P215" s="366"/>
    </row>
    <row r="216" spans="1:16" x14ac:dyDescent="0.25">
      <c r="A216" s="333">
        <v>43179</v>
      </c>
      <c r="B216" s="334">
        <v>180157519</v>
      </c>
      <c r="C216" s="335">
        <v>19</v>
      </c>
      <c r="D216" s="336">
        <v>1687263</v>
      </c>
      <c r="E216" s="337"/>
      <c r="F216" s="335"/>
      <c r="G216" s="336"/>
      <c r="H216" s="337"/>
      <c r="I216" s="338"/>
      <c r="J216" s="336"/>
      <c r="K216" s="328"/>
      <c r="L216" s="328"/>
      <c r="M216" s="328"/>
      <c r="N216" s="328"/>
      <c r="O216" s="366"/>
      <c r="P216" s="366"/>
    </row>
    <row r="217" spans="1:16" x14ac:dyDescent="0.25">
      <c r="A217" s="333">
        <v>43179</v>
      </c>
      <c r="B217" s="334">
        <v>180157544</v>
      </c>
      <c r="C217" s="335">
        <v>3</v>
      </c>
      <c r="D217" s="336">
        <v>340113</v>
      </c>
      <c r="E217" s="337"/>
      <c r="F217" s="335"/>
      <c r="G217" s="336"/>
      <c r="H217" s="337"/>
      <c r="I217" s="338"/>
      <c r="J217" s="336"/>
      <c r="K217" s="328"/>
      <c r="L217" s="328"/>
      <c r="M217" s="328"/>
      <c r="N217" s="328"/>
      <c r="O217" s="366"/>
      <c r="P217" s="366"/>
    </row>
    <row r="218" spans="1:16" x14ac:dyDescent="0.25">
      <c r="A218" s="333">
        <v>43179</v>
      </c>
      <c r="B218" s="334">
        <v>180157576</v>
      </c>
      <c r="C218" s="335">
        <v>7</v>
      </c>
      <c r="D218" s="336">
        <v>660275</v>
      </c>
      <c r="E218" s="337"/>
      <c r="F218" s="335"/>
      <c r="G218" s="336"/>
      <c r="H218" s="337"/>
      <c r="I218" s="338"/>
      <c r="J218" s="336"/>
      <c r="K218" s="328"/>
      <c r="L218" s="328"/>
      <c r="M218" s="328"/>
      <c r="N218" s="328"/>
      <c r="O218" s="366"/>
      <c r="P218" s="366"/>
    </row>
    <row r="219" spans="1:16" x14ac:dyDescent="0.25">
      <c r="A219" s="333">
        <v>43179</v>
      </c>
      <c r="B219" s="334">
        <v>180157577</v>
      </c>
      <c r="C219" s="335">
        <v>1</v>
      </c>
      <c r="D219" s="336">
        <v>95025</v>
      </c>
      <c r="E219" s="337"/>
      <c r="F219" s="335"/>
      <c r="G219" s="336"/>
      <c r="H219" s="337"/>
      <c r="I219" s="338">
        <v>2571451</v>
      </c>
      <c r="J219" s="336" t="s">
        <v>17</v>
      </c>
      <c r="K219" s="328"/>
      <c r="L219" s="328"/>
      <c r="M219" s="328"/>
      <c r="N219" s="328"/>
      <c r="O219" s="366"/>
      <c r="P219" s="366"/>
    </row>
    <row r="220" spans="1:16" x14ac:dyDescent="0.25">
      <c r="A220" s="333">
        <v>43180</v>
      </c>
      <c r="B220" s="334">
        <v>180157607</v>
      </c>
      <c r="C220" s="335">
        <v>3</v>
      </c>
      <c r="D220" s="336">
        <v>205013</v>
      </c>
      <c r="E220" s="337">
        <v>180041267</v>
      </c>
      <c r="F220" s="335">
        <v>13</v>
      </c>
      <c r="G220" s="336">
        <v>1396500</v>
      </c>
      <c r="H220" s="337"/>
      <c r="I220" s="338"/>
      <c r="J220" s="336"/>
      <c r="K220" s="328"/>
      <c r="L220" s="328"/>
      <c r="M220" s="328"/>
      <c r="N220" s="328"/>
      <c r="O220" s="366"/>
      <c r="P220" s="366"/>
    </row>
    <row r="221" spans="1:16" x14ac:dyDescent="0.25">
      <c r="A221" s="333">
        <v>43180</v>
      </c>
      <c r="B221" s="334">
        <v>180157621</v>
      </c>
      <c r="C221" s="335">
        <v>12</v>
      </c>
      <c r="D221" s="336">
        <v>1284675</v>
      </c>
      <c r="E221" s="337"/>
      <c r="F221" s="335"/>
      <c r="G221" s="336"/>
      <c r="H221" s="337"/>
      <c r="I221" s="338"/>
      <c r="J221" s="336"/>
      <c r="K221" s="328"/>
      <c r="L221" s="328"/>
      <c r="M221" s="328"/>
      <c r="N221" s="328"/>
      <c r="O221" s="366"/>
      <c r="P221" s="366"/>
    </row>
    <row r="222" spans="1:16" x14ac:dyDescent="0.25">
      <c r="A222" s="333">
        <v>43180</v>
      </c>
      <c r="B222" s="334">
        <v>180157637</v>
      </c>
      <c r="C222" s="335">
        <v>1</v>
      </c>
      <c r="D222" s="336">
        <v>104038</v>
      </c>
      <c r="E222" s="337"/>
      <c r="F222" s="335"/>
      <c r="G222" s="336"/>
      <c r="H222" s="337"/>
      <c r="I222" s="338"/>
      <c r="J222" s="336"/>
      <c r="K222" s="328"/>
      <c r="L222" s="328"/>
      <c r="M222" s="328"/>
      <c r="N222" s="328"/>
      <c r="O222" s="366"/>
      <c r="P222" s="366"/>
    </row>
    <row r="223" spans="1:16" x14ac:dyDescent="0.25">
      <c r="A223" s="333">
        <v>43180</v>
      </c>
      <c r="B223" s="334">
        <v>180157667</v>
      </c>
      <c r="C223" s="335">
        <v>7</v>
      </c>
      <c r="D223" s="336">
        <v>689850</v>
      </c>
      <c r="E223" s="337"/>
      <c r="F223" s="335"/>
      <c r="G223" s="336"/>
      <c r="H223" s="337"/>
      <c r="I223" s="338"/>
      <c r="J223" s="336"/>
      <c r="K223" s="328"/>
      <c r="L223" s="328"/>
      <c r="M223" s="328"/>
      <c r="N223" s="328"/>
      <c r="O223" s="366"/>
      <c r="P223" s="366"/>
    </row>
    <row r="224" spans="1:16" x14ac:dyDescent="0.25">
      <c r="A224" s="333">
        <v>43180</v>
      </c>
      <c r="B224" s="334">
        <v>180157670</v>
      </c>
      <c r="C224" s="335">
        <v>7</v>
      </c>
      <c r="D224" s="336">
        <v>381063</v>
      </c>
      <c r="E224" s="337"/>
      <c r="F224" s="335"/>
      <c r="G224" s="336"/>
      <c r="H224" s="337"/>
      <c r="I224" s="338">
        <v>1268139</v>
      </c>
      <c r="J224" s="336" t="s">
        <v>17</v>
      </c>
      <c r="K224" s="328"/>
      <c r="L224" s="328"/>
      <c r="M224" s="328"/>
      <c r="N224" s="328"/>
      <c r="O224" s="366"/>
      <c r="P224" s="366"/>
    </row>
    <row r="225" spans="1:16" x14ac:dyDescent="0.25">
      <c r="A225" s="333">
        <v>43181</v>
      </c>
      <c r="B225" s="334">
        <v>180157700</v>
      </c>
      <c r="C225" s="335">
        <v>3</v>
      </c>
      <c r="D225" s="336">
        <v>269150</v>
      </c>
      <c r="E225" s="337">
        <v>180041284</v>
      </c>
      <c r="F225" s="335">
        <v>14</v>
      </c>
      <c r="G225" s="336">
        <v>1455563</v>
      </c>
      <c r="H225" s="337"/>
      <c r="I225" s="338"/>
      <c r="J225" s="336"/>
      <c r="K225" s="328"/>
      <c r="L225" s="328"/>
      <c r="M225" s="328"/>
      <c r="N225" s="328"/>
      <c r="O225" s="366"/>
      <c r="P225" s="366"/>
    </row>
    <row r="226" spans="1:16" x14ac:dyDescent="0.25">
      <c r="A226" s="333">
        <v>43181</v>
      </c>
      <c r="B226" s="334">
        <v>180157726</v>
      </c>
      <c r="C226" s="335">
        <v>10</v>
      </c>
      <c r="D226" s="336">
        <v>1061550</v>
      </c>
      <c r="E226" s="337"/>
      <c r="F226" s="335"/>
      <c r="G226" s="336"/>
      <c r="H226" s="337"/>
      <c r="I226" s="338"/>
      <c r="J226" s="336"/>
      <c r="K226" s="328"/>
      <c r="L226" s="328"/>
      <c r="M226" s="328"/>
      <c r="N226" s="328"/>
      <c r="O226" s="366"/>
      <c r="P226" s="366"/>
    </row>
    <row r="227" spans="1:16" x14ac:dyDescent="0.25">
      <c r="A227" s="333">
        <v>43181</v>
      </c>
      <c r="B227" s="334">
        <v>180157731</v>
      </c>
      <c r="C227" s="335">
        <v>4</v>
      </c>
      <c r="D227" s="336">
        <v>235638</v>
      </c>
      <c r="E227" s="337"/>
      <c r="F227" s="335"/>
      <c r="G227" s="336"/>
      <c r="H227" s="337"/>
      <c r="I227" s="338"/>
      <c r="J227" s="336"/>
      <c r="K227" s="328"/>
      <c r="L227" s="328"/>
      <c r="M227" s="328"/>
      <c r="N227" s="328"/>
      <c r="O227" s="366"/>
      <c r="P227" s="366"/>
    </row>
    <row r="228" spans="1:16" x14ac:dyDescent="0.25">
      <c r="A228" s="333">
        <v>43181</v>
      </c>
      <c r="B228" s="334">
        <v>180157771</v>
      </c>
      <c r="C228" s="335">
        <v>7</v>
      </c>
      <c r="D228" s="336">
        <v>678038</v>
      </c>
      <c r="E228" s="337"/>
      <c r="F228" s="335"/>
      <c r="G228" s="336"/>
      <c r="H228" s="337"/>
      <c r="I228" s="338">
        <v>788813</v>
      </c>
      <c r="J228" s="336" t="s">
        <v>17</v>
      </c>
      <c r="K228" s="328"/>
      <c r="L228" s="328"/>
      <c r="M228" s="328"/>
      <c r="N228" s="328"/>
      <c r="O228" s="366"/>
      <c r="P228" s="366"/>
    </row>
    <row r="229" spans="1:16" x14ac:dyDescent="0.25">
      <c r="A229" s="333">
        <v>43182</v>
      </c>
      <c r="B229" s="334">
        <v>180157807</v>
      </c>
      <c r="C229" s="335">
        <v>2</v>
      </c>
      <c r="D229" s="336">
        <v>147000</v>
      </c>
      <c r="E229" s="337">
        <v>180041316</v>
      </c>
      <c r="F229" s="335">
        <v>3</v>
      </c>
      <c r="G229" s="336">
        <v>376950</v>
      </c>
      <c r="H229" s="337"/>
      <c r="I229" s="338"/>
      <c r="J229" s="336"/>
      <c r="K229" s="328"/>
      <c r="L229" s="328"/>
      <c r="M229" s="328"/>
      <c r="N229" s="328"/>
      <c r="O229" s="366"/>
      <c r="P229" s="366"/>
    </row>
    <row r="230" spans="1:16" x14ac:dyDescent="0.25">
      <c r="A230" s="333">
        <v>43182</v>
      </c>
      <c r="B230" s="334">
        <v>180157830</v>
      </c>
      <c r="C230" s="335">
        <v>13</v>
      </c>
      <c r="D230" s="336">
        <v>1254400</v>
      </c>
      <c r="E230" s="337"/>
      <c r="F230" s="335"/>
      <c r="G230" s="336"/>
      <c r="H230" s="337"/>
      <c r="I230" s="338"/>
      <c r="J230" s="336"/>
      <c r="K230" s="328"/>
      <c r="L230" s="328"/>
      <c r="M230" s="328"/>
      <c r="N230" s="328"/>
      <c r="O230" s="366"/>
      <c r="P230" s="366"/>
    </row>
    <row r="231" spans="1:16" x14ac:dyDescent="0.25">
      <c r="A231" s="333">
        <v>43182</v>
      </c>
      <c r="B231" s="334">
        <v>180157863</v>
      </c>
      <c r="C231" s="335">
        <v>12</v>
      </c>
      <c r="D231" s="336">
        <v>1215463</v>
      </c>
      <c r="E231" s="337"/>
      <c r="F231" s="335"/>
      <c r="G231" s="336"/>
      <c r="H231" s="337"/>
      <c r="I231" s="338"/>
      <c r="J231" s="336"/>
      <c r="K231" s="328"/>
      <c r="L231" s="328"/>
      <c r="M231" s="328"/>
      <c r="N231" s="328"/>
      <c r="O231" s="366"/>
      <c r="P231" s="366"/>
    </row>
    <row r="232" spans="1:16" x14ac:dyDescent="0.25">
      <c r="A232" s="333">
        <v>43182</v>
      </c>
      <c r="B232" s="334">
        <v>180157864</v>
      </c>
      <c r="C232" s="335">
        <v>3</v>
      </c>
      <c r="D232" s="336">
        <v>354200</v>
      </c>
      <c r="E232" s="337"/>
      <c r="F232" s="335"/>
      <c r="G232" s="336"/>
      <c r="H232" s="337"/>
      <c r="I232" s="338">
        <v>2594113</v>
      </c>
      <c r="J232" s="336" t="s">
        <v>17</v>
      </c>
      <c r="K232" s="328"/>
      <c r="L232" s="328"/>
      <c r="M232" s="328"/>
      <c r="N232" s="328"/>
      <c r="O232" s="366"/>
      <c r="P232" s="366"/>
    </row>
    <row r="233" spans="1:16" x14ac:dyDescent="0.25">
      <c r="A233" s="333">
        <v>43183</v>
      </c>
      <c r="B233" s="334">
        <v>180157912</v>
      </c>
      <c r="C233" s="335">
        <v>5</v>
      </c>
      <c r="D233" s="336">
        <v>440738</v>
      </c>
      <c r="E233" s="337">
        <v>180041340</v>
      </c>
      <c r="F233" s="335">
        <v>7</v>
      </c>
      <c r="G233" s="336">
        <v>729663</v>
      </c>
      <c r="H233" s="337"/>
      <c r="I233" s="338"/>
      <c r="J233" s="336"/>
      <c r="K233" s="328"/>
      <c r="L233" s="328"/>
      <c r="M233" s="328"/>
      <c r="N233" s="328"/>
      <c r="O233" s="366"/>
      <c r="P233" s="366"/>
    </row>
    <row r="234" spans="1:16" x14ac:dyDescent="0.25">
      <c r="A234" s="333">
        <v>43183</v>
      </c>
      <c r="B234" s="334">
        <v>180157928</v>
      </c>
      <c r="C234" s="335">
        <v>15</v>
      </c>
      <c r="D234" s="336">
        <v>1433513</v>
      </c>
      <c r="E234" s="337"/>
      <c r="F234" s="335"/>
      <c r="G234" s="336"/>
      <c r="H234" s="337"/>
      <c r="I234" s="338"/>
      <c r="J234" s="336"/>
      <c r="K234" s="328"/>
      <c r="L234" s="328"/>
      <c r="M234" s="328"/>
      <c r="N234" s="328"/>
      <c r="O234" s="366"/>
      <c r="P234" s="366"/>
    </row>
    <row r="235" spans="1:16" x14ac:dyDescent="0.25">
      <c r="A235" s="333">
        <v>43183</v>
      </c>
      <c r="B235" s="334">
        <v>180157959</v>
      </c>
      <c r="C235" s="335">
        <v>1</v>
      </c>
      <c r="D235" s="336">
        <v>112875</v>
      </c>
      <c r="E235" s="337"/>
      <c r="F235" s="335"/>
      <c r="G235" s="336"/>
      <c r="H235" s="337"/>
      <c r="I235" s="338">
        <v>1257463</v>
      </c>
      <c r="J235" s="336" t="s">
        <v>17</v>
      </c>
      <c r="K235" s="328"/>
      <c r="L235" s="328"/>
      <c r="M235" s="328"/>
      <c r="N235" s="328"/>
      <c r="O235" s="366"/>
      <c r="P235" s="366"/>
    </row>
    <row r="236" spans="1:16" x14ac:dyDescent="0.25">
      <c r="A236" s="333">
        <v>43185</v>
      </c>
      <c r="B236" s="334">
        <v>180158116</v>
      </c>
      <c r="C236" s="335">
        <v>14</v>
      </c>
      <c r="D236" s="336">
        <v>1138813</v>
      </c>
      <c r="E236" s="337">
        <v>180041399</v>
      </c>
      <c r="F236" s="335">
        <v>6</v>
      </c>
      <c r="G236" s="336">
        <v>451850</v>
      </c>
      <c r="H236" s="337"/>
      <c r="I236" s="338"/>
      <c r="J236" s="336"/>
      <c r="K236" s="328"/>
      <c r="L236" s="328"/>
      <c r="M236" s="328"/>
      <c r="N236" s="328"/>
      <c r="O236" s="366"/>
      <c r="P236" s="366"/>
    </row>
    <row r="237" spans="1:16" x14ac:dyDescent="0.25">
      <c r="A237" s="333">
        <v>43185</v>
      </c>
      <c r="B237" s="334">
        <v>180158147</v>
      </c>
      <c r="C237" s="335">
        <v>27</v>
      </c>
      <c r="D237" s="336">
        <v>2795538</v>
      </c>
      <c r="E237" s="337"/>
      <c r="F237" s="335"/>
      <c r="G237" s="336"/>
      <c r="H237" s="337"/>
      <c r="I237" s="338"/>
      <c r="J237" s="336"/>
      <c r="K237" s="328"/>
      <c r="L237" s="328"/>
      <c r="M237" s="328"/>
      <c r="N237" s="328"/>
      <c r="O237" s="366"/>
      <c r="P237" s="366"/>
    </row>
    <row r="238" spans="1:16" x14ac:dyDescent="0.25">
      <c r="A238" s="333">
        <v>43185</v>
      </c>
      <c r="B238" s="334">
        <v>180158152</v>
      </c>
      <c r="C238" s="335">
        <v>1</v>
      </c>
      <c r="D238" s="336">
        <v>77088</v>
      </c>
      <c r="E238" s="337"/>
      <c r="F238" s="335"/>
      <c r="G238" s="336"/>
      <c r="H238" s="337"/>
      <c r="I238" s="338"/>
      <c r="J238" s="336"/>
      <c r="K238" s="328"/>
      <c r="L238" s="328"/>
      <c r="M238" s="328"/>
      <c r="N238" s="328"/>
      <c r="O238" s="366"/>
      <c r="P238" s="366"/>
    </row>
    <row r="239" spans="1:16" x14ac:dyDescent="0.25">
      <c r="A239" s="333">
        <v>43185</v>
      </c>
      <c r="B239" s="334">
        <v>180158180</v>
      </c>
      <c r="C239" s="335">
        <v>10</v>
      </c>
      <c r="D239" s="336">
        <v>1098475</v>
      </c>
      <c r="E239" s="337"/>
      <c r="F239" s="335"/>
      <c r="G239" s="336"/>
      <c r="H239" s="337"/>
      <c r="I239" s="338"/>
      <c r="J239" s="336"/>
      <c r="K239" s="328"/>
      <c r="L239" s="328"/>
      <c r="M239" s="328"/>
      <c r="N239" s="328"/>
      <c r="O239" s="366"/>
      <c r="P239" s="366"/>
    </row>
    <row r="240" spans="1:16" x14ac:dyDescent="0.25">
      <c r="A240" s="333">
        <v>43185</v>
      </c>
      <c r="B240" s="334">
        <v>180158189</v>
      </c>
      <c r="C240" s="335">
        <v>1</v>
      </c>
      <c r="D240" s="336">
        <v>64575</v>
      </c>
      <c r="E240" s="337"/>
      <c r="F240" s="335"/>
      <c r="G240" s="336"/>
      <c r="H240" s="337"/>
      <c r="I240" s="338">
        <v>4722639</v>
      </c>
      <c r="J240" s="336" t="s">
        <v>17</v>
      </c>
      <c r="K240" s="328"/>
      <c r="L240" s="328"/>
      <c r="M240" s="328"/>
      <c r="N240" s="328"/>
      <c r="O240" s="366"/>
      <c r="P240" s="366"/>
    </row>
    <row r="241" spans="1:16" x14ac:dyDescent="0.25">
      <c r="A241" s="333">
        <v>43186</v>
      </c>
      <c r="B241" s="334">
        <v>180158216</v>
      </c>
      <c r="C241" s="335">
        <v>7</v>
      </c>
      <c r="D241" s="336">
        <v>531825</v>
      </c>
      <c r="E241" s="337">
        <v>180041426</v>
      </c>
      <c r="F241" s="335">
        <v>5</v>
      </c>
      <c r="G241" s="336">
        <v>410463</v>
      </c>
      <c r="H241" s="337"/>
      <c r="I241" s="338"/>
      <c r="J241" s="336"/>
      <c r="K241" s="328"/>
      <c r="L241" s="328"/>
      <c r="M241" s="328"/>
      <c r="N241" s="328"/>
      <c r="O241" s="366"/>
      <c r="P241" s="366"/>
    </row>
    <row r="242" spans="1:16" x14ac:dyDescent="0.25">
      <c r="A242" s="333">
        <v>43186</v>
      </c>
      <c r="B242" s="334">
        <v>180158237</v>
      </c>
      <c r="C242" s="335">
        <v>9</v>
      </c>
      <c r="D242" s="336">
        <v>816638</v>
      </c>
      <c r="E242" s="337"/>
      <c r="F242" s="335"/>
      <c r="G242" s="336"/>
      <c r="H242" s="337"/>
      <c r="I242" s="338"/>
      <c r="J242" s="336"/>
      <c r="K242" s="328"/>
      <c r="L242" s="328"/>
      <c r="M242" s="328"/>
      <c r="N242" s="328"/>
      <c r="O242" s="366"/>
      <c r="P242" s="366"/>
    </row>
    <row r="243" spans="1:16" x14ac:dyDescent="0.25">
      <c r="A243" s="333">
        <v>43186</v>
      </c>
      <c r="B243" s="334">
        <v>180158256</v>
      </c>
      <c r="C243" s="335">
        <v>2</v>
      </c>
      <c r="D243" s="336">
        <v>194075</v>
      </c>
      <c r="E243" s="337"/>
      <c r="F243" s="335"/>
      <c r="G243" s="336"/>
      <c r="H243" s="337"/>
      <c r="I243" s="338"/>
      <c r="J243" s="336"/>
      <c r="K243" s="328"/>
      <c r="L243" s="328"/>
      <c r="M243" s="328"/>
      <c r="N243" s="328"/>
      <c r="O243" s="366"/>
      <c r="P243" s="366"/>
    </row>
    <row r="244" spans="1:16" x14ac:dyDescent="0.25">
      <c r="A244" s="333">
        <v>43186</v>
      </c>
      <c r="B244" s="334">
        <v>180158274</v>
      </c>
      <c r="C244" s="335">
        <v>5</v>
      </c>
      <c r="D244" s="336">
        <v>574875</v>
      </c>
      <c r="E244" s="337"/>
      <c r="F244" s="335"/>
      <c r="G244" s="336"/>
      <c r="H244" s="337"/>
      <c r="I244" s="338"/>
      <c r="J244" s="336"/>
      <c r="K244" s="328"/>
      <c r="L244" s="328"/>
      <c r="M244" s="328"/>
      <c r="N244" s="328"/>
      <c r="O244" s="366"/>
      <c r="P244" s="366"/>
    </row>
    <row r="245" spans="1:16" x14ac:dyDescent="0.25">
      <c r="A245" s="333">
        <v>43186</v>
      </c>
      <c r="B245" s="334">
        <v>180158279</v>
      </c>
      <c r="C245" s="335">
        <v>1</v>
      </c>
      <c r="D245" s="336">
        <v>52325</v>
      </c>
      <c r="E245" s="337"/>
      <c r="F245" s="335"/>
      <c r="G245" s="336"/>
      <c r="H245" s="337"/>
      <c r="I245" s="338">
        <v>1759275</v>
      </c>
      <c r="J245" s="336" t="s">
        <v>17</v>
      </c>
      <c r="K245" s="328"/>
      <c r="L245" s="328"/>
      <c r="M245" s="328"/>
      <c r="N245" s="328"/>
      <c r="O245" s="366"/>
      <c r="P245" s="366"/>
    </row>
    <row r="246" spans="1:16" x14ac:dyDescent="0.25">
      <c r="A246" s="333">
        <v>43187</v>
      </c>
      <c r="B246" s="334">
        <v>180158309</v>
      </c>
      <c r="C246" s="335">
        <v>8</v>
      </c>
      <c r="D246" s="336">
        <v>698250</v>
      </c>
      <c r="E246" s="337">
        <v>180041457</v>
      </c>
      <c r="F246" s="335">
        <v>11</v>
      </c>
      <c r="G246" s="336">
        <v>1062600</v>
      </c>
      <c r="H246" s="337"/>
      <c r="I246" s="338"/>
      <c r="J246" s="336"/>
      <c r="K246" s="328"/>
      <c r="L246" s="328"/>
      <c r="M246" s="328"/>
      <c r="N246" s="328"/>
      <c r="O246" s="366"/>
      <c r="P246" s="366"/>
    </row>
    <row r="247" spans="1:16" x14ac:dyDescent="0.25">
      <c r="A247" s="333">
        <v>43187</v>
      </c>
      <c r="B247" s="334">
        <v>180158333</v>
      </c>
      <c r="C247" s="335">
        <v>14</v>
      </c>
      <c r="D247" s="336">
        <v>1536325</v>
      </c>
      <c r="E247" s="337"/>
      <c r="F247" s="335"/>
      <c r="G247" s="336"/>
      <c r="H247" s="337"/>
      <c r="I247" s="338"/>
      <c r="J247" s="336"/>
      <c r="K247" s="328"/>
      <c r="L247" s="328"/>
      <c r="M247" s="328"/>
      <c r="N247" s="328"/>
      <c r="O247" s="366"/>
      <c r="P247" s="366"/>
    </row>
    <row r="248" spans="1:16" x14ac:dyDescent="0.25">
      <c r="A248" s="333">
        <v>43187</v>
      </c>
      <c r="B248" s="334">
        <v>180158378</v>
      </c>
      <c r="C248" s="335">
        <v>7</v>
      </c>
      <c r="D248" s="336">
        <v>770963</v>
      </c>
      <c r="E248" s="337"/>
      <c r="F248" s="335"/>
      <c r="G248" s="336"/>
      <c r="H248" s="337"/>
      <c r="I248" s="338"/>
      <c r="J248" s="336"/>
      <c r="K248" s="328"/>
      <c r="L248" s="328"/>
      <c r="M248" s="328"/>
      <c r="N248" s="328"/>
      <c r="O248" s="366"/>
      <c r="P248" s="366"/>
    </row>
    <row r="249" spans="1:16" x14ac:dyDescent="0.25">
      <c r="A249" s="333">
        <v>43187</v>
      </c>
      <c r="B249" s="334">
        <v>180158383</v>
      </c>
      <c r="C249" s="335">
        <v>2</v>
      </c>
      <c r="D249" s="336">
        <v>161613</v>
      </c>
      <c r="E249" s="337"/>
      <c r="F249" s="335"/>
      <c r="G249" s="336"/>
      <c r="H249" s="337"/>
      <c r="I249" s="338">
        <v>2104551</v>
      </c>
      <c r="J249" s="336" t="s">
        <v>17</v>
      </c>
      <c r="K249" s="328"/>
      <c r="L249" s="328"/>
      <c r="M249" s="328"/>
      <c r="N249" s="328"/>
      <c r="O249" s="366"/>
      <c r="P249" s="366"/>
    </row>
    <row r="250" spans="1:16" x14ac:dyDescent="0.25">
      <c r="A250" s="333">
        <v>43188</v>
      </c>
      <c r="B250" s="334">
        <v>180158421</v>
      </c>
      <c r="C250" s="335">
        <v>7</v>
      </c>
      <c r="D250" s="336">
        <v>420263</v>
      </c>
      <c r="E250" s="337">
        <v>180041480</v>
      </c>
      <c r="F250" s="335">
        <v>12</v>
      </c>
      <c r="G250" s="336">
        <v>1464488</v>
      </c>
      <c r="H250" s="337"/>
      <c r="I250" s="338"/>
      <c r="J250" s="336"/>
      <c r="K250" s="328"/>
      <c r="L250" s="328"/>
      <c r="M250" s="328"/>
      <c r="N250" s="328"/>
      <c r="O250" s="366"/>
      <c r="P250" s="366"/>
    </row>
    <row r="251" spans="1:16" x14ac:dyDescent="0.25">
      <c r="A251" s="333">
        <v>43188</v>
      </c>
      <c r="B251" s="334">
        <v>180158453</v>
      </c>
      <c r="C251" s="335">
        <v>21</v>
      </c>
      <c r="D251" s="336">
        <v>2157575</v>
      </c>
      <c r="E251" s="337"/>
      <c r="F251" s="335"/>
      <c r="G251" s="336"/>
      <c r="H251" s="337"/>
      <c r="I251" s="338"/>
      <c r="J251" s="336"/>
      <c r="K251" s="328"/>
      <c r="L251" s="328"/>
      <c r="M251" s="328"/>
      <c r="N251" s="328"/>
      <c r="O251" s="366"/>
      <c r="P251" s="366"/>
    </row>
    <row r="252" spans="1:16" x14ac:dyDescent="0.25">
      <c r="A252" s="333">
        <v>43188</v>
      </c>
      <c r="B252" s="334">
        <v>180158507</v>
      </c>
      <c r="C252" s="335">
        <v>10</v>
      </c>
      <c r="D252" s="336">
        <v>904750</v>
      </c>
      <c r="E252" s="337"/>
      <c r="F252" s="335"/>
      <c r="G252" s="336"/>
      <c r="H252" s="337"/>
      <c r="I252" s="338">
        <v>2018100</v>
      </c>
      <c r="J252" s="336" t="s">
        <v>17</v>
      </c>
      <c r="K252" s="328"/>
      <c r="L252" s="328"/>
      <c r="M252" s="328"/>
      <c r="N252" s="328"/>
      <c r="O252" s="366"/>
      <c r="P252" s="366"/>
    </row>
    <row r="253" spans="1:16" x14ac:dyDescent="0.25">
      <c r="A253" s="333">
        <v>43189</v>
      </c>
      <c r="B253" s="334">
        <v>180158537</v>
      </c>
      <c r="C253" s="335">
        <v>8</v>
      </c>
      <c r="D253" s="336">
        <v>630963</v>
      </c>
      <c r="E253" s="337">
        <v>180041520</v>
      </c>
      <c r="F253" s="335">
        <v>4</v>
      </c>
      <c r="G253" s="336">
        <v>379750</v>
      </c>
      <c r="H253" s="337"/>
      <c r="I253" s="338"/>
      <c r="J253" s="336"/>
      <c r="K253" s="328"/>
      <c r="L253" s="328"/>
      <c r="M253" s="328"/>
      <c r="N253" s="328"/>
      <c r="O253" s="366"/>
      <c r="P253" s="366"/>
    </row>
    <row r="254" spans="1:16" x14ac:dyDescent="0.25">
      <c r="A254" s="333">
        <v>43189</v>
      </c>
      <c r="B254" s="334">
        <v>180158592</v>
      </c>
      <c r="C254" s="335">
        <v>17</v>
      </c>
      <c r="D254" s="336">
        <v>1788850</v>
      </c>
      <c r="E254" s="337"/>
      <c r="F254" s="335"/>
      <c r="G254" s="336"/>
      <c r="H254" s="337"/>
      <c r="I254" s="338"/>
      <c r="J254" s="336"/>
      <c r="K254" s="328"/>
      <c r="L254" s="328"/>
      <c r="M254" s="328"/>
      <c r="N254" s="328"/>
      <c r="O254" s="366"/>
      <c r="P254" s="366"/>
    </row>
    <row r="255" spans="1:16" x14ac:dyDescent="0.25">
      <c r="A255" s="333">
        <v>43189</v>
      </c>
      <c r="B255" s="334">
        <v>180158599</v>
      </c>
      <c r="C255" s="335">
        <v>2</v>
      </c>
      <c r="D255" s="336">
        <v>208425</v>
      </c>
      <c r="E255" s="337"/>
      <c r="F255" s="335"/>
      <c r="G255" s="336"/>
      <c r="H255" s="337"/>
      <c r="I255" s="338">
        <v>2248488</v>
      </c>
      <c r="J255" s="336" t="s">
        <v>17</v>
      </c>
      <c r="K255" s="328"/>
      <c r="L255" s="328"/>
      <c r="M255" s="328"/>
      <c r="N255" s="328"/>
      <c r="O255" s="366"/>
      <c r="P255" s="366"/>
    </row>
    <row r="256" spans="1:16" x14ac:dyDescent="0.25">
      <c r="A256" s="333">
        <v>43190</v>
      </c>
      <c r="B256" s="334">
        <v>180158647</v>
      </c>
      <c r="C256" s="335">
        <v>3</v>
      </c>
      <c r="D256" s="336">
        <v>391738</v>
      </c>
      <c r="E256" s="337">
        <v>180041552</v>
      </c>
      <c r="F256" s="335">
        <v>9</v>
      </c>
      <c r="G256" s="336">
        <v>922338</v>
      </c>
      <c r="H256" s="337"/>
      <c r="I256" s="338"/>
      <c r="J256" s="336"/>
      <c r="K256" s="328"/>
      <c r="L256" s="328"/>
      <c r="M256" s="328"/>
      <c r="N256" s="328"/>
      <c r="O256" s="366"/>
      <c r="P256" s="366"/>
    </row>
    <row r="257" spans="1:16" x14ac:dyDescent="0.25">
      <c r="A257" s="333">
        <v>43190</v>
      </c>
      <c r="B257" s="334">
        <v>180158716</v>
      </c>
      <c r="C257" s="335">
        <v>23</v>
      </c>
      <c r="D257" s="336">
        <v>2395138</v>
      </c>
      <c r="E257" s="337"/>
      <c r="F257" s="335"/>
      <c r="G257" s="336"/>
      <c r="H257" s="337"/>
      <c r="I257" s="338"/>
      <c r="J257" s="336"/>
      <c r="K257" s="328"/>
      <c r="L257" s="328"/>
      <c r="M257" s="328"/>
      <c r="N257" s="328"/>
      <c r="O257" s="366"/>
      <c r="P257" s="366"/>
    </row>
    <row r="258" spans="1:16" x14ac:dyDescent="0.25">
      <c r="A258" s="333">
        <v>43190</v>
      </c>
      <c r="B258" s="334">
        <v>180158720</v>
      </c>
      <c r="C258" s="335">
        <v>14</v>
      </c>
      <c r="D258" s="336">
        <v>904488</v>
      </c>
      <c r="E258" s="337"/>
      <c r="F258" s="335"/>
      <c r="G258" s="336"/>
      <c r="H258" s="337"/>
      <c r="I258" s="338">
        <v>2769026</v>
      </c>
      <c r="J258" s="336" t="s">
        <v>17</v>
      </c>
      <c r="K258" s="328"/>
      <c r="L258" s="328"/>
      <c r="M258" s="328"/>
      <c r="N258" s="328"/>
      <c r="O258" s="366"/>
      <c r="P258" s="366"/>
    </row>
    <row r="259" spans="1:16" x14ac:dyDescent="0.25">
      <c r="A259" s="333">
        <v>43192</v>
      </c>
      <c r="B259" s="334">
        <v>180158844</v>
      </c>
      <c r="C259" s="335">
        <v>35</v>
      </c>
      <c r="D259" s="336">
        <v>2441163</v>
      </c>
      <c r="E259" s="337">
        <v>180041606</v>
      </c>
      <c r="F259" s="335">
        <v>2</v>
      </c>
      <c r="G259" s="336">
        <v>226013</v>
      </c>
      <c r="H259" s="337"/>
      <c r="I259" s="338"/>
      <c r="J259" s="336"/>
      <c r="K259" s="328"/>
      <c r="L259" s="328"/>
      <c r="M259" s="328"/>
      <c r="N259" s="328"/>
      <c r="O259" s="366"/>
      <c r="P259" s="366"/>
    </row>
    <row r="260" spans="1:16" x14ac:dyDescent="0.25">
      <c r="A260" s="333">
        <v>43192</v>
      </c>
      <c r="B260" s="334">
        <v>180158866</v>
      </c>
      <c r="C260" s="335">
        <v>19</v>
      </c>
      <c r="D260" s="336">
        <v>1778438</v>
      </c>
      <c r="E260" s="337"/>
      <c r="F260" s="335"/>
      <c r="G260" s="336"/>
      <c r="H260" s="337"/>
      <c r="I260" s="338"/>
      <c r="J260" s="336"/>
      <c r="K260" s="328"/>
      <c r="L260" s="328"/>
      <c r="M260" s="328"/>
      <c r="N260" s="328"/>
      <c r="O260" s="366"/>
      <c r="P260" s="366"/>
    </row>
    <row r="261" spans="1:16" x14ac:dyDescent="0.25">
      <c r="A261" s="333">
        <v>43192</v>
      </c>
      <c r="B261" s="334">
        <v>180158889</v>
      </c>
      <c r="C261" s="335">
        <v>1</v>
      </c>
      <c r="D261" s="336">
        <v>42875</v>
      </c>
      <c r="E261" s="337"/>
      <c r="F261" s="335"/>
      <c r="G261" s="336"/>
      <c r="H261" s="337"/>
      <c r="I261" s="338"/>
      <c r="J261" s="336"/>
      <c r="K261" s="328"/>
      <c r="L261" s="328"/>
      <c r="M261" s="328"/>
      <c r="N261" s="328"/>
      <c r="O261" s="366"/>
      <c r="P261" s="366"/>
    </row>
    <row r="262" spans="1:16" x14ac:dyDescent="0.25">
      <c r="A262" s="333">
        <v>43192</v>
      </c>
      <c r="B262" s="334">
        <v>180158911</v>
      </c>
      <c r="C262" s="335">
        <v>7</v>
      </c>
      <c r="D262" s="336">
        <v>730800</v>
      </c>
      <c r="E262" s="337"/>
      <c r="F262" s="335"/>
      <c r="G262" s="336"/>
      <c r="H262" s="337"/>
      <c r="I262" s="338"/>
      <c r="J262" s="336"/>
      <c r="K262" s="328"/>
      <c r="L262" s="328"/>
      <c r="M262" s="328"/>
      <c r="N262" s="328"/>
      <c r="O262" s="366"/>
      <c r="P262" s="366"/>
    </row>
    <row r="263" spans="1:16" x14ac:dyDescent="0.25">
      <c r="A263" s="333">
        <v>43192</v>
      </c>
      <c r="B263" s="334">
        <v>180158922</v>
      </c>
      <c r="C263" s="335">
        <v>1</v>
      </c>
      <c r="D263" s="336">
        <v>140000</v>
      </c>
      <c r="E263" s="337"/>
      <c r="F263" s="335"/>
      <c r="G263" s="336"/>
      <c r="H263" s="337"/>
      <c r="I263" s="338">
        <v>4907263</v>
      </c>
      <c r="J263" s="336" t="s">
        <v>17</v>
      </c>
      <c r="K263" s="328"/>
      <c r="L263" s="328"/>
      <c r="M263" s="328"/>
      <c r="N263" s="328"/>
      <c r="O263" s="366"/>
      <c r="P263" s="366"/>
    </row>
    <row r="264" spans="1:16" x14ac:dyDescent="0.25">
      <c r="A264" s="333">
        <v>43193</v>
      </c>
      <c r="B264" s="334">
        <v>180158949</v>
      </c>
      <c r="C264" s="335">
        <v>6</v>
      </c>
      <c r="D264" s="336">
        <v>419475</v>
      </c>
      <c r="E264" s="337">
        <v>180041628</v>
      </c>
      <c r="F264" s="335">
        <v>3</v>
      </c>
      <c r="G264" s="336">
        <v>293213</v>
      </c>
      <c r="H264" s="337"/>
      <c r="I264" s="338"/>
      <c r="J264" s="336"/>
      <c r="K264" s="328"/>
      <c r="L264" s="328"/>
      <c r="M264" s="328"/>
      <c r="N264" s="328"/>
      <c r="O264" s="366"/>
      <c r="P264" s="366"/>
    </row>
    <row r="265" spans="1:16" x14ac:dyDescent="0.25">
      <c r="A265" s="333">
        <v>43193</v>
      </c>
      <c r="B265" s="334">
        <v>180158969</v>
      </c>
      <c r="C265" s="335">
        <v>14</v>
      </c>
      <c r="D265" s="336">
        <v>1563013</v>
      </c>
      <c r="E265" s="337"/>
      <c r="F265" s="335"/>
      <c r="G265" s="336"/>
      <c r="H265" s="337"/>
      <c r="I265" s="338"/>
      <c r="J265" s="336"/>
      <c r="K265" s="328"/>
      <c r="L265" s="328"/>
      <c r="M265" s="328"/>
      <c r="N265" s="328"/>
      <c r="O265" s="366"/>
      <c r="P265" s="366"/>
    </row>
    <row r="266" spans="1:16" x14ac:dyDescent="0.25">
      <c r="A266" s="333">
        <v>43193</v>
      </c>
      <c r="B266" s="334">
        <v>180158991</v>
      </c>
      <c r="C266" s="335">
        <v>4</v>
      </c>
      <c r="D266" s="336">
        <v>252088</v>
      </c>
      <c r="E266" s="337"/>
      <c r="F266" s="335"/>
      <c r="G266" s="336"/>
      <c r="H266" s="337"/>
      <c r="I266" s="338"/>
      <c r="J266" s="336"/>
      <c r="K266" s="328"/>
      <c r="L266" s="328"/>
      <c r="M266" s="328"/>
      <c r="N266" s="328"/>
      <c r="O266" s="366"/>
      <c r="P266" s="366"/>
    </row>
    <row r="267" spans="1:16" x14ac:dyDescent="0.25">
      <c r="A267" s="333">
        <v>43193</v>
      </c>
      <c r="B267" s="334">
        <v>180159020</v>
      </c>
      <c r="C267" s="335">
        <v>4</v>
      </c>
      <c r="D267" s="336">
        <v>287350</v>
      </c>
      <c r="E267" s="337"/>
      <c r="F267" s="335"/>
      <c r="G267" s="336"/>
      <c r="H267" s="337"/>
      <c r="I267" s="338"/>
      <c r="J267" s="336"/>
      <c r="K267" s="328"/>
      <c r="L267" s="328"/>
      <c r="M267" s="328"/>
      <c r="N267" s="328"/>
      <c r="O267" s="366"/>
      <c r="P267" s="366"/>
    </row>
    <row r="268" spans="1:16" x14ac:dyDescent="0.25">
      <c r="A268" s="333">
        <v>43193</v>
      </c>
      <c r="B268" s="334">
        <v>180159023</v>
      </c>
      <c r="C268" s="335">
        <v>10</v>
      </c>
      <c r="D268" s="336">
        <v>1085963</v>
      </c>
      <c r="E268" s="337"/>
      <c r="F268" s="335"/>
      <c r="G268" s="336"/>
      <c r="H268" s="337"/>
      <c r="I268" s="338">
        <v>3027326</v>
      </c>
      <c r="J268" s="336" t="s">
        <v>17</v>
      </c>
      <c r="K268" s="328"/>
      <c r="L268" s="328"/>
      <c r="M268" s="328"/>
      <c r="N268" s="328"/>
      <c r="O268" s="366"/>
      <c r="P268" s="366"/>
    </row>
    <row r="269" spans="1:16" x14ac:dyDescent="0.25">
      <c r="A269" s="333">
        <v>43194</v>
      </c>
      <c r="B269" s="334">
        <v>180159068</v>
      </c>
      <c r="C269" s="335">
        <v>15</v>
      </c>
      <c r="D269" s="336">
        <v>1131463</v>
      </c>
      <c r="E269" s="337">
        <v>180041650</v>
      </c>
      <c r="F269" s="335">
        <v>7</v>
      </c>
      <c r="G269" s="336">
        <v>786013</v>
      </c>
      <c r="H269" s="337"/>
      <c r="I269" s="338"/>
      <c r="J269" s="336"/>
      <c r="K269" s="328"/>
      <c r="L269" s="328"/>
      <c r="M269" s="328"/>
      <c r="N269" s="328"/>
      <c r="O269" s="366"/>
      <c r="P269" s="366"/>
    </row>
    <row r="270" spans="1:16" x14ac:dyDescent="0.25">
      <c r="A270" s="333">
        <v>43194</v>
      </c>
      <c r="B270" s="334">
        <v>180159090</v>
      </c>
      <c r="C270" s="335">
        <v>17</v>
      </c>
      <c r="D270" s="336">
        <v>1627325</v>
      </c>
      <c r="E270" s="337"/>
      <c r="F270" s="335"/>
      <c r="G270" s="336"/>
      <c r="H270" s="337"/>
      <c r="I270" s="338"/>
      <c r="J270" s="336"/>
      <c r="K270" s="328"/>
      <c r="L270" s="328"/>
      <c r="M270" s="328"/>
      <c r="N270" s="328"/>
      <c r="O270" s="366"/>
      <c r="P270" s="366"/>
    </row>
    <row r="271" spans="1:16" x14ac:dyDescent="0.25">
      <c r="A271" s="333">
        <v>43194</v>
      </c>
      <c r="B271" s="334">
        <v>180159095</v>
      </c>
      <c r="C271" s="335">
        <v>9</v>
      </c>
      <c r="D271" s="336">
        <v>714438</v>
      </c>
      <c r="E271" s="337"/>
      <c r="F271" s="335"/>
      <c r="G271" s="336"/>
      <c r="H271" s="337"/>
      <c r="I271" s="338"/>
      <c r="J271" s="336"/>
      <c r="K271" s="328"/>
      <c r="L271" s="328"/>
      <c r="M271" s="328"/>
      <c r="N271" s="328"/>
      <c r="O271" s="366"/>
      <c r="P271" s="366"/>
    </row>
    <row r="272" spans="1:16" x14ac:dyDescent="0.25">
      <c r="A272" s="333">
        <v>43194</v>
      </c>
      <c r="B272" s="334">
        <v>180159142</v>
      </c>
      <c r="C272" s="335">
        <v>10</v>
      </c>
      <c r="D272" s="336">
        <v>1021913</v>
      </c>
      <c r="E272" s="337"/>
      <c r="F272" s="335"/>
      <c r="G272" s="336"/>
      <c r="H272" s="337"/>
      <c r="I272" s="338"/>
      <c r="J272" s="336"/>
      <c r="K272" s="328"/>
      <c r="L272" s="328"/>
      <c r="M272" s="328"/>
      <c r="N272" s="328"/>
      <c r="O272" s="366"/>
      <c r="P272" s="366"/>
    </row>
    <row r="273" spans="1:16" x14ac:dyDescent="0.25">
      <c r="A273" s="333">
        <v>43194</v>
      </c>
      <c r="B273" s="334">
        <v>180159149</v>
      </c>
      <c r="C273" s="335">
        <v>3</v>
      </c>
      <c r="D273" s="336">
        <v>305813</v>
      </c>
      <c r="E273" s="337"/>
      <c r="F273" s="335"/>
      <c r="G273" s="336"/>
      <c r="H273" s="337"/>
      <c r="I273" s="338"/>
      <c r="J273" s="336"/>
      <c r="K273" s="328"/>
      <c r="L273" s="328"/>
      <c r="M273" s="328"/>
      <c r="N273" s="328"/>
      <c r="O273" s="366"/>
      <c r="P273" s="366"/>
    </row>
    <row r="274" spans="1:16" x14ac:dyDescent="0.25">
      <c r="A274" s="333">
        <v>43194</v>
      </c>
      <c r="B274" s="334">
        <v>180159152</v>
      </c>
      <c r="C274" s="335">
        <v>1</v>
      </c>
      <c r="D274" s="336">
        <v>147175</v>
      </c>
      <c r="E274" s="337"/>
      <c r="F274" s="335"/>
      <c r="G274" s="336"/>
      <c r="H274" s="337"/>
      <c r="I274" s="338">
        <v>4449464</v>
      </c>
      <c r="J274" s="336" t="s">
        <v>17</v>
      </c>
      <c r="K274" s="328"/>
      <c r="L274" s="328"/>
      <c r="M274" s="328"/>
      <c r="N274" s="328"/>
      <c r="O274" s="366"/>
      <c r="P274" s="366"/>
    </row>
    <row r="275" spans="1:16" x14ac:dyDescent="0.25">
      <c r="A275" s="333">
        <v>43195</v>
      </c>
      <c r="B275" s="334">
        <v>180159196</v>
      </c>
      <c r="C275" s="335">
        <v>11</v>
      </c>
      <c r="D275" s="336">
        <v>921375</v>
      </c>
      <c r="E275" s="337">
        <v>180041681</v>
      </c>
      <c r="F275" s="335">
        <v>6</v>
      </c>
      <c r="G275" s="336">
        <v>649075</v>
      </c>
      <c r="H275" s="337"/>
      <c r="I275" s="338"/>
      <c r="J275" s="336"/>
      <c r="K275" s="328"/>
      <c r="L275" s="328"/>
      <c r="M275" s="328"/>
      <c r="N275" s="328"/>
      <c r="O275" s="366"/>
      <c r="P275" s="366"/>
    </row>
    <row r="276" spans="1:16" x14ac:dyDescent="0.25">
      <c r="A276" s="333">
        <v>43195</v>
      </c>
      <c r="B276" s="334">
        <v>180159211</v>
      </c>
      <c r="C276" s="335">
        <v>7</v>
      </c>
      <c r="D276" s="336">
        <v>728000</v>
      </c>
      <c r="E276" s="337"/>
      <c r="F276" s="335"/>
      <c r="G276" s="336"/>
      <c r="H276" s="337"/>
      <c r="I276" s="338"/>
      <c r="J276" s="336"/>
      <c r="K276" s="328"/>
      <c r="L276" s="328"/>
      <c r="M276" s="328"/>
      <c r="N276" s="328"/>
      <c r="O276" s="366"/>
      <c r="P276" s="366"/>
    </row>
    <row r="277" spans="1:16" x14ac:dyDescent="0.25">
      <c r="A277" s="333">
        <v>43195</v>
      </c>
      <c r="B277" s="334">
        <v>180159257</v>
      </c>
      <c r="C277" s="335">
        <v>3</v>
      </c>
      <c r="D277" s="336">
        <v>265825</v>
      </c>
      <c r="E277" s="337"/>
      <c r="F277" s="335"/>
      <c r="G277" s="336"/>
      <c r="H277" s="337"/>
      <c r="I277" s="338"/>
      <c r="J277" s="336"/>
      <c r="K277" s="328"/>
      <c r="L277" s="328"/>
      <c r="M277" s="328"/>
      <c r="N277" s="328"/>
      <c r="O277" s="366"/>
      <c r="P277" s="366"/>
    </row>
    <row r="278" spans="1:16" x14ac:dyDescent="0.25">
      <c r="A278" s="333">
        <v>43195</v>
      </c>
      <c r="B278" s="334">
        <v>180159263</v>
      </c>
      <c r="C278" s="335">
        <v>11</v>
      </c>
      <c r="D278" s="336">
        <v>1136100</v>
      </c>
      <c r="E278" s="337"/>
      <c r="F278" s="335"/>
      <c r="G278" s="336"/>
      <c r="H278" s="337"/>
      <c r="I278" s="338">
        <v>2402225</v>
      </c>
      <c r="J278" s="336" t="s">
        <v>17</v>
      </c>
      <c r="K278" s="328"/>
      <c r="L278" s="328"/>
      <c r="M278" s="328"/>
      <c r="N278" s="328"/>
      <c r="O278" s="366"/>
      <c r="P278" s="366"/>
    </row>
    <row r="279" spans="1:16" x14ac:dyDescent="0.25">
      <c r="A279" s="333">
        <v>43196</v>
      </c>
      <c r="B279" s="334">
        <v>180159299</v>
      </c>
      <c r="C279" s="335">
        <v>5</v>
      </c>
      <c r="D279" s="336">
        <v>487025</v>
      </c>
      <c r="E279" s="337">
        <v>180041708</v>
      </c>
      <c r="F279" s="335">
        <v>7</v>
      </c>
      <c r="G279" s="336">
        <v>655288</v>
      </c>
      <c r="H279" s="337"/>
      <c r="I279" s="338"/>
      <c r="J279" s="336"/>
      <c r="K279" s="328"/>
      <c r="L279" s="328"/>
      <c r="M279" s="328"/>
      <c r="N279" s="328"/>
      <c r="O279" s="366"/>
      <c r="P279" s="366"/>
    </row>
    <row r="280" spans="1:16" x14ac:dyDescent="0.25">
      <c r="A280" s="333">
        <v>43196</v>
      </c>
      <c r="B280" s="334">
        <v>180159315</v>
      </c>
      <c r="C280" s="335">
        <v>5</v>
      </c>
      <c r="D280" s="336">
        <v>518350</v>
      </c>
      <c r="E280" s="337"/>
      <c r="F280" s="335"/>
      <c r="G280" s="336"/>
      <c r="H280" s="337"/>
      <c r="I280" s="338"/>
      <c r="J280" s="336"/>
      <c r="K280" s="328"/>
      <c r="L280" s="328"/>
      <c r="M280" s="328"/>
      <c r="N280" s="328"/>
      <c r="O280" s="366"/>
      <c r="P280" s="366"/>
    </row>
    <row r="281" spans="1:16" x14ac:dyDescent="0.25">
      <c r="A281" s="333">
        <v>43196</v>
      </c>
      <c r="B281" s="334">
        <v>180159321</v>
      </c>
      <c r="C281" s="335">
        <v>2</v>
      </c>
      <c r="D281" s="336">
        <v>175613</v>
      </c>
      <c r="E281" s="337"/>
      <c r="F281" s="335"/>
      <c r="G281" s="336"/>
      <c r="H281" s="337"/>
      <c r="I281" s="338"/>
      <c r="J281" s="336"/>
      <c r="K281" s="328"/>
      <c r="L281" s="328"/>
      <c r="M281" s="328"/>
      <c r="N281" s="328"/>
      <c r="O281" s="366"/>
      <c r="P281" s="366"/>
    </row>
    <row r="282" spans="1:16" x14ac:dyDescent="0.25">
      <c r="A282" s="333">
        <v>43196</v>
      </c>
      <c r="B282" s="334">
        <v>180159355</v>
      </c>
      <c r="C282" s="335">
        <v>7</v>
      </c>
      <c r="D282" s="336">
        <v>691163</v>
      </c>
      <c r="E282" s="337"/>
      <c r="F282" s="335"/>
      <c r="G282" s="336"/>
      <c r="H282" s="337"/>
      <c r="I282" s="338"/>
      <c r="J282" s="336"/>
      <c r="K282" s="328"/>
      <c r="L282" s="328"/>
      <c r="M282" s="328"/>
      <c r="N282" s="328"/>
      <c r="O282" s="366"/>
      <c r="P282" s="366"/>
    </row>
    <row r="283" spans="1:16" x14ac:dyDescent="0.25">
      <c r="A283" s="333">
        <v>43196</v>
      </c>
      <c r="B283" s="334">
        <v>180159365</v>
      </c>
      <c r="C283" s="335">
        <v>1</v>
      </c>
      <c r="D283" s="336">
        <v>56788</v>
      </c>
      <c r="E283" s="337"/>
      <c r="F283" s="335"/>
      <c r="G283" s="336"/>
      <c r="H283" s="337"/>
      <c r="I283" s="338">
        <v>1273651</v>
      </c>
      <c r="J283" s="336" t="s">
        <v>17</v>
      </c>
      <c r="K283" s="328"/>
      <c r="L283" s="328"/>
      <c r="M283" s="328"/>
      <c r="N283" s="328"/>
      <c r="O283" s="366"/>
      <c r="P283" s="366"/>
    </row>
    <row r="284" spans="1:16" x14ac:dyDescent="0.25">
      <c r="A284" s="333">
        <v>43197</v>
      </c>
      <c r="B284" s="334">
        <v>180159453</v>
      </c>
      <c r="C284" s="335">
        <v>8</v>
      </c>
      <c r="D284" s="336">
        <v>656075</v>
      </c>
      <c r="E284" s="337">
        <v>180041760</v>
      </c>
      <c r="F284" s="335">
        <v>6</v>
      </c>
      <c r="G284" s="336">
        <v>561838</v>
      </c>
      <c r="H284" s="337"/>
      <c r="I284" s="338"/>
      <c r="J284" s="336"/>
      <c r="K284" s="328"/>
      <c r="L284" s="328"/>
      <c r="M284" s="328"/>
      <c r="N284" s="328"/>
      <c r="O284" s="366"/>
      <c r="P284" s="366"/>
    </row>
    <row r="285" spans="1:16" x14ac:dyDescent="0.25">
      <c r="A285" s="333">
        <v>43197</v>
      </c>
      <c r="B285" s="334">
        <v>180159455</v>
      </c>
      <c r="C285" s="335">
        <v>13</v>
      </c>
      <c r="D285" s="336">
        <v>949813</v>
      </c>
      <c r="E285" s="337"/>
      <c r="F285" s="335"/>
      <c r="G285" s="336"/>
      <c r="H285" s="337"/>
      <c r="I285" s="338">
        <v>1044050</v>
      </c>
      <c r="J285" s="336" t="s">
        <v>17</v>
      </c>
      <c r="K285" s="328"/>
      <c r="L285" s="328"/>
      <c r="M285" s="328"/>
      <c r="N285" s="328"/>
      <c r="O285" s="366"/>
      <c r="P285" s="366"/>
    </row>
    <row r="286" spans="1:16" x14ac:dyDescent="0.25">
      <c r="A286" s="333">
        <v>43199</v>
      </c>
      <c r="B286" s="334">
        <v>180159641</v>
      </c>
      <c r="C286" s="335">
        <v>13</v>
      </c>
      <c r="D286" s="336">
        <v>1159025</v>
      </c>
      <c r="E286" s="337">
        <v>180041816</v>
      </c>
      <c r="F286" s="335">
        <v>6</v>
      </c>
      <c r="G286" s="336">
        <v>577763</v>
      </c>
      <c r="H286" s="337"/>
      <c r="I286" s="338"/>
      <c r="J286" s="336"/>
      <c r="K286" s="328"/>
      <c r="L286" s="328"/>
      <c r="M286" s="328"/>
      <c r="N286" s="328"/>
      <c r="O286" s="366"/>
      <c r="P286" s="366"/>
    </row>
    <row r="287" spans="1:16" x14ac:dyDescent="0.25">
      <c r="A287" s="333">
        <v>43199</v>
      </c>
      <c r="B287" s="334">
        <v>180159669</v>
      </c>
      <c r="C287" s="335">
        <v>30</v>
      </c>
      <c r="D287" s="336">
        <v>3342675</v>
      </c>
      <c r="E287" s="337"/>
      <c r="F287" s="335"/>
      <c r="G287" s="336"/>
      <c r="H287" s="337"/>
      <c r="I287" s="338"/>
      <c r="J287" s="336"/>
      <c r="K287" s="328"/>
      <c r="L287" s="328"/>
      <c r="M287" s="328"/>
      <c r="N287" s="328"/>
      <c r="O287" s="366"/>
      <c r="P287" s="366"/>
    </row>
    <row r="288" spans="1:16" x14ac:dyDescent="0.25">
      <c r="A288" s="333">
        <v>43199</v>
      </c>
      <c r="B288" s="334">
        <v>180159679</v>
      </c>
      <c r="C288" s="335">
        <v>6</v>
      </c>
      <c r="D288" s="336">
        <v>479588</v>
      </c>
      <c r="E288" s="337"/>
      <c r="F288" s="335"/>
      <c r="G288" s="336"/>
      <c r="H288" s="337"/>
      <c r="I288" s="338"/>
      <c r="J288" s="336"/>
      <c r="K288" s="328"/>
      <c r="L288" s="328"/>
      <c r="M288" s="328"/>
      <c r="N288" s="328"/>
      <c r="O288" s="366"/>
      <c r="P288" s="366"/>
    </row>
    <row r="289" spans="1:16" x14ac:dyDescent="0.25">
      <c r="A289" s="333">
        <v>43199</v>
      </c>
      <c r="B289" s="334">
        <v>180159714</v>
      </c>
      <c r="C289" s="335">
        <v>19</v>
      </c>
      <c r="D289" s="336">
        <v>2028075</v>
      </c>
      <c r="E289" s="337"/>
      <c r="F289" s="335"/>
      <c r="G289" s="336"/>
      <c r="H289" s="337"/>
      <c r="I289" s="338"/>
      <c r="J289" s="336"/>
      <c r="K289" s="328"/>
      <c r="L289" s="328"/>
      <c r="M289" s="328"/>
      <c r="N289" s="328"/>
      <c r="O289" s="366"/>
      <c r="P289" s="366"/>
    </row>
    <row r="290" spans="1:16" x14ac:dyDescent="0.25">
      <c r="A290" s="333">
        <v>43199</v>
      </c>
      <c r="B290" s="334">
        <v>180159730</v>
      </c>
      <c r="C290" s="335">
        <v>2</v>
      </c>
      <c r="D290" s="336">
        <v>140263</v>
      </c>
      <c r="E290" s="337"/>
      <c r="F290" s="335"/>
      <c r="G290" s="336"/>
      <c r="H290" s="337"/>
      <c r="I290" s="338">
        <v>6571863</v>
      </c>
      <c r="J290" s="336" t="s">
        <v>17</v>
      </c>
      <c r="K290" s="328"/>
      <c r="L290" s="328"/>
      <c r="M290" s="328"/>
      <c r="N290" s="328"/>
      <c r="O290" s="366"/>
      <c r="P290" s="366"/>
    </row>
    <row r="291" spans="1:16" x14ac:dyDescent="0.25">
      <c r="A291" s="333">
        <v>43200</v>
      </c>
      <c r="B291" s="334">
        <v>180159754</v>
      </c>
      <c r="C291" s="335">
        <v>10</v>
      </c>
      <c r="D291" s="336">
        <v>797038</v>
      </c>
      <c r="E291" s="337">
        <v>180041843</v>
      </c>
      <c r="F291" s="335">
        <v>19</v>
      </c>
      <c r="G291" s="336">
        <v>1622338</v>
      </c>
      <c r="H291" s="337"/>
      <c r="I291" s="338"/>
      <c r="J291" s="336"/>
      <c r="K291" s="328"/>
      <c r="L291" s="328"/>
      <c r="M291" s="328"/>
      <c r="N291" s="328"/>
      <c r="O291" s="366"/>
      <c r="P291" s="366"/>
    </row>
    <row r="292" spans="1:16" x14ac:dyDescent="0.25">
      <c r="A292" s="333">
        <v>43200</v>
      </c>
      <c r="B292" s="334">
        <v>180159785</v>
      </c>
      <c r="C292" s="335">
        <v>23</v>
      </c>
      <c r="D292" s="336">
        <v>2410713</v>
      </c>
      <c r="E292" s="337"/>
      <c r="F292" s="335"/>
      <c r="G292" s="336"/>
      <c r="H292" s="337"/>
      <c r="I292" s="338"/>
      <c r="J292" s="336"/>
      <c r="K292" s="328"/>
      <c r="L292" s="328"/>
      <c r="M292" s="328"/>
      <c r="N292" s="328"/>
      <c r="O292" s="366"/>
      <c r="P292" s="366"/>
    </row>
    <row r="293" spans="1:16" x14ac:dyDescent="0.25">
      <c r="A293" s="333">
        <v>43200</v>
      </c>
      <c r="B293" s="334">
        <v>180159792</v>
      </c>
      <c r="C293" s="335">
        <v>1</v>
      </c>
      <c r="D293" s="336">
        <v>119088</v>
      </c>
      <c r="E293" s="337"/>
      <c r="F293" s="335"/>
      <c r="G293" s="336"/>
      <c r="H293" s="337"/>
      <c r="I293" s="338"/>
      <c r="J293" s="336"/>
      <c r="K293" s="328"/>
      <c r="L293" s="328"/>
      <c r="M293" s="328"/>
      <c r="N293" s="328"/>
      <c r="O293" s="366"/>
      <c r="P293" s="366"/>
    </row>
    <row r="294" spans="1:16" x14ac:dyDescent="0.25">
      <c r="A294" s="333">
        <v>43200</v>
      </c>
      <c r="B294" s="334">
        <v>180159830</v>
      </c>
      <c r="C294" s="335">
        <v>2</v>
      </c>
      <c r="D294" s="336">
        <v>251563</v>
      </c>
      <c r="E294" s="337"/>
      <c r="F294" s="335"/>
      <c r="G294" s="336"/>
      <c r="H294" s="337"/>
      <c r="I294" s="338"/>
      <c r="J294" s="336"/>
      <c r="K294" s="328"/>
      <c r="L294" s="328"/>
      <c r="M294" s="328"/>
      <c r="N294" s="328"/>
      <c r="O294" s="366"/>
      <c r="P294" s="366"/>
    </row>
    <row r="295" spans="1:16" x14ac:dyDescent="0.25">
      <c r="A295" s="333">
        <v>43200</v>
      </c>
      <c r="B295" s="334">
        <v>180159838</v>
      </c>
      <c r="C295" s="335">
        <v>1</v>
      </c>
      <c r="D295" s="336">
        <v>119088</v>
      </c>
      <c r="E295" s="337"/>
      <c r="F295" s="335"/>
      <c r="G295" s="336"/>
      <c r="H295" s="337"/>
      <c r="I295" s="338">
        <v>2075152</v>
      </c>
      <c r="J295" s="336" t="s">
        <v>17</v>
      </c>
      <c r="K295" s="328"/>
      <c r="L295" s="328"/>
      <c r="M295" s="328"/>
      <c r="N295" s="328"/>
      <c r="O295" s="366"/>
      <c r="P295" s="366"/>
    </row>
    <row r="296" spans="1:16" x14ac:dyDescent="0.25">
      <c r="A296" s="333">
        <v>43201</v>
      </c>
      <c r="B296" s="334">
        <v>180159874</v>
      </c>
      <c r="C296" s="335">
        <v>7</v>
      </c>
      <c r="D296" s="336">
        <v>700088</v>
      </c>
      <c r="E296" s="337">
        <v>180041878</v>
      </c>
      <c r="F296" s="335">
        <v>12</v>
      </c>
      <c r="G296" s="336">
        <v>1222113</v>
      </c>
      <c r="H296" s="337"/>
      <c r="I296" s="338"/>
      <c r="J296" s="336"/>
      <c r="K296" s="328"/>
      <c r="L296" s="328"/>
      <c r="M296" s="328"/>
      <c r="N296" s="328"/>
      <c r="O296" s="366"/>
      <c r="P296" s="366"/>
    </row>
    <row r="297" spans="1:16" x14ac:dyDescent="0.25">
      <c r="A297" s="333">
        <v>43201</v>
      </c>
      <c r="B297" s="334">
        <v>180159902</v>
      </c>
      <c r="C297" s="335">
        <v>13</v>
      </c>
      <c r="D297" s="336">
        <v>1234713</v>
      </c>
      <c r="E297" s="337"/>
      <c r="F297" s="335"/>
      <c r="G297" s="336"/>
      <c r="H297" s="337"/>
      <c r="I297" s="338"/>
      <c r="J297" s="336"/>
      <c r="K297" s="328"/>
      <c r="L297" s="328"/>
      <c r="M297" s="328"/>
      <c r="N297" s="328"/>
      <c r="O297" s="366"/>
      <c r="P297" s="366"/>
    </row>
    <row r="298" spans="1:16" x14ac:dyDescent="0.25">
      <c r="A298" s="333">
        <v>43201</v>
      </c>
      <c r="B298" s="334">
        <v>180159913</v>
      </c>
      <c r="C298" s="335">
        <v>2</v>
      </c>
      <c r="D298" s="336">
        <v>159075</v>
      </c>
      <c r="E298" s="337"/>
      <c r="F298" s="335"/>
      <c r="G298" s="336"/>
      <c r="H298" s="337"/>
      <c r="I298" s="338"/>
      <c r="J298" s="336"/>
      <c r="K298" s="328"/>
      <c r="L298" s="328"/>
      <c r="M298" s="328"/>
      <c r="N298" s="328"/>
      <c r="O298" s="366"/>
      <c r="P298" s="366"/>
    </row>
    <row r="299" spans="1:16" x14ac:dyDescent="0.25">
      <c r="A299" s="333">
        <v>43201</v>
      </c>
      <c r="B299" s="334">
        <v>180159953</v>
      </c>
      <c r="C299" s="335">
        <v>12</v>
      </c>
      <c r="D299" s="336">
        <v>1042388</v>
      </c>
      <c r="E299" s="337"/>
      <c r="F299" s="335"/>
      <c r="G299" s="336"/>
      <c r="H299" s="337"/>
      <c r="I299" s="338"/>
      <c r="J299" s="336"/>
      <c r="K299" s="328"/>
      <c r="L299" s="328"/>
      <c r="M299" s="328"/>
      <c r="N299" s="328"/>
      <c r="O299" s="366"/>
      <c r="P299" s="366"/>
    </row>
    <row r="300" spans="1:16" x14ac:dyDescent="0.25">
      <c r="A300" s="333">
        <v>43201</v>
      </c>
      <c r="B300" s="334">
        <v>180159955</v>
      </c>
      <c r="C300" s="335">
        <v>3</v>
      </c>
      <c r="D300" s="336">
        <v>274400</v>
      </c>
      <c r="E300" s="337"/>
      <c r="F300" s="335"/>
      <c r="G300" s="336"/>
      <c r="H300" s="337"/>
      <c r="I300" s="338">
        <v>2188551</v>
      </c>
      <c r="J300" s="336" t="s">
        <v>17</v>
      </c>
      <c r="K300" s="328"/>
      <c r="L300" s="328"/>
      <c r="M300" s="328"/>
      <c r="N300" s="328"/>
      <c r="O300" s="366"/>
      <c r="P300" s="366"/>
    </row>
    <row r="301" spans="1:16" x14ac:dyDescent="0.25">
      <c r="A301" s="333">
        <v>43202</v>
      </c>
      <c r="B301" s="334">
        <v>180159998</v>
      </c>
      <c r="C301" s="335">
        <v>9</v>
      </c>
      <c r="D301" s="336">
        <v>598763</v>
      </c>
      <c r="E301" s="337">
        <v>180041911</v>
      </c>
      <c r="F301" s="335">
        <v>12</v>
      </c>
      <c r="G301" s="336">
        <v>1386175</v>
      </c>
      <c r="H301" s="337"/>
      <c r="I301" s="338"/>
      <c r="J301" s="336"/>
      <c r="K301" s="328"/>
      <c r="L301" s="328"/>
      <c r="M301" s="328"/>
      <c r="N301" s="328"/>
      <c r="O301" s="366"/>
      <c r="P301" s="366"/>
    </row>
    <row r="302" spans="1:16" x14ac:dyDescent="0.25">
      <c r="A302" s="333">
        <v>43202</v>
      </c>
      <c r="B302" s="334">
        <v>180160022</v>
      </c>
      <c r="C302" s="335">
        <v>13</v>
      </c>
      <c r="D302" s="336">
        <v>1453200</v>
      </c>
      <c r="E302" s="337"/>
      <c r="F302" s="335"/>
      <c r="G302" s="336"/>
      <c r="H302" s="337"/>
      <c r="I302" s="338"/>
      <c r="J302" s="336"/>
      <c r="K302" s="328"/>
      <c r="L302" s="328"/>
      <c r="M302" s="328"/>
      <c r="N302" s="328"/>
      <c r="O302" s="366"/>
      <c r="P302" s="366"/>
    </row>
    <row r="303" spans="1:16" x14ac:dyDescent="0.25">
      <c r="A303" s="333">
        <v>43202</v>
      </c>
      <c r="B303" s="334">
        <v>180160033</v>
      </c>
      <c r="C303" s="335">
        <v>2</v>
      </c>
      <c r="D303" s="336">
        <v>292863</v>
      </c>
      <c r="E303" s="337"/>
      <c r="F303" s="335"/>
      <c r="G303" s="336"/>
      <c r="H303" s="337"/>
      <c r="I303" s="338"/>
      <c r="J303" s="336"/>
      <c r="K303" s="328"/>
      <c r="L303" s="328"/>
      <c r="M303" s="328"/>
      <c r="N303" s="328"/>
      <c r="O303" s="366"/>
      <c r="P303" s="366"/>
    </row>
    <row r="304" spans="1:16" x14ac:dyDescent="0.25">
      <c r="A304" s="333">
        <v>43202</v>
      </c>
      <c r="B304" s="334">
        <v>180160061</v>
      </c>
      <c r="C304" s="335">
        <v>6</v>
      </c>
      <c r="D304" s="336">
        <v>574263</v>
      </c>
      <c r="E304" s="337"/>
      <c r="F304" s="335"/>
      <c r="G304" s="336"/>
      <c r="H304" s="337"/>
      <c r="I304" s="338"/>
      <c r="J304" s="336"/>
      <c r="K304" s="328"/>
      <c r="L304" s="328"/>
      <c r="M304" s="328"/>
      <c r="N304" s="328"/>
      <c r="O304" s="366"/>
      <c r="P304" s="366"/>
    </row>
    <row r="305" spans="1:16" x14ac:dyDescent="0.25">
      <c r="A305" s="333">
        <v>43202</v>
      </c>
      <c r="B305" s="334">
        <v>180160073</v>
      </c>
      <c r="C305" s="335">
        <v>2</v>
      </c>
      <c r="D305" s="336">
        <v>218138</v>
      </c>
      <c r="E305" s="337"/>
      <c r="F305" s="335"/>
      <c r="G305" s="336"/>
      <c r="H305" s="337"/>
      <c r="I305" s="338">
        <v>1751052</v>
      </c>
      <c r="J305" s="336" t="s">
        <v>17</v>
      </c>
      <c r="K305" s="328"/>
      <c r="L305" s="328"/>
      <c r="M305" s="328"/>
      <c r="N305" s="328"/>
      <c r="O305" s="366"/>
      <c r="P305" s="366"/>
    </row>
    <row r="306" spans="1:16" x14ac:dyDescent="0.25">
      <c r="A306" s="333">
        <v>43203</v>
      </c>
      <c r="B306" s="334">
        <v>180160118</v>
      </c>
      <c r="C306" s="335">
        <v>4</v>
      </c>
      <c r="D306" s="336">
        <v>383075</v>
      </c>
      <c r="E306" s="337">
        <v>180041938</v>
      </c>
      <c r="F306" s="335">
        <v>7</v>
      </c>
      <c r="G306" s="336">
        <v>567175</v>
      </c>
      <c r="H306" s="337"/>
      <c r="I306" s="338"/>
      <c r="J306" s="336"/>
      <c r="K306" s="328"/>
      <c r="L306" s="328"/>
      <c r="M306" s="328"/>
      <c r="N306" s="328"/>
      <c r="O306" s="366"/>
      <c r="P306" s="366"/>
    </row>
    <row r="307" spans="1:16" x14ac:dyDescent="0.25">
      <c r="A307" s="333">
        <v>43203</v>
      </c>
      <c r="B307" s="334">
        <v>180160136</v>
      </c>
      <c r="C307" s="335">
        <v>6</v>
      </c>
      <c r="D307" s="336">
        <v>639188</v>
      </c>
      <c r="E307" s="337"/>
      <c r="F307" s="335"/>
      <c r="G307" s="336"/>
      <c r="H307" s="337"/>
      <c r="I307" s="338"/>
      <c r="J307" s="336"/>
      <c r="K307" s="328"/>
      <c r="L307" s="328"/>
      <c r="M307" s="328"/>
      <c r="N307" s="328"/>
      <c r="O307" s="366"/>
      <c r="P307" s="366"/>
    </row>
    <row r="308" spans="1:16" x14ac:dyDescent="0.25">
      <c r="A308" s="333">
        <v>43203</v>
      </c>
      <c r="B308" s="334">
        <v>180160137</v>
      </c>
      <c r="C308" s="335">
        <v>4</v>
      </c>
      <c r="D308" s="336">
        <v>296625</v>
      </c>
      <c r="E308" s="337"/>
      <c r="F308" s="335"/>
      <c r="G308" s="336"/>
      <c r="H308" s="337"/>
      <c r="I308" s="338"/>
      <c r="J308" s="336"/>
      <c r="K308" s="328"/>
      <c r="L308" s="328"/>
      <c r="M308" s="328"/>
      <c r="N308" s="328"/>
      <c r="O308" s="366"/>
      <c r="P308" s="366"/>
    </row>
    <row r="309" spans="1:16" x14ac:dyDescent="0.25">
      <c r="A309" s="333">
        <v>43203</v>
      </c>
      <c r="B309" s="334">
        <v>180160178</v>
      </c>
      <c r="C309" s="335">
        <v>4</v>
      </c>
      <c r="D309" s="336">
        <v>276238</v>
      </c>
      <c r="E309" s="337"/>
      <c r="F309" s="335"/>
      <c r="G309" s="336"/>
      <c r="H309" s="337"/>
      <c r="I309" s="338"/>
      <c r="J309" s="336"/>
      <c r="K309" s="328"/>
      <c r="L309" s="328"/>
      <c r="M309" s="328"/>
      <c r="N309" s="328"/>
      <c r="O309" s="366"/>
      <c r="P309" s="366"/>
    </row>
    <row r="310" spans="1:16" x14ac:dyDescent="0.25">
      <c r="A310" s="333">
        <v>43203</v>
      </c>
      <c r="B310" s="334">
        <v>180160184</v>
      </c>
      <c r="C310" s="335">
        <v>8</v>
      </c>
      <c r="D310" s="336">
        <v>985513</v>
      </c>
      <c r="E310" s="337"/>
      <c r="F310" s="335"/>
      <c r="G310" s="336"/>
      <c r="H310" s="337"/>
      <c r="I310" s="338"/>
      <c r="J310" s="336"/>
      <c r="K310" s="328"/>
      <c r="L310" s="328"/>
      <c r="M310" s="328"/>
      <c r="N310" s="328"/>
      <c r="O310" s="366"/>
      <c r="P310" s="366"/>
    </row>
    <row r="311" spans="1:16" x14ac:dyDescent="0.25">
      <c r="A311" s="333">
        <v>43203</v>
      </c>
      <c r="B311" s="334">
        <v>180160185</v>
      </c>
      <c r="C311" s="335">
        <v>3</v>
      </c>
      <c r="D311" s="336">
        <v>344925</v>
      </c>
      <c r="E311" s="337"/>
      <c r="F311" s="335"/>
      <c r="G311" s="336"/>
      <c r="H311" s="337"/>
      <c r="I311" s="338">
        <v>2358389</v>
      </c>
      <c r="J311" s="336" t="s">
        <v>17</v>
      </c>
      <c r="K311" s="328"/>
      <c r="L311" s="328"/>
      <c r="M311" s="328"/>
      <c r="N311" s="328"/>
      <c r="O311" s="366"/>
      <c r="P311" s="366"/>
    </row>
    <row r="312" spans="1:16" x14ac:dyDescent="0.25">
      <c r="A312" s="333">
        <v>43204</v>
      </c>
      <c r="B312" s="334">
        <v>180160235</v>
      </c>
      <c r="C312" s="335">
        <v>8</v>
      </c>
      <c r="D312" s="336">
        <v>653188</v>
      </c>
      <c r="E312" s="337">
        <v>180041966</v>
      </c>
      <c r="F312" s="335">
        <v>15</v>
      </c>
      <c r="G312" s="336">
        <v>1568263</v>
      </c>
      <c r="H312" s="337"/>
      <c r="I312" s="338"/>
      <c r="J312" s="336"/>
      <c r="K312" s="328"/>
      <c r="L312" s="328"/>
      <c r="M312" s="328"/>
      <c r="N312" s="328"/>
      <c r="O312" s="366"/>
      <c r="P312" s="366"/>
    </row>
    <row r="313" spans="1:16" x14ac:dyDescent="0.25">
      <c r="A313" s="333">
        <v>43204</v>
      </c>
      <c r="B313" s="334">
        <v>180160245</v>
      </c>
      <c r="C313" s="335">
        <v>7</v>
      </c>
      <c r="D313" s="336">
        <v>724500</v>
      </c>
      <c r="E313" s="337"/>
      <c r="F313" s="335"/>
      <c r="G313" s="336"/>
      <c r="H313" s="337"/>
      <c r="I313" s="338"/>
      <c r="J313" s="336"/>
      <c r="K313" s="328"/>
      <c r="L313" s="328"/>
      <c r="M313" s="328"/>
      <c r="N313" s="328"/>
      <c r="O313" s="366"/>
      <c r="P313" s="366"/>
    </row>
    <row r="314" spans="1:16" x14ac:dyDescent="0.25">
      <c r="A314" s="333">
        <v>43204</v>
      </c>
      <c r="B314" s="334">
        <v>180160293</v>
      </c>
      <c r="C314" s="335">
        <v>3</v>
      </c>
      <c r="D314" s="336">
        <v>281663</v>
      </c>
      <c r="E314" s="337"/>
      <c r="F314" s="335"/>
      <c r="G314" s="336"/>
      <c r="H314" s="337"/>
      <c r="I314" s="338"/>
      <c r="J314" s="336"/>
      <c r="K314" s="328"/>
      <c r="L314" s="328"/>
      <c r="M314" s="328"/>
      <c r="N314" s="328"/>
      <c r="O314" s="366"/>
      <c r="P314" s="366"/>
    </row>
    <row r="315" spans="1:16" x14ac:dyDescent="0.25">
      <c r="A315" s="333">
        <v>43204</v>
      </c>
      <c r="B315" s="334">
        <v>180160299</v>
      </c>
      <c r="C315" s="335">
        <v>3</v>
      </c>
      <c r="D315" s="336">
        <v>173075</v>
      </c>
      <c r="E315" s="337"/>
      <c r="F315" s="335"/>
      <c r="G315" s="336"/>
      <c r="H315" s="337"/>
      <c r="I315" s="338">
        <v>264163</v>
      </c>
      <c r="J315" s="336" t="s">
        <v>17</v>
      </c>
      <c r="K315" s="328"/>
      <c r="L315" s="328"/>
      <c r="M315" s="328"/>
      <c r="N315" s="328"/>
      <c r="O315" s="366"/>
      <c r="P315" s="366"/>
    </row>
    <row r="316" spans="1:16" x14ac:dyDescent="0.25">
      <c r="A316" s="333">
        <v>43206</v>
      </c>
      <c r="B316" s="334">
        <v>180160448</v>
      </c>
      <c r="C316" s="335">
        <v>25</v>
      </c>
      <c r="D316" s="336">
        <v>1546563</v>
      </c>
      <c r="E316" s="337">
        <v>180042044</v>
      </c>
      <c r="F316" s="335">
        <v>8</v>
      </c>
      <c r="G316" s="336">
        <v>969325</v>
      </c>
      <c r="H316" s="337"/>
      <c r="I316" s="338"/>
      <c r="J316" s="336"/>
      <c r="K316" s="328"/>
      <c r="L316" s="328"/>
      <c r="M316" s="328"/>
      <c r="N316" s="328"/>
      <c r="O316" s="366"/>
      <c r="P316" s="366"/>
    </row>
    <row r="317" spans="1:16" x14ac:dyDescent="0.25">
      <c r="A317" s="333">
        <v>43206</v>
      </c>
      <c r="B317" s="334">
        <v>180160473</v>
      </c>
      <c r="C317" s="335">
        <v>13</v>
      </c>
      <c r="D317" s="336">
        <v>1464750</v>
      </c>
      <c r="E317" s="337"/>
      <c r="F317" s="335"/>
      <c r="G317" s="336"/>
      <c r="H317" s="337"/>
      <c r="I317" s="338"/>
      <c r="J317" s="336"/>
      <c r="K317" s="328"/>
      <c r="L317" s="328"/>
      <c r="M317" s="328"/>
      <c r="N317" s="328"/>
      <c r="O317" s="366"/>
      <c r="P317" s="366"/>
    </row>
    <row r="318" spans="1:16" x14ac:dyDescent="0.25">
      <c r="A318" s="333">
        <v>43206</v>
      </c>
      <c r="B318" s="334">
        <v>180160474</v>
      </c>
      <c r="C318" s="335">
        <v>2</v>
      </c>
      <c r="D318" s="336">
        <v>169663</v>
      </c>
      <c r="E318" s="337"/>
      <c r="F318" s="335"/>
      <c r="G318" s="336"/>
      <c r="H318" s="337"/>
      <c r="I318" s="338"/>
      <c r="J318" s="336"/>
      <c r="K318" s="328"/>
      <c r="L318" s="328"/>
      <c r="M318" s="328"/>
      <c r="N318" s="328"/>
      <c r="O318" s="366"/>
      <c r="P318" s="366"/>
    </row>
    <row r="319" spans="1:16" x14ac:dyDescent="0.25">
      <c r="A319" s="333">
        <v>43206</v>
      </c>
      <c r="B319" s="334">
        <v>180160509</v>
      </c>
      <c r="C319" s="335">
        <v>2</v>
      </c>
      <c r="D319" s="336">
        <v>142800</v>
      </c>
      <c r="E319" s="337"/>
      <c r="F319" s="335"/>
      <c r="G319" s="336"/>
      <c r="H319" s="337"/>
      <c r="I319" s="338"/>
      <c r="J319" s="336"/>
      <c r="K319" s="328"/>
      <c r="L319" s="328"/>
      <c r="M319" s="328"/>
      <c r="N319" s="328"/>
      <c r="O319" s="366"/>
      <c r="P319" s="366"/>
    </row>
    <row r="320" spans="1:16" x14ac:dyDescent="0.25">
      <c r="A320" s="333">
        <v>43206</v>
      </c>
      <c r="B320" s="334">
        <v>180160513</v>
      </c>
      <c r="C320" s="335">
        <v>15</v>
      </c>
      <c r="D320" s="336">
        <v>1458275</v>
      </c>
      <c r="E320" s="337"/>
      <c r="F320" s="335"/>
      <c r="G320" s="336"/>
      <c r="H320" s="337"/>
      <c r="I320" s="338">
        <v>3812726</v>
      </c>
      <c r="J320" s="336" t="s">
        <v>17</v>
      </c>
      <c r="K320" s="328"/>
      <c r="L320" s="328"/>
      <c r="M320" s="328"/>
      <c r="N320" s="328"/>
      <c r="O320" s="366"/>
      <c r="P320" s="366"/>
    </row>
    <row r="321" spans="1:16" x14ac:dyDescent="0.25">
      <c r="A321" s="333">
        <v>43207</v>
      </c>
      <c r="B321" s="334">
        <v>180160545</v>
      </c>
      <c r="C321" s="335">
        <v>4</v>
      </c>
      <c r="D321" s="336">
        <v>338363</v>
      </c>
      <c r="E321" s="337">
        <v>180042068</v>
      </c>
      <c r="F321" s="335">
        <v>9</v>
      </c>
      <c r="G321" s="336">
        <v>976500</v>
      </c>
      <c r="H321" s="337"/>
      <c r="I321" s="338"/>
      <c r="J321" s="336"/>
      <c r="K321" s="328"/>
      <c r="L321" s="328"/>
      <c r="M321" s="328"/>
      <c r="N321" s="328"/>
      <c r="O321" s="366"/>
      <c r="P321" s="366"/>
    </row>
    <row r="322" spans="1:16" x14ac:dyDescent="0.25">
      <c r="A322" s="333">
        <v>43207</v>
      </c>
      <c r="B322" s="334">
        <v>180160573</v>
      </c>
      <c r="C322" s="335">
        <v>13</v>
      </c>
      <c r="D322" s="336">
        <v>1606063</v>
      </c>
      <c r="E322" s="337"/>
      <c r="F322" s="335"/>
      <c r="G322" s="336"/>
      <c r="H322" s="337"/>
      <c r="I322" s="338"/>
      <c r="J322" s="336"/>
      <c r="K322" s="328"/>
      <c r="L322" s="328"/>
      <c r="M322" s="328"/>
      <c r="N322" s="328"/>
      <c r="O322" s="366"/>
      <c r="P322" s="366"/>
    </row>
    <row r="323" spans="1:16" x14ac:dyDescent="0.25">
      <c r="A323" s="333">
        <v>43207</v>
      </c>
      <c r="B323" s="334">
        <v>180160616</v>
      </c>
      <c r="C323" s="335">
        <v>6</v>
      </c>
      <c r="D323" s="336">
        <v>727475</v>
      </c>
      <c r="E323" s="337"/>
      <c r="F323" s="335"/>
      <c r="G323" s="336"/>
      <c r="H323" s="337"/>
      <c r="I323" s="338"/>
      <c r="J323" s="336"/>
      <c r="K323" s="328"/>
      <c r="L323" s="328"/>
      <c r="M323" s="328"/>
      <c r="N323" s="328"/>
      <c r="O323" s="366"/>
      <c r="P323" s="366"/>
    </row>
    <row r="324" spans="1:16" x14ac:dyDescent="0.25">
      <c r="A324" s="333">
        <v>43207</v>
      </c>
      <c r="B324" s="334">
        <v>180160618</v>
      </c>
      <c r="C324" s="335">
        <v>2</v>
      </c>
      <c r="D324" s="336">
        <v>162138</v>
      </c>
      <c r="E324" s="337"/>
      <c r="F324" s="335"/>
      <c r="G324" s="336"/>
      <c r="H324" s="337"/>
      <c r="I324" s="338">
        <v>1857539</v>
      </c>
      <c r="J324" s="336" t="s">
        <v>17</v>
      </c>
      <c r="K324" s="328"/>
      <c r="L324" s="328"/>
      <c r="M324" s="328"/>
      <c r="N324" s="328"/>
      <c r="O324" s="366"/>
      <c r="P324" s="366"/>
    </row>
    <row r="325" spans="1:16" x14ac:dyDescent="0.25">
      <c r="A325" s="333">
        <v>43208</v>
      </c>
      <c r="B325" s="334">
        <v>180160660</v>
      </c>
      <c r="C325" s="335">
        <v>8</v>
      </c>
      <c r="D325" s="336">
        <v>782688</v>
      </c>
      <c r="E325" s="337"/>
      <c r="F325" s="335"/>
      <c r="G325" s="336"/>
      <c r="H325" s="337"/>
      <c r="I325" s="338"/>
      <c r="J325" s="336"/>
      <c r="K325" s="328"/>
      <c r="L325" s="328"/>
      <c r="M325" s="328"/>
      <c r="N325" s="328"/>
      <c r="O325" s="366"/>
      <c r="P325" s="366"/>
    </row>
    <row r="326" spans="1:16" x14ac:dyDescent="0.25">
      <c r="A326" s="333">
        <v>43208</v>
      </c>
      <c r="B326" s="334">
        <v>180160684</v>
      </c>
      <c r="C326" s="335">
        <v>16</v>
      </c>
      <c r="D326" s="336">
        <v>1530375</v>
      </c>
      <c r="E326" s="337"/>
      <c r="F326" s="335"/>
      <c r="G326" s="336"/>
      <c r="H326" s="337"/>
      <c r="I326" s="338"/>
      <c r="J326" s="336"/>
      <c r="K326" s="328"/>
      <c r="L326" s="328"/>
      <c r="M326" s="328"/>
      <c r="N326" s="328"/>
      <c r="O326" s="366"/>
      <c r="P326" s="366"/>
    </row>
    <row r="327" spans="1:16" x14ac:dyDescent="0.25">
      <c r="A327" s="333">
        <v>43208</v>
      </c>
      <c r="B327" s="334">
        <v>180160735</v>
      </c>
      <c r="C327" s="335">
        <v>3</v>
      </c>
      <c r="D327" s="336">
        <v>281050</v>
      </c>
      <c r="E327" s="337"/>
      <c r="F327" s="335"/>
      <c r="G327" s="336"/>
      <c r="H327" s="337"/>
      <c r="I327" s="338"/>
      <c r="J327" s="336"/>
      <c r="K327" s="328"/>
      <c r="L327" s="328"/>
      <c r="M327" s="328"/>
      <c r="N327" s="328"/>
      <c r="O327" s="366"/>
      <c r="P327" s="366"/>
    </row>
    <row r="328" spans="1:16" x14ac:dyDescent="0.25">
      <c r="A328" s="333">
        <v>43208</v>
      </c>
      <c r="B328" s="334">
        <v>180160751</v>
      </c>
      <c r="C328" s="335">
        <v>5</v>
      </c>
      <c r="D328" s="336">
        <v>552388</v>
      </c>
      <c r="E328" s="337"/>
      <c r="F328" s="335"/>
      <c r="G328" s="336"/>
      <c r="H328" s="337"/>
      <c r="I328" s="338">
        <v>3146501</v>
      </c>
      <c r="J328" s="336" t="s">
        <v>17</v>
      </c>
      <c r="K328" s="328"/>
      <c r="L328" s="328"/>
      <c r="M328" s="328"/>
      <c r="N328" s="328"/>
      <c r="O328" s="366"/>
      <c r="P328" s="366"/>
    </row>
    <row r="329" spans="1:16" x14ac:dyDescent="0.25">
      <c r="A329" s="333">
        <v>43209</v>
      </c>
      <c r="B329" s="334">
        <v>180160783</v>
      </c>
      <c r="C329" s="335">
        <v>7</v>
      </c>
      <c r="D329" s="336">
        <v>854000</v>
      </c>
      <c r="E329" s="337">
        <v>180042129</v>
      </c>
      <c r="F329" s="335">
        <v>7</v>
      </c>
      <c r="G329" s="336">
        <v>642163</v>
      </c>
      <c r="H329" s="337"/>
      <c r="I329" s="338"/>
      <c r="J329" s="336"/>
      <c r="K329" s="328"/>
      <c r="L329" s="328"/>
      <c r="M329" s="328"/>
      <c r="N329" s="328"/>
      <c r="O329" s="366"/>
      <c r="P329" s="366"/>
    </row>
    <row r="330" spans="1:16" x14ac:dyDescent="0.25">
      <c r="A330" s="333">
        <v>43209</v>
      </c>
      <c r="B330" s="334">
        <v>180160805</v>
      </c>
      <c r="C330" s="335">
        <v>12</v>
      </c>
      <c r="D330" s="336">
        <v>1392913</v>
      </c>
      <c r="E330" s="337"/>
      <c r="F330" s="335"/>
      <c r="G330" s="336"/>
      <c r="H330" s="337"/>
      <c r="I330" s="338"/>
      <c r="J330" s="336"/>
      <c r="K330" s="328"/>
      <c r="L330" s="328"/>
      <c r="M330" s="328"/>
      <c r="N330" s="328"/>
      <c r="O330" s="366"/>
      <c r="P330" s="366"/>
    </row>
    <row r="331" spans="1:16" x14ac:dyDescent="0.25">
      <c r="A331" s="333">
        <v>43209</v>
      </c>
      <c r="B331" s="334">
        <v>180160817</v>
      </c>
      <c r="C331" s="335">
        <v>1</v>
      </c>
      <c r="D331" s="336">
        <v>188650</v>
      </c>
      <c r="E331" s="337"/>
      <c r="F331" s="335"/>
      <c r="G331" s="336"/>
      <c r="H331" s="337"/>
      <c r="I331" s="338"/>
      <c r="J331" s="336"/>
      <c r="K331" s="328"/>
      <c r="L331" s="328"/>
      <c r="M331" s="328"/>
      <c r="N331" s="328"/>
      <c r="O331" s="366"/>
      <c r="P331" s="366"/>
    </row>
    <row r="332" spans="1:16" x14ac:dyDescent="0.25">
      <c r="A332" s="333">
        <v>43209</v>
      </c>
      <c r="B332" s="334">
        <v>180160843</v>
      </c>
      <c r="C332" s="335">
        <v>3</v>
      </c>
      <c r="D332" s="336">
        <v>396113</v>
      </c>
      <c r="E332" s="337"/>
      <c r="F332" s="335"/>
      <c r="G332" s="336"/>
      <c r="H332" s="337"/>
      <c r="I332" s="338"/>
      <c r="J332" s="336"/>
      <c r="K332" s="328"/>
      <c r="L332" s="328"/>
      <c r="M332" s="328"/>
      <c r="N332" s="328"/>
      <c r="O332" s="366"/>
      <c r="P332" s="366"/>
    </row>
    <row r="333" spans="1:16" x14ac:dyDescent="0.25">
      <c r="A333" s="333">
        <v>43209</v>
      </c>
      <c r="B333" s="334">
        <v>180160849</v>
      </c>
      <c r="C333" s="335">
        <v>3</v>
      </c>
      <c r="D333" s="336">
        <v>388763</v>
      </c>
      <c r="E333" s="337"/>
      <c r="F333" s="335"/>
      <c r="G333" s="336"/>
      <c r="H333" s="337"/>
      <c r="I333" s="338">
        <v>2578276</v>
      </c>
      <c r="J333" s="336" t="s">
        <v>17</v>
      </c>
      <c r="K333" s="328"/>
      <c r="L333" s="328"/>
      <c r="M333" s="328"/>
      <c r="N333" s="328"/>
      <c r="O333" s="366"/>
      <c r="P333" s="366"/>
    </row>
    <row r="334" spans="1:16" x14ac:dyDescent="0.25">
      <c r="A334" s="333">
        <v>43210</v>
      </c>
      <c r="B334" s="334">
        <v>180160899</v>
      </c>
      <c r="C334" s="335">
        <v>4</v>
      </c>
      <c r="D334" s="336">
        <v>375288</v>
      </c>
      <c r="E334" s="337">
        <v>180042153</v>
      </c>
      <c r="F334" s="335">
        <v>5</v>
      </c>
      <c r="G334" s="336">
        <v>375988</v>
      </c>
      <c r="H334" s="337"/>
      <c r="I334" s="338"/>
      <c r="J334" s="336"/>
      <c r="K334" s="328"/>
      <c r="L334" s="328"/>
      <c r="M334" s="328"/>
      <c r="N334" s="328"/>
      <c r="O334" s="366"/>
      <c r="P334" s="366"/>
    </row>
    <row r="335" spans="1:16" x14ac:dyDescent="0.25">
      <c r="A335" s="333">
        <v>43210</v>
      </c>
      <c r="B335" s="334">
        <v>180160924</v>
      </c>
      <c r="C335" s="335">
        <v>19</v>
      </c>
      <c r="D335" s="336">
        <v>2008825</v>
      </c>
      <c r="E335" s="337"/>
      <c r="F335" s="335"/>
      <c r="G335" s="336"/>
      <c r="H335" s="337"/>
      <c r="I335" s="338"/>
      <c r="J335" s="336"/>
      <c r="K335" s="328"/>
      <c r="L335" s="328"/>
      <c r="M335" s="328"/>
      <c r="N335" s="328"/>
      <c r="O335" s="366"/>
      <c r="P335" s="366"/>
    </row>
    <row r="336" spans="1:16" x14ac:dyDescent="0.25">
      <c r="A336" s="333">
        <v>43210</v>
      </c>
      <c r="B336" s="334">
        <v>180160942</v>
      </c>
      <c r="C336" s="335">
        <v>3</v>
      </c>
      <c r="D336" s="336">
        <v>191538</v>
      </c>
      <c r="E336" s="337"/>
      <c r="F336" s="335"/>
      <c r="G336" s="336"/>
      <c r="H336" s="337"/>
      <c r="I336" s="338"/>
      <c r="J336" s="336"/>
      <c r="K336" s="328"/>
      <c r="L336" s="328"/>
      <c r="M336" s="328"/>
      <c r="N336" s="328"/>
      <c r="O336" s="366"/>
      <c r="P336" s="366"/>
    </row>
    <row r="337" spans="1:16" x14ac:dyDescent="0.25">
      <c r="A337" s="333">
        <v>43210</v>
      </c>
      <c r="B337" s="334">
        <v>180160958</v>
      </c>
      <c r="C337" s="335">
        <v>1</v>
      </c>
      <c r="D337" s="336">
        <v>112000</v>
      </c>
      <c r="E337" s="337"/>
      <c r="F337" s="335"/>
      <c r="G337" s="336"/>
      <c r="H337" s="337"/>
      <c r="I337" s="338">
        <v>2311663</v>
      </c>
      <c r="J337" s="336" t="s">
        <v>17</v>
      </c>
      <c r="K337" s="328"/>
      <c r="L337" s="328"/>
      <c r="M337" s="328"/>
      <c r="N337" s="328"/>
      <c r="O337" s="366"/>
      <c r="P337" s="366"/>
    </row>
    <row r="338" spans="1:16" x14ac:dyDescent="0.25">
      <c r="A338" s="333">
        <v>43211</v>
      </c>
      <c r="B338" s="334">
        <v>180161021</v>
      </c>
      <c r="C338" s="335">
        <v>4</v>
      </c>
      <c r="D338" s="336">
        <v>402150</v>
      </c>
      <c r="E338" s="337">
        <v>180042186</v>
      </c>
      <c r="F338" s="335">
        <v>13</v>
      </c>
      <c r="G338" s="336">
        <v>1273388</v>
      </c>
      <c r="H338" s="337"/>
      <c r="I338" s="338"/>
      <c r="J338" s="336"/>
      <c r="K338" s="328"/>
      <c r="L338" s="328"/>
      <c r="M338" s="328"/>
      <c r="N338" s="328"/>
      <c r="O338" s="366"/>
      <c r="P338" s="366"/>
    </row>
    <row r="339" spans="1:16" x14ac:dyDescent="0.25">
      <c r="A339" s="333">
        <v>43211</v>
      </c>
      <c r="B339" s="334">
        <v>180161069</v>
      </c>
      <c r="C339" s="335">
        <v>3</v>
      </c>
      <c r="D339" s="336">
        <v>297938</v>
      </c>
      <c r="E339" s="337"/>
      <c r="F339" s="335"/>
      <c r="G339" s="336"/>
      <c r="H339" s="337"/>
      <c r="I339" s="338"/>
      <c r="J339" s="336"/>
      <c r="K339" s="328"/>
      <c r="L339" s="328"/>
      <c r="M339" s="328"/>
      <c r="N339" s="328"/>
      <c r="O339" s="366"/>
      <c r="P339" s="366"/>
    </row>
    <row r="340" spans="1:16" x14ac:dyDescent="0.25">
      <c r="A340" s="333">
        <v>43211</v>
      </c>
      <c r="B340" s="334">
        <v>180161075</v>
      </c>
      <c r="C340" s="335">
        <v>7</v>
      </c>
      <c r="D340" s="336">
        <v>797650</v>
      </c>
      <c r="E340" s="337"/>
      <c r="F340" s="335"/>
      <c r="G340" s="336"/>
      <c r="H340" s="337"/>
      <c r="I340" s="338">
        <v>224351</v>
      </c>
      <c r="J340" s="336" t="s">
        <v>17</v>
      </c>
      <c r="K340" s="328"/>
      <c r="L340" s="328"/>
      <c r="M340" s="328"/>
      <c r="N340" s="328"/>
      <c r="O340" s="366"/>
      <c r="P340" s="366"/>
    </row>
    <row r="341" spans="1:16" x14ac:dyDescent="0.25">
      <c r="A341" s="333">
        <v>43213</v>
      </c>
      <c r="B341" s="334">
        <v>180161203</v>
      </c>
      <c r="C341" s="335">
        <v>2</v>
      </c>
      <c r="D341" s="336">
        <v>159338</v>
      </c>
      <c r="E341" s="337">
        <v>180042238</v>
      </c>
      <c r="F341" s="335">
        <v>6</v>
      </c>
      <c r="G341" s="336">
        <v>667013</v>
      </c>
      <c r="H341" s="337"/>
      <c r="I341" s="338"/>
      <c r="J341" s="336"/>
      <c r="K341" s="328"/>
      <c r="L341" s="328"/>
      <c r="M341" s="328"/>
      <c r="N341" s="328"/>
      <c r="O341" s="366"/>
      <c r="P341" s="366"/>
    </row>
    <row r="342" spans="1:16" x14ac:dyDescent="0.25">
      <c r="A342" s="333">
        <v>43213</v>
      </c>
      <c r="B342" s="334">
        <v>180161220</v>
      </c>
      <c r="C342" s="335">
        <v>13</v>
      </c>
      <c r="D342" s="336">
        <v>1239788</v>
      </c>
      <c r="E342" s="337"/>
      <c r="F342" s="335"/>
      <c r="G342" s="336"/>
      <c r="H342" s="337"/>
      <c r="I342" s="338"/>
      <c r="J342" s="336"/>
      <c r="K342" s="328"/>
      <c r="L342" s="328"/>
      <c r="M342" s="328"/>
      <c r="N342" s="328"/>
      <c r="O342" s="366"/>
      <c r="P342" s="366"/>
    </row>
    <row r="343" spans="1:16" x14ac:dyDescent="0.25">
      <c r="A343" s="333">
        <v>43213</v>
      </c>
      <c r="B343" s="334">
        <v>180161262</v>
      </c>
      <c r="C343" s="335">
        <v>9</v>
      </c>
      <c r="D343" s="336">
        <v>958300</v>
      </c>
      <c r="E343" s="337"/>
      <c r="F343" s="335"/>
      <c r="G343" s="336"/>
      <c r="H343" s="337"/>
      <c r="I343" s="338">
        <v>1690413</v>
      </c>
      <c r="J343" s="336" t="s">
        <v>17</v>
      </c>
      <c r="K343" s="328"/>
      <c r="L343" s="328"/>
      <c r="M343" s="328"/>
      <c r="N343" s="328"/>
      <c r="O343" s="366"/>
      <c r="P343" s="366"/>
    </row>
    <row r="344" spans="1:16" x14ac:dyDescent="0.25">
      <c r="A344" s="333">
        <v>43214</v>
      </c>
      <c r="B344" s="334">
        <v>180161301</v>
      </c>
      <c r="C344" s="335">
        <v>1</v>
      </c>
      <c r="D344" s="336">
        <v>127050</v>
      </c>
      <c r="E344" s="337">
        <v>180042263</v>
      </c>
      <c r="F344" s="335">
        <v>11</v>
      </c>
      <c r="G344" s="336">
        <v>1246963</v>
      </c>
      <c r="H344" s="337"/>
      <c r="I344" s="338"/>
      <c r="J344" s="336"/>
      <c r="K344" s="328"/>
      <c r="L344" s="328"/>
      <c r="M344" s="328"/>
      <c r="N344" s="328"/>
      <c r="O344" s="366"/>
      <c r="P344" s="366"/>
    </row>
    <row r="345" spans="1:16" x14ac:dyDescent="0.25">
      <c r="A345" s="333">
        <v>43214</v>
      </c>
      <c r="B345" s="334">
        <v>180161322</v>
      </c>
      <c r="C345" s="335">
        <v>12</v>
      </c>
      <c r="D345" s="336">
        <v>1197438</v>
      </c>
      <c r="E345" s="337"/>
      <c r="F345" s="335"/>
      <c r="G345" s="336"/>
      <c r="H345" s="337"/>
      <c r="I345" s="338"/>
      <c r="J345" s="336"/>
      <c r="K345" s="328"/>
      <c r="L345" s="328"/>
      <c r="M345" s="328"/>
      <c r="N345" s="328"/>
      <c r="O345" s="366"/>
      <c r="P345" s="366"/>
    </row>
    <row r="346" spans="1:16" x14ac:dyDescent="0.25">
      <c r="A346" s="333">
        <v>43214</v>
      </c>
      <c r="B346" s="334">
        <v>180161339</v>
      </c>
      <c r="C346" s="335">
        <v>1</v>
      </c>
      <c r="D346" s="336">
        <v>110075</v>
      </c>
      <c r="E346" s="337"/>
      <c r="F346" s="335"/>
      <c r="G346" s="336"/>
      <c r="H346" s="337"/>
      <c r="I346" s="338"/>
      <c r="J346" s="336"/>
      <c r="K346" s="328"/>
      <c r="L346" s="328"/>
      <c r="M346" s="328"/>
      <c r="N346" s="328"/>
      <c r="O346" s="366"/>
      <c r="P346" s="366"/>
    </row>
    <row r="347" spans="1:16" x14ac:dyDescent="0.25">
      <c r="A347" s="333">
        <v>43214</v>
      </c>
      <c r="B347" s="334">
        <v>180161370</v>
      </c>
      <c r="C347" s="335">
        <v>4</v>
      </c>
      <c r="D347" s="336">
        <v>448700</v>
      </c>
      <c r="E347" s="337"/>
      <c r="F347" s="335"/>
      <c r="G347" s="336"/>
      <c r="H347" s="337"/>
      <c r="I347" s="338"/>
      <c r="J347" s="336"/>
      <c r="K347" s="328"/>
      <c r="L347" s="328"/>
      <c r="M347" s="328"/>
      <c r="N347" s="328"/>
      <c r="O347" s="366"/>
      <c r="P347" s="366"/>
    </row>
    <row r="348" spans="1:16" x14ac:dyDescent="0.25">
      <c r="A348" s="333">
        <v>43214</v>
      </c>
      <c r="B348" s="334">
        <v>180161373</v>
      </c>
      <c r="C348" s="335">
        <v>1</v>
      </c>
      <c r="D348" s="336">
        <v>118650</v>
      </c>
      <c r="E348" s="337"/>
      <c r="F348" s="335"/>
      <c r="G348" s="336"/>
      <c r="H348" s="337"/>
      <c r="I348" s="338">
        <v>754950</v>
      </c>
      <c r="J348" s="336" t="s">
        <v>17</v>
      </c>
      <c r="K348" s="328"/>
      <c r="L348" s="328"/>
      <c r="M348" s="328"/>
      <c r="N348" s="328"/>
      <c r="O348" s="366"/>
      <c r="P348" s="366"/>
    </row>
    <row r="349" spans="1:16" x14ac:dyDescent="0.25">
      <c r="A349" s="333">
        <v>43215</v>
      </c>
      <c r="B349" s="334">
        <v>180161407</v>
      </c>
      <c r="C349" s="335">
        <v>1</v>
      </c>
      <c r="D349" s="336">
        <v>46463</v>
      </c>
      <c r="E349" s="337">
        <v>180042291</v>
      </c>
      <c r="F349" s="335">
        <v>9</v>
      </c>
      <c r="G349" s="336">
        <v>1189388</v>
      </c>
      <c r="H349" s="337"/>
      <c r="I349" s="338"/>
      <c r="J349" s="336"/>
      <c r="K349" s="328"/>
      <c r="L349" s="328"/>
      <c r="M349" s="328"/>
      <c r="N349" s="328"/>
      <c r="O349" s="366"/>
      <c r="P349" s="366"/>
    </row>
    <row r="350" spans="1:16" x14ac:dyDescent="0.25">
      <c r="A350" s="333">
        <v>43215</v>
      </c>
      <c r="B350" s="334">
        <v>180161428</v>
      </c>
      <c r="C350" s="335">
        <v>8</v>
      </c>
      <c r="D350" s="336">
        <v>742000</v>
      </c>
      <c r="E350" s="337"/>
      <c r="F350" s="335"/>
      <c r="G350" s="336"/>
      <c r="H350" s="337"/>
      <c r="I350" s="338"/>
      <c r="J350" s="336"/>
      <c r="K350" s="328"/>
      <c r="L350" s="328"/>
      <c r="M350" s="328"/>
      <c r="N350" s="328"/>
      <c r="O350" s="366"/>
      <c r="P350" s="366"/>
    </row>
    <row r="351" spans="1:16" x14ac:dyDescent="0.25">
      <c r="A351" s="333">
        <v>43215</v>
      </c>
      <c r="B351" s="334">
        <v>180161480</v>
      </c>
      <c r="C351" s="335">
        <v>4</v>
      </c>
      <c r="D351" s="336">
        <v>401538</v>
      </c>
      <c r="E351" s="337"/>
      <c r="F351" s="335"/>
      <c r="G351" s="336"/>
      <c r="H351" s="337"/>
      <c r="I351" s="338"/>
      <c r="J351" s="336"/>
      <c r="K351" s="328"/>
      <c r="L351" s="328"/>
      <c r="M351" s="328"/>
      <c r="N351" s="328"/>
      <c r="O351" s="366"/>
      <c r="P351" s="366"/>
    </row>
    <row r="352" spans="1:16" x14ac:dyDescent="0.25">
      <c r="A352" s="333">
        <v>43215</v>
      </c>
      <c r="B352" s="334">
        <v>180161492</v>
      </c>
      <c r="C352" s="335">
        <v>1</v>
      </c>
      <c r="D352" s="336">
        <v>144288</v>
      </c>
      <c r="E352" s="337"/>
      <c r="F352" s="335"/>
      <c r="G352" s="336"/>
      <c r="H352" s="337"/>
      <c r="I352" s="338">
        <v>144901</v>
      </c>
      <c r="J352" s="336" t="s">
        <v>17</v>
      </c>
      <c r="K352" s="328"/>
      <c r="L352" s="328"/>
      <c r="M352" s="328"/>
      <c r="N352" s="328"/>
      <c r="O352" s="366"/>
      <c r="P352" s="366"/>
    </row>
    <row r="353" spans="1:16" x14ac:dyDescent="0.25">
      <c r="A353" s="333">
        <v>43216</v>
      </c>
      <c r="B353" s="334">
        <v>180161515</v>
      </c>
      <c r="C353" s="335">
        <v>3</v>
      </c>
      <c r="D353" s="336">
        <v>345013</v>
      </c>
      <c r="E353" s="337">
        <v>180042321</v>
      </c>
      <c r="F353" s="335">
        <v>9</v>
      </c>
      <c r="G353" s="336">
        <v>943688</v>
      </c>
      <c r="H353" s="337"/>
      <c r="I353" s="338"/>
      <c r="J353" s="336"/>
      <c r="K353" s="328"/>
      <c r="L353" s="328"/>
      <c r="M353" s="328"/>
      <c r="N353" s="328"/>
      <c r="O353" s="366"/>
      <c r="P353" s="366"/>
    </row>
    <row r="354" spans="1:16" x14ac:dyDescent="0.25">
      <c r="A354" s="333">
        <v>43216</v>
      </c>
      <c r="B354" s="334">
        <v>180161548</v>
      </c>
      <c r="C354" s="335">
        <v>3</v>
      </c>
      <c r="D354" s="336">
        <v>310800</v>
      </c>
      <c r="E354" s="337"/>
      <c r="F354" s="335"/>
      <c r="G354" s="336"/>
      <c r="H354" s="337"/>
      <c r="I354" s="338"/>
      <c r="J354" s="336"/>
      <c r="K354" s="328"/>
      <c r="L354" s="328"/>
      <c r="M354" s="328"/>
      <c r="N354" s="328"/>
      <c r="O354" s="366"/>
      <c r="P354" s="366"/>
    </row>
    <row r="355" spans="1:16" x14ac:dyDescent="0.25">
      <c r="A355" s="333">
        <v>43216</v>
      </c>
      <c r="B355" s="334">
        <v>180161556</v>
      </c>
      <c r="C355" s="335">
        <v>1</v>
      </c>
      <c r="D355" s="336">
        <v>45763</v>
      </c>
      <c r="E355" s="337"/>
      <c r="F355" s="335"/>
      <c r="G355" s="336"/>
      <c r="H355" s="337"/>
      <c r="I355" s="338"/>
      <c r="J355" s="336"/>
      <c r="K355" s="328"/>
      <c r="L355" s="328"/>
      <c r="M355" s="328"/>
      <c r="N355" s="328"/>
      <c r="O355" s="366"/>
      <c r="P355" s="366"/>
    </row>
    <row r="356" spans="1:16" x14ac:dyDescent="0.25">
      <c r="A356" s="333">
        <v>43216</v>
      </c>
      <c r="B356" s="334">
        <v>180161600</v>
      </c>
      <c r="C356" s="335">
        <v>6</v>
      </c>
      <c r="D356" s="336">
        <v>617138</v>
      </c>
      <c r="E356" s="337"/>
      <c r="F356" s="335"/>
      <c r="G356" s="336"/>
      <c r="H356" s="337"/>
      <c r="I356" s="338"/>
      <c r="J356" s="336"/>
      <c r="K356" s="328"/>
      <c r="L356" s="328"/>
      <c r="M356" s="328"/>
      <c r="N356" s="328"/>
      <c r="O356" s="366"/>
      <c r="P356" s="366"/>
    </row>
    <row r="357" spans="1:16" x14ac:dyDescent="0.25">
      <c r="A357" s="333">
        <v>43216</v>
      </c>
      <c r="B357" s="334">
        <v>180161603</v>
      </c>
      <c r="C357" s="335">
        <v>1</v>
      </c>
      <c r="D357" s="336">
        <v>87063</v>
      </c>
      <c r="E357" s="337"/>
      <c r="F357" s="335"/>
      <c r="G357" s="336"/>
      <c r="H357" s="337"/>
      <c r="I357" s="338"/>
      <c r="J357" s="336"/>
      <c r="K357" s="328"/>
      <c r="L357" s="328"/>
      <c r="M357" s="328"/>
      <c r="N357" s="328"/>
      <c r="O357" s="366"/>
      <c r="P357" s="366"/>
    </row>
    <row r="358" spans="1:16" x14ac:dyDescent="0.25">
      <c r="A358" s="333">
        <v>43216</v>
      </c>
      <c r="B358" s="334">
        <v>180161613</v>
      </c>
      <c r="C358" s="335">
        <v>9</v>
      </c>
      <c r="D358" s="336">
        <v>920063</v>
      </c>
      <c r="E358" s="337"/>
      <c r="F358" s="335"/>
      <c r="G358" s="336"/>
      <c r="H358" s="337"/>
      <c r="I358" s="338">
        <v>1382152</v>
      </c>
      <c r="J358" s="336" t="s">
        <v>17</v>
      </c>
      <c r="K358" s="328"/>
      <c r="L358" s="328"/>
      <c r="M358" s="328"/>
      <c r="N358" s="328"/>
      <c r="O358" s="366"/>
      <c r="P358" s="366"/>
    </row>
    <row r="359" spans="1:16" x14ac:dyDescent="0.25">
      <c r="A359" s="333">
        <v>43217</v>
      </c>
      <c r="B359" s="334">
        <v>180161639</v>
      </c>
      <c r="C359" s="335">
        <v>1</v>
      </c>
      <c r="D359" s="336">
        <v>80500</v>
      </c>
      <c r="E359" s="337">
        <v>180042350</v>
      </c>
      <c r="F359" s="335">
        <v>6</v>
      </c>
      <c r="G359" s="336">
        <v>706650</v>
      </c>
      <c r="H359" s="337"/>
      <c r="I359" s="338"/>
      <c r="J359" s="336"/>
      <c r="K359" s="328"/>
      <c r="L359" s="328"/>
      <c r="M359" s="328"/>
      <c r="N359" s="328"/>
      <c r="O359" s="366"/>
      <c r="P359" s="366"/>
    </row>
    <row r="360" spans="1:16" x14ac:dyDescent="0.25">
      <c r="A360" s="333">
        <v>43217</v>
      </c>
      <c r="B360" s="334">
        <v>180161665</v>
      </c>
      <c r="C360" s="335">
        <v>10</v>
      </c>
      <c r="D360" s="336">
        <v>923213</v>
      </c>
      <c r="E360" s="337"/>
      <c r="F360" s="335"/>
      <c r="G360" s="336"/>
      <c r="H360" s="337"/>
      <c r="I360" s="338"/>
      <c r="J360" s="336"/>
      <c r="K360" s="328"/>
      <c r="L360" s="328"/>
      <c r="M360" s="328"/>
      <c r="N360" s="328"/>
      <c r="O360" s="366"/>
      <c r="P360" s="366"/>
    </row>
    <row r="361" spans="1:16" x14ac:dyDescent="0.25">
      <c r="A361" s="333">
        <v>43217</v>
      </c>
      <c r="B361" s="334">
        <v>180161683</v>
      </c>
      <c r="C361" s="335">
        <v>2</v>
      </c>
      <c r="D361" s="336">
        <v>256113</v>
      </c>
      <c r="E361" s="337"/>
      <c r="F361" s="335"/>
      <c r="G361" s="336"/>
      <c r="H361" s="337"/>
      <c r="I361" s="338"/>
      <c r="J361" s="336"/>
      <c r="K361" s="328"/>
      <c r="L361" s="328"/>
      <c r="M361" s="328"/>
      <c r="N361" s="328"/>
      <c r="O361" s="366"/>
      <c r="P361" s="366"/>
    </row>
    <row r="362" spans="1:16" x14ac:dyDescent="0.25">
      <c r="A362" s="333">
        <v>43217</v>
      </c>
      <c r="B362" s="334">
        <v>180161700</v>
      </c>
      <c r="C362" s="335">
        <v>2</v>
      </c>
      <c r="D362" s="336">
        <v>103163</v>
      </c>
      <c r="E362" s="337"/>
      <c r="F362" s="335"/>
      <c r="G362" s="336"/>
      <c r="H362" s="337"/>
      <c r="I362" s="338"/>
      <c r="J362" s="336"/>
      <c r="K362" s="328"/>
      <c r="L362" s="328"/>
      <c r="M362" s="328"/>
      <c r="N362" s="328"/>
      <c r="O362" s="366"/>
      <c r="P362" s="366"/>
    </row>
    <row r="363" spans="1:16" x14ac:dyDescent="0.25">
      <c r="A363" s="333">
        <v>43217</v>
      </c>
      <c r="B363" s="334">
        <v>180161715</v>
      </c>
      <c r="C363" s="335">
        <v>3</v>
      </c>
      <c r="D363" s="336">
        <v>239663</v>
      </c>
      <c r="E363" s="337"/>
      <c r="F363" s="335"/>
      <c r="G363" s="336"/>
      <c r="H363" s="337"/>
      <c r="I363" s="338">
        <v>896002</v>
      </c>
      <c r="J363" s="336" t="s">
        <v>17</v>
      </c>
      <c r="K363" s="328"/>
      <c r="L363" s="328"/>
      <c r="M363" s="328"/>
      <c r="N363" s="328"/>
      <c r="O363" s="366"/>
      <c r="P363" s="366"/>
    </row>
    <row r="364" spans="1:16" x14ac:dyDescent="0.25">
      <c r="A364" s="333">
        <v>43218</v>
      </c>
      <c r="B364" s="334">
        <v>180161794</v>
      </c>
      <c r="C364" s="335">
        <v>23</v>
      </c>
      <c r="D364" s="336">
        <v>2311750</v>
      </c>
      <c r="E364" s="337">
        <v>180042378</v>
      </c>
      <c r="F364" s="335">
        <v>4</v>
      </c>
      <c r="G364" s="336">
        <v>378263</v>
      </c>
      <c r="H364" s="337"/>
      <c r="I364" s="338"/>
      <c r="J364" s="336"/>
      <c r="K364" s="328"/>
      <c r="L364" s="328"/>
      <c r="M364" s="328"/>
      <c r="N364" s="328"/>
      <c r="O364" s="366"/>
      <c r="P364" s="366"/>
    </row>
    <row r="365" spans="1:16" x14ac:dyDescent="0.25">
      <c r="A365" s="333">
        <v>43218</v>
      </c>
      <c r="B365" s="334">
        <v>180161824</v>
      </c>
      <c r="C365" s="335">
        <v>9</v>
      </c>
      <c r="D365" s="336">
        <v>884188</v>
      </c>
      <c r="E365" s="337"/>
      <c r="F365" s="335"/>
      <c r="G365" s="336"/>
      <c r="H365" s="337"/>
      <c r="I365" s="338"/>
      <c r="J365" s="336"/>
      <c r="K365" s="328"/>
      <c r="L365" s="328"/>
      <c r="M365" s="328"/>
      <c r="N365" s="328"/>
      <c r="O365" s="366"/>
      <c r="P365" s="366"/>
    </row>
    <row r="366" spans="1:16" x14ac:dyDescent="0.25">
      <c r="A366" s="333">
        <v>43218</v>
      </c>
      <c r="B366" s="334">
        <v>180161835</v>
      </c>
      <c r="C366" s="335">
        <v>1</v>
      </c>
      <c r="D366" s="336">
        <v>92050</v>
      </c>
      <c r="E366" s="337"/>
      <c r="F366" s="335"/>
      <c r="G366" s="336"/>
      <c r="H366" s="337"/>
      <c r="I366" s="338"/>
      <c r="J366" s="336"/>
      <c r="K366" s="328"/>
      <c r="L366" s="328"/>
      <c r="M366" s="328"/>
      <c r="N366" s="328"/>
      <c r="O366" s="366"/>
      <c r="P366" s="366"/>
    </row>
    <row r="367" spans="1:16" x14ac:dyDescent="0.25">
      <c r="A367" s="333">
        <v>43218</v>
      </c>
      <c r="B367" s="334">
        <v>180161847</v>
      </c>
      <c r="C367" s="335">
        <v>4</v>
      </c>
      <c r="D367" s="336">
        <v>310713</v>
      </c>
      <c r="E367" s="337"/>
      <c r="F367" s="335"/>
      <c r="G367" s="336"/>
      <c r="H367" s="337"/>
      <c r="I367" s="338">
        <v>3220438</v>
      </c>
      <c r="J367" s="336" t="s">
        <v>17</v>
      </c>
      <c r="K367" s="328"/>
      <c r="L367" s="328"/>
      <c r="M367" s="328"/>
      <c r="N367" s="328"/>
      <c r="O367" s="366"/>
      <c r="P367" s="366"/>
    </row>
    <row r="368" spans="1:16" x14ac:dyDescent="0.25">
      <c r="A368" s="333">
        <v>43220</v>
      </c>
      <c r="B368" s="334">
        <v>180161993</v>
      </c>
      <c r="C368" s="335">
        <v>30</v>
      </c>
      <c r="D368" s="336">
        <v>3125238</v>
      </c>
      <c r="E368" s="337">
        <v>180042437</v>
      </c>
      <c r="F368" s="335">
        <v>6</v>
      </c>
      <c r="G368" s="336">
        <v>733775</v>
      </c>
      <c r="H368" s="337"/>
      <c r="I368" s="338"/>
      <c r="J368" s="336"/>
      <c r="K368" s="328"/>
      <c r="L368" s="328"/>
      <c r="M368" s="328"/>
      <c r="N368" s="328"/>
      <c r="O368" s="366"/>
      <c r="P368" s="366"/>
    </row>
    <row r="369" spans="1:16" x14ac:dyDescent="0.25">
      <c r="A369" s="333">
        <v>43220</v>
      </c>
      <c r="B369" s="334">
        <v>180162053</v>
      </c>
      <c r="C369" s="335">
        <v>9</v>
      </c>
      <c r="D369" s="336">
        <v>929163</v>
      </c>
      <c r="E369" s="337"/>
      <c r="F369" s="335"/>
      <c r="G369" s="336"/>
      <c r="H369" s="337"/>
      <c r="I369" s="338"/>
      <c r="J369" s="336"/>
      <c r="K369" s="328"/>
      <c r="L369" s="328"/>
      <c r="M369" s="328"/>
      <c r="N369" s="328"/>
      <c r="O369" s="366"/>
      <c r="P369" s="366"/>
    </row>
    <row r="370" spans="1:16" x14ac:dyDescent="0.25">
      <c r="A370" s="333">
        <v>43220</v>
      </c>
      <c r="B370" s="334">
        <v>180162059</v>
      </c>
      <c r="C370" s="335">
        <v>2</v>
      </c>
      <c r="D370" s="336">
        <v>209038</v>
      </c>
      <c r="E370" s="337"/>
      <c r="F370" s="335"/>
      <c r="G370" s="336"/>
      <c r="H370" s="337"/>
      <c r="I370" s="338">
        <v>3529664</v>
      </c>
      <c r="J370" s="336" t="s">
        <v>17</v>
      </c>
      <c r="K370" s="328"/>
      <c r="L370" s="328"/>
      <c r="M370" s="328"/>
      <c r="N370" s="328"/>
      <c r="O370" s="366"/>
      <c r="P370" s="366"/>
    </row>
    <row r="371" spans="1:16" x14ac:dyDescent="0.25">
      <c r="A371" s="333">
        <v>43221</v>
      </c>
      <c r="B371" s="334">
        <v>180162153</v>
      </c>
      <c r="C371" s="335">
        <v>26</v>
      </c>
      <c r="D371" s="336">
        <v>2695438</v>
      </c>
      <c r="E371" s="337">
        <v>180042462</v>
      </c>
      <c r="F371" s="335">
        <v>10</v>
      </c>
      <c r="G371" s="336">
        <v>1034163</v>
      </c>
      <c r="H371" s="337"/>
      <c r="I371" s="338">
        <v>1661275</v>
      </c>
      <c r="J371" s="336" t="s">
        <v>17</v>
      </c>
      <c r="K371" s="328"/>
      <c r="L371" s="328"/>
      <c r="M371" s="328"/>
      <c r="N371" s="328"/>
      <c r="O371" s="366"/>
      <c r="P371" s="366"/>
    </row>
    <row r="372" spans="1:16" x14ac:dyDescent="0.25">
      <c r="A372" s="333">
        <v>43222</v>
      </c>
      <c r="B372" s="334">
        <v>180162240</v>
      </c>
      <c r="C372" s="335">
        <v>13</v>
      </c>
      <c r="D372" s="336">
        <v>1290275</v>
      </c>
      <c r="E372" s="337">
        <v>180042489</v>
      </c>
      <c r="F372" s="335">
        <v>6</v>
      </c>
      <c r="G372" s="336">
        <v>491313</v>
      </c>
      <c r="H372" s="337"/>
      <c r="I372" s="338"/>
      <c r="J372" s="336"/>
      <c r="K372" s="328"/>
      <c r="L372" s="328"/>
      <c r="M372" s="328"/>
      <c r="N372" s="328"/>
      <c r="O372" s="366"/>
      <c r="P372" s="366"/>
    </row>
    <row r="373" spans="1:16" x14ac:dyDescent="0.25">
      <c r="A373" s="333">
        <v>43222</v>
      </c>
      <c r="B373" s="334">
        <v>180162286</v>
      </c>
      <c r="C373" s="335">
        <v>2</v>
      </c>
      <c r="D373" s="336">
        <v>367150</v>
      </c>
      <c r="E373" s="337"/>
      <c r="F373" s="335"/>
      <c r="G373" s="336"/>
      <c r="H373" s="337"/>
      <c r="I373" s="338"/>
      <c r="J373" s="336"/>
      <c r="K373" s="328"/>
      <c r="L373" s="328"/>
      <c r="M373" s="328"/>
      <c r="N373" s="328"/>
      <c r="O373" s="366"/>
      <c r="P373" s="366"/>
    </row>
    <row r="374" spans="1:16" x14ac:dyDescent="0.25">
      <c r="A374" s="333">
        <v>43222</v>
      </c>
      <c r="B374" s="334">
        <v>180162298</v>
      </c>
      <c r="C374" s="335">
        <v>1</v>
      </c>
      <c r="D374" s="336">
        <v>96513</v>
      </c>
      <c r="E374" s="337"/>
      <c r="F374" s="335"/>
      <c r="G374" s="336"/>
      <c r="H374" s="337"/>
      <c r="I374" s="338">
        <v>1262625</v>
      </c>
      <c r="J374" s="336" t="s">
        <v>17</v>
      </c>
      <c r="K374" s="328"/>
      <c r="L374" s="328"/>
      <c r="M374" s="328"/>
      <c r="N374" s="328"/>
      <c r="O374" s="366"/>
      <c r="P374" s="366"/>
    </row>
    <row r="375" spans="1:16" x14ac:dyDescent="0.25">
      <c r="A375" s="333">
        <v>43223</v>
      </c>
      <c r="B375" s="334">
        <v>180162354</v>
      </c>
      <c r="C375" s="335">
        <v>6</v>
      </c>
      <c r="D375" s="336">
        <v>611363</v>
      </c>
      <c r="E375" s="337">
        <v>180042510</v>
      </c>
      <c r="F375" s="335">
        <v>4</v>
      </c>
      <c r="G375" s="336">
        <v>354900</v>
      </c>
      <c r="H375" s="337"/>
      <c r="I375" s="338"/>
      <c r="J375" s="336"/>
      <c r="K375" s="328"/>
      <c r="L375" s="328"/>
      <c r="M375" s="328"/>
      <c r="N375" s="328"/>
      <c r="O375" s="366"/>
      <c r="P375" s="366"/>
    </row>
    <row r="376" spans="1:16" x14ac:dyDescent="0.25">
      <c r="A376" s="333">
        <v>43223</v>
      </c>
      <c r="B376" s="334">
        <v>180162401</v>
      </c>
      <c r="C376" s="335">
        <v>4</v>
      </c>
      <c r="D376" s="336">
        <v>443713</v>
      </c>
      <c r="E376" s="337"/>
      <c r="F376" s="335"/>
      <c r="G376" s="336"/>
      <c r="H376" s="337"/>
      <c r="I376" s="338"/>
      <c r="J376" s="336"/>
      <c r="K376" s="328"/>
      <c r="L376" s="328"/>
      <c r="M376" s="328"/>
      <c r="N376" s="328"/>
      <c r="O376" s="366"/>
      <c r="P376" s="366"/>
    </row>
    <row r="377" spans="1:16" x14ac:dyDescent="0.25">
      <c r="A377" s="333">
        <v>43223</v>
      </c>
      <c r="B377" s="334">
        <v>180162414</v>
      </c>
      <c r="C377" s="335">
        <v>2</v>
      </c>
      <c r="D377" s="336">
        <v>261013</v>
      </c>
      <c r="E377" s="337"/>
      <c r="F377" s="335"/>
      <c r="G377" s="336"/>
      <c r="H377" s="337"/>
      <c r="I377" s="338">
        <v>961189</v>
      </c>
      <c r="J377" s="336" t="s">
        <v>17</v>
      </c>
      <c r="K377" s="328"/>
      <c r="L377" s="328"/>
      <c r="M377" s="328"/>
      <c r="N377" s="328"/>
      <c r="O377" s="366"/>
      <c r="P377" s="366"/>
    </row>
    <row r="378" spans="1:16" x14ac:dyDescent="0.25">
      <c r="A378" s="333">
        <v>43224</v>
      </c>
      <c r="B378" s="334">
        <v>180162474</v>
      </c>
      <c r="C378" s="335">
        <v>18</v>
      </c>
      <c r="D378" s="336">
        <v>2187938</v>
      </c>
      <c r="E378" s="337">
        <v>180042532</v>
      </c>
      <c r="F378" s="335">
        <v>9</v>
      </c>
      <c r="G378" s="336">
        <v>838600</v>
      </c>
      <c r="H378" s="337"/>
      <c r="I378" s="338"/>
      <c r="J378" s="336"/>
      <c r="K378" s="328"/>
      <c r="L378" s="328"/>
      <c r="M378" s="328"/>
      <c r="N378" s="328"/>
      <c r="O378" s="366"/>
      <c r="P378" s="366"/>
    </row>
    <row r="379" spans="1:16" x14ac:dyDescent="0.25">
      <c r="A379" s="333">
        <v>43224</v>
      </c>
      <c r="B379" s="334">
        <v>180162483</v>
      </c>
      <c r="C379" s="335">
        <v>6</v>
      </c>
      <c r="D379" s="336">
        <v>539263</v>
      </c>
      <c r="E379" s="337"/>
      <c r="F379" s="335"/>
      <c r="G379" s="336"/>
      <c r="H379" s="337"/>
      <c r="I379" s="338"/>
      <c r="J379" s="336"/>
      <c r="K379" s="328"/>
      <c r="L379" s="328"/>
      <c r="M379" s="328"/>
      <c r="N379" s="328"/>
      <c r="O379" s="366"/>
      <c r="P379" s="366"/>
    </row>
    <row r="380" spans="1:16" x14ac:dyDescent="0.25">
      <c r="A380" s="333">
        <v>43224</v>
      </c>
      <c r="B380" s="334">
        <v>180162513</v>
      </c>
      <c r="C380" s="335">
        <v>11</v>
      </c>
      <c r="D380" s="336">
        <v>962500</v>
      </c>
      <c r="E380" s="337"/>
      <c r="F380" s="335"/>
      <c r="G380" s="336"/>
      <c r="H380" s="337"/>
      <c r="I380" s="338"/>
      <c r="J380" s="336"/>
      <c r="K380" s="328"/>
      <c r="L380" s="328"/>
      <c r="M380" s="328"/>
      <c r="N380" s="328"/>
      <c r="O380" s="366"/>
      <c r="P380" s="366"/>
    </row>
    <row r="381" spans="1:16" x14ac:dyDescent="0.25">
      <c r="A381" s="333">
        <v>43224</v>
      </c>
      <c r="B381" s="334">
        <v>180162522</v>
      </c>
      <c r="C381" s="335">
        <v>1</v>
      </c>
      <c r="D381" s="336">
        <v>100013</v>
      </c>
      <c r="E381" s="337"/>
      <c r="F381" s="335"/>
      <c r="G381" s="336"/>
      <c r="H381" s="337"/>
      <c r="I381" s="338">
        <v>2951114</v>
      </c>
      <c r="J381" s="336" t="s">
        <v>17</v>
      </c>
      <c r="K381" s="328"/>
      <c r="L381" s="328"/>
      <c r="M381" s="328"/>
      <c r="N381" s="328"/>
      <c r="O381" s="366"/>
      <c r="P381" s="366"/>
    </row>
    <row r="382" spans="1:16" x14ac:dyDescent="0.25">
      <c r="A382" s="333">
        <v>43225</v>
      </c>
      <c r="B382" s="334">
        <v>180162615</v>
      </c>
      <c r="C382" s="335">
        <v>20</v>
      </c>
      <c r="D382" s="336">
        <v>2019588</v>
      </c>
      <c r="E382" s="337">
        <v>180042570</v>
      </c>
      <c r="F382" s="335">
        <v>13</v>
      </c>
      <c r="G382" s="336">
        <v>1341463</v>
      </c>
      <c r="H382" s="337"/>
      <c r="I382" s="338"/>
      <c r="J382" s="336"/>
      <c r="K382" s="328"/>
      <c r="L382" s="328"/>
      <c r="M382" s="328"/>
      <c r="N382" s="328"/>
      <c r="O382" s="366"/>
      <c r="P382" s="366"/>
    </row>
    <row r="383" spans="1:16" x14ac:dyDescent="0.25">
      <c r="A383" s="333">
        <v>43225</v>
      </c>
      <c r="B383" s="334">
        <v>180162619</v>
      </c>
      <c r="C383" s="335">
        <v>4</v>
      </c>
      <c r="D383" s="336">
        <v>417113</v>
      </c>
      <c r="E383" s="337"/>
      <c r="F383" s="335"/>
      <c r="G383" s="336"/>
      <c r="H383" s="337"/>
      <c r="I383" s="338"/>
      <c r="J383" s="336"/>
      <c r="K383" s="328"/>
      <c r="L383" s="328"/>
      <c r="M383" s="328"/>
      <c r="N383" s="328"/>
      <c r="O383" s="366"/>
      <c r="P383" s="366"/>
    </row>
    <row r="384" spans="1:16" x14ac:dyDescent="0.25">
      <c r="A384" s="333">
        <v>43225</v>
      </c>
      <c r="B384" s="334">
        <v>180162650</v>
      </c>
      <c r="C384" s="335">
        <v>1</v>
      </c>
      <c r="D384" s="336">
        <v>99050</v>
      </c>
      <c r="E384" s="337"/>
      <c r="F384" s="335"/>
      <c r="G384" s="336"/>
      <c r="H384" s="337"/>
      <c r="I384" s="338">
        <v>1194288</v>
      </c>
      <c r="J384" s="336" t="s">
        <v>17</v>
      </c>
      <c r="K384" s="328"/>
      <c r="L384" s="328"/>
      <c r="M384" s="328"/>
      <c r="N384" s="328"/>
      <c r="O384" s="366"/>
      <c r="P384" s="366"/>
    </row>
    <row r="385" spans="1:16" x14ac:dyDescent="0.25">
      <c r="A385" s="333">
        <v>43227</v>
      </c>
      <c r="B385" s="334">
        <v>180162806</v>
      </c>
      <c r="C385" s="335">
        <v>3</v>
      </c>
      <c r="D385" s="336">
        <v>297675</v>
      </c>
      <c r="E385" s="337">
        <v>180042649</v>
      </c>
      <c r="F385" s="335">
        <v>4</v>
      </c>
      <c r="G385" s="336">
        <v>389463</v>
      </c>
      <c r="H385" s="337"/>
      <c r="I385" s="338"/>
      <c r="J385" s="336"/>
      <c r="K385" s="328"/>
      <c r="L385" s="328"/>
      <c r="M385" s="328"/>
      <c r="N385" s="328"/>
      <c r="O385" s="366"/>
      <c r="P385" s="366"/>
    </row>
    <row r="386" spans="1:16" x14ac:dyDescent="0.25">
      <c r="A386" s="333">
        <v>43227</v>
      </c>
      <c r="B386" s="334">
        <v>180162828</v>
      </c>
      <c r="C386" s="335">
        <v>29</v>
      </c>
      <c r="D386" s="336">
        <v>3003175</v>
      </c>
      <c r="E386" s="337"/>
      <c r="F386" s="335"/>
      <c r="G386" s="336"/>
      <c r="H386" s="337"/>
      <c r="I386" s="338"/>
      <c r="J386" s="336"/>
      <c r="K386" s="328"/>
      <c r="L386" s="328"/>
      <c r="M386" s="328"/>
      <c r="N386" s="328"/>
      <c r="O386" s="366"/>
      <c r="P386" s="366"/>
    </row>
    <row r="387" spans="1:16" x14ac:dyDescent="0.25">
      <c r="A387" s="333">
        <v>43227</v>
      </c>
      <c r="B387" s="334">
        <v>180162834</v>
      </c>
      <c r="C387" s="335">
        <v>2</v>
      </c>
      <c r="D387" s="336">
        <v>179200</v>
      </c>
      <c r="E387" s="337"/>
      <c r="F387" s="335"/>
      <c r="G387" s="336"/>
      <c r="H387" s="337"/>
      <c r="I387" s="338"/>
      <c r="J387" s="336"/>
      <c r="K387" s="328"/>
      <c r="L387" s="328"/>
      <c r="M387" s="328"/>
      <c r="N387" s="328"/>
      <c r="O387" s="366"/>
      <c r="P387" s="366"/>
    </row>
    <row r="388" spans="1:16" x14ac:dyDescent="0.25">
      <c r="A388" s="333">
        <v>43227</v>
      </c>
      <c r="B388" s="334">
        <v>180162870</v>
      </c>
      <c r="C388" s="335">
        <v>11</v>
      </c>
      <c r="D388" s="336">
        <v>1229550</v>
      </c>
      <c r="E388" s="337"/>
      <c r="F388" s="335"/>
      <c r="G388" s="336"/>
      <c r="H388" s="337"/>
      <c r="I388" s="338">
        <v>4320137</v>
      </c>
      <c r="J388" s="336" t="s">
        <v>17</v>
      </c>
      <c r="K388" s="328"/>
      <c r="L388" s="328"/>
      <c r="M388" s="328"/>
      <c r="N388" s="328"/>
      <c r="O388" s="366"/>
      <c r="P388" s="366"/>
    </row>
    <row r="389" spans="1:16" x14ac:dyDescent="0.25">
      <c r="A389" s="333">
        <v>43228</v>
      </c>
      <c r="B389" s="334">
        <v>180162961</v>
      </c>
      <c r="C389" s="335">
        <v>36</v>
      </c>
      <c r="D389" s="336">
        <v>3460713</v>
      </c>
      <c r="E389" s="337">
        <v>180042673</v>
      </c>
      <c r="F389" s="335">
        <v>8</v>
      </c>
      <c r="G389" s="336">
        <v>751538</v>
      </c>
      <c r="H389" s="337"/>
      <c r="I389" s="338"/>
      <c r="J389" s="336"/>
      <c r="K389" s="328"/>
      <c r="L389" s="328"/>
      <c r="M389" s="328"/>
      <c r="N389" s="328"/>
      <c r="O389" s="366"/>
      <c r="P389" s="366"/>
    </row>
    <row r="390" spans="1:16" x14ac:dyDescent="0.25">
      <c r="A390" s="333">
        <v>43228</v>
      </c>
      <c r="B390" s="334">
        <v>180162974</v>
      </c>
      <c r="C390" s="335">
        <v>2</v>
      </c>
      <c r="D390" s="336">
        <v>185150</v>
      </c>
      <c r="E390" s="337"/>
      <c r="F390" s="335"/>
      <c r="G390" s="336"/>
      <c r="H390" s="337"/>
      <c r="I390" s="338"/>
      <c r="J390" s="336"/>
      <c r="K390" s="328"/>
      <c r="L390" s="328"/>
      <c r="M390" s="328"/>
      <c r="N390" s="328"/>
      <c r="O390" s="366"/>
      <c r="P390" s="366"/>
    </row>
    <row r="391" spans="1:16" x14ac:dyDescent="0.25">
      <c r="A391" s="333">
        <v>43228</v>
      </c>
      <c r="B391" s="334">
        <v>180163006</v>
      </c>
      <c r="C391" s="335">
        <v>6</v>
      </c>
      <c r="D391" s="336">
        <v>616088</v>
      </c>
      <c r="E391" s="337"/>
      <c r="F391" s="335"/>
      <c r="G391" s="336"/>
      <c r="H391" s="337"/>
      <c r="I391" s="338">
        <v>3510413</v>
      </c>
      <c r="J391" s="336" t="s">
        <v>17</v>
      </c>
      <c r="K391" s="328"/>
      <c r="L391" s="328"/>
      <c r="M391" s="328"/>
      <c r="N391" s="328"/>
      <c r="O391" s="366"/>
      <c r="P391" s="366"/>
    </row>
    <row r="392" spans="1:16" x14ac:dyDescent="0.25">
      <c r="A392" s="333">
        <v>43229</v>
      </c>
      <c r="B392" s="334">
        <v>180163085</v>
      </c>
      <c r="C392" s="335">
        <v>3</v>
      </c>
      <c r="D392" s="336">
        <v>356213</v>
      </c>
      <c r="E392" s="337">
        <v>180042702</v>
      </c>
      <c r="F392" s="335">
        <v>6</v>
      </c>
      <c r="G392" s="336">
        <v>649775</v>
      </c>
      <c r="H392" s="337"/>
      <c r="I392" s="338"/>
      <c r="J392" s="336"/>
      <c r="K392" s="328"/>
      <c r="L392" s="328"/>
      <c r="M392" s="328"/>
      <c r="N392" s="328"/>
      <c r="O392" s="366"/>
      <c r="P392" s="366"/>
    </row>
    <row r="393" spans="1:16" x14ac:dyDescent="0.25">
      <c r="A393" s="333">
        <v>43229</v>
      </c>
      <c r="B393" s="334">
        <v>180163134</v>
      </c>
      <c r="C393" s="335">
        <v>4</v>
      </c>
      <c r="D393" s="336">
        <v>474075</v>
      </c>
      <c r="E393" s="337"/>
      <c r="F393" s="335"/>
      <c r="G393" s="336"/>
      <c r="H393" s="337"/>
      <c r="I393" s="338">
        <v>180513</v>
      </c>
      <c r="J393" s="336" t="s">
        <v>17</v>
      </c>
      <c r="K393" s="328"/>
      <c r="L393" s="328"/>
      <c r="M393" s="328"/>
      <c r="N393" s="328"/>
      <c r="O393" s="366"/>
      <c r="P393" s="366"/>
    </row>
    <row r="394" spans="1:16" x14ac:dyDescent="0.25">
      <c r="A394" s="333">
        <v>43230</v>
      </c>
      <c r="B394" s="334">
        <v>180163239</v>
      </c>
      <c r="C394" s="335">
        <v>13</v>
      </c>
      <c r="D394" s="336">
        <v>1404025</v>
      </c>
      <c r="E394" s="337">
        <v>180042729</v>
      </c>
      <c r="F394" s="335">
        <v>14</v>
      </c>
      <c r="G394" s="336">
        <v>1361850</v>
      </c>
      <c r="H394" s="337"/>
      <c r="I394" s="338">
        <v>42175</v>
      </c>
      <c r="J394" s="336" t="s">
        <v>17</v>
      </c>
      <c r="K394" s="328"/>
      <c r="L394" s="328"/>
      <c r="M394" s="328"/>
      <c r="N394" s="328"/>
      <c r="O394" s="366"/>
      <c r="P394" s="366"/>
    </row>
    <row r="395" spans="1:16" x14ac:dyDescent="0.25">
      <c r="A395" s="333">
        <v>43231</v>
      </c>
      <c r="B395" s="334">
        <v>180163286</v>
      </c>
      <c r="C395" s="335">
        <v>1</v>
      </c>
      <c r="D395" s="336">
        <v>119000</v>
      </c>
      <c r="E395" s="337">
        <v>180042786</v>
      </c>
      <c r="F395" s="335">
        <v>9</v>
      </c>
      <c r="G395" s="336">
        <v>940713</v>
      </c>
      <c r="H395" s="337"/>
      <c r="I395" s="338"/>
      <c r="J395" s="336"/>
      <c r="K395" s="328"/>
      <c r="L395" s="328"/>
      <c r="M395" s="328"/>
      <c r="N395" s="328"/>
      <c r="O395" s="366"/>
      <c r="P395" s="366"/>
    </row>
    <row r="396" spans="1:16" x14ac:dyDescent="0.25">
      <c r="A396" s="333">
        <v>43231</v>
      </c>
      <c r="B396" s="334">
        <v>180163320</v>
      </c>
      <c r="C396" s="335">
        <v>11</v>
      </c>
      <c r="D396" s="336">
        <v>1111250</v>
      </c>
      <c r="E396" s="337"/>
      <c r="F396" s="335"/>
      <c r="G396" s="336"/>
      <c r="H396" s="337"/>
      <c r="I396" s="338"/>
      <c r="J396" s="336"/>
      <c r="K396" s="328"/>
      <c r="L396" s="328"/>
      <c r="M396" s="328"/>
      <c r="N396" s="328"/>
      <c r="O396" s="366"/>
      <c r="P396" s="366"/>
    </row>
    <row r="397" spans="1:16" x14ac:dyDescent="0.25">
      <c r="A397" s="333">
        <v>43231</v>
      </c>
      <c r="B397" s="334">
        <v>180163352</v>
      </c>
      <c r="C397" s="335">
        <v>14</v>
      </c>
      <c r="D397" s="336">
        <v>1482863</v>
      </c>
      <c r="E397" s="337"/>
      <c r="F397" s="335"/>
      <c r="G397" s="336"/>
      <c r="H397" s="337"/>
      <c r="I397" s="338"/>
      <c r="J397" s="336"/>
      <c r="K397" s="328"/>
      <c r="L397" s="328"/>
      <c r="M397" s="328"/>
      <c r="N397" s="328"/>
      <c r="O397" s="366"/>
      <c r="P397" s="366"/>
    </row>
    <row r="398" spans="1:16" x14ac:dyDescent="0.25">
      <c r="A398" s="333">
        <v>43231</v>
      </c>
      <c r="B398" s="334">
        <v>180163374</v>
      </c>
      <c r="C398" s="335">
        <v>1</v>
      </c>
      <c r="D398" s="336">
        <v>86013</v>
      </c>
      <c r="E398" s="337"/>
      <c r="F398" s="335"/>
      <c r="G398" s="336"/>
      <c r="H398" s="337"/>
      <c r="I398" s="338"/>
      <c r="J398" s="336"/>
      <c r="K398" s="328"/>
      <c r="L398" s="328"/>
      <c r="M398" s="328"/>
      <c r="N398" s="328"/>
      <c r="O398" s="366"/>
      <c r="P398" s="366"/>
    </row>
    <row r="399" spans="1:16" x14ac:dyDescent="0.25">
      <c r="A399" s="333">
        <v>43231</v>
      </c>
      <c r="B399" s="334">
        <v>180163381</v>
      </c>
      <c r="C399" s="335">
        <v>6</v>
      </c>
      <c r="D399" s="336">
        <v>667800</v>
      </c>
      <c r="E399" s="337"/>
      <c r="F399" s="335"/>
      <c r="G399" s="336"/>
      <c r="H399" s="337"/>
      <c r="I399" s="338">
        <v>2526213</v>
      </c>
      <c r="J399" s="336" t="s">
        <v>17</v>
      </c>
      <c r="K399" s="328"/>
      <c r="L399" s="328"/>
      <c r="M399" s="328"/>
      <c r="N399" s="328"/>
      <c r="O399" s="366"/>
      <c r="P399" s="366"/>
    </row>
    <row r="400" spans="1:16" x14ac:dyDescent="0.25">
      <c r="A400" s="333">
        <v>43232</v>
      </c>
      <c r="B400" s="334">
        <v>180163437</v>
      </c>
      <c r="C400" s="335">
        <v>1</v>
      </c>
      <c r="D400" s="336">
        <v>184363</v>
      </c>
      <c r="E400" s="337">
        <v>180042825</v>
      </c>
      <c r="F400" s="335">
        <v>6</v>
      </c>
      <c r="G400" s="336">
        <v>539613</v>
      </c>
      <c r="H400" s="337"/>
      <c r="I400" s="338"/>
      <c r="J400" s="336"/>
      <c r="K400" s="328"/>
      <c r="L400" s="328"/>
      <c r="M400" s="328"/>
      <c r="N400" s="328"/>
      <c r="O400" s="366"/>
      <c r="P400" s="366"/>
    </row>
    <row r="401" spans="1:16" x14ac:dyDescent="0.25">
      <c r="A401" s="333">
        <v>43232</v>
      </c>
      <c r="B401" s="334">
        <v>180163479</v>
      </c>
      <c r="C401" s="335">
        <v>10</v>
      </c>
      <c r="D401" s="336">
        <v>1003713</v>
      </c>
      <c r="E401" s="337"/>
      <c r="F401" s="335"/>
      <c r="G401" s="336"/>
      <c r="H401" s="337"/>
      <c r="I401" s="338"/>
      <c r="J401" s="336"/>
      <c r="K401" s="328"/>
      <c r="L401" s="328"/>
      <c r="M401" s="328"/>
      <c r="N401" s="328"/>
      <c r="O401" s="366"/>
      <c r="P401" s="366"/>
    </row>
    <row r="402" spans="1:16" x14ac:dyDescent="0.25">
      <c r="A402" s="333">
        <v>43232</v>
      </c>
      <c r="B402" s="334">
        <v>180163484</v>
      </c>
      <c r="C402" s="335">
        <v>1</v>
      </c>
      <c r="D402" s="336">
        <v>184363</v>
      </c>
      <c r="E402" s="337"/>
      <c r="F402" s="335"/>
      <c r="G402" s="336"/>
      <c r="H402" s="337"/>
      <c r="I402" s="338">
        <v>832826</v>
      </c>
      <c r="J402" s="336" t="s">
        <v>17</v>
      </c>
      <c r="K402" s="328"/>
      <c r="L402" s="328"/>
      <c r="M402" s="328"/>
      <c r="N402" s="328"/>
      <c r="O402" s="366"/>
      <c r="P402" s="366"/>
    </row>
    <row r="403" spans="1:16" x14ac:dyDescent="0.25">
      <c r="A403" s="333">
        <v>43234</v>
      </c>
      <c r="B403" s="334">
        <v>180163659</v>
      </c>
      <c r="C403" s="335">
        <v>1</v>
      </c>
      <c r="D403" s="336">
        <v>91438</v>
      </c>
      <c r="E403" s="337">
        <v>180042887</v>
      </c>
      <c r="F403" s="335">
        <v>10</v>
      </c>
      <c r="G403" s="336">
        <v>777438</v>
      </c>
      <c r="H403" s="337"/>
      <c r="I403" s="338"/>
      <c r="J403" s="336"/>
      <c r="K403" s="328"/>
      <c r="L403" s="328"/>
      <c r="M403" s="328"/>
      <c r="N403" s="328"/>
      <c r="O403" s="366"/>
      <c r="P403" s="366"/>
    </row>
    <row r="404" spans="1:16" x14ac:dyDescent="0.25">
      <c r="A404" s="333">
        <v>43234</v>
      </c>
      <c r="B404" s="334">
        <v>180163687</v>
      </c>
      <c r="C404" s="335">
        <v>31</v>
      </c>
      <c r="D404" s="336">
        <v>3197688</v>
      </c>
      <c r="E404" s="337"/>
      <c r="F404" s="335"/>
      <c r="G404" s="336"/>
      <c r="H404" s="337"/>
      <c r="I404" s="338"/>
      <c r="J404" s="336"/>
      <c r="K404" s="328"/>
      <c r="L404" s="328"/>
      <c r="M404" s="328"/>
      <c r="N404" s="328"/>
      <c r="O404" s="366"/>
      <c r="P404" s="366"/>
    </row>
    <row r="405" spans="1:16" x14ac:dyDescent="0.25">
      <c r="A405" s="333">
        <v>43234</v>
      </c>
      <c r="B405" s="334">
        <v>180163695</v>
      </c>
      <c r="C405" s="335">
        <v>2</v>
      </c>
      <c r="D405" s="336">
        <v>147088</v>
      </c>
      <c r="E405" s="337"/>
      <c r="F405" s="335"/>
      <c r="G405" s="336"/>
      <c r="H405" s="337"/>
      <c r="I405" s="338"/>
      <c r="J405" s="336"/>
      <c r="K405" s="328"/>
      <c r="L405" s="328"/>
      <c r="M405" s="328"/>
      <c r="N405" s="328"/>
      <c r="O405" s="366"/>
      <c r="P405" s="366"/>
    </row>
    <row r="406" spans="1:16" x14ac:dyDescent="0.25">
      <c r="A406" s="333">
        <v>43234</v>
      </c>
      <c r="B406" s="334">
        <v>180163743</v>
      </c>
      <c r="C406" s="335">
        <v>13</v>
      </c>
      <c r="D406" s="336">
        <v>1140213</v>
      </c>
      <c r="E406" s="337"/>
      <c r="F406" s="335"/>
      <c r="G406" s="336"/>
      <c r="H406" s="337"/>
      <c r="I406" s="338"/>
      <c r="J406" s="336"/>
      <c r="K406" s="328"/>
      <c r="L406" s="328"/>
      <c r="M406" s="328"/>
      <c r="N406" s="328"/>
      <c r="O406" s="366"/>
      <c r="P406" s="366"/>
    </row>
    <row r="407" spans="1:16" x14ac:dyDescent="0.25">
      <c r="A407" s="333">
        <v>43234</v>
      </c>
      <c r="B407" s="334">
        <v>180163749</v>
      </c>
      <c r="C407" s="335">
        <v>1</v>
      </c>
      <c r="D407" s="336">
        <v>105788</v>
      </c>
      <c r="E407" s="337"/>
      <c r="F407" s="335"/>
      <c r="G407" s="336"/>
      <c r="H407" s="337"/>
      <c r="I407" s="338">
        <v>3904777</v>
      </c>
      <c r="J407" s="336" t="s">
        <v>17</v>
      </c>
      <c r="K407" s="328"/>
      <c r="L407" s="328"/>
      <c r="M407" s="328"/>
      <c r="N407" s="328"/>
      <c r="O407" s="366"/>
      <c r="P407" s="366"/>
    </row>
    <row r="408" spans="1:16" x14ac:dyDescent="0.25">
      <c r="A408" s="333">
        <v>43235</v>
      </c>
      <c r="B408" s="334">
        <v>180163785</v>
      </c>
      <c r="C408" s="335">
        <v>2</v>
      </c>
      <c r="D408" s="336">
        <v>149363</v>
      </c>
      <c r="E408" s="337">
        <v>180042918</v>
      </c>
      <c r="F408" s="335">
        <v>3</v>
      </c>
      <c r="G408" s="336">
        <v>296013</v>
      </c>
      <c r="H408" s="337"/>
      <c r="I408" s="338"/>
      <c r="J408" s="336"/>
      <c r="K408" s="328"/>
      <c r="L408" s="328"/>
      <c r="M408" s="328"/>
      <c r="N408" s="328"/>
      <c r="O408" s="366"/>
      <c r="P408" s="366"/>
    </row>
    <row r="409" spans="1:16" x14ac:dyDescent="0.25">
      <c r="A409" s="333">
        <v>43235</v>
      </c>
      <c r="B409" s="334">
        <v>180163817</v>
      </c>
      <c r="C409" s="335">
        <v>31</v>
      </c>
      <c r="D409" s="336">
        <v>3109925</v>
      </c>
      <c r="E409" s="337"/>
      <c r="F409" s="335"/>
      <c r="G409" s="336"/>
      <c r="H409" s="337"/>
      <c r="I409" s="338"/>
      <c r="J409" s="336"/>
      <c r="K409" s="328"/>
      <c r="L409" s="328"/>
      <c r="M409" s="328"/>
      <c r="N409" s="328"/>
      <c r="O409" s="366"/>
      <c r="P409" s="366"/>
    </row>
    <row r="410" spans="1:16" x14ac:dyDescent="0.25">
      <c r="A410" s="333">
        <v>43235</v>
      </c>
      <c r="B410" s="334">
        <v>180163853</v>
      </c>
      <c r="C410" s="335">
        <v>1</v>
      </c>
      <c r="D410" s="336">
        <v>92050</v>
      </c>
      <c r="E410" s="337"/>
      <c r="F410" s="335"/>
      <c r="G410" s="336"/>
      <c r="H410" s="337"/>
      <c r="I410" s="338"/>
      <c r="J410" s="336"/>
      <c r="K410" s="328"/>
      <c r="L410" s="328"/>
      <c r="M410" s="328"/>
      <c r="N410" s="328"/>
      <c r="O410" s="366"/>
      <c r="P410" s="366"/>
    </row>
    <row r="411" spans="1:16" x14ac:dyDescent="0.25">
      <c r="A411" s="333">
        <v>43235</v>
      </c>
      <c r="B411" s="334">
        <v>180163883</v>
      </c>
      <c r="C411" s="335">
        <v>8</v>
      </c>
      <c r="D411" s="336">
        <v>843325</v>
      </c>
      <c r="E411" s="337"/>
      <c r="F411" s="335"/>
      <c r="G411" s="336"/>
      <c r="H411" s="337"/>
      <c r="I411" s="338"/>
      <c r="J411" s="336"/>
      <c r="K411" s="328"/>
      <c r="L411" s="328"/>
      <c r="M411" s="328"/>
      <c r="N411" s="328"/>
      <c r="O411" s="366"/>
      <c r="P411" s="366"/>
    </row>
    <row r="412" spans="1:16" x14ac:dyDescent="0.25">
      <c r="A412" s="333">
        <v>43235</v>
      </c>
      <c r="B412" s="334">
        <v>180163885</v>
      </c>
      <c r="C412" s="335">
        <v>1</v>
      </c>
      <c r="D412" s="336">
        <v>92050</v>
      </c>
      <c r="E412" s="337"/>
      <c r="F412" s="335"/>
      <c r="G412" s="336"/>
      <c r="H412" s="337"/>
      <c r="I412" s="338"/>
      <c r="J412" s="336"/>
      <c r="K412" s="328"/>
      <c r="L412" s="328"/>
      <c r="M412" s="328"/>
      <c r="N412" s="328"/>
      <c r="O412" s="366"/>
      <c r="P412" s="366"/>
    </row>
    <row r="413" spans="1:16" x14ac:dyDescent="0.25">
      <c r="A413" s="333">
        <v>43235</v>
      </c>
      <c r="B413" s="334">
        <v>180163889</v>
      </c>
      <c r="C413" s="335">
        <v>1</v>
      </c>
      <c r="D413" s="336">
        <v>80063</v>
      </c>
      <c r="E413" s="337"/>
      <c r="F413" s="335"/>
      <c r="G413" s="336"/>
      <c r="H413" s="337"/>
      <c r="I413" s="338">
        <v>4070761</v>
      </c>
      <c r="J413" s="336" t="s">
        <v>17</v>
      </c>
      <c r="K413" s="328"/>
      <c r="L413" s="328"/>
      <c r="M413" s="328"/>
      <c r="N413" s="328"/>
      <c r="O413" s="366"/>
      <c r="P413" s="366"/>
    </row>
    <row r="414" spans="1:16" x14ac:dyDescent="0.25">
      <c r="A414" s="333">
        <v>43236</v>
      </c>
      <c r="B414" s="334">
        <v>180163930</v>
      </c>
      <c r="C414" s="335">
        <v>3</v>
      </c>
      <c r="D414" s="336">
        <v>228725</v>
      </c>
      <c r="E414" s="337">
        <v>180042960</v>
      </c>
      <c r="F414" s="335">
        <v>4</v>
      </c>
      <c r="G414" s="336">
        <v>455350</v>
      </c>
      <c r="H414" s="337"/>
      <c r="I414" s="338"/>
      <c r="J414" s="336"/>
      <c r="K414" s="328"/>
      <c r="L414" s="328"/>
      <c r="M414" s="328"/>
      <c r="N414" s="328"/>
      <c r="O414" s="366"/>
      <c r="P414" s="366"/>
    </row>
    <row r="415" spans="1:16" x14ac:dyDescent="0.25">
      <c r="A415" s="333">
        <v>43236</v>
      </c>
      <c r="B415" s="334">
        <v>180163952</v>
      </c>
      <c r="C415" s="335">
        <v>16</v>
      </c>
      <c r="D415" s="336">
        <v>1643950</v>
      </c>
      <c r="E415" s="337"/>
      <c r="F415" s="335"/>
      <c r="G415" s="336"/>
      <c r="H415" s="337"/>
      <c r="I415" s="338"/>
      <c r="J415" s="336"/>
      <c r="K415" s="328"/>
      <c r="L415" s="328"/>
      <c r="M415" s="328"/>
      <c r="N415" s="328"/>
      <c r="O415" s="366"/>
      <c r="P415" s="366"/>
    </row>
    <row r="416" spans="1:16" x14ac:dyDescent="0.25">
      <c r="A416" s="333">
        <v>43236</v>
      </c>
      <c r="B416" s="334">
        <v>180163994</v>
      </c>
      <c r="C416" s="335">
        <v>5</v>
      </c>
      <c r="D416" s="336">
        <v>440038</v>
      </c>
      <c r="E416" s="337"/>
      <c r="F416" s="335"/>
      <c r="G416" s="336"/>
      <c r="H416" s="337"/>
      <c r="I416" s="338">
        <v>1857363</v>
      </c>
      <c r="J416" s="336" t="s">
        <v>17</v>
      </c>
      <c r="K416" s="328"/>
      <c r="L416" s="328"/>
      <c r="M416" s="328"/>
      <c r="N416" s="328"/>
      <c r="O416" s="366"/>
      <c r="P416" s="366"/>
    </row>
    <row r="417" spans="1:16" x14ac:dyDescent="0.25">
      <c r="A417" s="333">
        <v>43237</v>
      </c>
      <c r="B417" s="334">
        <v>180164041</v>
      </c>
      <c r="C417" s="335">
        <v>2</v>
      </c>
      <c r="D417" s="336">
        <v>207113</v>
      </c>
      <c r="E417" s="337">
        <v>180042987</v>
      </c>
      <c r="F417" s="335">
        <v>5</v>
      </c>
      <c r="G417" s="336">
        <v>525438</v>
      </c>
      <c r="H417" s="337"/>
      <c r="I417" s="338"/>
      <c r="J417" s="336"/>
      <c r="K417" s="328"/>
      <c r="L417" s="328"/>
      <c r="M417" s="328"/>
      <c r="N417" s="328"/>
      <c r="O417" s="366"/>
      <c r="P417" s="366"/>
    </row>
    <row r="418" spans="1:16" x14ac:dyDescent="0.25">
      <c r="A418" s="333">
        <v>43237</v>
      </c>
      <c r="B418" s="334">
        <v>150164065</v>
      </c>
      <c r="C418" s="335">
        <v>19</v>
      </c>
      <c r="D418" s="336">
        <v>1803375</v>
      </c>
      <c r="E418" s="337"/>
      <c r="F418" s="335"/>
      <c r="G418" s="336"/>
      <c r="H418" s="337"/>
      <c r="I418" s="338"/>
      <c r="J418" s="336"/>
      <c r="K418" s="328"/>
      <c r="L418" s="328"/>
      <c r="M418" s="328"/>
      <c r="N418" s="328"/>
      <c r="O418" s="366"/>
      <c r="P418" s="366"/>
    </row>
    <row r="419" spans="1:16" x14ac:dyDescent="0.25">
      <c r="A419" s="333">
        <v>43237</v>
      </c>
      <c r="B419" s="334">
        <v>180164116</v>
      </c>
      <c r="C419" s="335">
        <v>1</v>
      </c>
      <c r="D419" s="336">
        <v>152338</v>
      </c>
      <c r="E419" s="337"/>
      <c r="F419" s="335"/>
      <c r="G419" s="336"/>
      <c r="H419" s="337"/>
      <c r="I419" s="338">
        <v>1637388</v>
      </c>
      <c r="J419" s="336" t="s">
        <v>17</v>
      </c>
      <c r="K419" s="328"/>
      <c r="L419" s="328"/>
      <c r="M419" s="328"/>
      <c r="N419" s="328"/>
      <c r="O419" s="366"/>
      <c r="P419" s="366"/>
    </row>
    <row r="420" spans="1:16" x14ac:dyDescent="0.25">
      <c r="A420" s="333">
        <v>43238</v>
      </c>
      <c r="B420" s="334">
        <v>180164150</v>
      </c>
      <c r="C420" s="335">
        <v>2</v>
      </c>
      <c r="D420" s="336">
        <v>202125</v>
      </c>
      <c r="E420" s="337">
        <v>180043012</v>
      </c>
      <c r="F420" s="335">
        <v>8</v>
      </c>
      <c r="G420" s="336">
        <v>825388</v>
      </c>
      <c r="H420" s="337"/>
      <c r="I420" s="338"/>
      <c r="J420" s="336"/>
      <c r="K420" s="328"/>
      <c r="L420" s="328"/>
      <c r="M420" s="328"/>
      <c r="N420" s="328"/>
      <c r="O420" s="366"/>
      <c r="P420" s="366"/>
    </row>
    <row r="421" spans="1:16" x14ac:dyDescent="0.25">
      <c r="A421" s="333">
        <v>43238</v>
      </c>
      <c r="B421" s="334">
        <v>180164158</v>
      </c>
      <c r="C421" s="335">
        <v>1</v>
      </c>
      <c r="D421" s="336">
        <v>88200</v>
      </c>
      <c r="E421" s="337"/>
      <c r="F421" s="335"/>
      <c r="G421" s="336"/>
      <c r="H421" s="337"/>
      <c r="I421" s="338"/>
      <c r="J421" s="336"/>
      <c r="K421" s="328"/>
      <c r="L421" s="328"/>
      <c r="M421" s="328"/>
      <c r="N421" s="328"/>
      <c r="O421" s="366"/>
      <c r="P421" s="366"/>
    </row>
    <row r="422" spans="1:16" x14ac:dyDescent="0.25">
      <c r="A422" s="333">
        <v>43238</v>
      </c>
      <c r="B422" s="334">
        <v>180164192</v>
      </c>
      <c r="C422" s="335">
        <v>3</v>
      </c>
      <c r="D422" s="336">
        <v>232225</v>
      </c>
      <c r="E422" s="337"/>
      <c r="F422" s="335"/>
      <c r="G422" s="336"/>
      <c r="H422" s="337"/>
      <c r="I422" s="338"/>
      <c r="J422" s="336"/>
      <c r="K422" s="328"/>
      <c r="L422" s="328"/>
      <c r="M422" s="328"/>
      <c r="N422" s="328"/>
      <c r="O422" s="366"/>
      <c r="P422" s="366"/>
    </row>
    <row r="423" spans="1:16" x14ac:dyDescent="0.25">
      <c r="A423" s="333">
        <v>43238</v>
      </c>
      <c r="B423" s="334">
        <v>180164194</v>
      </c>
      <c r="C423" s="335">
        <v>21</v>
      </c>
      <c r="D423" s="336">
        <v>2125463</v>
      </c>
      <c r="E423" s="337"/>
      <c r="F423" s="335"/>
      <c r="G423" s="336"/>
      <c r="H423" s="337"/>
      <c r="I423" s="338"/>
      <c r="J423" s="336"/>
      <c r="K423" s="328"/>
      <c r="L423" s="328"/>
      <c r="M423" s="328"/>
      <c r="N423" s="328"/>
      <c r="O423" s="366"/>
      <c r="P423" s="366"/>
    </row>
    <row r="424" spans="1:16" x14ac:dyDescent="0.25">
      <c r="A424" s="333">
        <v>43238</v>
      </c>
      <c r="B424" s="334">
        <v>180162240</v>
      </c>
      <c r="C424" s="335">
        <v>3</v>
      </c>
      <c r="D424" s="336">
        <v>354988</v>
      </c>
      <c r="E424" s="337"/>
      <c r="F424" s="335"/>
      <c r="G424" s="336"/>
      <c r="H424" s="337"/>
      <c r="I424" s="338"/>
      <c r="J424" s="336"/>
      <c r="K424" s="328"/>
      <c r="L424" s="328"/>
      <c r="M424" s="328"/>
      <c r="N424" s="328"/>
      <c r="O424" s="366"/>
      <c r="P424" s="366"/>
    </row>
    <row r="425" spans="1:16" x14ac:dyDescent="0.25">
      <c r="A425" s="333">
        <v>43238</v>
      </c>
      <c r="B425" s="334">
        <v>180162245</v>
      </c>
      <c r="C425" s="335">
        <v>2</v>
      </c>
      <c r="D425" s="336">
        <v>162225</v>
      </c>
      <c r="E425" s="337"/>
      <c r="F425" s="335"/>
      <c r="G425" s="336"/>
      <c r="H425" s="337"/>
      <c r="I425" s="338">
        <v>2339838</v>
      </c>
      <c r="J425" s="336" t="s">
        <v>17</v>
      </c>
      <c r="K425" s="328"/>
      <c r="L425" s="328"/>
      <c r="M425" s="328"/>
      <c r="N425" s="328"/>
      <c r="O425" s="366"/>
      <c r="P425" s="366"/>
    </row>
    <row r="426" spans="1:16" x14ac:dyDescent="0.25">
      <c r="A426" s="333">
        <v>43239</v>
      </c>
      <c r="B426" s="334">
        <v>180164288</v>
      </c>
      <c r="C426" s="335">
        <v>1</v>
      </c>
      <c r="D426" s="336">
        <v>115063</v>
      </c>
      <c r="E426" s="337">
        <v>180043057</v>
      </c>
      <c r="F426" s="335">
        <v>10</v>
      </c>
      <c r="G426" s="336">
        <v>1069863</v>
      </c>
      <c r="H426" s="337"/>
      <c r="I426" s="338"/>
      <c r="J426" s="336"/>
      <c r="K426" s="328"/>
      <c r="L426" s="328"/>
      <c r="M426" s="328"/>
      <c r="N426" s="328"/>
      <c r="O426" s="366"/>
      <c r="P426" s="366"/>
    </row>
    <row r="427" spans="1:16" x14ac:dyDescent="0.25">
      <c r="A427" s="333">
        <v>43239</v>
      </c>
      <c r="B427" s="334">
        <v>180164366</v>
      </c>
      <c r="C427" s="335">
        <v>22</v>
      </c>
      <c r="D427" s="336">
        <v>2403538</v>
      </c>
      <c r="E427" s="337"/>
      <c r="F427" s="335"/>
      <c r="G427" s="336"/>
      <c r="H427" s="337"/>
      <c r="I427" s="338">
        <v>1448738</v>
      </c>
      <c r="J427" s="336" t="s">
        <v>17</v>
      </c>
      <c r="K427" s="328"/>
      <c r="L427" s="328"/>
      <c r="M427" s="328"/>
      <c r="N427" s="328"/>
      <c r="O427" s="366"/>
      <c r="P427" s="366"/>
    </row>
    <row r="428" spans="1:16" x14ac:dyDescent="0.25">
      <c r="A428" s="333">
        <v>43241</v>
      </c>
      <c r="B428" s="334">
        <v>180164589</v>
      </c>
      <c r="C428" s="335">
        <v>29</v>
      </c>
      <c r="D428" s="336">
        <v>3071863</v>
      </c>
      <c r="E428" s="337">
        <v>180043127</v>
      </c>
      <c r="F428" s="335">
        <v>14</v>
      </c>
      <c r="G428" s="336">
        <v>1389763</v>
      </c>
      <c r="H428" s="337"/>
      <c r="I428" s="338"/>
      <c r="J428" s="336"/>
      <c r="K428" s="328"/>
      <c r="L428" s="328"/>
      <c r="M428" s="328"/>
      <c r="N428" s="328"/>
      <c r="O428" s="366"/>
      <c r="P428" s="366"/>
    </row>
    <row r="429" spans="1:16" x14ac:dyDescent="0.25">
      <c r="A429" s="333">
        <v>43241</v>
      </c>
      <c r="B429" s="334">
        <v>180164630</v>
      </c>
      <c r="C429" s="335">
        <v>10</v>
      </c>
      <c r="D429" s="336">
        <v>1170138</v>
      </c>
      <c r="E429" s="337"/>
      <c r="F429" s="335"/>
      <c r="G429" s="336"/>
      <c r="H429" s="337"/>
      <c r="I429" s="338"/>
      <c r="J429" s="336"/>
      <c r="K429" s="328"/>
      <c r="L429" s="328"/>
      <c r="M429" s="328"/>
      <c r="N429" s="328"/>
      <c r="O429" s="366"/>
      <c r="P429" s="366"/>
    </row>
    <row r="430" spans="1:16" x14ac:dyDescent="0.25">
      <c r="A430" s="333">
        <v>43241</v>
      </c>
      <c r="B430" s="334">
        <v>180164636</v>
      </c>
      <c r="C430" s="335">
        <v>1</v>
      </c>
      <c r="D430" s="336">
        <v>100013</v>
      </c>
      <c r="E430" s="337"/>
      <c r="F430" s="335"/>
      <c r="G430" s="336"/>
      <c r="H430" s="337"/>
      <c r="I430" s="338">
        <v>2952251</v>
      </c>
      <c r="J430" s="336" t="s">
        <v>17</v>
      </c>
      <c r="K430" s="328"/>
      <c r="L430" s="328"/>
      <c r="M430" s="328"/>
      <c r="N430" s="328"/>
      <c r="O430" s="366"/>
      <c r="P430" s="366"/>
    </row>
    <row r="431" spans="1:16" x14ac:dyDescent="0.25">
      <c r="A431" s="333">
        <v>43242</v>
      </c>
      <c r="B431" s="334">
        <v>180164668</v>
      </c>
      <c r="C431" s="335">
        <v>1</v>
      </c>
      <c r="D431" s="336">
        <v>108063</v>
      </c>
      <c r="E431" s="337">
        <v>180043153</v>
      </c>
      <c r="F431" s="335">
        <v>9</v>
      </c>
      <c r="G431" s="336">
        <v>885850</v>
      </c>
      <c r="H431" s="337"/>
      <c r="I431" s="338"/>
      <c r="J431" s="336"/>
      <c r="K431" s="328"/>
      <c r="L431" s="328"/>
      <c r="M431" s="328"/>
      <c r="N431" s="328"/>
      <c r="O431" s="366"/>
      <c r="P431" s="366"/>
    </row>
    <row r="432" spans="1:16" x14ac:dyDescent="0.25">
      <c r="A432" s="333">
        <v>43242</v>
      </c>
      <c r="B432" s="334">
        <v>180164703</v>
      </c>
      <c r="C432" s="335">
        <v>23</v>
      </c>
      <c r="D432" s="336">
        <v>2401875</v>
      </c>
      <c r="E432" s="337"/>
      <c r="F432" s="335"/>
      <c r="G432" s="336"/>
      <c r="H432" s="337"/>
      <c r="I432" s="338"/>
      <c r="J432" s="336"/>
      <c r="K432" s="328"/>
      <c r="L432" s="328"/>
      <c r="M432" s="328"/>
      <c r="N432" s="328"/>
      <c r="O432" s="366"/>
      <c r="P432" s="366"/>
    </row>
    <row r="433" spans="1:16" x14ac:dyDescent="0.25">
      <c r="A433" s="333">
        <v>43242</v>
      </c>
      <c r="B433" s="334">
        <v>180164755</v>
      </c>
      <c r="C433" s="335">
        <v>23</v>
      </c>
      <c r="D433" s="336">
        <v>2208675</v>
      </c>
      <c r="E433" s="337"/>
      <c r="F433" s="335"/>
      <c r="G433" s="336"/>
      <c r="H433" s="337"/>
      <c r="I433" s="338"/>
      <c r="J433" s="336"/>
      <c r="K433" s="328"/>
      <c r="L433" s="328"/>
      <c r="M433" s="328"/>
      <c r="N433" s="328"/>
      <c r="O433" s="366"/>
      <c r="P433" s="366"/>
    </row>
    <row r="434" spans="1:16" x14ac:dyDescent="0.25">
      <c r="A434" s="333">
        <v>43242</v>
      </c>
      <c r="B434" s="334">
        <v>180164763</v>
      </c>
      <c r="C434" s="335">
        <v>1</v>
      </c>
      <c r="D434" s="336">
        <v>132913</v>
      </c>
      <c r="E434" s="337"/>
      <c r="F434" s="335"/>
      <c r="G434" s="336"/>
      <c r="H434" s="337"/>
      <c r="I434" s="338">
        <v>3965676</v>
      </c>
      <c r="J434" s="336" t="s">
        <v>17</v>
      </c>
      <c r="K434" s="328"/>
      <c r="L434" s="328"/>
      <c r="M434" s="328"/>
      <c r="N434" s="328"/>
      <c r="O434" s="366"/>
      <c r="P434" s="366"/>
    </row>
    <row r="435" spans="1:16" x14ac:dyDescent="0.25">
      <c r="A435" s="333">
        <v>43243</v>
      </c>
      <c r="B435" s="334">
        <v>180164816</v>
      </c>
      <c r="C435" s="335">
        <v>38</v>
      </c>
      <c r="D435" s="336">
        <v>3850963</v>
      </c>
      <c r="E435" s="337">
        <v>180043176</v>
      </c>
      <c r="F435" s="335">
        <v>11</v>
      </c>
      <c r="G435" s="336">
        <v>1140213</v>
      </c>
      <c r="H435" s="337"/>
      <c r="I435" s="338"/>
      <c r="J435" s="336"/>
      <c r="K435" s="328"/>
      <c r="L435" s="328"/>
      <c r="M435" s="328"/>
      <c r="N435" s="328"/>
      <c r="O435" s="366"/>
      <c r="P435" s="366"/>
    </row>
    <row r="436" spans="1:16" x14ac:dyDescent="0.25">
      <c r="A436" s="333">
        <v>43243</v>
      </c>
      <c r="B436" s="334">
        <v>180164827</v>
      </c>
      <c r="C436" s="335">
        <v>2</v>
      </c>
      <c r="D436" s="336">
        <v>232575</v>
      </c>
      <c r="E436" s="337"/>
      <c r="F436" s="335"/>
      <c r="G436" s="336"/>
      <c r="H436" s="337"/>
      <c r="I436" s="338"/>
      <c r="J436" s="336"/>
      <c r="K436" s="328"/>
      <c r="L436" s="328"/>
      <c r="M436" s="328"/>
      <c r="N436" s="328"/>
      <c r="O436" s="366"/>
      <c r="P436" s="366"/>
    </row>
    <row r="437" spans="1:16" x14ac:dyDescent="0.25">
      <c r="A437" s="333">
        <v>43243</v>
      </c>
      <c r="B437" s="334">
        <v>180164837</v>
      </c>
      <c r="C437" s="335">
        <v>2</v>
      </c>
      <c r="D437" s="336">
        <v>251475</v>
      </c>
      <c r="E437" s="337"/>
      <c r="F437" s="335"/>
      <c r="G437" s="336"/>
      <c r="H437" s="337"/>
      <c r="I437" s="338"/>
      <c r="J437" s="336"/>
      <c r="K437" s="328"/>
      <c r="L437" s="328"/>
      <c r="M437" s="328"/>
      <c r="N437" s="328"/>
      <c r="O437" s="366"/>
      <c r="P437" s="366"/>
    </row>
    <row r="438" spans="1:16" x14ac:dyDescent="0.25">
      <c r="A438" s="333">
        <v>43243</v>
      </c>
      <c r="B438" s="334">
        <v>180164896</v>
      </c>
      <c r="C438" s="335">
        <v>10</v>
      </c>
      <c r="D438" s="336">
        <v>953575</v>
      </c>
      <c r="E438" s="337"/>
      <c r="F438" s="335"/>
      <c r="G438" s="336"/>
      <c r="H438" s="337"/>
      <c r="I438" s="338"/>
      <c r="J438" s="336"/>
      <c r="K438" s="328"/>
      <c r="L438" s="328"/>
      <c r="M438" s="328"/>
      <c r="N438" s="328"/>
      <c r="O438" s="366"/>
      <c r="P438" s="366"/>
    </row>
    <row r="439" spans="1:16" x14ac:dyDescent="0.25">
      <c r="A439" s="333">
        <v>43243</v>
      </c>
      <c r="B439" s="334">
        <v>180164900</v>
      </c>
      <c r="C439" s="335">
        <v>1</v>
      </c>
      <c r="D439" s="336">
        <v>80500</v>
      </c>
      <c r="E439" s="337"/>
      <c r="F439" s="335"/>
      <c r="G439" s="336"/>
      <c r="H439" s="337"/>
      <c r="I439" s="338">
        <v>4228875</v>
      </c>
      <c r="J439" s="336" t="s">
        <v>17</v>
      </c>
      <c r="K439" s="328"/>
      <c r="L439" s="328"/>
      <c r="M439" s="328"/>
      <c r="N439" s="328"/>
      <c r="O439" s="366"/>
      <c r="P439" s="366"/>
    </row>
    <row r="440" spans="1:16" x14ac:dyDescent="0.25">
      <c r="A440" s="333">
        <v>43244</v>
      </c>
      <c r="B440" s="334">
        <v>180164294</v>
      </c>
      <c r="C440" s="335">
        <v>2</v>
      </c>
      <c r="D440" s="336">
        <v>226100</v>
      </c>
      <c r="E440" s="337">
        <v>180043222</v>
      </c>
      <c r="F440" s="335">
        <v>11</v>
      </c>
      <c r="G440" s="336">
        <v>1174338</v>
      </c>
      <c r="H440" s="337"/>
      <c r="I440" s="338"/>
      <c r="J440" s="336"/>
      <c r="K440" s="328"/>
      <c r="L440" s="328"/>
      <c r="M440" s="328"/>
      <c r="N440" s="328"/>
      <c r="O440" s="366"/>
      <c r="P440" s="366"/>
    </row>
    <row r="441" spans="1:16" x14ac:dyDescent="0.25">
      <c r="A441" s="333">
        <v>43244</v>
      </c>
      <c r="B441" s="334">
        <v>180164948</v>
      </c>
      <c r="C441" s="335">
        <v>8</v>
      </c>
      <c r="D441" s="336">
        <v>800275</v>
      </c>
      <c r="E441" s="337"/>
      <c r="F441" s="335"/>
      <c r="G441" s="336"/>
      <c r="H441" s="337"/>
      <c r="I441" s="338"/>
      <c r="J441" s="336"/>
      <c r="K441" s="328"/>
      <c r="L441" s="328"/>
      <c r="M441" s="328"/>
      <c r="N441" s="328"/>
      <c r="O441" s="366"/>
      <c r="P441" s="366"/>
    </row>
    <row r="442" spans="1:16" x14ac:dyDescent="0.25">
      <c r="A442" s="333">
        <v>43244</v>
      </c>
      <c r="B442" s="334">
        <v>180164961</v>
      </c>
      <c r="C442" s="335">
        <v>1</v>
      </c>
      <c r="D442" s="336">
        <v>78488</v>
      </c>
      <c r="E442" s="337"/>
      <c r="F442" s="335"/>
      <c r="G442" s="336"/>
      <c r="H442" s="337"/>
      <c r="I442" s="338"/>
      <c r="J442" s="336"/>
      <c r="K442" s="328"/>
      <c r="L442" s="328"/>
      <c r="M442" s="328"/>
      <c r="N442" s="328"/>
      <c r="O442" s="366"/>
      <c r="P442" s="366"/>
    </row>
    <row r="443" spans="1:16" x14ac:dyDescent="0.25">
      <c r="A443" s="333">
        <v>43244</v>
      </c>
      <c r="B443" s="334">
        <v>180165014</v>
      </c>
      <c r="C443" s="335">
        <v>3</v>
      </c>
      <c r="D443" s="336">
        <v>307125</v>
      </c>
      <c r="E443" s="337"/>
      <c r="F443" s="335"/>
      <c r="G443" s="336"/>
      <c r="H443" s="337"/>
      <c r="I443" s="338">
        <v>237650</v>
      </c>
      <c r="J443" s="336" t="s">
        <v>17</v>
      </c>
      <c r="K443" s="328"/>
      <c r="L443" s="328"/>
      <c r="M443" s="328"/>
      <c r="N443" s="328"/>
      <c r="O443" s="366"/>
      <c r="P443" s="366"/>
    </row>
    <row r="444" spans="1:16" x14ac:dyDescent="0.25">
      <c r="A444" s="333">
        <v>43245</v>
      </c>
      <c r="B444" s="334">
        <v>180165084</v>
      </c>
      <c r="C444" s="335">
        <v>18</v>
      </c>
      <c r="D444" s="336">
        <v>2036213</v>
      </c>
      <c r="E444" s="337">
        <v>180043256</v>
      </c>
      <c r="F444" s="335">
        <v>14</v>
      </c>
      <c r="G444" s="336">
        <v>1254663</v>
      </c>
      <c r="H444" s="337"/>
      <c r="I444" s="338"/>
      <c r="J444" s="336"/>
      <c r="K444" s="328"/>
      <c r="L444" s="328"/>
      <c r="M444" s="328"/>
      <c r="N444" s="328"/>
      <c r="O444" s="366"/>
      <c r="P444" s="366"/>
    </row>
    <row r="445" spans="1:16" x14ac:dyDescent="0.25">
      <c r="A445" s="333">
        <v>43245</v>
      </c>
      <c r="B445" s="334">
        <v>180165140</v>
      </c>
      <c r="C445" s="335">
        <v>15</v>
      </c>
      <c r="D445" s="336">
        <v>1409538</v>
      </c>
      <c r="E445" s="337"/>
      <c r="F445" s="335"/>
      <c r="G445" s="336"/>
      <c r="H445" s="337"/>
      <c r="I445" s="338">
        <v>2191088</v>
      </c>
      <c r="J445" s="336" t="s">
        <v>17</v>
      </c>
      <c r="K445" s="328"/>
      <c r="L445" s="328"/>
      <c r="M445" s="328"/>
      <c r="N445" s="328"/>
      <c r="O445" s="366"/>
      <c r="P445" s="366"/>
    </row>
    <row r="446" spans="1:16" x14ac:dyDescent="0.25">
      <c r="A446" s="333">
        <v>43246</v>
      </c>
      <c r="B446" s="334">
        <v>180165226</v>
      </c>
      <c r="C446" s="335">
        <v>1</v>
      </c>
      <c r="D446" s="336">
        <v>80063</v>
      </c>
      <c r="E446" s="337">
        <v>180043301</v>
      </c>
      <c r="F446" s="335">
        <v>16</v>
      </c>
      <c r="G446" s="336">
        <v>1885713</v>
      </c>
      <c r="H446" s="337"/>
      <c r="I446" s="338"/>
      <c r="J446" s="336"/>
      <c r="K446" s="328"/>
      <c r="L446" s="328"/>
      <c r="M446" s="328"/>
      <c r="N446" s="328"/>
      <c r="O446" s="366"/>
      <c r="P446" s="366"/>
    </row>
    <row r="447" spans="1:16" x14ac:dyDescent="0.25">
      <c r="A447" s="333">
        <v>43246</v>
      </c>
      <c r="B447" s="334">
        <v>180165227</v>
      </c>
      <c r="C447" s="335">
        <v>1</v>
      </c>
      <c r="D447" s="336">
        <v>113050</v>
      </c>
      <c r="E447" s="337"/>
      <c r="F447" s="335"/>
      <c r="G447" s="336"/>
      <c r="H447" s="337"/>
      <c r="I447" s="338"/>
      <c r="J447" s="336"/>
      <c r="K447" s="328"/>
      <c r="L447" s="328"/>
      <c r="M447" s="328"/>
      <c r="N447" s="328"/>
      <c r="O447" s="366"/>
      <c r="P447" s="366"/>
    </row>
    <row r="448" spans="1:16" x14ac:dyDescent="0.25">
      <c r="A448" s="333">
        <v>43246</v>
      </c>
      <c r="B448" s="334">
        <v>180165234</v>
      </c>
      <c r="C448" s="335">
        <v>1</v>
      </c>
      <c r="D448" s="336">
        <v>45763</v>
      </c>
      <c r="E448" s="337"/>
      <c r="F448" s="335"/>
      <c r="G448" s="336"/>
      <c r="H448" s="337"/>
      <c r="I448" s="338"/>
      <c r="J448" s="336"/>
      <c r="K448" s="328"/>
      <c r="L448" s="328"/>
      <c r="M448" s="328"/>
      <c r="N448" s="328"/>
      <c r="O448" s="366"/>
      <c r="P448" s="366"/>
    </row>
    <row r="449" spans="1:16" x14ac:dyDescent="0.25">
      <c r="A449" s="333">
        <v>43246</v>
      </c>
      <c r="B449" s="334">
        <v>180165288</v>
      </c>
      <c r="C449" s="335">
        <v>39</v>
      </c>
      <c r="D449" s="336">
        <v>4185475</v>
      </c>
      <c r="E449" s="337"/>
      <c r="F449" s="335"/>
      <c r="G449" s="336"/>
      <c r="H449" s="337"/>
      <c r="I449" s="338"/>
      <c r="J449" s="336"/>
      <c r="K449" s="328"/>
      <c r="L449" s="328"/>
      <c r="M449" s="328"/>
      <c r="N449" s="328"/>
      <c r="O449" s="366"/>
      <c r="P449" s="366"/>
    </row>
    <row r="450" spans="1:16" x14ac:dyDescent="0.25">
      <c r="A450" s="333">
        <v>43246</v>
      </c>
      <c r="B450" s="334">
        <v>180165311</v>
      </c>
      <c r="C450" s="335">
        <v>2</v>
      </c>
      <c r="D450" s="336">
        <v>151550</v>
      </c>
      <c r="E450" s="337"/>
      <c r="F450" s="335"/>
      <c r="G450" s="336"/>
      <c r="H450" s="337"/>
      <c r="I450" s="338">
        <v>2690188</v>
      </c>
      <c r="J450" s="336" t="s">
        <v>17</v>
      </c>
      <c r="K450" s="328"/>
      <c r="L450" s="328"/>
      <c r="M450" s="328"/>
      <c r="N450" s="328"/>
      <c r="O450" s="366"/>
      <c r="P450" s="366"/>
    </row>
    <row r="451" spans="1:16" x14ac:dyDescent="0.25">
      <c r="A451" s="333">
        <v>43248</v>
      </c>
      <c r="B451" s="334">
        <v>180165533</v>
      </c>
      <c r="C451" s="335">
        <v>2</v>
      </c>
      <c r="D451" s="336">
        <v>184013</v>
      </c>
      <c r="E451" s="337">
        <v>180043377</v>
      </c>
      <c r="F451" s="335">
        <v>9</v>
      </c>
      <c r="G451" s="336">
        <v>854963</v>
      </c>
      <c r="H451" s="337"/>
      <c r="I451" s="338"/>
      <c r="J451" s="336"/>
      <c r="K451" s="328"/>
      <c r="L451" s="328"/>
      <c r="M451" s="328"/>
      <c r="N451" s="328"/>
      <c r="O451" s="366"/>
      <c r="P451" s="366"/>
    </row>
    <row r="452" spans="1:16" x14ac:dyDescent="0.25">
      <c r="A452" s="333">
        <v>43248</v>
      </c>
      <c r="B452" s="334">
        <v>180165578</v>
      </c>
      <c r="C452" s="335">
        <v>49</v>
      </c>
      <c r="D452" s="336">
        <v>4939813</v>
      </c>
      <c r="E452" s="337"/>
      <c r="F452" s="335"/>
      <c r="G452" s="336"/>
      <c r="H452" s="337"/>
      <c r="I452" s="338"/>
      <c r="J452" s="336"/>
      <c r="K452" s="328"/>
      <c r="L452" s="328"/>
      <c r="M452" s="328"/>
      <c r="N452" s="328"/>
      <c r="O452" s="366"/>
      <c r="P452" s="366"/>
    </row>
    <row r="453" spans="1:16" x14ac:dyDescent="0.25">
      <c r="A453" s="333">
        <v>43248</v>
      </c>
      <c r="B453" s="334">
        <v>180165584</v>
      </c>
      <c r="C453" s="335">
        <v>2</v>
      </c>
      <c r="D453" s="336">
        <v>211138</v>
      </c>
      <c r="E453" s="337"/>
      <c r="F453" s="335"/>
      <c r="G453" s="336"/>
      <c r="H453" s="337"/>
      <c r="I453" s="338"/>
      <c r="J453" s="336"/>
      <c r="K453" s="328"/>
      <c r="L453" s="328"/>
      <c r="M453" s="328"/>
      <c r="N453" s="328"/>
      <c r="O453" s="366"/>
      <c r="P453" s="366"/>
    </row>
    <row r="454" spans="1:16" x14ac:dyDescent="0.25">
      <c r="A454" s="333">
        <v>43248</v>
      </c>
      <c r="B454" s="334">
        <v>180165618</v>
      </c>
      <c r="C454" s="335">
        <v>10</v>
      </c>
      <c r="D454" s="336">
        <v>1098650</v>
      </c>
      <c r="E454" s="337"/>
      <c r="F454" s="335"/>
      <c r="G454" s="336"/>
      <c r="H454" s="337"/>
      <c r="I454" s="338"/>
      <c r="J454" s="336"/>
      <c r="K454" s="328"/>
      <c r="L454" s="328"/>
      <c r="M454" s="328"/>
      <c r="N454" s="328"/>
      <c r="O454" s="366"/>
      <c r="P454" s="366"/>
    </row>
    <row r="455" spans="1:16" x14ac:dyDescent="0.25">
      <c r="A455" s="333">
        <v>43248</v>
      </c>
      <c r="B455" s="334">
        <v>180165636</v>
      </c>
      <c r="C455" s="335">
        <v>1</v>
      </c>
      <c r="D455" s="336">
        <v>77613</v>
      </c>
      <c r="E455" s="337"/>
      <c r="F455" s="335"/>
      <c r="G455" s="336"/>
      <c r="H455" s="337"/>
      <c r="I455" s="338">
        <v>5656264</v>
      </c>
      <c r="J455" s="336" t="s">
        <v>17</v>
      </c>
      <c r="K455" s="328"/>
      <c r="L455" s="328"/>
      <c r="M455" s="328"/>
      <c r="N455" s="328"/>
      <c r="O455" s="366"/>
      <c r="P455" s="366"/>
    </row>
    <row r="456" spans="1:16" x14ac:dyDescent="0.25">
      <c r="A456" s="333">
        <v>43249</v>
      </c>
      <c r="B456" s="334">
        <v>180165673</v>
      </c>
      <c r="C456" s="335">
        <v>1</v>
      </c>
      <c r="D456" s="336">
        <v>80063</v>
      </c>
      <c r="E456" s="337">
        <v>180043406</v>
      </c>
      <c r="F456" s="335">
        <v>13</v>
      </c>
      <c r="G456" s="336">
        <v>1248625</v>
      </c>
      <c r="H456" s="337"/>
      <c r="I456" s="338"/>
      <c r="J456" s="336"/>
      <c r="K456" s="328"/>
      <c r="L456" s="328"/>
      <c r="M456" s="328"/>
      <c r="N456" s="328"/>
      <c r="O456" s="366"/>
      <c r="P456" s="366"/>
    </row>
    <row r="457" spans="1:16" x14ac:dyDescent="0.25">
      <c r="A457" s="333">
        <v>43249</v>
      </c>
      <c r="B457" s="334">
        <v>180165695</v>
      </c>
      <c r="C457" s="335">
        <v>1</v>
      </c>
      <c r="D457" s="336">
        <v>113575</v>
      </c>
      <c r="E457" s="337"/>
      <c r="F457" s="335"/>
      <c r="G457" s="336"/>
      <c r="H457" s="337"/>
      <c r="I457" s="338"/>
      <c r="J457" s="336"/>
      <c r="K457" s="328"/>
      <c r="L457" s="328"/>
      <c r="M457" s="328"/>
      <c r="N457" s="328"/>
      <c r="O457" s="366"/>
      <c r="P457" s="366"/>
    </row>
    <row r="458" spans="1:16" x14ac:dyDescent="0.25">
      <c r="A458" s="333">
        <v>43249</v>
      </c>
      <c r="B458" s="334">
        <v>180165755</v>
      </c>
      <c r="C458" s="335">
        <v>33</v>
      </c>
      <c r="D458" s="336">
        <v>3469463</v>
      </c>
      <c r="E458" s="337"/>
      <c r="F458" s="335"/>
      <c r="G458" s="336"/>
      <c r="H458" s="337"/>
      <c r="I458" s="338">
        <v>2414476</v>
      </c>
      <c r="J458" s="336" t="s">
        <v>17</v>
      </c>
      <c r="K458" s="328"/>
      <c r="L458" s="328"/>
      <c r="M458" s="328"/>
      <c r="N458" s="328"/>
      <c r="O458" s="366"/>
      <c r="P458" s="366"/>
    </row>
    <row r="459" spans="1:16" x14ac:dyDescent="0.25">
      <c r="A459" s="333">
        <v>43250</v>
      </c>
      <c r="B459" s="334">
        <v>180165832</v>
      </c>
      <c r="C459" s="335">
        <v>1</v>
      </c>
      <c r="D459" s="336">
        <v>79013</v>
      </c>
      <c r="E459" s="337">
        <v>180043439</v>
      </c>
      <c r="F459" s="335">
        <v>14</v>
      </c>
      <c r="G459" s="336">
        <v>1140738</v>
      </c>
      <c r="H459" s="337"/>
      <c r="I459" s="338"/>
      <c r="J459" s="336"/>
      <c r="K459" s="328"/>
      <c r="L459" s="328"/>
      <c r="M459" s="328"/>
      <c r="N459" s="328"/>
      <c r="O459" s="366"/>
      <c r="P459" s="366"/>
    </row>
    <row r="460" spans="1:16" x14ac:dyDescent="0.25">
      <c r="A460" s="333">
        <v>43250</v>
      </c>
      <c r="B460" s="334">
        <v>180165865</v>
      </c>
      <c r="C460" s="335">
        <v>23</v>
      </c>
      <c r="D460" s="336">
        <v>2557713</v>
      </c>
      <c r="E460" s="337"/>
      <c r="F460" s="335"/>
      <c r="G460" s="336"/>
      <c r="H460" s="337"/>
      <c r="I460" s="338"/>
      <c r="J460" s="336"/>
      <c r="K460" s="328"/>
      <c r="L460" s="328"/>
      <c r="M460" s="328"/>
      <c r="N460" s="328"/>
      <c r="O460" s="366"/>
      <c r="P460" s="366"/>
    </row>
    <row r="461" spans="1:16" x14ac:dyDescent="0.25">
      <c r="A461" s="333">
        <v>43250</v>
      </c>
      <c r="B461" s="334">
        <v>180165940</v>
      </c>
      <c r="C461" s="335">
        <v>17</v>
      </c>
      <c r="D461" s="336">
        <v>1689275</v>
      </c>
      <c r="E461" s="337"/>
      <c r="F461" s="335"/>
      <c r="G461" s="336"/>
      <c r="H461" s="337"/>
      <c r="I461" s="338">
        <v>3185263</v>
      </c>
      <c r="J461" s="336" t="s">
        <v>17</v>
      </c>
      <c r="K461" s="328"/>
      <c r="L461" s="328"/>
      <c r="M461" s="328"/>
      <c r="N461" s="328"/>
      <c r="O461" s="366"/>
      <c r="P461" s="366"/>
    </row>
    <row r="462" spans="1:16" x14ac:dyDescent="0.25">
      <c r="A462" s="333">
        <v>43251</v>
      </c>
      <c r="B462" s="334">
        <v>180166024</v>
      </c>
      <c r="C462" s="335">
        <v>26</v>
      </c>
      <c r="D462" s="336">
        <v>2690363</v>
      </c>
      <c r="E462" s="337">
        <v>180043472</v>
      </c>
      <c r="F462" s="335">
        <v>16</v>
      </c>
      <c r="G462" s="336">
        <v>1543938</v>
      </c>
      <c r="H462" s="337"/>
      <c r="I462" s="338"/>
      <c r="J462" s="336"/>
      <c r="K462" s="328"/>
      <c r="L462" s="328"/>
      <c r="M462" s="328"/>
      <c r="N462" s="328"/>
      <c r="O462" s="366"/>
      <c r="P462" s="366"/>
    </row>
    <row r="463" spans="1:16" x14ac:dyDescent="0.25">
      <c r="A463" s="333">
        <v>43251</v>
      </c>
      <c r="B463" s="334">
        <v>180166070</v>
      </c>
      <c r="C463" s="335">
        <v>2</v>
      </c>
      <c r="D463" s="336">
        <v>158025</v>
      </c>
      <c r="E463" s="337"/>
      <c r="F463" s="335"/>
      <c r="G463" s="336"/>
      <c r="H463" s="337"/>
      <c r="I463" s="338"/>
      <c r="J463" s="336"/>
      <c r="K463" s="328"/>
      <c r="L463" s="328"/>
      <c r="M463" s="328"/>
      <c r="N463" s="328"/>
      <c r="O463" s="366"/>
      <c r="P463" s="366"/>
    </row>
    <row r="464" spans="1:16" x14ac:dyDescent="0.25">
      <c r="A464" s="333">
        <v>43251</v>
      </c>
      <c r="B464" s="334">
        <v>180166096</v>
      </c>
      <c r="C464" s="335">
        <v>1</v>
      </c>
      <c r="D464" s="336">
        <v>76038</v>
      </c>
      <c r="E464" s="337"/>
      <c r="F464" s="335"/>
      <c r="G464" s="336"/>
      <c r="H464" s="337"/>
      <c r="I464" s="338"/>
      <c r="J464" s="336"/>
      <c r="K464" s="328"/>
      <c r="L464" s="328"/>
      <c r="M464" s="328"/>
      <c r="N464" s="328"/>
      <c r="O464" s="366"/>
      <c r="P464" s="366"/>
    </row>
    <row r="465" spans="1:16" x14ac:dyDescent="0.25">
      <c r="A465" s="333">
        <v>43251</v>
      </c>
      <c r="B465" s="334">
        <v>180166097</v>
      </c>
      <c r="C465" s="335">
        <v>7</v>
      </c>
      <c r="D465" s="336">
        <v>910963</v>
      </c>
      <c r="E465" s="337"/>
      <c r="F465" s="335"/>
      <c r="G465" s="336"/>
      <c r="H465" s="337"/>
      <c r="I465" s="338">
        <v>2291451</v>
      </c>
      <c r="J465" s="336" t="s">
        <v>17</v>
      </c>
      <c r="K465" s="328"/>
      <c r="L465" s="328"/>
      <c r="M465" s="328"/>
      <c r="N465" s="328"/>
      <c r="O465" s="366"/>
      <c r="P465" s="366"/>
    </row>
    <row r="466" spans="1:16" x14ac:dyDescent="0.25">
      <c r="A466" s="333">
        <v>43252</v>
      </c>
      <c r="B466" s="334">
        <v>180166156</v>
      </c>
      <c r="C466" s="335">
        <v>3</v>
      </c>
      <c r="D466" s="336">
        <v>299338</v>
      </c>
      <c r="E466" s="337">
        <v>180043510</v>
      </c>
      <c r="F466" s="335">
        <v>13</v>
      </c>
      <c r="G466" s="336">
        <v>1322300</v>
      </c>
      <c r="H466" s="337"/>
      <c r="I466" s="338"/>
      <c r="J466" s="336"/>
      <c r="K466" s="328"/>
      <c r="L466" s="328"/>
      <c r="M466" s="328"/>
      <c r="N466" s="328"/>
      <c r="O466" s="366"/>
      <c r="P466" s="366"/>
    </row>
    <row r="467" spans="1:16" x14ac:dyDescent="0.25">
      <c r="A467" s="333">
        <v>43252</v>
      </c>
      <c r="B467" s="334">
        <v>180166204</v>
      </c>
      <c r="C467" s="335">
        <v>28</v>
      </c>
      <c r="D467" s="336">
        <v>3018400</v>
      </c>
      <c r="E467" s="337"/>
      <c r="F467" s="335"/>
      <c r="G467" s="336"/>
      <c r="H467" s="337"/>
      <c r="I467" s="338"/>
      <c r="J467" s="336"/>
      <c r="K467" s="328"/>
      <c r="L467" s="328"/>
      <c r="M467" s="328"/>
      <c r="N467" s="328"/>
      <c r="O467" s="366"/>
      <c r="P467" s="366"/>
    </row>
    <row r="468" spans="1:16" x14ac:dyDescent="0.25">
      <c r="A468" s="333">
        <v>43252</v>
      </c>
      <c r="B468" s="334">
        <v>180166222</v>
      </c>
      <c r="C468" s="335">
        <v>2</v>
      </c>
      <c r="D468" s="336">
        <v>156013</v>
      </c>
      <c r="E468" s="337"/>
      <c r="F468" s="335"/>
      <c r="G468" s="336"/>
      <c r="H468" s="337"/>
      <c r="I468" s="338"/>
      <c r="J468" s="336"/>
      <c r="K468" s="328"/>
      <c r="L468" s="328"/>
      <c r="M468" s="328"/>
      <c r="N468" s="328"/>
      <c r="O468" s="366"/>
      <c r="P468" s="366"/>
    </row>
    <row r="469" spans="1:16" x14ac:dyDescent="0.25">
      <c r="A469" s="333">
        <v>43252</v>
      </c>
      <c r="B469" s="334">
        <v>180166242</v>
      </c>
      <c r="C469" s="335">
        <v>1</v>
      </c>
      <c r="D469" s="336">
        <v>120050</v>
      </c>
      <c r="E469" s="337"/>
      <c r="F469" s="335"/>
      <c r="G469" s="336"/>
      <c r="H469" s="337"/>
      <c r="I469" s="338">
        <v>2271501</v>
      </c>
      <c r="J469" s="336" t="s">
        <v>17</v>
      </c>
      <c r="K469" s="328"/>
      <c r="L469" s="328"/>
      <c r="M469" s="328"/>
      <c r="N469" s="328"/>
      <c r="O469" s="366"/>
      <c r="P469" s="366"/>
    </row>
    <row r="470" spans="1:16" x14ac:dyDescent="0.25">
      <c r="A470" s="333">
        <v>43253</v>
      </c>
      <c r="B470" s="334">
        <v>180166354</v>
      </c>
      <c r="C470" s="335">
        <v>8</v>
      </c>
      <c r="D470" s="336">
        <v>904050</v>
      </c>
      <c r="E470" s="337">
        <v>180043555</v>
      </c>
      <c r="F470" s="335">
        <v>14</v>
      </c>
      <c r="G470" s="336">
        <v>1434825</v>
      </c>
      <c r="H470" s="337"/>
      <c r="I470" s="338"/>
      <c r="J470" s="336"/>
      <c r="K470" s="328"/>
      <c r="L470" s="328"/>
      <c r="M470" s="328"/>
      <c r="N470" s="328"/>
      <c r="O470" s="366"/>
      <c r="P470" s="366"/>
    </row>
    <row r="471" spans="1:16" x14ac:dyDescent="0.25">
      <c r="A471" s="333">
        <v>43253</v>
      </c>
      <c r="B471" s="334">
        <v>180166424</v>
      </c>
      <c r="C471" s="335">
        <v>23</v>
      </c>
      <c r="D471" s="336">
        <v>2409488</v>
      </c>
      <c r="E471" s="337"/>
      <c r="F471" s="335"/>
      <c r="G471" s="336"/>
      <c r="H471" s="337"/>
      <c r="I471" s="338"/>
      <c r="J471" s="336"/>
      <c r="K471" s="328"/>
      <c r="L471" s="328"/>
      <c r="M471" s="328"/>
      <c r="N471" s="328"/>
      <c r="O471" s="366"/>
      <c r="P471" s="366"/>
    </row>
    <row r="472" spans="1:16" x14ac:dyDescent="0.25">
      <c r="A472" s="333">
        <v>43253</v>
      </c>
      <c r="B472" s="334">
        <v>180166438</v>
      </c>
      <c r="C472" s="335">
        <v>5</v>
      </c>
      <c r="D472" s="336">
        <v>461825</v>
      </c>
      <c r="E472" s="337"/>
      <c r="F472" s="335"/>
      <c r="G472" s="336"/>
      <c r="H472" s="337"/>
      <c r="I472" s="338"/>
      <c r="J472" s="336"/>
      <c r="K472" s="328"/>
      <c r="L472" s="328"/>
      <c r="M472" s="328"/>
      <c r="N472" s="328"/>
      <c r="O472" s="366"/>
      <c r="P472" s="366"/>
    </row>
    <row r="473" spans="1:16" x14ac:dyDescent="0.25">
      <c r="A473" s="333">
        <v>43253</v>
      </c>
      <c r="B473" s="334">
        <v>180166463</v>
      </c>
      <c r="C473" s="335">
        <v>3</v>
      </c>
      <c r="D473" s="336">
        <v>292513</v>
      </c>
      <c r="E473" s="337"/>
      <c r="F473" s="335"/>
      <c r="G473" s="336"/>
      <c r="H473" s="337"/>
      <c r="I473" s="338">
        <v>2633051</v>
      </c>
      <c r="J473" s="336" t="s">
        <v>17</v>
      </c>
      <c r="K473" s="328"/>
      <c r="L473" s="328"/>
      <c r="M473" s="328"/>
      <c r="N473" s="328"/>
      <c r="O473" s="366"/>
      <c r="P473" s="366"/>
    </row>
    <row r="474" spans="1:16" x14ac:dyDescent="0.25">
      <c r="A474" s="333">
        <v>43255</v>
      </c>
      <c r="B474" s="334">
        <v>180166691</v>
      </c>
      <c r="C474" s="335">
        <v>2</v>
      </c>
      <c r="D474" s="336">
        <v>187075</v>
      </c>
      <c r="E474" s="337">
        <v>180043618</v>
      </c>
      <c r="F474" s="335">
        <v>8</v>
      </c>
      <c r="G474" s="336">
        <v>820400</v>
      </c>
      <c r="H474" s="337"/>
      <c r="I474" s="338"/>
      <c r="J474" s="336"/>
      <c r="K474" s="328"/>
      <c r="L474" s="328"/>
      <c r="M474" s="328"/>
      <c r="N474" s="328"/>
      <c r="O474" s="366"/>
      <c r="P474" s="366"/>
    </row>
    <row r="475" spans="1:16" x14ac:dyDescent="0.25">
      <c r="A475" s="333">
        <v>43255</v>
      </c>
      <c r="B475" s="334">
        <v>180166692</v>
      </c>
      <c r="C475" s="335">
        <v>59</v>
      </c>
      <c r="D475" s="336">
        <v>6162975</v>
      </c>
      <c r="E475" s="337"/>
      <c r="F475" s="335"/>
      <c r="G475" s="336"/>
      <c r="H475" s="337"/>
      <c r="I475" s="338"/>
      <c r="J475" s="336"/>
      <c r="K475" s="328"/>
      <c r="L475" s="328"/>
      <c r="M475" s="328"/>
      <c r="N475" s="328"/>
      <c r="O475" s="366"/>
      <c r="P475" s="366"/>
    </row>
    <row r="476" spans="1:16" x14ac:dyDescent="0.25">
      <c r="A476" s="333">
        <v>43255</v>
      </c>
      <c r="B476" s="334">
        <v>180166766</v>
      </c>
      <c r="C476" s="335">
        <v>1</v>
      </c>
      <c r="D476" s="336">
        <v>103075</v>
      </c>
      <c r="E476" s="337"/>
      <c r="F476" s="335"/>
      <c r="G476" s="336"/>
      <c r="H476" s="337"/>
      <c r="I476" s="338"/>
      <c r="J476" s="336"/>
      <c r="K476" s="328"/>
      <c r="L476" s="328"/>
      <c r="M476" s="328"/>
      <c r="N476" s="328"/>
      <c r="O476" s="366"/>
      <c r="P476" s="366"/>
    </row>
    <row r="477" spans="1:16" x14ac:dyDescent="0.25">
      <c r="A477" s="333">
        <v>43255</v>
      </c>
      <c r="B477" s="334">
        <v>180166773</v>
      </c>
      <c r="C477" s="335">
        <v>11</v>
      </c>
      <c r="D477" s="336">
        <v>1005988</v>
      </c>
      <c r="E477" s="337"/>
      <c r="F477" s="335"/>
      <c r="G477" s="336"/>
      <c r="H477" s="337"/>
      <c r="I477" s="338">
        <v>6638713</v>
      </c>
      <c r="J477" s="336" t="s">
        <v>17</v>
      </c>
      <c r="K477" s="328"/>
      <c r="L477" s="328"/>
      <c r="M477" s="328"/>
      <c r="N477" s="328"/>
      <c r="O477" s="366"/>
      <c r="P477" s="366"/>
    </row>
    <row r="478" spans="1:16" x14ac:dyDescent="0.25">
      <c r="A478" s="333">
        <v>43256</v>
      </c>
      <c r="B478" s="334">
        <v>180166837</v>
      </c>
      <c r="C478" s="335">
        <v>2</v>
      </c>
      <c r="D478" s="336">
        <v>246050</v>
      </c>
      <c r="E478" s="337">
        <v>180043654</v>
      </c>
      <c r="F478" s="335">
        <v>5</v>
      </c>
      <c r="G478" s="336">
        <v>467688</v>
      </c>
      <c r="H478" s="337"/>
      <c r="I478" s="338"/>
      <c r="J478" s="336"/>
      <c r="K478" s="328"/>
      <c r="L478" s="328"/>
      <c r="M478" s="328"/>
      <c r="N478" s="328"/>
      <c r="O478" s="366"/>
      <c r="P478" s="366"/>
    </row>
    <row r="479" spans="1:16" x14ac:dyDescent="0.25">
      <c r="A479" s="333">
        <v>43256</v>
      </c>
      <c r="B479" s="334">
        <v>180166934</v>
      </c>
      <c r="C479" s="335">
        <v>58</v>
      </c>
      <c r="D479" s="336">
        <v>6098575</v>
      </c>
      <c r="E479" s="337"/>
      <c r="F479" s="335"/>
      <c r="G479" s="336"/>
      <c r="H479" s="337"/>
      <c r="I479" s="338"/>
      <c r="J479" s="336"/>
      <c r="K479" s="328"/>
      <c r="L479" s="328"/>
      <c r="M479" s="328"/>
      <c r="N479" s="328"/>
      <c r="O479" s="366"/>
      <c r="P479" s="366"/>
    </row>
    <row r="480" spans="1:16" x14ac:dyDescent="0.25">
      <c r="A480" s="333">
        <v>43256</v>
      </c>
      <c r="B480" s="334">
        <v>180166991</v>
      </c>
      <c r="C480" s="335">
        <v>5</v>
      </c>
      <c r="D480" s="336">
        <v>382725</v>
      </c>
      <c r="E480" s="337"/>
      <c r="F480" s="335"/>
      <c r="G480" s="336"/>
      <c r="H480" s="337"/>
      <c r="I480" s="338">
        <v>6259662</v>
      </c>
      <c r="J480" s="336" t="s">
        <v>17</v>
      </c>
      <c r="K480" s="328"/>
      <c r="L480" s="328"/>
      <c r="M480" s="328"/>
      <c r="N480" s="328"/>
      <c r="O480" s="366"/>
      <c r="P480" s="366"/>
    </row>
    <row r="481" spans="1:16" x14ac:dyDescent="0.25">
      <c r="A481" s="333">
        <v>43257</v>
      </c>
      <c r="B481" s="334">
        <v>180167048</v>
      </c>
      <c r="C481" s="335">
        <v>5</v>
      </c>
      <c r="D481" s="336">
        <v>455263</v>
      </c>
      <c r="E481" s="337">
        <v>180043704</v>
      </c>
      <c r="F481" s="335">
        <v>10</v>
      </c>
      <c r="G481" s="336">
        <v>1055600</v>
      </c>
      <c r="H481" s="337"/>
      <c r="I481" s="338"/>
      <c r="J481" s="336"/>
      <c r="K481" s="328"/>
      <c r="L481" s="328"/>
      <c r="M481" s="328"/>
      <c r="N481" s="328"/>
      <c r="O481" s="366"/>
      <c r="P481" s="366"/>
    </row>
    <row r="482" spans="1:16" x14ac:dyDescent="0.25">
      <c r="A482" s="333">
        <v>43257</v>
      </c>
      <c r="B482" s="334">
        <v>180167082</v>
      </c>
      <c r="C482" s="335">
        <v>13</v>
      </c>
      <c r="D482" s="336">
        <v>1264813</v>
      </c>
      <c r="E482" s="337"/>
      <c r="F482" s="335"/>
      <c r="G482" s="336"/>
      <c r="H482" s="337"/>
      <c r="I482" s="338"/>
      <c r="J482" s="336"/>
      <c r="K482" s="328"/>
      <c r="L482" s="328"/>
      <c r="M482" s="328"/>
      <c r="N482" s="328"/>
      <c r="O482" s="366"/>
      <c r="P482" s="366"/>
    </row>
    <row r="483" spans="1:16" x14ac:dyDescent="0.25">
      <c r="A483" s="333">
        <v>43257</v>
      </c>
      <c r="B483" s="334">
        <v>180167113</v>
      </c>
      <c r="C483" s="335">
        <v>4</v>
      </c>
      <c r="D483" s="336">
        <v>400838</v>
      </c>
      <c r="E483" s="337"/>
      <c r="F483" s="335"/>
      <c r="G483" s="336"/>
      <c r="H483" s="337"/>
      <c r="I483" s="338"/>
      <c r="J483" s="336"/>
      <c r="K483" s="328"/>
      <c r="L483" s="328"/>
      <c r="M483" s="328"/>
      <c r="N483" s="328"/>
      <c r="O483" s="366"/>
      <c r="P483" s="366"/>
    </row>
    <row r="484" spans="1:16" x14ac:dyDescent="0.25">
      <c r="A484" s="333">
        <v>43257</v>
      </c>
      <c r="B484" s="334">
        <v>180167713</v>
      </c>
      <c r="C484" s="335">
        <v>12</v>
      </c>
      <c r="D484" s="336">
        <v>1172325</v>
      </c>
      <c r="E484" s="337"/>
      <c r="F484" s="335"/>
      <c r="G484" s="336"/>
      <c r="H484" s="337"/>
      <c r="I484" s="338"/>
      <c r="J484" s="336"/>
      <c r="K484" s="328"/>
      <c r="L484" s="328"/>
      <c r="M484" s="328"/>
      <c r="N484" s="328"/>
      <c r="O484" s="366"/>
      <c r="P484" s="366"/>
    </row>
    <row r="485" spans="1:16" x14ac:dyDescent="0.25">
      <c r="A485" s="333">
        <v>43257</v>
      </c>
      <c r="B485" s="334">
        <v>180167190</v>
      </c>
      <c r="C485" s="335">
        <v>3</v>
      </c>
      <c r="D485" s="336">
        <v>272213</v>
      </c>
      <c r="E485" s="337"/>
      <c r="F485" s="335"/>
      <c r="G485" s="336"/>
      <c r="H485" s="337"/>
      <c r="I485" s="338"/>
      <c r="J485" s="336"/>
      <c r="K485" s="328"/>
      <c r="L485" s="328"/>
      <c r="M485" s="328"/>
      <c r="N485" s="328"/>
      <c r="O485" s="366"/>
      <c r="P485" s="366"/>
    </row>
    <row r="486" spans="1:16" x14ac:dyDescent="0.25">
      <c r="A486" s="333">
        <v>43257</v>
      </c>
      <c r="B486" s="334">
        <v>180167202</v>
      </c>
      <c r="C486" s="335">
        <v>2</v>
      </c>
      <c r="D486" s="336">
        <v>175263</v>
      </c>
      <c r="E486" s="337"/>
      <c r="F486" s="335"/>
      <c r="G486" s="336"/>
      <c r="H486" s="337"/>
      <c r="I486" s="338">
        <v>2685115</v>
      </c>
      <c r="J486" s="336" t="s">
        <v>17</v>
      </c>
      <c r="K486" s="328"/>
      <c r="L486" s="328"/>
      <c r="M486" s="328"/>
      <c r="N486" s="328"/>
      <c r="O486" s="366"/>
      <c r="P486" s="366"/>
    </row>
    <row r="487" spans="1:16" x14ac:dyDescent="0.25">
      <c r="A487" s="333">
        <v>43258</v>
      </c>
      <c r="B487" s="334">
        <v>180167246</v>
      </c>
      <c r="C487" s="335">
        <v>2</v>
      </c>
      <c r="D487" s="336">
        <v>171588</v>
      </c>
      <c r="E487" s="337">
        <v>180043751</v>
      </c>
      <c r="F487" s="335">
        <v>5</v>
      </c>
      <c r="G487" s="336">
        <v>459550</v>
      </c>
      <c r="H487" s="337"/>
      <c r="I487" s="338"/>
      <c r="J487" s="336"/>
      <c r="K487" s="328"/>
      <c r="L487" s="328"/>
      <c r="M487" s="328"/>
      <c r="N487" s="328"/>
      <c r="O487" s="366"/>
      <c r="P487" s="366"/>
    </row>
    <row r="488" spans="1:16" x14ac:dyDescent="0.25">
      <c r="A488" s="333">
        <v>43258</v>
      </c>
      <c r="B488" s="334">
        <v>180167309</v>
      </c>
      <c r="C488" s="335">
        <v>25</v>
      </c>
      <c r="D488" s="336">
        <v>2388400</v>
      </c>
      <c r="E488" s="337"/>
      <c r="F488" s="335"/>
      <c r="G488" s="336"/>
      <c r="H488" s="337"/>
      <c r="I488" s="338"/>
      <c r="J488" s="336"/>
      <c r="K488" s="328"/>
      <c r="L488" s="328"/>
      <c r="M488" s="328"/>
      <c r="N488" s="328"/>
      <c r="O488" s="366"/>
      <c r="P488" s="366"/>
    </row>
    <row r="489" spans="1:16" x14ac:dyDescent="0.25">
      <c r="A489" s="333">
        <v>43258</v>
      </c>
      <c r="B489" s="334">
        <v>180167326</v>
      </c>
      <c r="C489" s="335">
        <v>2</v>
      </c>
      <c r="D489" s="336">
        <v>181038</v>
      </c>
      <c r="E489" s="337"/>
      <c r="F489" s="335"/>
      <c r="G489" s="336"/>
      <c r="H489" s="337"/>
      <c r="I489" s="338"/>
      <c r="J489" s="336"/>
      <c r="K489" s="328"/>
      <c r="L489" s="328"/>
      <c r="M489" s="328"/>
      <c r="N489" s="328"/>
      <c r="O489" s="366"/>
      <c r="P489" s="366"/>
    </row>
    <row r="490" spans="1:16" x14ac:dyDescent="0.25">
      <c r="A490" s="333">
        <v>43258</v>
      </c>
      <c r="B490" s="334">
        <v>180167398</v>
      </c>
      <c r="C490" s="335">
        <v>6</v>
      </c>
      <c r="D490" s="336">
        <v>646275</v>
      </c>
      <c r="E490" s="337"/>
      <c r="F490" s="335"/>
      <c r="G490" s="336"/>
      <c r="H490" s="337"/>
      <c r="I490" s="338"/>
      <c r="J490" s="336"/>
      <c r="K490" s="328"/>
      <c r="L490" s="328"/>
      <c r="M490" s="328"/>
      <c r="N490" s="328"/>
      <c r="O490" s="366"/>
      <c r="P490" s="366"/>
    </row>
    <row r="491" spans="1:16" x14ac:dyDescent="0.25">
      <c r="A491" s="333">
        <v>43258</v>
      </c>
      <c r="B491" s="334">
        <v>180167408</v>
      </c>
      <c r="C491" s="335">
        <v>3</v>
      </c>
      <c r="D491" s="336">
        <v>286125</v>
      </c>
      <c r="E491" s="337"/>
      <c r="F491" s="335"/>
      <c r="G491" s="336"/>
      <c r="H491" s="337"/>
      <c r="I491" s="338">
        <v>3213876</v>
      </c>
      <c r="J491" s="336" t="s">
        <v>17</v>
      </c>
      <c r="K491" s="328"/>
      <c r="L491" s="328"/>
      <c r="M491" s="328"/>
      <c r="N491" s="328"/>
      <c r="O491" s="366"/>
      <c r="P491" s="366"/>
    </row>
    <row r="492" spans="1:16" x14ac:dyDescent="0.25">
      <c r="A492" s="333">
        <v>43259</v>
      </c>
      <c r="B492" s="334">
        <v>180167452</v>
      </c>
      <c r="C492" s="335">
        <v>3</v>
      </c>
      <c r="D492" s="336">
        <v>258738</v>
      </c>
      <c r="E492" s="337">
        <v>180043795</v>
      </c>
      <c r="F492" s="335">
        <v>11</v>
      </c>
      <c r="G492" s="336">
        <v>1192188</v>
      </c>
      <c r="H492" s="337"/>
      <c r="I492" s="338"/>
      <c r="J492" s="336"/>
      <c r="K492" s="328"/>
      <c r="L492" s="328"/>
      <c r="M492" s="328"/>
      <c r="N492" s="328"/>
      <c r="O492" s="366"/>
      <c r="P492" s="366"/>
    </row>
    <row r="493" spans="1:16" x14ac:dyDescent="0.25">
      <c r="A493" s="333">
        <v>43259</v>
      </c>
      <c r="B493" s="334">
        <v>180167466</v>
      </c>
      <c r="C493" s="335">
        <v>6</v>
      </c>
      <c r="D493" s="336">
        <v>669550</v>
      </c>
      <c r="E493" s="337"/>
      <c r="F493" s="335"/>
      <c r="G493" s="336"/>
      <c r="H493" s="337"/>
      <c r="I493" s="338"/>
      <c r="J493" s="336"/>
      <c r="K493" s="328"/>
      <c r="L493" s="328"/>
      <c r="M493" s="328"/>
      <c r="N493" s="328"/>
      <c r="O493" s="366"/>
      <c r="P493" s="366"/>
    </row>
    <row r="494" spans="1:16" x14ac:dyDescent="0.25">
      <c r="A494" s="333">
        <v>43259</v>
      </c>
      <c r="B494" s="334">
        <v>180167482</v>
      </c>
      <c r="C494" s="335">
        <v>19</v>
      </c>
      <c r="D494" s="336">
        <v>1935325</v>
      </c>
      <c r="E494" s="337"/>
      <c r="F494" s="335"/>
      <c r="G494" s="336"/>
      <c r="H494" s="337"/>
      <c r="I494" s="338"/>
      <c r="J494" s="336"/>
      <c r="K494" s="328"/>
      <c r="L494" s="328"/>
      <c r="M494" s="328"/>
      <c r="N494" s="328"/>
      <c r="O494" s="366"/>
      <c r="P494" s="366"/>
    </row>
    <row r="495" spans="1:16" x14ac:dyDescent="0.25">
      <c r="A495" s="333">
        <v>43259</v>
      </c>
      <c r="B495" s="334">
        <v>180167538</v>
      </c>
      <c r="C495" s="335">
        <v>15</v>
      </c>
      <c r="D495" s="336">
        <v>1457400</v>
      </c>
      <c r="E495" s="337"/>
      <c r="F495" s="335"/>
      <c r="G495" s="336"/>
      <c r="H495" s="337"/>
      <c r="I495" s="338"/>
      <c r="J495" s="336"/>
      <c r="K495" s="328"/>
      <c r="L495" s="328"/>
      <c r="M495" s="328"/>
      <c r="N495" s="328"/>
      <c r="O495" s="366"/>
      <c r="P495" s="366"/>
    </row>
    <row r="496" spans="1:16" x14ac:dyDescent="0.25">
      <c r="A496" s="333">
        <v>43259</v>
      </c>
      <c r="B496" s="334">
        <v>180167557</v>
      </c>
      <c r="C496" s="335">
        <v>2</v>
      </c>
      <c r="D496" s="336">
        <v>221813</v>
      </c>
      <c r="E496" s="337"/>
      <c r="F496" s="335"/>
      <c r="G496" s="336"/>
      <c r="H496" s="337"/>
      <c r="I496" s="338">
        <v>3350638</v>
      </c>
      <c r="J496" s="336" t="s">
        <v>17</v>
      </c>
      <c r="K496" s="328"/>
      <c r="L496" s="328"/>
      <c r="M496" s="328"/>
      <c r="N496" s="328"/>
      <c r="O496" s="366"/>
      <c r="P496" s="366"/>
    </row>
    <row r="497" spans="1:16" x14ac:dyDescent="0.25">
      <c r="A497" s="333">
        <v>43260</v>
      </c>
      <c r="B497" s="334">
        <v>180167627</v>
      </c>
      <c r="C497" s="335">
        <v>16</v>
      </c>
      <c r="D497" s="336">
        <v>1654975</v>
      </c>
      <c r="E497" s="337">
        <v>180043858</v>
      </c>
      <c r="F497" s="335">
        <v>4</v>
      </c>
      <c r="G497" s="336">
        <v>430413</v>
      </c>
      <c r="H497" s="337"/>
      <c r="I497" s="338"/>
      <c r="J497" s="336"/>
      <c r="K497" s="328"/>
      <c r="L497" s="328"/>
      <c r="M497" s="328"/>
      <c r="N497" s="328"/>
      <c r="O497" s="366"/>
      <c r="P497" s="366"/>
    </row>
    <row r="498" spans="1:16" x14ac:dyDescent="0.25">
      <c r="A498" s="333">
        <v>43260</v>
      </c>
      <c r="B498" s="334">
        <v>180167651</v>
      </c>
      <c r="C498" s="335">
        <v>8</v>
      </c>
      <c r="D498" s="336">
        <v>1264113</v>
      </c>
      <c r="E498" s="337"/>
      <c r="F498" s="335"/>
      <c r="G498" s="336"/>
      <c r="H498" s="337"/>
      <c r="I498" s="338"/>
      <c r="J498" s="336"/>
      <c r="K498" s="328"/>
      <c r="L498" s="328"/>
      <c r="M498" s="328"/>
      <c r="N498" s="328"/>
      <c r="O498" s="366"/>
      <c r="P498" s="366"/>
    </row>
    <row r="499" spans="1:16" x14ac:dyDescent="0.25">
      <c r="A499" s="333">
        <v>43260</v>
      </c>
      <c r="B499" s="334">
        <v>180167744</v>
      </c>
      <c r="C499" s="335">
        <v>1</v>
      </c>
      <c r="D499" s="336">
        <v>94063</v>
      </c>
      <c r="E499" s="337"/>
      <c r="F499" s="335"/>
      <c r="G499" s="336"/>
      <c r="H499" s="337"/>
      <c r="I499" s="338">
        <v>2582738</v>
      </c>
      <c r="J499" s="336" t="s">
        <v>17</v>
      </c>
      <c r="K499" s="328"/>
      <c r="L499" s="328"/>
      <c r="M499" s="328"/>
      <c r="N499" s="328"/>
      <c r="O499" s="366"/>
      <c r="P499" s="366"/>
    </row>
    <row r="500" spans="1:16" x14ac:dyDescent="0.25">
      <c r="A500" s="333">
        <v>43262</v>
      </c>
      <c r="B500" s="334"/>
      <c r="C500" s="335"/>
      <c r="D500" s="336"/>
      <c r="E500" s="337">
        <v>180043967</v>
      </c>
      <c r="F500" s="335">
        <v>68</v>
      </c>
      <c r="G500" s="336">
        <v>7242200</v>
      </c>
      <c r="H500" s="337"/>
      <c r="I500" s="338"/>
      <c r="J500" s="336"/>
      <c r="K500" s="328"/>
      <c r="L500" s="328"/>
      <c r="M500" s="328"/>
      <c r="N500" s="328"/>
      <c r="O500" s="366"/>
      <c r="P500" s="366"/>
    </row>
    <row r="501" spans="1:16" x14ac:dyDescent="0.25">
      <c r="A501" s="333">
        <v>43277</v>
      </c>
      <c r="B501" s="334">
        <v>180168196</v>
      </c>
      <c r="C501" s="335">
        <v>12</v>
      </c>
      <c r="D501" s="336">
        <v>1322038</v>
      </c>
      <c r="E501" s="337"/>
      <c r="F501" s="335"/>
      <c r="G501" s="336"/>
      <c r="H501" s="337"/>
      <c r="I501" s="338"/>
      <c r="J501" s="336"/>
      <c r="K501" s="328"/>
      <c r="L501" s="328"/>
      <c r="M501" s="328"/>
      <c r="N501" s="328"/>
      <c r="O501" s="366"/>
      <c r="P501" s="366"/>
    </row>
    <row r="502" spans="1:16" x14ac:dyDescent="0.25">
      <c r="A502" s="333">
        <v>43279</v>
      </c>
      <c r="B502" s="334">
        <v>180168267</v>
      </c>
      <c r="C502" s="335">
        <v>20</v>
      </c>
      <c r="D502" s="336">
        <v>2123538</v>
      </c>
      <c r="E502" s="337">
        <v>180044023</v>
      </c>
      <c r="F502" s="335">
        <v>12</v>
      </c>
      <c r="G502" s="336">
        <v>995225</v>
      </c>
      <c r="H502" s="337"/>
      <c r="I502" s="338"/>
      <c r="J502" s="336"/>
      <c r="K502" s="328"/>
      <c r="L502" s="328"/>
      <c r="M502" s="328"/>
      <c r="N502" s="328"/>
      <c r="O502" s="366"/>
      <c r="P502" s="366"/>
    </row>
    <row r="503" spans="1:16" x14ac:dyDescent="0.25">
      <c r="A503" s="333">
        <v>43279</v>
      </c>
      <c r="B503" s="334">
        <v>180168310</v>
      </c>
      <c r="C503" s="335">
        <v>2</v>
      </c>
      <c r="D503" s="336">
        <v>188825</v>
      </c>
      <c r="E503" s="337"/>
      <c r="F503" s="335"/>
      <c r="G503" s="336"/>
      <c r="H503" s="337"/>
      <c r="I503" s="338"/>
      <c r="J503" s="336"/>
      <c r="K503" s="328"/>
      <c r="L503" s="328"/>
      <c r="M503" s="328"/>
      <c r="N503" s="328"/>
      <c r="O503" s="366"/>
      <c r="P503" s="366"/>
    </row>
    <row r="504" spans="1:16" x14ac:dyDescent="0.25">
      <c r="A504" s="333">
        <v>43280</v>
      </c>
      <c r="B504" s="334">
        <v>180168344</v>
      </c>
      <c r="C504" s="335">
        <v>6</v>
      </c>
      <c r="D504" s="336">
        <v>612675</v>
      </c>
      <c r="E504" s="337">
        <v>180044046</v>
      </c>
      <c r="F504" s="335">
        <v>2</v>
      </c>
      <c r="G504" s="336">
        <v>306863</v>
      </c>
      <c r="H504" s="337"/>
      <c r="I504" s="338"/>
      <c r="J504" s="336"/>
      <c r="K504" s="328"/>
      <c r="L504" s="328"/>
      <c r="M504" s="328"/>
      <c r="N504" s="328"/>
      <c r="O504" s="366"/>
      <c r="P504" s="366"/>
    </row>
    <row r="505" spans="1:16" x14ac:dyDescent="0.25">
      <c r="A505" s="333">
        <v>43280</v>
      </c>
      <c r="B505" s="334">
        <v>180168373</v>
      </c>
      <c r="C505" s="335">
        <v>1</v>
      </c>
      <c r="D505" s="336">
        <v>69300</v>
      </c>
      <c r="E505" s="337"/>
      <c r="F505" s="335"/>
      <c r="G505" s="336"/>
      <c r="H505" s="337"/>
      <c r="I505" s="338"/>
      <c r="J505" s="336"/>
      <c r="K505" s="328"/>
      <c r="L505" s="328"/>
      <c r="M505" s="328"/>
      <c r="N505" s="328"/>
      <c r="O505" s="366"/>
      <c r="P505" s="366"/>
    </row>
    <row r="506" spans="1:16" x14ac:dyDescent="0.25">
      <c r="A506" s="333">
        <v>43280</v>
      </c>
      <c r="B506" s="334">
        <v>180168374</v>
      </c>
      <c r="C506" s="335">
        <v>2</v>
      </c>
      <c r="D506" s="336">
        <v>297150</v>
      </c>
      <c r="E506" s="337"/>
      <c r="F506" s="335"/>
      <c r="G506" s="336"/>
      <c r="H506" s="337"/>
      <c r="I506" s="338"/>
      <c r="J506" s="336"/>
      <c r="K506" s="328"/>
      <c r="L506" s="328"/>
      <c r="M506" s="328"/>
      <c r="N506" s="328"/>
      <c r="O506" s="366"/>
      <c r="P506" s="366"/>
    </row>
    <row r="507" spans="1:16" x14ac:dyDescent="0.25">
      <c r="A507" s="333">
        <v>43280</v>
      </c>
      <c r="B507" s="334">
        <v>180168380</v>
      </c>
      <c r="C507" s="335">
        <v>1</v>
      </c>
      <c r="D507" s="336">
        <v>148575</v>
      </c>
      <c r="E507" s="337"/>
      <c r="F507" s="335"/>
      <c r="G507" s="336"/>
      <c r="H507" s="337"/>
      <c r="I507" s="338"/>
      <c r="J507" s="336"/>
      <c r="K507" s="328"/>
      <c r="L507" s="328"/>
      <c r="M507" s="328"/>
      <c r="N507" s="328"/>
      <c r="O507" s="366"/>
      <c r="P507" s="366"/>
    </row>
    <row r="508" spans="1:16" x14ac:dyDescent="0.25">
      <c r="A508" s="333">
        <v>43281</v>
      </c>
      <c r="B508" s="334">
        <v>180168414</v>
      </c>
      <c r="C508" s="335">
        <v>3</v>
      </c>
      <c r="D508" s="336">
        <v>381588</v>
      </c>
      <c r="E508" s="337">
        <v>180044060</v>
      </c>
      <c r="F508" s="335">
        <v>1</v>
      </c>
      <c r="G508" s="336">
        <v>109988</v>
      </c>
      <c r="H508" s="337"/>
      <c r="I508" s="338"/>
      <c r="J508" s="336"/>
      <c r="K508" s="328"/>
      <c r="L508" s="328"/>
      <c r="M508" s="328"/>
      <c r="N508" s="328"/>
      <c r="O508" s="366"/>
      <c r="P508" s="366"/>
    </row>
    <row r="509" spans="1:16" x14ac:dyDescent="0.25">
      <c r="A509" s="333">
        <v>43281</v>
      </c>
      <c r="B509" s="334">
        <v>180168440</v>
      </c>
      <c r="C509" s="335">
        <v>10</v>
      </c>
      <c r="D509" s="336">
        <v>1100575</v>
      </c>
      <c r="E509" s="337"/>
      <c r="F509" s="335"/>
      <c r="G509" s="336"/>
      <c r="H509" s="337"/>
      <c r="I509" s="338"/>
      <c r="J509" s="336"/>
      <c r="K509" s="328"/>
      <c r="L509" s="328"/>
      <c r="M509" s="328"/>
      <c r="N509" s="328"/>
      <c r="O509" s="366"/>
      <c r="P509" s="366"/>
    </row>
    <row r="510" spans="1:16" x14ac:dyDescent="0.25">
      <c r="A510" s="333">
        <v>43281</v>
      </c>
      <c r="B510" s="334">
        <v>180168449</v>
      </c>
      <c r="C510" s="335">
        <v>1</v>
      </c>
      <c r="D510" s="336">
        <v>72975</v>
      </c>
      <c r="E510" s="337"/>
      <c r="F510" s="335"/>
      <c r="G510" s="336"/>
      <c r="H510" s="337"/>
      <c r="I510" s="338"/>
      <c r="J510" s="336"/>
      <c r="K510" s="328"/>
      <c r="L510" s="328"/>
      <c r="M510" s="328"/>
      <c r="N510" s="328"/>
      <c r="O510" s="366"/>
      <c r="P510" s="366"/>
    </row>
    <row r="511" spans="1:16" x14ac:dyDescent="0.25">
      <c r="A511" s="333">
        <v>43283</v>
      </c>
      <c r="B511" s="334">
        <v>180168531</v>
      </c>
      <c r="C511" s="335">
        <v>6</v>
      </c>
      <c r="D511" s="336">
        <v>602963</v>
      </c>
      <c r="E511" s="337"/>
      <c r="F511" s="335"/>
      <c r="G511" s="336"/>
      <c r="H511" s="337"/>
      <c r="I511" s="338"/>
      <c r="J511" s="336"/>
      <c r="K511" s="328"/>
      <c r="L511" s="328"/>
      <c r="M511" s="328"/>
      <c r="N511" s="328"/>
      <c r="O511" s="366"/>
      <c r="P511" s="366"/>
    </row>
    <row r="512" spans="1:16" x14ac:dyDescent="0.25">
      <c r="A512" s="333">
        <v>43283</v>
      </c>
      <c r="B512" s="334">
        <v>180168542</v>
      </c>
      <c r="C512" s="335">
        <v>2</v>
      </c>
      <c r="D512" s="336">
        <v>215775</v>
      </c>
      <c r="E512" s="337"/>
      <c r="F512" s="335"/>
      <c r="G512" s="336"/>
      <c r="H512" s="337"/>
      <c r="I512" s="338"/>
      <c r="J512" s="336"/>
      <c r="K512" s="328"/>
      <c r="L512" s="328"/>
      <c r="M512" s="328"/>
      <c r="N512" s="328"/>
      <c r="O512" s="366"/>
      <c r="P512" s="366"/>
    </row>
    <row r="513" spans="1:16" x14ac:dyDescent="0.25">
      <c r="A513" s="333">
        <v>43283</v>
      </c>
      <c r="B513" s="334">
        <v>180168570</v>
      </c>
      <c r="C513" s="335">
        <v>2</v>
      </c>
      <c r="D513" s="336">
        <v>235375</v>
      </c>
      <c r="E513" s="337"/>
      <c r="F513" s="335"/>
      <c r="G513" s="336"/>
      <c r="H513" s="337"/>
      <c r="I513" s="338"/>
      <c r="J513" s="336"/>
      <c r="K513" s="328"/>
      <c r="L513" s="328"/>
      <c r="M513" s="328"/>
      <c r="N513" s="328"/>
      <c r="O513" s="366"/>
      <c r="P513" s="366"/>
    </row>
    <row r="514" spans="1:16" x14ac:dyDescent="0.25">
      <c r="A514" s="333">
        <v>43284</v>
      </c>
      <c r="B514" s="334">
        <v>180168621</v>
      </c>
      <c r="C514" s="335">
        <v>3</v>
      </c>
      <c r="D514" s="336">
        <v>301788</v>
      </c>
      <c r="E514" s="337">
        <v>180044103</v>
      </c>
      <c r="F514" s="335">
        <v>8</v>
      </c>
      <c r="G514" s="336">
        <v>868000</v>
      </c>
      <c r="H514" s="337"/>
      <c r="I514" s="338"/>
      <c r="J514" s="336"/>
      <c r="K514" s="328"/>
      <c r="L514" s="328"/>
      <c r="M514" s="328"/>
      <c r="N514" s="328"/>
      <c r="O514" s="366"/>
      <c r="P514" s="366"/>
    </row>
    <row r="515" spans="1:16" x14ac:dyDescent="0.25">
      <c r="A515" s="333">
        <v>43284</v>
      </c>
      <c r="B515" s="334">
        <v>180168657</v>
      </c>
      <c r="C515" s="335">
        <v>1</v>
      </c>
      <c r="D515" s="336">
        <v>84088</v>
      </c>
      <c r="E515" s="337"/>
      <c r="F515" s="335"/>
      <c r="G515" s="336"/>
      <c r="H515" s="337"/>
      <c r="I515" s="338"/>
      <c r="J515" s="336"/>
      <c r="K515" s="328"/>
      <c r="L515" s="328"/>
      <c r="M515" s="328"/>
      <c r="N515" s="328"/>
      <c r="O515" s="366"/>
      <c r="P515" s="366"/>
    </row>
    <row r="516" spans="1:16" x14ac:dyDescent="0.25">
      <c r="A516" s="333">
        <v>43285</v>
      </c>
      <c r="B516" s="334">
        <v>180168699</v>
      </c>
      <c r="C516" s="335">
        <v>12</v>
      </c>
      <c r="D516" s="336">
        <v>1362638</v>
      </c>
      <c r="E516" s="337">
        <v>180044117</v>
      </c>
      <c r="F516" s="335">
        <v>4</v>
      </c>
      <c r="G516" s="336">
        <v>356475</v>
      </c>
      <c r="H516" s="337"/>
      <c r="I516" s="338"/>
      <c r="J516" s="336"/>
      <c r="K516" s="328"/>
      <c r="L516" s="328"/>
      <c r="M516" s="328"/>
      <c r="N516" s="328"/>
      <c r="O516" s="366"/>
      <c r="P516" s="366"/>
    </row>
    <row r="517" spans="1:16" x14ac:dyDescent="0.25">
      <c r="A517" s="333">
        <v>43285</v>
      </c>
      <c r="B517" s="334">
        <v>180168739</v>
      </c>
      <c r="C517" s="335">
        <v>2</v>
      </c>
      <c r="D517" s="336">
        <v>246313</v>
      </c>
      <c r="E517" s="337"/>
      <c r="F517" s="335"/>
      <c r="G517" s="336"/>
      <c r="H517" s="337"/>
      <c r="I517" s="338"/>
      <c r="J517" s="336"/>
      <c r="K517" s="328"/>
      <c r="L517" s="328"/>
      <c r="M517" s="328"/>
      <c r="N517" s="328"/>
      <c r="O517" s="366"/>
      <c r="P517" s="366"/>
    </row>
    <row r="518" spans="1:16" x14ac:dyDescent="0.25">
      <c r="A518" s="333">
        <v>43286</v>
      </c>
      <c r="B518" s="334">
        <v>180168778</v>
      </c>
      <c r="C518" s="335">
        <v>2</v>
      </c>
      <c r="D518" s="336">
        <v>182000</v>
      </c>
      <c r="E518" s="337"/>
      <c r="F518" s="335"/>
      <c r="G518" s="336"/>
      <c r="H518" s="337"/>
      <c r="I518" s="338"/>
      <c r="J518" s="336"/>
      <c r="K518" s="328"/>
      <c r="L518" s="328"/>
      <c r="M518" s="328"/>
      <c r="N518" s="328"/>
      <c r="O518" s="366"/>
      <c r="P518" s="366"/>
    </row>
    <row r="519" spans="1:16" x14ac:dyDescent="0.25">
      <c r="A519" s="333">
        <v>43286</v>
      </c>
      <c r="B519" s="334">
        <v>180168797</v>
      </c>
      <c r="C519" s="335">
        <v>8</v>
      </c>
      <c r="D519" s="336">
        <v>914463</v>
      </c>
      <c r="E519" s="337">
        <v>180044136</v>
      </c>
      <c r="F519" s="335">
        <v>2</v>
      </c>
      <c r="G519" s="336">
        <v>281750</v>
      </c>
      <c r="H519" s="337"/>
      <c r="I519" s="338"/>
      <c r="J519" s="336"/>
      <c r="K519" s="328"/>
      <c r="L519" s="328"/>
      <c r="M519" s="328"/>
      <c r="N519" s="328"/>
      <c r="O519" s="366"/>
      <c r="P519" s="366"/>
    </row>
    <row r="520" spans="1:16" x14ac:dyDescent="0.25">
      <c r="A520" s="333">
        <v>43286</v>
      </c>
      <c r="B520" s="334">
        <v>180168828</v>
      </c>
      <c r="C520" s="335">
        <v>1</v>
      </c>
      <c r="D520" s="336">
        <v>199063</v>
      </c>
      <c r="E520" s="337"/>
      <c r="F520" s="335"/>
      <c r="G520" s="336"/>
      <c r="H520" s="337"/>
      <c r="I520" s="338"/>
      <c r="J520" s="336"/>
      <c r="K520" s="328"/>
      <c r="L520" s="328"/>
      <c r="M520" s="328"/>
      <c r="N520" s="328"/>
      <c r="O520" s="366"/>
      <c r="P520" s="366"/>
    </row>
    <row r="521" spans="1:16" x14ac:dyDescent="0.25">
      <c r="A521" s="333">
        <v>43286</v>
      </c>
      <c r="B521" s="334">
        <v>180168834</v>
      </c>
      <c r="C521" s="335">
        <v>1</v>
      </c>
      <c r="D521" s="336">
        <v>47163</v>
      </c>
      <c r="E521" s="337"/>
      <c r="F521" s="335"/>
      <c r="G521" s="336"/>
      <c r="H521" s="337"/>
      <c r="I521" s="338">
        <v>548367</v>
      </c>
      <c r="J521" s="336" t="s">
        <v>17</v>
      </c>
      <c r="K521" s="328"/>
      <c r="L521" s="328"/>
      <c r="M521" s="328"/>
      <c r="N521" s="328"/>
      <c r="O521" s="366"/>
      <c r="P521" s="366"/>
    </row>
    <row r="522" spans="1:16" x14ac:dyDescent="0.25">
      <c r="A522" s="333">
        <v>43287</v>
      </c>
      <c r="B522" s="334">
        <v>180168890</v>
      </c>
      <c r="C522" s="335">
        <v>5</v>
      </c>
      <c r="D522" s="336">
        <v>635338</v>
      </c>
      <c r="E522" s="337"/>
      <c r="F522" s="335"/>
      <c r="G522" s="336"/>
      <c r="H522" s="337"/>
      <c r="I522" s="338"/>
      <c r="J522" s="336"/>
      <c r="K522" s="328"/>
      <c r="L522" s="328"/>
      <c r="M522" s="328"/>
      <c r="N522" s="328"/>
      <c r="O522" s="366"/>
      <c r="P522" s="366"/>
    </row>
    <row r="523" spans="1:16" x14ac:dyDescent="0.25">
      <c r="A523" s="333">
        <v>43287</v>
      </c>
      <c r="B523" s="334">
        <v>180168921</v>
      </c>
      <c r="C523" s="335">
        <v>3</v>
      </c>
      <c r="D523" s="336">
        <v>397163</v>
      </c>
      <c r="E523" s="337"/>
      <c r="F523" s="335"/>
      <c r="G523" s="336"/>
      <c r="H523" s="337"/>
      <c r="I523" s="338">
        <v>1032501</v>
      </c>
      <c r="J523" s="336" t="s">
        <v>17</v>
      </c>
      <c r="K523" s="328"/>
      <c r="L523" s="328"/>
      <c r="M523" s="328"/>
      <c r="N523" s="328"/>
      <c r="O523" s="366"/>
      <c r="P523" s="366"/>
    </row>
    <row r="524" spans="1:16" x14ac:dyDescent="0.25">
      <c r="A524" s="333">
        <v>43288</v>
      </c>
      <c r="B524" s="334">
        <v>180168959</v>
      </c>
      <c r="C524" s="335">
        <v>1</v>
      </c>
      <c r="D524" s="336">
        <v>92575</v>
      </c>
      <c r="E524" s="337">
        <v>180044175</v>
      </c>
      <c r="F524" s="335">
        <v>8</v>
      </c>
      <c r="G524" s="336">
        <v>789600</v>
      </c>
      <c r="H524" s="337"/>
      <c r="I524" s="338"/>
      <c r="J524" s="336"/>
      <c r="K524" s="328"/>
      <c r="L524" s="328"/>
      <c r="M524" s="328"/>
      <c r="N524" s="328"/>
      <c r="O524" s="366"/>
      <c r="P524" s="366"/>
    </row>
    <row r="525" spans="1:16" x14ac:dyDescent="0.25">
      <c r="A525" s="333">
        <v>43288</v>
      </c>
      <c r="B525" s="334">
        <v>180168975</v>
      </c>
      <c r="C525" s="335">
        <v>9</v>
      </c>
      <c r="D525" s="336">
        <v>1115450</v>
      </c>
      <c r="E525" s="337"/>
      <c r="F525" s="335"/>
      <c r="G525" s="336"/>
      <c r="H525" s="337"/>
      <c r="I525" s="338"/>
      <c r="J525" s="336"/>
      <c r="K525" s="328"/>
      <c r="L525" s="328"/>
      <c r="M525" s="328"/>
      <c r="N525" s="328"/>
      <c r="O525" s="366"/>
      <c r="P525" s="366"/>
    </row>
    <row r="526" spans="1:16" x14ac:dyDescent="0.25">
      <c r="A526" s="333">
        <v>43288</v>
      </c>
      <c r="B526" s="334">
        <v>180169008</v>
      </c>
      <c r="C526" s="335">
        <v>1</v>
      </c>
      <c r="D526" s="336">
        <v>105788</v>
      </c>
      <c r="E526" s="337"/>
      <c r="F526" s="335"/>
      <c r="G526" s="336"/>
      <c r="H526" s="337"/>
      <c r="I526" s="338">
        <v>524213</v>
      </c>
      <c r="J526" s="336" t="s">
        <v>17</v>
      </c>
      <c r="K526" s="328"/>
      <c r="L526" s="328"/>
      <c r="M526" s="328"/>
      <c r="N526" s="328"/>
      <c r="O526" s="366"/>
      <c r="P526" s="366"/>
    </row>
    <row r="527" spans="1:16" x14ac:dyDescent="0.25">
      <c r="A527" s="333">
        <v>43290</v>
      </c>
      <c r="B527" s="334">
        <v>180169102</v>
      </c>
      <c r="C527" s="335">
        <v>2</v>
      </c>
      <c r="D527" s="336">
        <v>188125</v>
      </c>
      <c r="E527" s="337">
        <v>180044213</v>
      </c>
      <c r="F527" s="335">
        <v>2</v>
      </c>
      <c r="G527" s="336">
        <v>204400</v>
      </c>
      <c r="H527" s="337"/>
      <c r="I527" s="338"/>
      <c r="J527" s="336"/>
      <c r="K527" s="328"/>
      <c r="L527" s="328"/>
      <c r="M527" s="328"/>
      <c r="N527" s="328"/>
      <c r="O527" s="366"/>
      <c r="P527" s="366"/>
    </row>
    <row r="528" spans="1:16" x14ac:dyDescent="0.25">
      <c r="A528" s="333">
        <v>43290</v>
      </c>
      <c r="B528" s="334">
        <v>180169121</v>
      </c>
      <c r="C528" s="335">
        <v>7</v>
      </c>
      <c r="D528" s="336">
        <v>681800</v>
      </c>
      <c r="E528" s="337"/>
      <c r="F528" s="335"/>
      <c r="G528" s="336"/>
      <c r="H528" s="337"/>
      <c r="I528" s="338"/>
      <c r="J528" s="336"/>
      <c r="K528" s="328"/>
      <c r="L528" s="328"/>
      <c r="M528" s="328"/>
      <c r="N528" s="328"/>
      <c r="O528" s="366"/>
      <c r="P528" s="366"/>
    </row>
    <row r="529" spans="1:16" x14ac:dyDescent="0.25">
      <c r="A529" s="333">
        <v>43290</v>
      </c>
      <c r="B529" s="334">
        <v>180169168</v>
      </c>
      <c r="C529" s="335">
        <v>4</v>
      </c>
      <c r="D529" s="336">
        <v>516075</v>
      </c>
      <c r="E529" s="337"/>
      <c r="F529" s="335"/>
      <c r="G529" s="336"/>
      <c r="H529" s="337"/>
      <c r="I529" s="338"/>
      <c r="J529" s="336"/>
      <c r="K529" s="328"/>
      <c r="L529" s="328"/>
      <c r="M529" s="328"/>
      <c r="N529" s="328"/>
      <c r="O529" s="366"/>
      <c r="P529" s="366"/>
    </row>
    <row r="530" spans="1:16" x14ac:dyDescent="0.25">
      <c r="A530" s="333">
        <v>43290</v>
      </c>
      <c r="B530" s="334">
        <v>180169180</v>
      </c>
      <c r="C530" s="335">
        <v>1</v>
      </c>
      <c r="D530" s="336">
        <v>100013</v>
      </c>
      <c r="E530" s="337"/>
      <c r="F530" s="335"/>
      <c r="G530" s="336"/>
      <c r="H530" s="337"/>
      <c r="I530" s="338">
        <v>1281613</v>
      </c>
      <c r="J530" s="336" t="s">
        <v>17</v>
      </c>
      <c r="K530" s="328"/>
      <c r="L530" s="328"/>
      <c r="M530" s="328"/>
      <c r="N530" s="328"/>
      <c r="O530" s="366"/>
      <c r="P530" s="366"/>
    </row>
    <row r="531" spans="1:16" x14ac:dyDescent="0.25">
      <c r="A531" s="333">
        <v>43291</v>
      </c>
      <c r="B531" s="334">
        <v>180169220</v>
      </c>
      <c r="C531" s="335">
        <v>18</v>
      </c>
      <c r="D531" s="336">
        <v>2048900</v>
      </c>
      <c r="E531" s="337">
        <v>180044230</v>
      </c>
      <c r="F531" s="335">
        <v>4</v>
      </c>
      <c r="G531" s="336">
        <v>360763</v>
      </c>
      <c r="H531" s="337"/>
      <c r="I531" s="338"/>
      <c r="J531" s="336"/>
      <c r="K531" s="328"/>
      <c r="L531" s="328"/>
      <c r="M531" s="328"/>
      <c r="N531" s="328"/>
      <c r="O531" s="366"/>
      <c r="P531" s="366"/>
    </row>
    <row r="532" spans="1:16" x14ac:dyDescent="0.25">
      <c r="A532" s="333">
        <v>43291</v>
      </c>
      <c r="B532" s="334">
        <v>180169264</v>
      </c>
      <c r="C532" s="335">
        <v>7</v>
      </c>
      <c r="D532" s="336">
        <v>704988</v>
      </c>
      <c r="E532" s="337"/>
      <c r="F532" s="335"/>
      <c r="G532" s="336"/>
      <c r="H532" s="337"/>
      <c r="I532" s="338">
        <v>2393125</v>
      </c>
      <c r="J532" s="336" t="s">
        <v>17</v>
      </c>
      <c r="K532" s="328"/>
      <c r="L532" s="328"/>
      <c r="M532" s="328"/>
      <c r="N532" s="328"/>
      <c r="O532" s="366"/>
      <c r="P532" s="366"/>
    </row>
    <row r="533" spans="1:16" x14ac:dyDescent="0.25">
      <c r="A533" s="333">
        <v>43292</v>
      </c>
      <c r="B533" s="334">
        <v>180169320</v>
      </c>
      <c r="C533" s="335">
        <v>17</v>
      </c>
      <c r="D533" s="336">
        <v>1513750</v>
      </c>
      <c r="E533" s="337">
        <v>180044247</v>
      </c>
      <c r="F533" s="335">
        <v>3</v>
      </c>
      <c r="G533" s="336">
        <v>308525</v>
      </c>
      <c r="H533" s="337"/>
      <c r="I533" s="338"/>
      <c r="J533" s="336"/>
      <c r="K533" s="328"/>
      <c r="L533" s="328"/>
      <c r="M533" s="328"/>
      <c r="N533" s="328"/>
      <c r="O533" s="366"/>
      <c r="P533" s="366"/>
    </row>
    <row r="534" spans="1:16" x14ac:dyDescent="0.25">
      <c r="A534" s="333">
        <v>43292</v>
      </c>
      <c r="B534" s="334">
        <v>180169332</v>
      </c>
      <c r="C534" s="335">
        <v>1</v>
      </c>
      <c r="D534" s="336">
        <v>110075</v>
      </c>
      <c r="E534" s="337"/>
      <c r="F534" s="335"/>
      <c r="G534" s="336"/>
      <c r="H534" s="337"/>
      <c r="I534" s="338"/>
      <c r="J534" s="336"/>
      <c r="K534" s="328"/>
      <c r="L534" s="328"/>
      <c r="M534" s="328"/>
      <c r="N534" s="328"/>
      <c r="O534" s="366"/>
      <c r="P534" s="366"/>
    </row>
    <row r="535" spans="1:16" x14ac:dyDescent="0.25">
      <c r="A535" s="333">
        <v>43292</v>
      </c>
      <c r="B535" s="334">
        <v>180169367</v>
      </c>
      <c r="C535" s="335">
        <v>2</v>
      </c>
      <c r="D535" s="336">
        <v>205100</v>
      </c>
      <c r="E535" s="337"/>
      <c r="F535" s="335"/>
      <c r="G535" s="336"/>
      <c r="H535" s="337"/>
      <c r="I535" s="338">
        <v>1520400</v>
      </c>
      <c r="J535" s="336" t="s">
        <v>17</v>
      </c>
      <c r="K535" s="328"/>
      <c r="L535" s="328"/>
      <c r="M535" s="328"/>
      <c r="N535" s="328"/>
      <c r="O535" s="366"/>
      <c r="P535" s="366"/>
    </row>
    <row r="536" spans="1:16" x14ac:dyDescent="0.25">
      <c r="A536" s="333">
        <v>43293</v>
      </c>
      <c r="B536" s="334">
        <v>180169396</v>
      </c>
      <c r="C536" s="335">
        <v>2</v>
      </c>
      <c r="D536" s="336">
        <v>152075</v>
      </c>
      <c r="E536" s="337">
        <v>180044261</v>
      </c>
      <c r="F536" s="335">
        <v>3</v>
      </c>
      <c r="G536" s="336">
        <v>393313</v>
      </c>
      <c r="H536" s="337"/>
      <c r="I536" s="338"/>
      <c r="J536" s="336"/>
      <c r="K536" s="328"/>
      <c r="L536" s="328"/>
      <c r="M536" s="328"/>
      <c r="N536" s="328"/>
      <c r="O536" s="366"/>
      <c r="P536" s="366"/>
    </row>
    <row r="537" spans="1:16" x14ac:dyDescent="0.25">
      <c r="A537" s="333">
        <v>43293</v>
      </c>
      <c r="B537" s="334">
        <v>180169422</v>
      </c>
      <c r="C537" s="335">
        <v>12</v>
      </c>
      <c r="D537" s="336">
        <v>1229113</v>
      </c>
      <c r="E537" s="337"/>
      <c r="F537" s="335"/>
      <c r="G537" s="336"/>
      <c r="H537" s="337"/>
      <c r="I537" s="338"/>
      <c r="J537" s="336"/>
      <c r="K537" s="328"/>
      <c r="L537" s="328"/>
      <c r="M537" s="328"/>
      <c r="N537" s="328"/>
      <c r="O537" s="366"/>
      <c r="P537" s="366"/>
    </row>
    <row r="538" spans="1:16" x14ac:dyDescent="0.25">
      <c r="A538" s="333">
        <v>43293</v>
      </c>
      <c r="B538" s="334">
        <v>180169452</v>
      </c>
      <c r="C538" s="335">
        <v>5</v>
      </c>
      <c r="D538" s="336">
        <v>490875</v>
      </c>
      <c r="E538" s="337"/>
      <c r="F538" s="335"/>
      <c r="G538" s="336"/>
      <c r="H538" s="337"/>
      <c r="I538" s="338"/>
      <c r="J538" s="336"/>
      <c r="K538" s="328"/>
      <c r="L538" s="328"/>
      <c r="M538" s="328"/>
      <c r="N538" s="328"/>
      <c r="O538" s="366"/>
      <c r="P538" s="366"/>
    </row>
    <row r="539" spans="1:16" x14ac:dyDescent="0.25">
      <c r="A539" s="333">
        <v>43293</v>
      </c>
      <c r="B539" s="334">
        <v>180169458</v>
      </c>
      <c r="C539" s="335">
        <v>3</v>
      </c>
      <c r="D539" s="336">
        <v>380625</v>
      </c>
      <c r="E539" s="337"/>
      <c r="F539" s="335"/>
      <c r="G539" s="336"/>
      <c r="H539" s="337"/>
      <c r="I539" s="338">
        <v>1859375</v>
      </c>
      <c r="J539" s="336" t="s">
        <v>17</v>
      </c>
      <c r="K539" s="328"/>
      <c r="L539" s="328"/>
      <c r="M539" s="328"/>
      <c r="N539" s="328"/>
      <c r="O539" s="366"/>
      <c r="P539" s="366"/>
    </row>
    <row r="540" spans="1:16" x14ac:dyDescent="0.25">
      <c r="A540" s="333">
        <v>43294</v>
      </c>
      <c r="B540" s="334">
        <v>180169526</v>
      </c>
      <c r="C540" s="335">
        <v>4</v>
      </c>
      <c r="D540" s="336">
        <v>351050</v>
      </c>
      <c r="E540" s="337">
        <v>180044278</v>
      </c>
      <c r="F540" s="335">
        <v>4</v>
      </c>
      <c r="G540" s="336">
        <v>475563</v>
      </c>
      <c r="H540" s="337"/>
      <c r="I540" s="338"/>
      <c r="J540" s="336"/>
      <c r="K540" s="328"/>
      <c r="L540" s="328"/>
      <c r="M540" s="328"/>
      <c r="N540" s="328"/>
      <c r="O540" s="366"/>
      <c r="P540" s="366"/>
    </row>
    <row r="541" spans="1:16" x14ac:dyDescent="0.25">
      <c r="A541" s="333">
        <v>43294</v>
      </c>
      <c r="B541" s="334">
        <v>180169562</v>
      </c>
      <c r="C541" s="335">
        <v>3</v>
      </c>
      <c r="D541" s="336">
        <v>404425</v>
      </c>
      <c r="E541" s="337"/>
      <c r="F541" s="335"/>
      <c r="G541" s="336"/>
      <c r="H541" s="337"/>
      <c r="I541" s="338">
        <v>279912</v>
      </c>
      <c r="J541" s="336" t="s">
        <v>17</v>
      </c>
      <c r="K541" s="328"/>
      <c r="L541" s="328"/>
      <c r="M541" s="328"/>
      <c r="N541" s="328"/>
      <c r="O541" s="366"/>
      <c r="P541" s="366"/>
    </row>
    <row r="542" spans="1:16" x14ac:dyDescent="0.25">
      <c r="A542" s="333">
        <v>43295</v>
      </c>
      <c r="B542" s="334">
        <v>180169651</v>
      </c>
      <c r="C542" s="335">
        <v>13</v>
      </c>
      <c r="D542" s="336">
        <v>1500800</v>
      </c>
      <c r="E542" s="337">
        <v>180044305</v>
      </c>
      <c r="F542" s="335">
        <v>9</v>
      </c>
      <c r="G542" s="336">
        <v>937650</v>
      </c>
      <c r="H542" s="337"/>
      <c r="I542" s="338"/>
      <c r="J542" s="336"/>
      <c r="K542" s="328"/>
      <c r="L542" s="328"/>
      <c r="M542" s="328"/>
      <c r="N542" s="328"/>
      <c r="O542" s="366"/>
      <c r="P542" s="366"/>
    </row>
    <row r="543" spans="1:16" x14ac:dyDescent="0.25">
      <c r="A543" s="333">
        <v>43295</v>
      </c>
      <c r="B543" s="334">
        <v>180169657</v>
      </c>
      <c r="C543" s="335">
        <v>1</v>
      </c>
      <c r="D543" s="336">
        <v>80238</v>
      </c>
      <c r="E543" s="337"/>
      <c r="F543" s="335"/>
      <c r="G543" s="336"/>
      <c r="H543" s="337"/>
      <c r="I543" s="338">
        <v>643388</v>
      </c>
      <c r="J543" s="336" t="s">
        <v>17</v>
      </c>
      <c r="K543" s="328"/>
      <c r="L543" s="328"/>
      <c r="M543" s="328"/>
      <c r="N543" s="328"/>
      <c r="O543" s="366"/>
      <c r="P543" s="366"/>
    </row>
    <row r="544" spans="1:16" x14ac:dyDescent="0.25">
      <c r="A544" s="333">
        <v>43297</v>
      </c>
      <c r="B544" s="334">
        <v>180169811</v>
      </c>
      <c r="C544" s="335">
        <v>11</v>
      </c>
      <c r="D544" s="336">
        <v>890400</v>
      </c>
      <c r="E544" s="337">
        <v>180044343</v>
      </c>
      <c r="F544" s="335">
        <v>5</v>
      </c>
      <c r="G544" s="336">
        <v>537250</v>
      </c>
      <c r="H544" s="337"/>
      <c r="I544" s="338"/>
      <c r="J544" s="336"/>
      <c r="K544" s="328"/>
      <c r="L544" s="328"/>
      <c r="M544" s="328"/>
      <c r="N544" s="328"/>
      <c r="O544" s="366"/>
      <c r="P544" s="366"/>
    </row>
    <row r="545" spans="1:16" x14ac:dyDescent="0.25">
      <c r="A545" s="333">
        <v>43297</v>
      </c>
      <c r="B545" s="334">
        <v>180169839</v>
      </c>
      <c r="C545" s="335">
        <v>4</v>
      </c>
      <c r="D545" s="336">
        <v>514763</v>
      </c>
      <c r="E545" s="337"/>
      <c r="F545" s="335"/>
      <c r="G545" s="336"/>
      <c r="H545" s="337"/>
      <c r="I545" s="338"/>
      <c r="J545" s="336"/>
      <c r="K545" s="328"/>
      <c r="L545" s="328"/>
      <c r="M545" s="328"/>
      <c r="N545" s="328"/>
      <c r="O545" s="366"/>
      <c r="P545" s="366"/>
    </row>
    <row r="546" spans="1:16" x14ac:dyDescent="0.25">
      <c r="A546" s="333">
        <v>43297</v>
      </c>
      <c r="B546" s="334">
        <v>180169840</v>
      </c>
      <c r="C546" s="335">
        <v>1</v>
      </c>
      <c r="D546" s="336">
        <v>46463</v>
      </c>
      <c r="E546" s="337"/>
      <c r="F546" s="335"/>
      <c r="G546" s="336"/>
      <c r="H546" s="337"/>
      <c r="I546" s="338">
        <v>914376</v>
      </c>
      <c r="J546" s="336" t="s">
        <v>17</v>
      </c>
      <c r="K546" s="328"/>
      <c r="L546" s="328"/>
      <c r="M546" s="328"/>
      <c r="N546" s="328"/>
      <c r="O546" s="366"/>
      <c r="P546" s="366"/>
    </row>
    <row r="547" spans="1:16" x14ac:dyDescent="0.25">
      <c r="A547" s="333">
        <v>43298</v>
      </c>
      <c r="B547" s="334">
        <v>180169899</v>
      </c>
      <c r="C547" s="335">
        <v>12</v>
      </c>
      <c r="D547" s="336">
        <v>1245475</v>
      </c>
      <c r="E547" s="337">
        <v>180044356</v>
      </c>
      <c r="F547" s="335">
        <v>2</v>
      </c>
      <c r="G547" s="336">
        <v>239663</v>
      </c>
      <c r="H547" s="337"/>
      <c r="I547" s="338"/>
      <c r="J547" s="336"/>
      <c r="K547" s="328"/>
      <c r="L547" s="328"/>
      <c r="M547" s="328"/>
      <c r="N547" s="328"/>
      <c r="O547" s="366"/>
      <c r="P547" s="366"/>
    </row>
    <row r="548" spans="1:16" x14ac:dyDescent="0.25">
      <c r="A548" s="333">
        <v>43298</v>
      </c>
      <c r="B548" s="334">
        <v>180169921</v>
      </c>
      <c r="C548" s="335">
        <v>1</v>
      </c>
      <c r="D548" s="336">
        <v>104300</v>
      </c>
      <c r="E548" s="337"/>
      <c r="F548" s="335"/>
      <c r="G548" s="336"/>
      <c r="H548" s="337"/>
      <c r="I548" s="338"/>
      <c r="J548" s="336"/>
      <c r="K548" s="328"/>
      <c r="L548" s="328"/>
      <c r="M548" s="328"/>
      <c r="N548" s="328"/>
      <c r="O548" s="366"/>
      <c r="P548" s="366"/>
    </row>
    <row r="549" spans="1:16" x14ac:dyDescent="0.25">
      <c r="A549" s="333">
        <v>43298</v>
      </c>
      <c r="B549" s="334">
        <v>180169927</v>
      </c>
      <c r="C549" s="335">
        <v>1</v>
      </c>
      <c r="D549" s="336">
        <v>108588</v>
      </c>
      <c r="E549" s="337"/>
      <c r="F549" s="335"/>
      <c r="G549" s="336"/>
      <c r="H549" s="337"/>
      <c r="I549" s="338">
        <v>1218700</v>
      </c>
      <c r="J549" s="336" t="s">
        <v>17</v>
      </c>
      <c r="K549" s="328"/>
      <c r="L549" s="328"/>
      <c r="M549" s="328"/>
      <c r="N549" s="328"/>
      <c r="O549" s="366"/>
      <c r="P549" s="366"/>
    </row>
    <row r="550" spans="1:16" x14ac:dyDescent="0.25">
      <c r="A550" s="333">
        <v>43299</v>
      </c>
      <c r="B550" s="334">
        <v>180169947</v>
      </c>
      <c r="C550" s="335">
        <v>3</v>
      </c>
      <c r="D550" s="336">
        <v>254713</v>
      </c>
      <c r="E550" s="337">
        <v>180044366</v>
      </c>
      <c r="F550" s="335">
        <v>7</v>
      </c>
      <c r="G550" s="336">
        <v>701575</v>
      </c>
      <c r="H550" s="337"/>
      <c r="I550" s="338"/>
      <c r="J550" s="336"/>
      <c r="K550" s="328"/>
      <c r="L550" s="328"/>
      <c r="M550" s="328"/>
      <c r="N550" s="328"/>
      <c r="O550" s="366"/>
      <c r="P550" s="366"/>
    </row>
    <row r="551" spans="1:16" x14ac:dyDescent="0.25">
      <c r="A551" s="333">
        <v>43299</v>
      </c>
      <c r="B551" s="334">
        <v>180169966</v>
      </c>
      <c r="C551" s="335">
        <v>3</v>
      </c>
      <c r="D551" s="336">
        <v>345275</v>
      </c>
      <c r="E551" s="337"/>
      <c r="F551" s="335"/>
      <c r="G551" s="336"/>
      <c r="H551" s="337"/>
      <c r="I551" s="338"/>
      <c r="J551" s="336"/>
      <c r="K551" s="328"/>
      <c r="L551" s="328"/>
      <c r="M551" s="328"/>
      <c r="N551" s="328"/>
      <c r="O551" s="366"/>
      <c r="P551" s="366"/>
    </row>
    <row r="552" spans="1:16" x14ac:dyDescent="0.25">
      <c r="A552" s="333">
        <v>43299</v>
      </c>
      <c r="B552" s="334">
        <v>180169969</v>
      </c>
      <c r="C552" s="335">
        <v>3</v>
      </c>
      <c r="D552" s="336">
        <v>295575</v>
      </c>
      <c r="E552" s="337"/>
      <c r="F552" s="335"/>
      <c r="G552" s="336"/>
      <c r="H552" s="337"/>
      <c r="I552" s="338"/>
      <c r="J552" s="336"/>
      <c r="K552" s="328"/>
      <c r="L552" s="328"/>
      <c r="M552" s="328"/>
      <c r="N552" s="328"/>
      <c r="O552" s="366"/>
      <c r="P552" s="366"/>
    </row>
    <row r="553" spans="1:16" x14ac:dyDescent="0.25">
      <c r="A553" s="333">
        <v>43299</v>
      </c>
      <c r="B553" s="334">
        <v>180170003</v>
      </c>
      <c r="C553" s="335">
        <v>2</v>
      </c>
      <c r="D553" s="336">
        <v>219363</v>
      </c>
      <c r="E553" s="337"/>
      <c r="F553" s="335"/>
      <c r="G553" s="336"/>
      <c r="H553" s="337"/>
      <c r="I553" s="338"/>
      <c r="J553" s="336"/>
      <c r="K553" s="328"/>
      <c r="L553" s="328"/>
      <c r="M553" s="328"/>
      <c r="N553" s="328"/>
      <c r="O553" s="366"/>
      <c r="P553" s="366"/>
    </row>
    <row r="554" spans="1:16" x14ac:dyDescent="0.25">
      <c r="A554" s="333">
        <v>43299</v>
      </c>
      <c r="B554" s="334">
        <v>180170010</v>
      </c>
      <c r="C554" s="335">
        <v>1</v>
      </c>
      <c r="D554" s="336">
        <v>78488</v>
      </c>
      <c r="E554" s="337"/>
      <c r="F554" s="335"/>
      <c r="G554" s="336"/>
      <c r="H554" s="337"/>
      <c r="I554" s="338">
        <v>491839</v>
      </c>
      <c r="J554" s="336" t="s">
        <v>17</v>
      </c>
      <c r="K554" s="328"/>
      <c r="L554" s="328"/>
      <c r="M554" s="328"/>
      <c r="N554" s="328"/>
      <c r="O554" s="366"/>
      <c r="P554" s="366"/>
    </row>
    <row r="555" spans="1:16" x14ac:dyDescent="0.25">
      <c r="A555" s="333">
        <v>43300</v>
      </c>
      <c r="B555" s="334">
        <v>180170060</v>
      </c>
      <c r="C555" s="335">
        <v>8</v>
      </c>
      <c r="D555" s="336">
        <v>934938</v>
      </c>
      <c r="E555" s="337">
        <v>180044392</v>
      </c>
      <c r="F555" s="335">
        <v>2</v>
      </c>
      <c r="G555" s="336">
        <v>195388</v>
      </c>
      <c r="H555" s="337"/>
      <c r="I555" s="338"/>
      <c r="J555" s="336"/>
      <c r="K555" s="328"/>
      <c r="L555" s="328"/>
      <c r="M555" s="328"/>
      <c r="N555" s="328"/>
      <c r="O555" s="366"/>
      <c r="P555" s="366"/>
    </row>
    <row r="556" spans="1:16" x14ac:dyDescent="0.25">
      <c r="A556" s="333">
        <v>43300</v>
      </c>
      <c r="B556" s="334">
        <v>180170093</v>
      </c>
      <c r="C556" s="335">
        <v>5</v>
      </c>
      <c r="D556" s="336">
        <v>679263</v>
      </c>
      <c r="E556" s="337"/>
      <c r="F556" s="335"/>
      <c r="G556" s="336"/>
      <c r="H556" s="337"/>
      <c r="I556" s="338"/>
      <c r="J556" s="336"/>
      <c r="K556" s="328"/>
      <c r="L556" s="328"/>
      <c r="M556" s="328"/>
      <c r="N556" s="328"/>
      <c r="O556" s="366"/>
      <c r="P556" s="366"/>
    </row>
    <row r="557" spans="1:16" x14ac:dyDescent="0.25">
      <c r="A557" s="333">
        <v>43300</v>
      </c>
      <c r="B557" s="334">
        <v>180170097</v>
      </c>
      <c r="C557" s="335">
        <v>3</v>
      </c>
      <c r="D557" s="336">
        <v>372925</v>
      </c>
      <c r="E557" s="337"/>
      <c r="F557" s="335"/>
      <c r="G557" s="336"/>
      <c r="H557" s="337"/>
      <c r="I557" s="338">
        <v>1791738</v>
      </c>
      <c r="J557" s="336" t="s">
        <v>17</v>
      </c>
      <c r="K557" s="328"/>
      <c r="L557" s="328"/>
      <c r="M557" s="328"/>
      <c r="N557" s="328"/>
      <c r="O557" s="366"/>
      <c r="P557" s="366"/>
    </row>
    <row r="558" spans="1:16" x14ac:dyDescent="0.25">
      <c r="A558" s="333">
        <v>43301</v>
      </c>
      <c r="B558" s="334">
        <v>180170134</v>
      </c>
      <c r="C558" s="335">
        <v>5</v>
      </c>
      <c r="D558" s="336">
        <v>701313</v>
      </c>
      <c r="E558" s="337">
        <v>180044405</v>
      </c>
      <c r="F558" s="335">
        <v>6</v>
      </c>
      <c r="G558" s="336">
        <v>607863</v>
      </c>
      <c r="H558" s="337"/>
      <c r="I558" s="338"/>
      <c r="J558" s="336"/>
      <c r="K558" s="328"/>
      <c r="L558" s="328"/>
      <c r="M558" s="328"/>
      <c r="N558" s="328"/>
      <c r="O558" s="366"/>
      <c r="P558" s="366"/>
    </row>
    <row r="559" spans="1:16" x14ac:dyDescent="0.25">
      <c r="A559" s="333">
        <v>43301</v>
      </c>
      <c r="B559" s="334">
        <v>180170165</v>
      </c>
      <c r="C559" s="335">
        <v>4</v>
      </c>
      <c r="D559" s="336">
        <v>405300</v>
      </c>
      <c r="E559" s="337"/>
      <c r="F559" s="335"/>
      <c r="G559" s="336"/>
      <c r="H559" s="337"/>
      <c r="I559" s="338">
        <v>498750</v>
      </c>
      <c r="J559" s="336" t="s">
        <v>17</v>
      </c>
      <c r="K559" s="328"/>
      <c r="L559" s="328"/>
      <c r="M559" s="328"/>
      <c r="N559" s="328"/>
      <c r="O559" s="366"/>
      <c r="P559" s="366"/>
    </row>
    <row r="560" spans="1:16" x14ac:dyDescent="0.25">
      <c r="A560" s="333">
        <v>43302</v>
      </c>
      <c r="B560" s="334">
        <v>180170202</v>
      </c>
      <c r="C560" s="335">
        <v>1</v>
      </c>
      <c r="D560" s="336">
        <v>114363</v>
      </c>
      <c r="E560" s="337">
        <v>180044427</v>
      </c>
      <c r="F560" s="335">
        <v>4</v>
      </c>
      <c r="G560" s="336">
        <v>383600</v>
      </c>
      <c r="H560" s="337"/>
      <c r="I560" s="338"/>
      <c r="J560" s="336"/>
      <c r="K560" s="328"/>
      <c r="L560" s="328"/>
      <c r="M560" s="328"/>
      <c r="N560" s="328"/>
      <c r="O560" s="366"/>
      <c r="P560" s="366"/>
    </row>
    <row r="561" spans="1:16" x14ac:dyDescent="0.25">
      <c r="A561" s="333">
        <v>43302</v>
      </c>
      <c r="B561" s="334">
        <v>180170253</v>
      </c>
      <c r="C561" s="335">
        <v>6</v>
      </c>
      <c r="D561" s="336">
        <v>625975</v>
      </c>
      <c r="E561" s="337"/>
      <c r="F561" s="335"/>
      <c r="G561" s="336"/>
      <c r="H561" s="337"/>
      <c r="I561" s="338"/>
      <c r="J561" s="336"/>
      <c r="K561" s="328"/>
      <c r="L561" s="328"/>
      <c r="M561" s="328"/>
      <c r="N561" s="328"/>
      <c r="O561" s="366"/>
      <c r="P561" s="366"/>
    </row>
    <row r="562" spans="1:16" x14ac:dyDescent="0.25">
      <c r="A562" s="333">
        <v>43302</v>
      </c>
      <c r="B562" s="334">
        <v>180170258</v>
      </c>
      <c r="C562" s="335">
        <v>1</v>
      </c>
      <c r="D562" s="336">
        <v>116725</v>
      </c>
      <c r="E562" s="337"/>
      <c r="F562" s="335"/>
      <c r="G562" s="336"/>
      <c r="H562" s="337"/>
      <c r="I562" s="338">
        <v>473463</v>
      </c>
      <c r="J562" s="363" t="s">
        <v>17</v>
      </c>
      <c r="K562" s="328"/>
      <c r="L562" s="328"/>
      <c r="M562" s="328"/>
      <c r="N562" s="328"/>
      <c r="O562" s="366"/>
      <c r="P562" s="366"/>
    </row>
    <row r="563" spans="1:16" x14ac:dyDescent="0.25">
      <c r="A563" s="333">
        <v>43304</v>
      </c>
      <c r="B563" s="334">
        <v>180170347</v>
      </c>
      <c r="C563" s="335">
        <v>2</v>
      </c>
      <c r="D563" s="336">
        <v>212800</v>
      </c>
      <c r="E563" s="337">
        <v>180044461</v>
      </c>
      <c r="F563" s="335">
        <v>3</v>
      </c>
      <c r="G563" s="336">
        <v>260838</v>
      </c>
      <c r="H563" s="337"/>
      <c r="I563" s="338"/>
      <c r="J563" s="336"/>
      <c r="K563" s="328"/>
      <c r="L563" s="328"/>
      <c r="M563" s="328"/>
      <c r="N563" s="328"/>
      <c r="O563" s="366"/>
      <c r="P563" s="366"/>
    </row>
    <row r="564" spans="1:16" x14ac:dyDescent="0.25">
      <c r="A564" s="333">
        <v>43304</v>
      </c>
      <c r="B564" s="334">
        <v>180170408</v>
      </c>
      <c r="C564" s="335">
        <v>11</v>
      </c>
      <c r="D564" s="336">
        <v>1225175</v>
      </c>
      <c r="E564" s="337"/>
      <c r="F564" s="335"/>
      <c r="G564" s="336"/>
      <c r="H564" s="337"/>
      <c r="I564" s="338">
        <v>1177137</v>
      </c>
      <c r="J564" s="363" t="s">
        <v>17</v>
      </c>
      <c r="K564" s="328"/>
      <c r="L564" s="328"/>
      <c r="M564" s="328"/>
      <c r="N564" s="328"/>
      <c r="O564" s="366"/>
      <c r="P564" s="366"/>
    </row>
    <row r="565" spans="1:16" x14ac:dyDescent="0.25">
      <c r="A565" s="333">
        <v>43305</v>
      </c>
      <c r="B565" s="334">
        <v>180170460</v>
      </c>
      <c r="C565" s="335">
        <v>14</v>
      </c>
      <c r="D565" s="336">
        <v>1483213</v>
      </c>
      <c r="E565" s="337">
        <v>180044476</v>
      </c>
      <c r="F565" s="335">
        <v>4</v>
      </c>
      <c r="G565" s="336">
        <v>388150</v>
      </c>
      <c r="H565" s="337"/>
      <c r="I565" s="338"/>
      <c r="J565" s="336"/>
      <c r="K565" s="328"/>
      <c r="L565" s="328"/>
      <c r="M565" s="328"/>
      <c r="N565" s="328"/>
      <c r="O565" s="366"/>
      <c r="P565" s="366"/>
    </row>
    <row r="566" spans="1:16" x14ac:dyDescent="0.25">
      <c r="A566" s="333">
        <v>43305</v>
      </c>
      <c r="B566" s="334">
        <v>180170500</v>
      </c>
      <c r="C566" s="335">
        <v>2</v>
      </c>
      <c r="D566" s="336">
        <v>181475</v>
      </c>
      <c r="E566" s="337"/>
      <c r="F566" s="335"/>
      <c r="G566" s="336"/>
      <c r="H566" s="337"/>
      <c r="I566" s="338"/>
      <c r="J566" s="336"/>
      <c r="K566" s="328"/>
      <c r="L566" s="328"/>
      <c r="M566" s="328"/>
      <c r="N566" s="328"/>
      <c r="O566" s="366"/>
      <c r="P566" s="366"/>
    </row>
    <row r="567" spans="1:16" x14ac:dyDescent="0.25">
      <c r="A567" s="333">
        <v>43305</v>
      </c>
      <c r="B567" s="334">
        <v>180170506</v>
      </c>
      <c r="C567" s="335">
        <v>2</v>
      </c>
      <c r="D567" s="336">
        <v>157850</v>
      </c>
      <c r="E567" s="337"/>
      <c r="F567" s="335"/>
      <c r="G567" s="336"/>
      <c r="H567" s="337"/>
      <c r="I567" s="338">
        <v>1434388</v>
      </c>
      <c r="J567" s="363" t="s">
        <v>17</v>
      </c>
      <c r="K567" s="328"/>
      <c r="L567" s="328"/>
      <c r="M567" s="328"/>
      <c r="N567" s="328"/>
      <c r="O567" s="366"/>
      <c r="P567" s="366"/>
    </row>
    <row r="568" spans="1:16" x14ac:dyDescent="0.25">
      <c r="A568" s="333">
        <v>43306</v>
      </c>
      <c r="B568" s="334">
        <v>180170531</v>
      </c>
      <c r="C568" s="335">
        <v>2</v>
      </c>
      <c r="D568" s="336">
        <v>232138</v>
      </c>
      <c r="E568" s="337">
        <v>180044498</v>
      </c>
      <c r="F568" s="335">
        <v>6</v>
      </c>
      <c r="G568" s="336">
        <v>739988</v>
      </c>
      <c r="H568" s="337"/>
      <c r="I568" s="338"/>
      <c r="J568" s="336"/>
      <c r="K568" s="328"/>
      <c r="L568" s="328"/>
      <c r="M568" s="328"/>
      <c r="N568" s="328"/>
      <c r="O568" s="366"/>
      <c r="P568" s="366"/>
    </row>
    <row r="569" spans="1:16" x14ac:dyDescent="0.25">
      <c r="A569" s="333">
        <v>43306</v>
      </c>
      <c r="B569" s="334">
        <v>180170547</v>
      </c>
      <c r="C569" s="335">
        <v>5</v>
      </c>
      <c r="D569" s="336">
        <v>398038</v>
      </c>
      <c r="E569" s="337"/>
      <c r="F569" s="335"/>
      <c r="G569" s="336"/>
      <c r="H569" s="337"/>
      <c r="I569" s="338"/>
      <c r="J569" s="336"/>
      <c r="K569" s="328"/>
      <c r="L569" s="328"/>
      <c r="M569" s="328"/>
      <c r="N569" s="328"/>
      <c r="O569" s="366"/>
      <c r="P569" s="366"/>
    </row>
    <row r="570" spans="1:16" x14ac:dyDescent="0.25">
      <c r="A570" s="333">
        <v>43306</v>
      </c>
      <c r="B570" s="334">
        <v>180170588</v>
      </c>
      <c r="C570" s="335">
        <v>1</v>
      </c>
      <c r="D570" s="336">
        <v>108063</v>
      </c>
      <c r="E570" s="337"/>
      <c r="F570" s="335"/>
      <c r="G570" s="336"/>
      <c r="H570" s="337"/>
      <c r="I570" s="338"/>
      <c r="J570" s="336"/>
      <c r="K570" s="328"/>
      <c r="L570" s="328"/>
      <c r="M570" s="328"/>
      <c r="N570" s="328"/>
      <c r="O570" s="366"/>
      <c r="P570" s="366"/>
    </row>
    <row r="571" spans="1:16" x14ac:dyDescent="0.25">
      <c r="A571" s="333">
        <v>43307</v>
      </c>
      <c r="B571" s="334">
        <v>180170643</v>
      </c>
      <c r="C571" s="335">
        <v>3</v>
      </c>
      <c r="D571" s="336">
        <v>318063</v>
      </c>
      <c r="E571" s="337">
        <v>180044512</v>
      </c>
      <c r="F571" s="335">
        <v>2</v>
      </c>
      <c r="G571" s="336">
        <v>223650</v>
      </c>
      <c r="H571" s="337"/>
      <c r="I571" s="338"/>
      <c r="J571" s="336"/>
      <c r="K571" s="328"/>
      <c r="L571" s="328"/>
      <c r="M571" s="328"/>
      <c r="N571" s="328"/>
      <c r="O571" s="366"/>
      <c r="P571" s="366"/>
    </row>
    <row r="572" spans="1:16" x14ac:dyDescent="0.25">
      <c r="A572" s="333">
        <v>43307</v>
      </c>
      <c r="B572" s="334">
        <v>180170675</v>
      </c>
      <c r="C572" s="335">
        <v>2</v>
      </c>
      <c r="D572" s="336">
        <v>180075</v>
      </c>
      <c r="E572" s="337"/>
      <c r="F572" s="335"/>
      <c r="G572" s="336"/>
      <c r="H572" s="337"/>
      <c r="I572" s="338"/>
      <c r="J572" s="336"/>
      <c r="K572" s="328"/>
      <c r="L572" s="328"/>
      <c r="M572" s="328"/>
      <c r="N572" s="328"/>
      <c r="O572" s="366"/>
      <c r="P572" s="366"/>
    </row>
    <row r="573" spans="1:16" x14ac:dyDescent="0.25">
      <c r="A573" s="333">
        <v>43307</v>
      </c>
      <c r="B573" s="334">
        <v>180170679</v>
      </c>
      <c r="C573" s="335">
        <v>3</v>
      </c>
      <c r="D573" s="336">
        <v>263463</v>
      </c>
      <c r="E573" s="337"/>
      <c r="F573" s="335"/>
      <c r="G573" s="336"/>
      <c r="H573" s="337"/>
      <c r="I573" s="338">
        <v>536202</v>
      </c>
      <c r="J573" s="363" t="s">
        <v>17</v>
      </c>
      <c r="K573" s="328"/>
      <c r="L573" s="328"/>
      <c r="M573" s="328"/>
      <c r="N573" s="328"/>
      <c r="O573" s="366"/>
      <c r="P573" s="366"/>
    </row>
    <row r="574" spans="1:16" x14ac:dyDescent="0.25">
      <c r="A574" s="333">
        <v>43308</v>
      </c>
      <c r="B574" s="334">
        <v>180170718</v>
      </c>
      <c r="C574" s="335">
        <v>1</v>
      </c>
      <c r="D574" s="336">
        <v>118038</v>
      </c>
      <c r="E574" s="337">
        <v>180044529</v>
      </c>
      <c r="F574" s="335">
        <v>1</v>
      </c>
      <c r="G574" s="336">
        <v>138513</v>
      </c>
      <c r="H574" s="337"/>
      <c r="I574" s="338"/>
      <c r="J574" s="336"/>
      <c r="K574" s="328"/>
      <c r="L574" s="328"/>
      <c r="M574" s="328"/>
      <c r="N574" s="328"/>
      <c r="O574" s="366"/>
      <c r="P574" s="366"/>
    </row>
    <row r="575" spans="1:16" x14ac:dyDescent="0.25">
      <c r="A575" s="333">
        <v>43308</v>
      </c>
      <c r="B575" s="334">
        <v>180170750</v>
      </c>
      <c r="C575" s="335">
        <v>3</v>
      </c>
      <c r="D575" s="336">
        <v>261363</v>
      </c>
      <c r="E575" s="337"/>
      <c r="F575" s="335"/>
      <c r="G575" s="336"/>
      <c r="H575" s="337"/>
      <c r="I575" s="338"/>
      <c r="J575" s="336"/>
      <c r="K575" s="328"/>
      <c r="L575" s="328"/>
      <c r="M575" s="328"/>
      <c r="N575" s="328"/>
      <c r="O575" s="366"/>
      <c r="P575" s="366"/>
    </row>
    <row r="576" spans="1:16" x14ac:dyDescent="0.25">
      <c r="A576" s="333">
        <v>43308</v>
      </c>
      <c r="B576" s="334">
        <v>180170756</v>
      </c>
      <c r="C576" s="335">
        <v>2</v>
      </c>
      <c r="D576" s="336">
        <v>181300</v>
      </c>
      <c r="E576" s="337"/>
      <c r="F576" s="335"/>
      <c r="G576" s="336"/>
      <c r="H576" s="337"/>
      <c r="I576" s="338">
        <v>422188</v>
      </c>
      <c r="J576" s="363" t="s">
        <v>17</v>
      </c>
      <c r="K576" s="328"/>
      <c r="L576" s="328"/>
      <c r="M576" s="328"/>
      <c r="N576" s="328"/>
      <c r="O576" s="366"/>
      <c r="P576" s="366"/>
    </row>
    <row r="577" spans="1:16" x14ac:dyDescent="0.25">
      <c r="A577" s="333">
        <v>43309</v>
      </c>
      <c r="B577" s="334">
        <v>180170805</v>
      </c>
      <c r="C577" s="335">
        <v>1</v>
      </c>
      <c r="D577" s="336">
        <v>135800</v>
      </c>
      <c r="E577" s="337">
        <v>180044544</v>
      </c>
      <c r="F577" s="335">
        <v>3</v>
      </c>
      <c r="G577" s="336">
        <v>325850</v>
      </c>
      <c r="H577" s="337"/>
      <c r="I577" s="338"/>
      <c r="J577" s="336"/>
      <c r="K577" s="328"/>
      <c r="L577" s="328"/>
      <c r="M577" s="328"/>
      <c r="N577" s="328"/>
      <c r="O577" s="366"/>
      <c r="P577" s="366"/>
    </row>
    <row r="578" spans="1:16" x14ac:dyDescent="0.25">
      <c r="A578" s="333">
        <v>43309</v>
      </c>
      <c r="B578" s="334">
        <v>180170847</v>
      </c>
      <c r="C578" s="335">
        <v>9</v>
      </c>
      <c r="D578" s="336">
        <v>800888</v>
      </c>
      <c r="E578" s="337"/>
      <c r="F578" s="335"/>
      <c r="G578" s="336"/>
      <c r="H578" s="337"/>
      <c r="I578" s="338">
        <v>610838</v>
      </c>
      <c r="J578" s="363" t="s">
        <v>17</v>
      </c>
      <c r="K578" s="328"/>
      <c r="L578" s="328"/>
      <c r="M578" s="328"/>
      <c r="N578" s="328"/>
      <c r="O578" s="366"/>
      <c r="P578" s="366"/>
    </row>
    <row r="579" spans="1:16" x14ac:dyDescent="0.25">
      <c r="A579" s="333">
        <v>43311</v>
      </c>
      <c r="B579" s="334">
        <v>180170984</v>
      </c>
      <c r="C579" s="335">
        <v>22</v>
      </c>
      <c r="D579" s="336">
        <v>2460063</v>
      </c>
      <c r="E579" s="337">
        <v>180044582</v>
      </c>
      <c r="F579" s="335">
        <v>4</v>
      </c>
      <c r="G579" s="336">
        <v>451150</v>
      </c>
      <c r="H579" s="337"/>
      <c r="I579" s="338"/>
      <c r="J579" s="336"/>
      <c r="K579" s="328"/>
      <c r="L579" s="328"/>
      <c r="M579" s="328"/>
      <c r="N579" s="328"/>
      <c r="O579" s="366"/>
      <c r="P579" s="366"/>
    </row>
    <row r="580" spans="1:16" x14ac:dyDescent="0.25">
      <c r="A580" s="333">
        <v>43311</v>
      </c>
      <c r="B580" s="334">
        <v>180171020</v>
      </c>
      <c r="C580" s="335">
        <v>5</v>
      </c>
      <c r="D580" s="336">
        <v>507588</v>
      </c>
      <c r="E580" s="337"/>
      <c r="F580" s="335"/>
      <c r="G580" s="336"/>
      <c r="H580" s="337"/>
      <c r="I580" s="338"/>
      <c r="J580" s="336"/>
      <c r="K580" s="328"/>
      <c r="L580" s="328"/>
      <c r="M580" s="328"/>
      <c r="N580" s="328"/>
      <c r="O580" s="366"/>
      <c r="P580" s="366"/>
    </row>
    <row r="581" spans="1:16" x14ac:dyDescent="0.25">
      <c r="A581" s="333">
        <v>43311</v>
      </c>
      <c r="B581" s="334">
        <v>180171023</v>
      </c>
      <c r="C581" s="335">
        <v>2</v>
      </c>
      <c r="D581" s="336">
        <v>207200</v>
      </c>
      <c r="E581" s="337"/>
      <c r="F581" s="335"/>
      <c r="G581" s="336"/>
      <c r="H581" s="337"/>
      <c r="I581" s="338">
        <v>2723701</v>
      </c>
      <c r="J581" s="363" t="s">
        <v>17</v>
      </c>
      <c r="K581" s="328"/>
      <c r="L581" s="328"/>
      <c r="M581" s="328"/>
      <c r="N581" s="328"/>
      <c r="O581" s="366"/>
      <c r="P581" s="366"/>
    </row>
    <row r="582" spans="1:16" x14ac:dyDescent="0.25">
      <c r="A582" s="333">
        <v>43312</v>
      </c>
      <c r="B582" s="334">
        <v>180171051</v>
      </c>
      <c r="C582" s="335">
        <v>1</v>
      </c>
      <c r="D582" s="336">
        <v>45763</v>
      </c>
      <c r="E582" s="337">
        <v>180044596</v>
      </c>
      <c r="F582" s="335">
        <v>5</v>
      </c>
      <c r="G582" s="336">
        <v>595000</v>
      </c>
      <c r="H582" s="337"/>
      <c r="I582" s="338"/>
      <c r="J582" s="363"/>
      <c r="K582" s="328"/>
      <c r="L582" s="328"/>
      <c r="M582" s="328"/>
      <c r="N582" s="328"/>
      <c r="O582" s="366"/>
      <c r="P582" s="366"/>
    </row>
    <row r="583" spans="1:16" x14ac:dyDescent="0.25">
      <c r="A583" s="333">
        <v>43312</v>
      </c>
      <c r="B583" s="334">
        <v>180171084</v>
      </c>
      <c r="C583" s="335">
        <v>13</v>
      </c>
      <c r="D583" s="336">
        <v>1426775</v>
      </c>
      <c r="E583" s="337"/>
      <c r="F583" s="335"/>
      <c r="G583" s="336"/>
      <c r="H583" s="337"/>
      <c r="I583" s="338"/>
      <c r="J583" s="363"/>
      <c r="K583" s="328"/>
      <c r="L583" s="328"/>
      <c r="M583" s="328"/>
      <c r="N583" s="328"/>
      <c r="O583" s="366"/>
      <c r="P583" s="366"/>
    </row>
    <row r="584" spans="1:16" x14ac:dyDescent="0.25">
      <c r="A584" s="333">
        <v>43312</v>
      </c>
      <c r="B584" s="334">
        <v>180171089</v>
      </c>
      <c r="C584" s="335">
        <v>1</v>
      </c>
      <c r="D584" s="336">
        <v>39375</v>
      </c>
      <c r="E584" s="337"/>
      <c r="F584" s="335"/>
      <c r="G584" s="336"/>
      <c r="H584" s="337"/>
      <c r="I584" s="338"/>
      <c r="J584" s="363"/>
      <c r="K584" s="328"/>
      <c r="L584" s="328"/>
      <c r="M584" s="328"/>
      <c r="N584" s="328"/>
      <c r="O584" s="366"/>
      <c r="P584" s="366"/>
    </row>
    <row r="585" spans="1:16" x14ac:dyDescent="0.25">
      <c r="A585" s="333">
        <v>43312</v>
      </c>
      <c r="B585" s="334">
        <v>180171118</v>
      </c>
      <c r="C585" s="335">
        <v>4</v>
      </c>
      <c r="D585" s="336">
        <v>446513</v>
      </c>
      <c r="E585" s="337"/>
      <c r="F585" s="335"/>
      <c r="G585" s="336"/>
      <c r="H585" s="337"/>
      <c r="I585" s="338"/>
      <c r="J585" s="363"/>
      <c r="K585" s="328"/>
      <c r="L585" s="328"/>
      <c r="M585" s="328"/>
      <c r="N585" s="328"/>
      <c r="O585" s="366"/>
      <c r="P585" s="366"/>
    </row>
    <row r="586" spans="1:16" x14ac:dyDescent="0.25">
      <c r="A586" s="333">
        <v>43312</v>
      </c>
      <c r="B586" s="334">
        <v>180171127</v>
      </c>
      <c r="C586" s="335">
        <v>1</v>
      </c>
      <c r="D586" s="336">
        <v>103600</v>
      </c>
      <c r="E586" s="337"/>
      <c r="F586" s="335"/>
      <c r="G586" s="336"/>
      <c r="H586" s="337"/>
      <c r="I586" s="338">
        <v>1467026</v>
      </c>
      <c r="J586" s="363" t="s">
        <v>17</v>
      </c>
      <c r="K586" s="328"/>
      <c r="L586" s="328"/>
      <c r="M586" s="328"/>
      <c r="N586" s="328"/>
      <c r="O586" s="366"/>
      <c r="P586" s="366"/>
    </row>
    <row r="587" spans="1:16" x14ac:dyDescent="0.25">
      <c r="A587" s="333">
        <v>43313</v>
      </c>
      <c r="B587" s="334">
        <v>180171153</v>
      </c>
      <c r="C587" s="335">
        <v>2</v>
      </c>
      <c r="D587" s="336">
        <v>243775</v>
      </c>
      <c r="E587" s="337">
        <v>180044612</v>
      </c>
      <c r="F587" s="335">
        <v>5</v>
      </c>
      <c r="G587" s="336">
        <v>535675</v>
      </c>
      <c r="H587" s="337"/>
      <c r="I587" s="338"/>
      <c r="J587" s="363"/>
      <c r="K587" s="328"/>
      <c r="L587" s="328"/>
      <c r="M587" s="328"/>
      <c r="N587" s="328"/>
      <c r="O587" s="366"/>
      <c r="P587" s="366"/>
    </row>
    <row r="588" spans="1:16" x14ac:dyDescent="0.25">
      <c r="A588" s="333">
        <v>43313</v>
      </c>
      <c r="B588" s="334">
        <v>180171180</v>
      </c>
      <c r="C588" s="335">
        <v>1</v>
      </c>
      <c r="D588" s="336">
        <v>84088</v>
      </c>
      <c r="E588" s="337"/>
      <c r="F588" s="335"/>
      <c r="G588" s="336"/>
      <c r="H588" s="337"/>
      <c r="I588" s="338"/>
      <c r="J588" s="363"/>
      <c r="K588" s="328"/>
      <c r="L588" s="328"/>
      <c r="M588" s="328"/>
      <c r="N588" s="328"/>
      <c r="O588" s="366"/>
      <c r="P588" s="366"/>
    </row>
    <row r="589" spans="1:16" x14ac:dyDescent="0.25">
      <c r="A589" s="333">
        <v>43313</v>
      </c>
      <c r="B589" s="334">
        <v>180171209</v>
      </c>
      <c r="C589" s="335">
        <v>7</v>
      </c>
      <c r="D589" s="336">
        <v>752238</v>
      </c>
      <c r="E589" s="337"/>
      <c r="F589" s="335"/>
      <c r="G589" s="336"/>
      <c r="H589" s="337"/>
      <c r="I589" s="338">
        <v>544426</v>
      </c>
      <c r="J589" s="363" t="s">
        <v>17</v>
      </c>
      <c r="K589" s="328"/>
      <c r="L589" s="328"/>
      <c r="M589" s="328"/>
      <c r="N589" s="328"/>
      <c r="O589" s="366"/>
      <c r="P589" s="366"/>
    </row>
    <row r="590" spans="1:16" x14ac:dyDescent="0.25">
      <c r="A590" s="333">
        <v>43314</v>
      </c>
      <c r="B590" s="334">
        <v>180171264</v>
      </c>
      <c r="C590" s="335">
        <v>8</v>
      </c>
      <c r="D590" s="336">
        <v>698513</v>
      </c>
      <c r="E590" s="337">
        <v>180044627</v>
      </c>
      <c r="F590" s="335">
        <v>3</v>
      </c>
      <c r="G590" s="336">
        <v>220675</v>
      </c>
      <c r="H590" s="337"/>
      <c r="I590" s="338"/>
      <c r="J590" s="363"/>
      <c r="K590" s="328"/>
      <c r="L590" s="328"/>
      <c r="M590" s="328"/>
      <c r="N590" s="328"/>
      <c r="O590" s="366"/>
      <c r="P590" s="366"/>
    </row>
    <row r="591" spans="1:16" x14ac:dyDescent="0.25">
      <c r="A591" s="333">
        <v>43314</v>
      </c>
      <c r="B591" s="334">
        <v>180171293</v>
      </c>
      <c r="C591" s="335">
        <v>2</v>
      </c>
      <c r="D591" s="336">
        <v>207113</v>
      </c>
      <c r="E591" s="337"/>
      <c r="F591" s="335"/>
      <c r="G591" s="336"/>
      <c r="H591" s="337"/>
      <c r="I591" s="338"/>
      <c r="J591" s="363"/>
      <c r="K591" s="328"/>
      <c r="L591" s="328"/>
      <c r="M591" s="328"/>
      <c r="N591" s="328"/>
      <c r="O591" s="366"/>
      <c r="P591" s="366"/>
    </row>
    <row r="592" spans="1:16" x14ac:dyDescent="0.25">
      <c r="A592" s="333">
        <v>43314</v>
      </c>
      <c r="B592" s="334">
        <v>180171296</v>
      </c>
      <c r="C592" s="335">
        <v>4</v>
      </c>
      <c r="D592" s="336">
        <v>184800</v>
      </c>
      <c r="E592" s="337"/>
      <c r="F592" s="335"/>
      <c r="G592" s="336"/>
      <c r="H592" s="337"/>
      <c r="I592" s="338">
        <v>869751</v>
      </c>
      <c r="J592" s="363" t="s">
        <v>17</v>
      </c>
      <c r="K592" s="328"/>
      <c r="L592" s="328"/>
      <c r="M592" s="328"/>
      <c r="N592" s="328"/>
      <c r="O592" s="366"/>
      <c r="P592" s="366"/>
    </row>
    <row r="593" spans="1:16" x14ac:dyDescent="0.25">
      <c r="A593" s="333">
        <v>43315</v>
      </c>
      <c r="B593" s="334">
        <v>180171365</v>
      </c>
      <c r="C593" s="335">
        <v>4</v>
      </c>
      <c r="D593" s="336">
        <v>490613</v>
      </c>
      <c r="E593" s="337">
        <v>180044643</v>
      </c>
      <c r="F593" s="335">
        <v>3</v>
      </c>
      <c r="G593" s="336">
        <v>308175</v>
      </c>
      <c r="H593" s="337"/>
      <c r="I593" s="338"/>
      <c r="J593" s="363"/>
      <c r="K593" s="328"/>
      <c r="L593" s="328"/>
      <c r="M593" s="328"/>
      <c r="N593" s="328"/>
      <c r="O593" s="366"/>
      <c r="P593" s="366"/>
    </row>
    <row r="594" spans="1:16" x14ac:dyDescent="0.25">
      <c r="A594" s="333">
        <v>43315</v>
      </c>
      <c r="B594" s="334">
        <v>180171380</v>
      </c>
      <c r="C594" s="335">
        <v>1</v>
      </c>
      <c r="D594" s="336">
        <v>113575</v>
      </c>
      <c r="E594" s="337"/>
      <c r="F594" s="335"/>
      <c r="G594" s="336"/>
      <c r="H594" s="337"/>
      <c r="I594" s="338"/>
      <c r="J594" s="363"/>
      <c r="K594" s="328"/>
      <c r="L594" s="328"/>
      <c r="M594" s="328"/>
      <c r="N594" s="328"/>
      <c r="O594" s="366"/>
      <c r="P594" s="366"/>
    </row>
    <row r="595" spans="1:16" x14ac:dyDescent="0.25">
      <c r="A595" s="333">
        <v>43315</v>
      </c>
      <c r="B595" s="334">
        <v>180171391</v>
      </c>
      <c r="C595" s="335">
        <v>2</v>
      </c>
      <c r="D595" s="336">
        <v>162225</v>
      </c>
      <c r="E595" s="337"/>
      <c r="F595" s="335"/>
      <c r="G595" s="336"/>
      <c r="H595" s="337"/>
      <c r="I595" s="338"/>
      <c r="J595" s="363"/>
      <c r="K595" s="328"/>
      <c r="L595" s="328"/>
      <c r="M595" s="328"/>
      <c r="N595" s="328"/>
      <c r="O595" s="366"/>
      <c r="P595" s="366"/>
    </row>
    <row r="596" spans="1:16" x14ac:dyDescent="0.25">
      <c r="A596" s="333">
        <v>43315</v>
      </c>
      <c r="B596" s="334">
        <v>180171395</v>
      </c>
      <c r="C596" s="335">
        <v>1</v>
      </c>
      <c r="D596" s="336">
        <v>113575</v>
      </c>
      <c r="E596" s="337"/>
      <c r="F596" s="335"/>
      <c r="G596" s="336"/>
      <c r="H596" s="337"/>
      <c r="I596" s="338">
        <v>571813</v>
      </c>
      <c r="J596" s="363" t="s">
        <v>17</v>
      </c>
      <c r="K596" s="328"/>
      <c r="L596" s="328"/>
      <c r="M596" s="328"/>
      <c r="N596" s="328"/>
      <c r="O596" s="366"/>
      <c r="P596" s="366"/>
    </row>
    <row r="597" spans="1:16" x14ac:dyDescent="0.25">
      <c r="A597" s="333">
        <v>43316</v>
      </c>
      <c r="B597" s="334">
        <v>180171477</v>
      </c>
      <c r="C597" s="335">
        <v>10</v>
      </c>
      <c r="D597" s="336">
        <v>1186150</v>
      </c>
      <c r="E597" s="337">
        <v>180044670</v>
      </c>
      <c r="F597" s="335">
        <v>8</v>
      </c>
      <c r="G597" s="336">
        <v>803338</v>
      </c>
      <c r="H597" s="337"/>
      <c r="I597" s="338"/>
      <c r="J597" s="363"/>
      <c r="K597" s="328"/>
      <c r="L597" s="328"/>
      <c r="M597" s="328"/>
      <c r="N597" s="328"/>
      <c r="O597" s="366"/>
      <c r="P597" s="366"/>
    </row>
    <row r="598" spans="1:16" x14ac:dyDescent="0.25">
      <c r="A598" s="333">
        <v>43316</v>
      </c>
      <c r="B598" s="334">
        <v>180171486</v>
      </c>
      <c r="C598" s="335">
        <v>1</v>
      </c>
      <c r="D598" s="336">
        <v>115150</v>
      </c>
      <c r="E598" s="337"/>
      <c r="F598" s="335"/>
      <c r="G598" s="336"/>
      <c r="H598" s="337"/>
      <c r="I598" s="338">
        <v>497962</v>
      </c>
      <c r="J598" s="363" t="s">
        <v>17</v>
      </c>
      <c r="K598" s="328"/>
      <c r="L598" s="328"/>
      <c r="M598" s="328"/>
      <c r="N598" s="328"/>
      <c r="O598" s="366"/>
      <c r="P598" s="366"/>
    </row>
    <row r="599" spans="1:16" x14ac:dyDescent="0.25">
      <c r="A599" s="333">
        <v>43318</v>
      </c>
      <c r="B599" s="334">
        <v>180171622</v>
      </c>
      <c r="C599" s="335">
        <v>12</v>
      </c>
      <c r="D599" s="336">
        <v>1261138</v>
      </c>
      <c r="E599" s="337">
        <v>180044704</v>
      </c>
      <c r="F599" s="335">
        <v>2</v>
      </c>
      <c r="G599" s="336">
        <v>149363</v>
      </c>
      <c r="H599" s="337"/>
      <c r="I599" s="338"/>
      <c r="J599" s="363"/>
      <c r="K599" s="328"/>
      <c r="L599" s="328"/>
      <c r="M599" s="328"/>
      <c r="N599" s="328"/>
      <c r="O599" s="366"/>
      <c r="P599" s="366"/>
    </row>
    <row r="600" spans="1:16" x14ac:dyDescent="0.25">
      <c r="A600" s="333">
        <v>43318</v>
      </c>
      <c r="B600" s="334">
        <v>180171669</v>
      </c>
      <c r="C600" s="335">
        <v>9</v>
      </c>
      <c r="D600" s="336">
        <v>808150</v>
      </c>
      <c r="E600" s="337"/>
      <c r="F600" s="335"/>
      <c r="G600" s="336"/>
      <c r="H600" s="337"/>
      <c r="I600" s="338">
        <v>1919925</v>
      </c>
      <c r="J600" s="363" t="s">
        <v>17</v>
      </c>
      <c r="K600" s="328"/>
      <c r="L600" s="328"/>
      <c r="M600" s="328"/>
      <c r="N600" s="328"/>
      <c r="O600" s="366"/>
      <c r="P600" s="366"/>
    </row>
    <row r="601" spans="1:16" x14ac:dyDescent="0.25">
      <c r="A601" s="333">
        <v>43319</v>
      </c>
      <c r="B601" s="334">
        <v>180171691</v>
      </c>
      <c r="C601" s="335">
        <v>2</v>
      </c>
      <c r="D601" s="336">
        <v>246050</v>
      </c>
      <c r="E601" s="337">
        <v>180044719</v>
      </c>
      <c r="F601" s="335">
        <v>1</v>
      </c>
      <c r="G601" s="336">
        <v>84088</v>
      </c>
      <c r="H601" s="337"/>
      <c r="I601" s="338"/>
      <c r="J601" s="363"/>
      <c r="K601" s="328"/>
      <c r="L601" s="328"/>
      <c r="M601" s="328"/>
      <c r="N601" s="328"/>
      <c r="O601" s="366"/>
      <c r="P601" s="366"/>
    </row>
    <row r="602" spans="1:16" x14ac:dyDescent="0.25">
      <c r="A602" s="333">
        <v>43319</v>
      </c>
      <c r="B602" s="334">
        <v>180171718</v>
      </c>
      <c r="C602" s="335">
        <v>9</v>
      </c>
      <c r="D602" s="336">
        <v>1044138</v>
      </c>
      <c r="E602" s="337"/>
      <c r="F602" s="335"/>
      <c r="G602" s="336"/>
      <c r="H602" s="337"/>
      <c r="I602" s="338"/>
      <c r="J602" s="363"/>
      <c r="K602" s="328"/>
      <c r="L602" s="328"/>
      <c r="M602" s="328"/>
      <c r="N602" s="328"/>
      <c r="O602" s="366"/>
      <c r="P602" s="366"/>
    </row>
    <row r="603" spans="1:16" x14ac:dyDescent="0.25">
      <c r="A603" s="333">
        <v>43319</v>
      </c>
      <c r="B603" s="334">
        <v>180171743</v>
      </c>
      <c r="C603" s="335">
        <v>1</v>
      </c>
      <c r="D603" s="336">
        <v>72188</v>
      </c>
      <c r="E603" s="337"/>
      <c r="F603" s="335"/>
      <c r="G603" s="336"/>
      <c r="H603" s="337"/>
      <c r="I603" s="338">
        <v>1278288</v>
      </c>
      <c r="J603" s="363" t="s">
        <v>17</v>
      </c>
      <c r="K603" s="328"/>
      <c r="L603" s="328"/>
      <c r="M603" s="328"/>
      <c r="N603" s="328"/>
      <c r="O603" s="366"/>
      <c r="P603" s="366"/>
    </row>
    <row r="604" spans="1:16" x14ac:dyDescent="0.25">
      <c r="A604" s="333">
        <v>43320</v>
      </c>
      <c r="B604" s="334">
        <v>180171812</v>
      </c>
      <c r="C604" s="335">
        <v>8</v>
      </c>
      <c r="D604" s="336">
        <v>832300</v>
      </c>
      <c r="E604" s="337">
        <v>180044732</v>
      </c>
      <c r="F604" s="335">
        <v>6</v>
      </c>
      <c r="G604" s="336">
        <v>414750</v>
      </c>
      <c r="H604" s="337"/>
      <c r="I604" s="338"/>
      <c r="J604" s="363"/>
      <c r="K604" s="328"/>
      <c r="L604" s="328"/>
      <c r="M604" s="328"/>
      <c r="N604" s="328"/>
      <c r="O604" s="366"/>
      <c r="P604" s="366"/>
    </row>
    <row r="605" spans="1:16" x14ac:dyDescent="0.25">
      <c r="A605" s="333">
        <v>43320</v>
      </c>
      <c r="B605" s="334">
        <v>180171820</v>
      </c>
      <c r="C605" s="335">
        <v>1</v>
      </c>
      <c r="D605" s="336">
        <v>121188</v>
      </c>
      <c r="E605" s="337"/>
      <c r="F605" s="335"/>
      <c r="G605" s="336"/>
      <c r="H605" s="337"/>
      <c r="I605" s="338"/>
      <c r="J605" s="363"/>
      <c r="K605" s="328"/>
      <c r="L605" s="328"/>
      <c r="M605" s="328"/>
      <c r="N605" s="328"/>
      <c r="O605" s="366"/>
      <c r="P605" s="366"/>
    </row>
    <row r="606" spans="1:16" x14ac:dyDescent="0.25">
      <c r="A606" s="333">
        <v>43320</v>
      </c>
      <c r="B606" s="334">
        <v>180171854</v>
      </c>
      <c r="C606" s="335">
        <v>3</v>
      </c>
      <c r="D606" s="336">
        <v>289713</v>
      </c>
      <c r="E606" s="337"/>
      <c r="F606" s="335"/>
      <c r="G606" s="336"/>
      <c r="H606" s="337"/>
      <c r="I606" s="338">
        <v>828451</v>
      </c>
      <c r="J606" s="363" t="s">
        <v>17</v>
      </c>
      <c r="K606" s="328"/>
      <c r="L606" s="328"/>
      <c r="M606" s="328"/>
      <c r="N606" s="328"/>
      <c r="O606" s="366"/>
      <c r="P606" s="366"/>
    </row>
    <row r="607" spans="1:16" x14ac:dyDescent="0.25">
      <c r="A607" s="333">
        <v>43321</v>
      </c>
      <c r="B607" s="334">
        <v>180171888</v>
      </c>
      <c r="C607" s="335">
        <v>1</v>
      </c>
      <c r="D607" s="336">
        <v>43575</v>
      </c>
      <c r="E607" s="337">
        <v>180044748</v>
      </c>
      <c r="F607" s="335">
        <v>3</v>
      </c>
      <c r="G607" s="336">
        <v>470925</v>
      </c>
      <c r="H607" s="337"/>
      <c r="I607" s="338"/>
      <c r="J607" s="363"/>
      <c r="K607" s="328"/>
      <c r="L607" s="328"/>
      <c r="M607" s="328"/>
      <c r="N607" s="328"/>
      <c r="O607" s="366"/>
      <c r="P607" s="366"/>
    </row>
    <row r="608" spans="1:16" x14ac:dyDescent="0.25">
      <c r="A608" s="333">
        <v>43321</v>
      </c>
      <c r="B608" s="334">
        <v>180171921</v>
      </c>
      <c r="C608" s="335">
        <v>23</v>
      </c>
      <c r="D608" s="336">
        <v>2235888</v>
      </c>
      <c r="E608" s="337"/>
      <c r="F608" s="335"/>
      <c r="G608" s="336"/>
      <c r="H608" s="337"/>
      <c r="I608" s="338"/>
      <c r="J608" s="363"/>
      <c r="K608" s="328"/>
      <c r="L608" s="328"/>
      <c r="M608" s="328"/>
      <c r="N608" s="328"/>
      <c r="O608" s="366"/>
      <c r="P608" s="366"/>
    </row>
    <row r="609" spans="1:16" x14ac:dyDescent="0.25">
      <c r="A609" s="333">
        <v>43321</v>
      </c>
      <c r="B609" s="334">
        <v>180171949</v>
      </c>
      <c r="C609" s="335">
        <v>4</v>
      </c>
      <c r="D609" s="336">
        <v>466113</v>
      </c>
      <c r="E609" s="337"/>
      <c r="F609" s="335"/>
      <c r="G609" s="336"/>
      <c r="H609" s="337"/>
      <c r="I609" s="338"/>
      <c r="J609" s="363"/>
      <c r="K609" s="328"/>
      <c r="L609" s="328"/>
      <c r="M609" s="328"/>
      <c r="N609" s="328"/>
      <c r="O609" s="366"/>
      <c r="P609" s="366"/>
    </row>
    <row r="610" spans="1:16" x14ac:dyDescent="0.25">
      <c r="A610" s="333">
        <v>43321</v>
      </c>
      <c r="B610" s="334">
        <v>180171952</v>
      </c>
      <c r="C610" s="335">
        <v>2</v>
      </c>
      <c r="D610" s="336">
        <v>106050</v>
      </c>
      <c r="E610" s="337"/>
      <c r="F610" s="335"/>
      <c r="G610" s="336"/>
      <c r="H610" s="337"/>
      <c r="I610" s="338">
        <v>2380701</v>
      </c>
      <c r="J610" s="363" t="s">
        <v>17</v>
      </c>
      <c r="K610" s="328"/>
      <c r="L610" s="328"/>
      <c r="M610" s="328"/>
      <c r="N610" s="328"/>
      <c r="O610" s="366"/>
      <c r="P610" s="366"/>
    </row>
    <row r="611" spans="1:16" x14ac:dyDescent="0.25">
      <c r="A611" s="333">
        <v>43322</v>
      </c>
      <c r="B611" s="334">
        <v>180171009</v>
      </c>
      <c r="C611" s="335">
        <v>19</v>
      </c>
      <c r="D611" s="336">
        <v>1932963</v>
      </c>
      <c r="E611" s="337"/>
      <c r="F611" s="335"/>
      <c r="G611" s="336"/>
      <c r="H611" s="337"/>
      <c r="I611" s="338"/>
      <c r="J611" s="363"/>
      <c r="K611" s="328"/>
      <c r="L611" s="365"/>
      <c r="M611" s="328"/>
      <c r="N611" s="328"/>
      <c r="O611" s="366"/>
      <c r="P611" s="366"/>
    </row>
    <row r="612" spans="1:16" x14ac:dyDescent="0.25">
      <c r="A612" s="333">
        <v>43322</v>
      </c>
      <c r="B612" s="334">
        <v>180171012</v>
      </c>
      <c r="C612" s="335">
        <v>1</v>
      </c>
      <c r="D612" s="336">
        <v>47163</v>
      </c>
      <c r="E612" s="337"/>
      <c r="F612" s="335"/>
      <c r="G612" s="336"/>
      <c r="H612" s="337"/>
      <c r="I612" s="338"/>
      <c r="J612" s="363"/>
      <c r="K612" s="328"/>
      <c r="L612" s="328"/>
      <c r="M612" s="328"/>
      <c r="N612" s="328"/>
      <c r="O612" s="366"/>
      <c r="P612" s="366"/>
    </row>
    <row r="613" spans="1:16" x14ac:dyDescent="0.25">
      <c r="A613" s="333">
        <v>43322</v>
      </c>
      <c r="B613" s="334">
        <v>180172049</v>
      </c>
      <c r="C613" s="335">
        <v>3</v>
      </c>
      <c r="D613" s="336">
        <v>296450</v>
      </c>
      <c r="E613" s="337"/>
      <c r="F613" s="335"/>
      <c r="G613" s="336"/>
      <c r="H613" s="337"/>
      <c r="I613" s="338">
        <v>2276576</v>
      </c>
      <c r="J613" s="363" t="s">
        <v>17</v>
      </c>
      <c r="K613" s="328"/>
      <c r="L613" s="328"/>
      <c r="M613" s="328"/>
      <c r="N613" s="328"/>
      <c r="O613" s="366"/>
      <c r="P613" s="366"/>
    </row>
    <row r="614" spans="1:16" x14ac:dyDescent="0.25">
      <c r="A614" s="333">
        <v>43323</v>
      </c>
      <c r="B614" s="334">
        <v>180172079</v>
      </c>
      <c r="C614" s="335">
        <v>1</v>
      </c>
      <c r="D614" s="336">
        <v>39375</v>
      </c>
      <c r="E614" s="337">
        <v>180044774</v>
      </c>
      <c r="F614" s="335">
        <v>2</v>
      </c>
      <c r="G614" s="336">
        <v>183925</v>
      </c>
      <c r="H614" s="337"/>
      <c r="I614" s="338"/>
      <c r="J614" s="363"/>
      <c r="K614" s="328"/>
      <c r="L614" s="367"/>
      <c r="M614" s="367"/>
      <c r="N614" s="328"/>
      <c r="O614" s="366"/>
      <c r="P614" s="366"/>
    </row>
    <row r="615" spans="1:16" x14ac:dyDescent="0.25">
      <c r="A615" s="333">
        <v>43323</v>
      </c>
      <c r="B615" s="334">
        <v>180172105</v>
      </c>
      <c r="C615" s="335">
        <v>11</v>
      </c>
      <c r="D615" s="336">
        <v>1193325</v>
      </c>
      <c r="E615" s="337"/>
      <c r="F615" s="335"/>
      <c r="G615" s="336"/>
      <c r="H615" s="337"/>
      <c r="I615" s="336"/>
      <c r="J615" s="363"/>
      <c r="K615" s="328"/>
      <c r="L615" s="366"/>
      <c r="M615" s="366"/>
      <c r="N615" s="328"/>
      <c r="O615" s="366"/>
      <c r="P615" s="366"/>
    </row>
    <row r="616" spans="1:16" x14ac:dyDescent="0.25">
      <c r="A616" s="333">
        <v>43323</v>
      </c>
      <c r="B616" s="334">
        <v>180172134</v>
      </c>
      <c r="C616" s="335">
        <v>1</v>
      </c>
      <c r="D616" s="336">
        <v>78488</v>
      </c>
      <c r="E616" s="337"/>
      <c r="F616" s="335"/>
      <c r="G616" s="336"/>
      <c r="H616" s="337"/>
      <c r="I616" s="338">
        <v>1127260</v>
      </c>
      <c r="J616" s="363" t="s">
        <v>17</v>
      </c>
      <c r="K616" s="328"/>
      <c r="L616" s="219"/>
      <c r="M616" s="366"/>
      <c r="N616" s="328"/>
      <c r="O616" s="366"/>
      <c r="P616" s="366"/>
    </row>
    <row r="617" spans="1:16" x14ac:dyDescent="0.25">
      <c r="A617" s="333">
        <v>43325</v>
      </c>
      <c r="B617" s="334">
        <v>180172295</v>
      </c>
      <c r="C617" s="335">
        <v>17</v>
      </c>
      <c r="D617" s="336">
        <v>2051000</v>
      </c>
      <c r="E617" s="337">
        <v>180044809</v>
      </c>
      <c r="F617" s="335">
        <v>2</v>
      </c>
      <c r="G617" s="336">
        <v>282713</v>
      </c>
      <c r="H617" s="337"/>
      <c r="I617" s="338"/>
      <c r="J617" s="363"/>
      <c r="K617" s="328"/>
      <c r="L617" s="366"/>
      <c r="M617" s="366"/>
      <c r="N617" s="328"/>
      <c r="O617" s="366"/>
      <c r="P617" s="366"/>
    </row>
    <row r="618" spans="1:16" x14ac:dyDescent="0.25">
      <c r="A618" s="333">
        <v>43325</v>
      </c>
      <c r="B618" s="334">
        <v>180172337</v>
      </c>
      <c r="C618" s="335">
        <v>7</v>
      </c>
      <c r="D618" s="336">
        <v>534975</v>
      </c>
      <c r="E618" s="337"/>
      <c r="F618" s="335"/>
      <c r="G618" s="336"/>
      <c r="H618" s="337"/>
      <c r="I618" s="338">
        <v>2303262</v>
      </c>
      <c r="J618" s="363" t="s">
        <v>17</v>
      </c>
      <c r="K618" s="328"/>
      <c r="L618" s="366"/>
      <c r="M618" s="366"/>
      <c r="N618" s="328"/>
      <c r="O618" s="366"/>
      <c r="P618" s="366"/>
    </row>
    <row r="619" spans="1:16" x14ac:dyDescent="0.25">
      <c r="A619" s="333">
        <v>43326</v>
      </c>
      <c r="B619" s="334">
        <v>180172403</v>
      </c>
      <c r="C619" s="335">
        <v>10</v>
      </c>
      <c r="D619" s="336">
        <v>1155875</v>
      </c>
      <c r="E619" s="337">
        <v>180044828</v>
      </c>
      <c r="F619" s="335">
        <v>2</v>
      </c>
      <c r="G619" s="336">
        <v>118038</v>
      </c>
      <c r="H619" s="337"/>
      <c r="I619" s="338">
        <v>1037837</v>
      </c>
      <c r="J619" s="363" t="s">
        <v>17</v>
      </c>
      <c r="K619" s="328"/>
      <c r="L619" s="366"/>
      <c r="M619" s="366"/>
      <c r="N619" s="328"/>
      <c r="O619" s="366"/>
      <c r="P619" s="366"/>
    </row>
    <row r="620" spans="1:16" x14ac:dyDescent="0.25">
      <c r="A620" s="333">
        <v>43327</v>
      </c>
      <c r="B620" s="334">
        <v>180172499</v>
      </c>
      <c r="C620" s="335">
        <v>10</v>
      </c>
      <c r="D620" s="336">
        <v>1113525</v>
      </c>
      <c r="E620" s="337">
        <v>180044844</v>
      </c>
      <c r="F620" s="335">
        <v>4</v>
      </c>
      <c r="G620" s="336">
        <v>445813</v>
      </c>
      <c r="H620" s="337"/>
      <c r="I620" s="338"/>
      <c r="J620" s="363"/>
      <c r="K620" s="328"/>
      <c r="L620" s="366"/>
      <c r="M620" s="366"/>
      <c r="N620" s="328"/>
      <c r="O620" s="366"/>
      <c r="P620" s="366"/>
    </row>
    <row r="621" spans="1:16" x14ac:dyDescent="0.25">
      <c r="A621" s="333">
        <v>43327</v>
      </c>
      <c r="B621" s="334">
        <v>180172538</v>
      </c>
      <c r="C621" s="335">
        <v>5</v>
      </c>
      <c r="D621" s="336">
        <v>565688</v>
      </c>
      <c r="E621" s="337"/>
      <c r="F621" s="335"/>
      <c r="G621" s="336"/>
      <c r="H621" s="337"/>
      <c r="I621" s="338">
        <v>1233400</v>
      </c>
      <c r="J621" s="363" t="s">
        <v>17</v>
      </c>
      <c r="K621" s="328"/>
      <c r="L621" s="366"/>
      <c r="M621" s="366"/>
      <c r="N621" s="328"/>
      <c r="O621" s="366"/>
      <c r="P621" s="366"/>
    </row>
    <row r="622" spans="1:16" x14ac:dyDescent="0.25">
      <c r="A622" s="333">
        <v>43328</v>
      </c>
      <c r="B622" s="334">
        <v>180172565</v>
      </c>
      <c r="C622" s="335">
        <v>5</v>
      </c>
      <c r="D622" s="336">
        <v>326550</v>
      </c>
      <c r="E622" s="337">
        <v>180044861</v>
      </c>
      <c r="F622" s="335">
        <v>3</v>
      </c>
      <c r="G622" s="336">
        <v>335825</v>
      </c>
      <c r="H622" s="337"/>
      <c r="I622" s="338"/>
      <c r="J622" s="363"/>
      <c r="K622" s="328"/>
      <c r="L622" s="366"/>
      <c r="M622" s="366"/>
      <c r="N622" s="328"/>
      <c r="O622" s="366"/>
      <c r="P622" s="366"/>
    </row>
    <row r="623" spans="1:16" x14ac:dyDescent="0.25">
      <c r="A623" s="333">
        <v>43328</v>
      </c>
      <c r="B623" s="334">
        <v>180172587</v>
      </c>
      <c r="C623" s="335">
        <v>4</v>
      </c>
      <c r="D623" s="336">
        <v>406525</v>
      </c>
      <c r="E623" s="337"/>
      <c r="F623" s="335"/>
      <c r="G623" s="336"/>
      <c r="H623" s="337"/>
      <c r="I623" s="338"/>
      <c r="J623" s="363"/>
      <c r="K623" s="328"/>
      <c r="L623" s="366"/>
      <c r="M623" s="366"/>
      <c r="N623" s="328"/>
      <c r="O623" s="366"/>
      <c r="P623" s="366"/>
    </row>
    <row r="624" spans="1:16" x14ac:dyDescent="0.25">
      <c r="A624" s="333">
        <v>39676</v>
      </c>
      <c r="B624" s="334">
        <v>180172626</v>
      </c>
      <c r="C624" s="335">
        <v>1</v>
      </c>
      <c r="D624" s="336">
        <v>77175</v>
      </c>
      <c r="E624" s="337"/>
      <c r="F624" s="335"/>
      <c r="G624" s="336"/>
      <c r="H624" s="337"/>
      <c r="I624" s="338"/>
      <c r="J624" s="363"/>
      <c r="K624" s="328"/>
      <c r="L624" s="366"/>
      <c r="M624" s="328"/>
      <c r="N624" s="328"/>
      <c r="O624" s="366"/>
      <c r="P624" s="366"/>
    </row>
    <row r="625" spans="1:16" x14ac:dyDescent="0.25">
      <c r="A625" s="333">
        <v>43328</v>
      </c>
      <c r="B625" s="334">
        <v>180172627</v>
      </c>
      <c r="C625" s="335">
        <v>3</v>
      </c>
      <c r="D625" s="336">
        <v>302925</v>
      </c>
      <c r="E625" s="337"/>
      <c r="F625" s="335"/>
      <c r="G625" s="336"/>
      <c r="H625" s="337"/>
      <c r="I625" s="338">
        <v>777350</v>
      </c>
      <c r="J625" s="363" t="s">
        <v>17</v>
      </c>
      <c r="K625" s="328"/>
      <c r="L625" s="365"/>
      <c r="M625" s="328"/>
      <c r="N625" s="328"/>
      <c r="O625" s="366"/>
      <c r="P625" s="366"/>
    </row>
    <row r="626" spans="1:16" x14ac:dyDescent="0.25">
      <c r="A626" s="333">
        <v>43330</v>
      </c>
      <c r="B626" s="334">
        <v>180172677</v>
      </c>
      <c r="C626" s="335">
        <v>1</v>
      </c>
      <c r="D626" s="336">
        <v>119000</v>
      </c>
      <c r="E626" s="337">
        <v>180044885</v>
      </c>
      <c r="F626" s="335">
        <v>6</v>
      </c>
      <c r="G626" s="336">
        <v>686175</v>
      </c>
      <c r="H626" s="337"/>
      <c r="I626" s="338"/>
      <c r="J626" s="363"/>
      <c r="K626" s="328"/>
      <c r="L626" s="328"/>
      <c r="M626" s="328"/>
      <c r="N626" s="328"/>
      <c r="O626" s="366"/>
      <c r="P626" s="366"/>
    </row>
    <row r="627" spans="1:16" x14ac:dyDescent="0.25">
      <c r="A627" s="333">
        <v>43330</v>
      </c>
      <c r="B627" s="334">
        <v>180172698</v>
      </c>
      <c r="C627" s="335">
        <v>12</v>
      </c>
      <c r="D627" s="336">
        <v>1184050</v>
      </c>
      <c r="E627" s="337"/>
      <c r="F627" s="335"/>
      <c r="G627" s="336"/>
      <c r="H627" s="337"/>
      <c r="I627" s="338"/>
      <c r="J627" s="363"/>
      <c r="K627" s="328"/>
      <c r="L627" s="328"/>
      <c r="M627" s="328"/>
      <c r="N627" s="328"/>
      <c r="O627" s="366"/>
      <c r="P627" s="366"/>
    </row>
    <row r="628" spans="1:16" x14ac:dyDescent="0.25">
      <c r="A628" s="333">
        <v>43330</v>
      </c>
      <c r="B628" s="334">
        <v>180172735</v>
      </c>
      <c r="C628" s="335">
        <v>4</v>
      </c>
      <c r="D628" s="336">
        <v>407838</v>
      </c>
      <c r="E628" s="337"/>
      <c r="F628" s="335"/>
      <c r="G628" s="336"/>
      <c r="H628" s="337"/>
      <c r="I628" s="338">
        <v>1024713</v>
      </c>
      <c r="J628" s="363" t="s">
        <v>17</v>
      </c>
      <c r="K628" s="328"/>
      <c r="L628" s="328"/>
      <c r="M628" s="328"/>
      <c r="N628" s="328"/>
      <c r="O628" s="366"/>
      <c r="P628" s="366"/>
    </row>
    <row r="629" spans="1:16" x14ac:dyDescent="0.25">
      <c r="A629" s="333">
        <v>43332</v>
      </c>
      <c r="B629" s="334">
        <v>180172838</v>
      </c>
      <c r="C629" s="335">
        <v>1</v>
      </c>
      <c r="D629" s="336">
        <v>148575</v>
      </c>
      <c r="E629" s="337">
        <v>180044915</v>
      </c>
      <c r="F629" s="335">
        <v>7</v>
      </c>
      <c r="G629" s="336">
        <v>683375</v>
      </c>
      <c r="H629" s="337"/>
      <c r="I629" s="338"/>
      <c r="J629" s="363"/>
      <c r="K629" s="328"/>
      <c r="L629" s="328"/>
      <c r="M629" s="328"/>
      <c r="N629" s="328"/>
      <c r="O629" s="366"/>
      <c r="P629" s="366"/>
    </row>
    <row r="630" spans="1:16" x14ac:dyDescent="0.25">
      <c r="A630" s="333">
        <v>43332</v>
      </c>
      <c r="B630" s="334">
        <v>180172860</v>
      </c>
      <c r="C630" s="335">
        <v>9</v>
      </c>
      <c r="D630" s="336">
        <v>799750</v>
      </c>
      <c r="E630" s="337"/>
      <c r="F630" s="335"/>
      <c r="G630" s="336"/>
      <c r="H630" s="337"/>
      <c r="I630" s="338"/>
      <c r="J630" s="363"/>
      <c r="K630" s="328"/>
      <c r="L630" s="328"/>
      <c r="M630" s="328"/>
      <c r="N630" s="328"/>
      <c r="O630" s="366"/>
      <c r="P630" s="366"/>
    </row>
    <row r="631" spans="1:16" x14ac:dyDescent="0.25">
      <c r="A631" s="333">
        <v>43332</v>
      </c>
      <c r="B631" s="334">
        <v>180172896</v>
      </c>
      <c r="C631" s="335">
        <v>5</v>
      </c>
      <c r="D631" s="336">
        <v>467425</v>
      </c>
      <c r="E631" s="337"/>
      <c r="F631" s="335"/>
      <c r="G631" s="336"/>
      <c r="H631" s="337"/>
      <c r="I631" s="338">
        <v>732375</v>
      </c>
      <c r="J631" s="363" t="s">
        <v>17</v>
      </c>
      <c r="K631" s="328"/>
      <c r="L631" s="328"/>
      <c r="M631" s="328"/>
      <c r="N631" s="328"/>
      <c r="O631" s="366"/>
      <c r="P631" s="366"/>
    </row>
    <row r="632" spans="1:16" x14ac:dyDescent="0.25">
      <c r="A632" s="333">
        <v>43333</v>
      </c>
      <c r="B632" s="334">
        <v>180172937</v>
      </c>
      <c r="C632" s="335">
        <v>3</v>
      </c>
      <c r="D632" s="336">
        <v>400925</v>
      </c>
      <c r="E632" s="337">
        <v>180044928</v>
      </c>
      <c r="F632" s="335">
        <v>7</v>
      </c>
      <c r="G632" s="336">
        <v>614950</v>
      </c>
      <c r="H632" s="337"/>
      <c r="I632" s="338"/>
      <c r="J632" s="363"/>
      <c r="K632" s="328"/>
      <c r="L632" s="328"/>
      <c r="M632" s="328"/>
      <c r="N632" s="328"/>
      <c r="O632" s="366"/>
      <c r="P632" s="366"/>
    </row>
    <row r="633" spans="1:16" x14ac:dyDescent="0.25">
      <c r="A633" s="333">
        <v>43333</v>
      </c>
      <c r="B633" s="334">
        <v>180172938</v>
      </c>
      <c r="C633" s="335">
        <v>1</v>
      </c>
      <c r="D633" s="336">
        <v>120575</v>
      </c>
      <c r="E633" s="337"/>
      <c r="F633" s="335"/>
      <c r="G633" s="336"/>
      <c r="H633" s="337"/>
      <c r="I633" s="338"/>
      <c r="J633" s="363"/>
      <c r="K633" s="328"/>
      <c r="L633" s="328"/>
      <c r="M633" s="328"/>
      <c r="N633" s="328"/>
      <c r="O633" s="366"/>
      <c r="P633" s="366"/>
    </row>
    <row r="634" spans="1:16" x14ac:dyDescent="0.25">
      <c r="A634" s="333">
        <v>43333</v>
      </c>
      <c r="B634" s="334">
        <v>180172978</v>
      </c>
      <c r="C634" s="335">
        <v>1</v>
      </c>
      <c r="D634" s="336">
        <v>98000</v>
      </c>
      <c r="E634" s="337"/>
      <c r="F634" s="335"/>
      <c r="G634" s="336"/>
      <c r="H634" s="337"/>
      <c r="I634" s="338"/>
      <c r="J634" s="363"/>
      <c r="K634" s="328"/>
      <c r="L634" s="328"/>
      <c r="M634" s="328"/>
      <c r="N634" s="328"/>
      <c r="O634" s="366"/>
      <c r="P634" s="366"/>
    </row>
    <row r="635" spans="1:16" x14ac:dyDescent="0.25">
      <c r="A635" s="333">
        <v>43335</v>
      </c>
      <c r="B635" s="334">
        <v>180173040</v>
      </c>
      <c r="C635" s="335">
        <v>9</v>
      </c>
      <c r="D635" s="336">
        <v>1002925</v>
      </c>
      <c r="E635" s="337">
        <v>180044944</v>
      </c>
      <c r="F635" s="335">
        <v>7</v>
      </c>
      <c r="G635" s="336">
        <v>687575</v>
      </c>
      <c r="H635" s="337"/>
      <c r="I635" s="338"/>
      <c r="J635" s="363"/>
      <c r="K635" s="328"/>
      <c r="L635" s="328"/>
      <c r="M635" s="328"/>
      <c r="N635" s="328"/>
      <c r="O635" s="366"/>
      <c r="P635" s="366"/>
    </row>
    <row r="636" spans="1:16" x14ac:dyDescent="0.25">
      <c r="A636" s="333">
        <v>43335</v>
      </c>
      <c r="B636" s="334">
        <v>180173046</v>
      </c>
      <c r="C636" s="335">
        <v>3</v>
      </c>
      <c r="D636" s="336">
        <v>222338</v>
      </c>
      <c r="E636" s="337"/>
      <c r="F636" s="335"/>
      <c r="G636" s="336"/>
      <c r="H636" s="337"/>
      <c r="I636" s="338"/>
      <c r="J636" s="363"/>
      <c r="K636" s="328"/>
      <c r="L636" s="328"/>
      <c r="M636" s="328"/>
      <c r="N636" s="328"/>
      <c r="O636" s="366"/>
      <c r="P636" s="366"/>
    </row>
    <row r="637" spans="1:16" x14ac:dyDescent="0.25">
      <c r="A637" s="333">
        <v>43335</v>
      </c>
      <c r="B637" s="334">
        <v>180173075</v>
      </c>
      <c r="C637" s="335">
        <v>3</v>
      </c>
      <c r="D637" s="336">
        <v>268188</v>
      </c>
      <c r="E637" s="337"/>
      <c r="F637" s="335"/>
      <c r="G637" s="336"/>
      <c r="H637" s="337"/>
      <c r="I637" s="338"/>
      <c r="J637" s="363"/>
      <c r="K637" s="328"/>
      <c r="L637" s="328"/>
      <c r="M637" s="328"/>
      <c r="N637" s="328"/>
      <c r="O637" s="366"/>
      <c r="P637" s="366"/>
    </row>
    <row r="638" spans="1:16" x14ac:dyDescent="0.25">
      <c r="A638" s="333">
        <v>43335</v>
      </c>
      <c r="B638" s="334">
        <v>180173080</v>
      </c>
      <c r="C638" s="335">
        <v>1</v>
      </c>
      <c r="D638" s="336">
        <v>121450</v>
      </c>
      <c r="E638" s="337"/>
      <c r="F638" s="335"/>
      <c r="G638" s="336"/>
      <c r="H638" s="337"/>
      <c r="I638" s="338">
        <v>931876</v>
      </c>
      <c r="J638" s="363" t="s">
        <v>17</v>
      </c>
      <c r="K638" s="328"/>
      <c r="L638" s="328"/>
      <c r="M638" s="328"/>
      <c r="N638" s="328"/>
      <c r="O638" s="366"/>
      <c r="P638" s="366"/>
    </row>
    <row r="639" spans="1:16" x14ac:dyDescent="0.25">
      <c r="A639" s="333">
        <v>43336</v>
      </c>
      <c r="B639" s="334">
        <v>180173095</v>
      </c>
      <c r="C639" s="335">
        <v>1</v>
      </c>
      <c r="D639" s="336">
        <v>93100</v>
      </c>
      <c r="E639" s="337">
        <v>180044959</v>
      </c>
      <c r="F639" s="335">
        <v>5</v>
      </c>
      <c r="G639" s="336">
        <v>498575</v>
      </c>
      <c r="H639" s="337"/>
      <c r="I639" s="338"/>
      <c r="J639" s="363"/>
      <c r="K639" s="328"/>
      <c r="L639" s="328"/>
      <c r="M639" s="328"/>
      <c r="N639" s="328"/>
      <c r="O639" s="366"/>
      <c r="P639" s="366"/>
    </row>
    <row r="640" spans="1:16" x14ac:dyDescent="0.25">
      <c r="A640" s="333">
        <v>43336</v>
      </c>
      <c r="B640" s="334">
        <v>180173117</v>
      </c>
      <c r="C640" s="335">
        <v>4</v>
      </c>
      <c r="D640" s="336">
        <v>338975</v>
      </c>
      <c r="E640" s="337"/>
      <c r="F640" s="335"/>
      <c r="G640" s="336"/>
      <c r="H640" s="337"/>
      <c r="I640" s="338"/>
      <c r="J640" s="363"/>
      <c r="K640" s="328"/>
      <c r="L640" s="328"/>
      <c r="M640" s="328"/>
      <c r="N640" s="328"/>
      <c r="O640" s="366"/>
      <c r="P640" s="366"/>
    </row>
    <row r="641" spans="1:16" x14ac:dyDescent="0.25">
      <c r="A641" s="333">
        <v>43336</v>
      </c>
      <c r="B641" s="334">
        <v>180173144</v>
      </c>
      <c r="C641" s="335">
        <v>7</v>
      </c>
      <c r="D641" s="336">
        <v>759238</v>
      </c>
      <c r="E641" s="337"/>
      <c r="F641" s="335"/>
      <c r="G641" s="336"/>
      <c r="H641" s="337"/>
      <c r="I641" s="338">
        <v>692738</v>
      </c>
      <c r="J641" s="363" t="s">
        <v>17</v>
      </c>
      <c r="K641" s="328"/>
      <c r="L641" s="328"/>
      <c r="M641" s="328"/>
      <c r="N641" s="328"/>
      <c r="O641" s="366"/>
      <c r="P641" s="366"/>
    </row>
    <row r="642" spans="1:16" x14ac:dyDescent="0.25">
      <c r="A642" s="333">
        <v>43337</v>
      </c>
      <c r="B642" s="334">
        <v>180173211</v>
      </c>
      <c r="C642" s="335">
        <v>7</v>
      </c>
      <c r="D642" s="336">
        <v>708313</v>
      </c>
      <c r="E642" s="337">
        <v>180044976</v>
      </c>
      <c r="F642" s="335">
        <v>7</v>
      </c>
      <c r="G642" s="336">
        <v>776125</v>
      </c>
      <c r="H642" s="337"/>
      <c r="I642" s="338"/>
      <c r="J642" s="363"/>
      <c r="K642" s="328"/>
      <c r="L642" s="328"/>
      <c r="M642" s="328"/>
      <c r="N642" s="328"/>
      <c r="O642" s="366"/>
      <c r="P642" s="366"/>
    </row>
    <row r="643" spans="1:16" x14ac:dyDescent="0.25">
      <c r="A643" s="333">
        <v>43339</v>
      </c>
      <c r="B643" s="334">
        <v>180173325</v>
      </c>
      <c r="C643" s="335">
        <v>8</v>
      </c>
      <c r="D643" s="336">
        <v>625538</v>
      </c>
      <c r="E643" s="337">
        <v>180045002</v>
      </c>
      <c r="F643" s="335">
        <v>7</v>
      </c>
      <c r="G643" s="336">
        <v>595875</v>
      </c>
      <c r="H643" s="337"/>
      <c r="I643" s="338"/>
      <c r="J643" s="363"/>
      <c r="K643" s="328"/>
      <c r="L643" s="328"/>
      <c r="M643" s="328"/>
      <c r="N643" s="328"/>
      <c r="O643" s="366"/>
      <c r="P643" s="366"/>
    </row>
    <row r="644" spans="1:16" x14ac:dyDescent="0.25">
      <c r="A644" s="333">
        <v>43339</v>
      </c>
      <c r="B644" s="334">
        <v>180173330</v>
      </c>
      <c r="C644" s="335">
        <v>1</v>
      </c>
      <c r="D644" s="336">
        <v>121450</v>
      </c>
      <c r="E644" s="337"/>
      <c r="F644" s="335"/>
      <c r="G644" s="336"/>
      <c r="H644" s="337"/>
      <c r="I644" s="338"/>
      <c r="J644" s="363"/>
      <c r="K644" s="328"/>
      <c r="L644" s="328"/>
      <c r="M644" s="328"/>
      <c r="N644" s="328"/>
      <c r="O644" s="366"/>
      <c r="P644" s="366"/>
    </row>
    <row r="645" spans="1:16" x14ac:dyDescent="0.25">
      <c r="A645" s="333">
        <v>43339</v>
      </c>
      <c r="B645" s="334">
        <v>180173364</v>
      </c>
      <c r="C645" s="335">
        <v>10</v>
      </c>
      <c r="D645" s="336">
        <v>1018588</v>
      </c>
      <c r="E645" s="337"/>
      <c r="F645" s="335"/>
      <c r="G645" s="336"/>
      <c r="H645" s="337"/>
      <c r="I645" s="338">
        <v>1101889</v>
      </c>
      <c r="J645" s="363" t="s">
        <v>17</v>
      </c>
      <c r="K645" s="328"/>
      <c r="L645" s="328"/>
      <c r="M645" s="328"/>
      <c r="N645" s="328"/>
      <c r="O645" s="366"/>
      <c r="P645" s="366"/>
    </row>
    <row r="646" spans="1:16" x14ac:dyDescent="0.25">
      <c r="A646" s="333">
        <v>43340</v>
      </c>
      <c r="B646" s="334">
        <v>180173411</v>
      </c>
      <c r="C646" s="335">
        <v>12</v>
      </c>
      <c r="D646" s="336">
        <v>1279513</v>
      </c>
      <c r="E646" s="337">
        <v>180045015</v>
      </c>
      <c r="F646" s="335">
        <v>1</v>
      </c>
      <c r="G646" s="336">
        <v>115063</v>
      </c>
      <c r="H646" s="337"/>
      <c r="I646" s="338"/>
      <c r="J646" s="363"/>
      <c r="K646" s="328"/>
      <c r="L646" s="328"/>
      <c r="M646" s="328"/>
      <c r="N646" s="328"/>
      <c r="O646" s="366"/>
      <c r="P646" s="366"/>
    </row>
    <row r="647" spans="1:16" x14ac:dyDescent="0.25">
      <c r="A647" s="333">
        <v>43340</v>
      </c>
      <c r="B647" s="334">
        <v>180172460</v>
      </c>
      <c r="C647" s="335">
        <v>4</v>
      </c>
      <c r="D647" s="336">
        <v>453513</v>
      </c>
      <c r="E647" s="337"/>
      <c r="F647" s="335"/>
      <c r="G647" s="336"/>
      <c r="H647" s="337"/>
      <c r="I647" s="338">
        <v>1617963</v>
      </c>
      <c r="J647" s="363" t="s">
        <v>17</v>
      </c>
      <c r="K647" s="328"/>
      <c r="L647" s="328"/>
      <c r="M647" s="328"/>
      <c r="N647" s="328"/>
      <c r="O647" s="366"/>
      <c r="P647" s="366"/>
    </row>
    <row r="648" spans="1:16" x14ac:dyDescent="0.25">
      <c r="A648" s="333">
        <v>43341</v>
      </c>
      <c r="B648" s="334">
        <v>180173518</v>
      </c>
      <c r="C648" s="335">
        <v>6</v>
      </c>
      <c r="D648" s="336">
        <v>598413</v>
      </c>
      <c r="E648" s="337">
        <v>180045029</v>
      </c>
      <c r="F648" s="335">
        <v>5</v>
      </c>
      <c r="G648" s="336">
        <v>437850</v>
      </c>
      <c r="H648" s="337"/>
      <c r="I648" s="338"/>
      <c r="J648" s="363"/>
      <c r="K648" s="328"/>
      <c r="L648" s="328"/>
      <c r="M648" s="328"/>
      <c r="N648" s="328"/>
      <c r="O648" s="366"/>
      <c r="P648" s="366"/>
    </row>
    <row r="649" spans="1:16" x14ac:dyDescent="0.25">
      <c r="A649" s="333">
        <v>43341</v>
      </c>
      <c r="B649" s="334">
        <v>180173520</v>
      </c>
      <c r="C649" s="335">
        <v>1</v>
      </c>
      <c r="D649" s="336">
        <v>121450</v>
      </c>
      <c r="E649" s="337"/>
      <c r="F649" s="335"/>
      <c r="G649" s="336"/>
      <c r="H649" s="337"/>
      <c r="I649" s="338"/>
      <c r="J649" s="363"/>
      <c r="K649" s="328"/>
      <c r="L649" s="328"/>
      <c r="M649" s="328"/>
      <c r="N649" s="328"/>
      <c r="O649" s="366"/>
      <c r="P649" s="366"/>
    </row>
    <row r="650" spans="1:16" x14ac:dyDescent="0.25">
      <c r="A650" s="333">
        <v>43341</v>
      </c>
      <c r="B650" s="334">
        <v>180173547</v>
      </c>
      <c r="C650" s="335">
        <v>5</v>
      </c>
      <c r="D650" s="336">
        <v>536900</v>
      </c>
      <c r="E650" s="337"/>
      <c r="F650" s="335"/>
      <c r="G650" s="336"/>
      <c r="H650" s="337"/>
      <c r="I650" s="338">
        <v>818913</v>
      </c>
      <c r="J650" s="363" t="s">
        <v>17</v>
      </c>
      <c r="K650" s="328"/>
      <c r="L650" s="328"/>
      <c r="M650" s="328"/>
      <c r="N650" s="328"/>
      <c r="O650" s="366"/>
      <c r="P650" s="366"/>
    </row>
    <row r="651" spans="1:16" x14ac:dyDescent="0.25">
      <c r="A651" s="333">
        <v>43342</v>
      </c>
      <c r="B651" s="334">
        <v>180173598</v>
      </c>
      <c r="C651" s="335">
        <v>3</v>
      </c>
      <c r="D651" s="336">
        <v>334688</v>
      </c>
      <c r="E651" s="337"/>
      <c r="F651" s="335"/>
      <c r="G651" s="336"/>
      <c r="H651" s="337"/>
      <c r="I651" s="338"/>
      <c r="J651" s="363"/>
      <c r="K651" s="328"/>
      <c r="L651" s="328"/>
      <c r="M651" s="328"/>
      <c r="N651" s="328"/>
      <c r="O651" s="366"/>
      <c r="P651" s="366"/>
    </row>
    <row r="652" spans="1:16" x14ac:dyDescent="0.25">
      <c r="A652" s="333">
        <v>43342</v>
      </c>
      <c r="B652" s="334">
        <v>180173634</v>
      </c>
      <c r="C652" s="335">
        <v>4</v>
      </c>
      <c r="D652" s="336">
        <v>403200</v>
      </c>
      <c r="E652" s="337"/>
      <c r="F652" s="335"/>
      <c r="G652" s="336"/>
      <c r="H652" s="337"/>
      <c r="I652" s="338"/>
      <c r="J652" s="363"/>
      <c r="K652" s="328"/>
      <c r="L652" s="328"/>
      <c r="M652" s="328"/>
      <c r="N652" s="328"/>
      <c r="O652" s="366"/>
      <c r="P652" s="366"/>
    </row>
    <row r="653" spans="1:16" x14ac:dyDescent="0.25">
      <c r="A653" s="333">
        <v>43342</v>
      </c>
      <c r="B653" s="334">
        <v>180173637</v>
      </c>
      <c r="C653" s="335">
        <v>1</v>
      </c>
      <c r="D653" s="336">
        <v>99050</v>
      </c>
      <c r="E653" s="337"/>
      <c r="F653" s="335"/>
      <c r="G653" s="336"/>
      <c r="H653" s="337"/>
      <c r="I653" s="338">
        <v>836938</v>
      </c>
      <c r="J653" s="363" t="s">
        <v>17</v>
      </c>
      <c r="K653" s="328"/>
      <c r="L653" s="328"/>
      <c r="M653" s="328"/>
      <c r="N653" s="328"/>
      <c r="O653" s="366"/>
      <c r="P653" s="366"/>
    </row>
    <row r="654" spans="1:16" x14ac:dyDescent="0.25">
      <c r="A654" s="333">
        <v>43343</v>
      </c>
      <c r="B654" s="334">
        <v>180173673</v>
      </c>
      <c r="C654" s="335">
        <v>5</v>
      </c>
      <c r="D654" s="336">
        <v>520450</v>
      </c>
      <c r="E654" s="337"/>
      <c r="F654" s="335"/>
      <c r="G654" s="336"/>
      <c r="H654" s="337"/>
      <c r="I654" s="338"/>
      <c r="J654" s="363"/>
      <c r="K654" s="328"/>
      <c r="L654" s="328"/>
      <c r="M654" s="328"/>
      <c r="N654" s="328"/>
      <c r="O654" s="366"/>
      <c r="P654" s="366"/>
    </row>
    <row r="655" spans="1:16" x14ac:dyDescent="0.25">
      <c r="A655" s="333">
        <v>43343</v>
      </c>
      <c r="B655" s="334">
        <v>180173703</v>
      </c>
      <c r="C655" s="335">
        <v>4</v>
      </c>
      <c r="D655" s="336">
        <v>487288</v>
      </c>
      <c r="E655" s="337"/>
      <c r="F655" s="335"/>
      <c r="G655" s="336"/>
      <c r="H655" s="337"/>
      <c r="I655" s="338">
        <v>1007738</v>
      </c>
      <c r="J655" s="363" t="s">
        <v>17</v>
      </c>
      <c r="K655" s="328"/>
      <c r="L655" s="328"/>
      <c r="M655" s="328"/>
      <c r="N655" s="328"/>
      <c r="O655" s="366"/>
      <c r="P655" s="366"/>
    </row>
    <row r="656" spans="1:16" x14ac:dyDescent="0.25">
      <c r="A656" s="333">
        <v>43344</v>
      </c>
      <c r="B656" s="334">
        <v>180173764</v>
      </c>
      <c r="C656" s="335">
        <v>17</v>
      </c>
      <c r="D656" s="336">
        <v>1999375</v>
      </c>
      <c r="E656" s="337">
        <v>180045068</v>
      </c>
      <c r="F656" s="335">
        <v>3</v>
      </c>
      <c r="G656" s="336">
        <v>207725</v>
      </c>
      <c r="H656" s="337"/>
      <c r="I656" s="338"/>
      <c r="J656" s="363"/>
      <c r="K656" s="328"/>
      <c r="L656" s="328"/>
      <c r="M656" s="328"/>
      <c r="N656" s="328"/>
      <c r="O656" s="366"/>
      <c r="P656" s="366"/>
    </row>
    <row r="657" spans="1:16" x14ac:dyDescent="0.25">
      <c r="A657" s="333">
        <v>43344</v>
      </c>
      <c r="B657" s="334">
        <v>180173789</v>
      </c>
      <c r="C657" s="335">
        <v>3</v>
      </c>
      <c r="D657" s="336">
        <v>279213</v>
      </c>
      <c r="E657" s="337"/>
      <c r="F657" s="335"/>
      <c r="G657" s="336"/>
      <c r="H657" s="337"/>
      <c r="I657" s="338"/>
      <c r="J657" s="363"/>
      <c r="K657" s="328"/>
      <c r="L657" s="328"/>
      <c r="M657" s="328"/>
      <c r="N657" s="328"/>
      <c r="O657" s="366"/>
      <c r="P657" s="366"/>
    </row>
    <row r="658" spans="1:16" x14ac:dyDescent="0.25">
      <c r="A658" s="333">
        <v>43344</v>
      </c>
      <c r="B658" s="334">
        <v>180173790</v>
      </c>
      <c r="C658" s="335">
        <v>2</v>
      </c>
      <c r="D658" s="336">
        <v>216388</v>
      </c>
      <c r="E658" s="337"/>
      <c r="F658" s="335"/>
      <c r="G658" s="336"/>
      <c r="H658" s="337"/>
      <c r="I658" s="338">
        <v>2287251</v>
      </c>
      <c r="J658" s="363" t="s">
        <v>17</v>
      </c>
      <c r="K658" s="328"/>
      <c r="L658" s="328"/>
      <c r="M658" s="328"/>
      <c r="N658" s="328"/>
      <c r="O658" s="366"/>
      <c r="P658" s="366"/>
    </row>
    <row r="659" spans="1:16" x14ac:dyDescent="0.25">
      <c r="A659" s="333">
        <v>43346</v>
      </c>
      <c r="B659" s="334">
        <v>180173901</v>
      </c>
      <c r="C659" s="335">
        <v>6</v>
      </c>
      <c r="D659" s="336">
        <v>667363</v>
      </c>
      <c r="E659" s="337">
        <v>180045100</v>
      </c>
      <c r="F659" s="335">
        <v>9</v>
      </c>
      <c r="G659" s="336">
        <v>980963</v>
      </c>
      <c r="H659" s="337"/>
      <c r="I659" s="338"/>
      <c r="J659" s="363"/>
      <c r="K659" s="328"/>
      <c r="L659" s="328"/>
      <c r="M659" s="328"/>
      <c r="N659" s="328"/>
      <c r="O659" s="366"/>
      <c r="P659" s="366"/>
    </row>
    <row r="660" spans="1:16" x14ac:dyDescent="0.25">
      <c r="A660" s="333">
        <v>43346</v>
      </c>
      <c r="B660" s="334">
        <v>180173944</v>
      </c>
      <c r="C660" s="335">
        <v>3</v>
      </c>
      <c r="D660" s="336">
        <v>245175</v>
      </c>
      <c r="E660" s="343">
        <v>180045103</v>
      </c>
      <c r="F660" s="341">
        <v>16</v>
      </c>
      <c r="G660" s="342">
        <v>1660488</v>
      </c>
      <c r="H660" s="343"/>
      <c r="I660" s="344"/>
      <c r="J660" s="364"/>
      <c r="K660" s="328"/>
      <c r="L660" s="328"/>
      <c r="M660" s="328"/>
      <c r="N660" s="328"/>
      <c r="O660" s="366"/>
      <c r="P660" s="366"/>
    </row>
    <row r="661" spans="1:16" x14ac:dyDescent="0.25">
      <c r="A661" s="333">
        <v>43347</v>
      </c>
      <c r="B661" s="334">
        <v>180173967</v>
      </c>
      <c r="C661" s="335">
        <v>2</v>
      </c>
      <c r="D661" s="336">
        <v>173688</v>
      </c>
      <c r="E661" s="337">
        <v>180045120</v>
      </c>
      <c r="F661" s="335">
        <v>5</v>
      </c>
      <c r="G661" s="336">
        <v>517300</v>
      </c>
      <c r="H661" s="337"/>
      <c r="I661" s="338"/>
      <c r="J661" s="363"/>
      <c r="K661" s="328"/>
      <c r="L661" s="328"/>
      <c r="M661" s="328"/>
      <c r="N661" s="328"/>
      <c r="O661" s="366"/>
      <c r="P661" s="366"/>
    </row>
    <row r="662" spans="1:16" x14ac:dyDescent="0.25">
      <c r="A662" s="333">
        <v>43347</v>
      </c>
      <c r="B662" s="334">
        <v>180173991</v>
      </c>
      <c r="C662" s="335">
        <v>4</v>
      </c>
      <c r="D662" s="336">
        <v>356475</v>
      </c>
      <c r="E662" s="337"/>
      <c r="F662" s="335"/>
      <c r="G662" s="336"/>
      <c r="H662" s="337"/>
      <c r="I662" s="338"/>
      <c r="J662" s="363"/>
      <c r="K662" s="328"/>
      <c r="L662" s="328"/>
      <c r="M662" s="328"/>
      <c r="N662" s="328"/>
      <c r="O662" s="366"/>
      <c r="P662" s="366"/>
    </row>
    <row r="663" spans="1:16" x14ac:dyDescent="0.25">
      <c r="A663" s="333">
        <v>43347</v>
      </c>
      <c r="B663" s="334">
        <v>180173403</v>
      </c>
      <c r="C663" s="335">
        <v>6</v>
      </c>
      <c r="D663" s="336">
        <v>625363</v>
      </c>
      <c r="E663" s="337"/>
      <c r="F663" s="335"/>
      <c r="G663" s="336"/>
      <c r="H663" s="337"/>
      <c r="I663" s="338">
        <v>569801</v>
      </c>
      <c r="J663" s="363" t="s">
        <v>17</v>
      </c>
      <c r="K663" s="328"/>
      <c r="L663" s="328"/>
      <c r="M663" s="328"/>
      <c r="N663" s="328"/>
      <c r="O663" s="366"/>
      <c r="P663" s="366"/>
    </row>
    <row r="664" spans="1:16" x14ac:dyDescent="0.25">
      <c r="A664" s="333">
        <v>43348</v>
      </c>
      <c r="B664" s="334">
        <v>180174097</v>
      </c>
      <c r="C664" s="335">
        <v>6</v>
      </c>
      <c r="D664" s="336">
        <v>554138</v>
      </c>
      <c r="E664" s="337">
        <v>180045136</v>
      </c>
      <c r="F664" s="335">
        <v>2</v>
      </c>
      <c r="G664" s="336">
        <v>209125</v>
      </c>
      <c r="H664" s="337"/>
      <c r="I664" s="338"/>
      <c r="J664" s="363"/>
      <c r="K664" s="328"/>
      <c r="L664" s="328"/>
      <c r="M664" s="328"/>
      <c r="N664" s="328"/>
      <c r="O664" s="366"/>
      <c r="P664" s="366"/>
    </row>
    <row r="665" spans="1:16" x14ac:dyDescent="0.25">
      <c r="A665" s="333">
        <v>43348</v>
      </c>
      <c r="B665" s="334">
        <v>180174099</v>
      </c>
      <c r="C665" s="335">
        <v>1</v>
      </c>
      <c r="D665" s="336">
        <v>120050</v>
      </c>
      <c r="E665" s="337"/>
      <c r="F665" s="335"/>
      <c r="G665" s="336"/>
      <c r="H665" s="337"/>
      <c r="I665" s="338"/>
      <c r="J665" s="363"/>
      <c r="K665" s="328"/>
      <c r="L665" s="328"/>
      <c r="M665" s="328"/>
      <c r="N665" s="328"/>
      <c r="O665" s="366"/>
      <c r="P665" s="366"/>
    </row>
    <row r="666" spans="1:16" x14ac:dyDescent="0.25">
      <c r="A666" s="333">
        <v>43348</v>
      </c>
      <c r="B666" s="334">
        <v>180174124</v>
      </c>
      <c r="C666" s="335">
        <v>4</v>
      </c>
      <c r="D666" s="336">
        <v>305725</v>
      </c>
      <c r="E666" s="337"/>
      <c r="F666" s="335"/>
      <c r="G666" s="336"/>
      <c r="H666" s="337"/>
      <c r="I666" s="338">
        <v>770788</v>
      </c>
      <c r="J666" s="363" t="s">
        <v>17</v>
      </c>
      <c r="K666" s="328"/>
      <c r="L666" s="328"/>
      <c r="M666" s="328"/>
      <c r="N666" s="328"/>
      <c r="O666" s="366"/>
      <c r="P666" s="366"/>
    </row>
    <row r="667" spans="1:16" x14ac:dyDescent="0.25">
      <c r="A667" s="333">
        <v>43349</v>
      </c>
      <c r="B667" s="334">
        <v>180174186</v>
      </c>
      <c r="C667" s="335">
        <v>10</v>
      </c>
      <c r="D667" s="336">
        <v>1139513</v>
      </c>
      <c r="E667" s="337">
        <v>180045154</v>
      </c>
      <c r="F667" s="335">
        <v>4</v>
      </c>
      <c r="G667" s="336">
        <v>419825</v>
      </c>
      <c r="H667" s="337"/>
      <c r="I667" s="338"/>
      <c r="J667" s="363"/>
      <c r="K667" s="328"/>
      <c r="L667" s="328"/>
      <c r="M667" s="328"/>
      <c r="N667" s="328"/>
      <c r="O667" s="366"/>
      <c r="P667" s="366"/>
    </row>
    <row r="668" spans="1:16" x14ac:dyDescent="0.25">
      <c r="A668" s="333">
        <v>43349</v>
      </c>
      <c r="B668" s="334">
        <v>180174226</v>
      </c>
      <c r="C668" s="335">
        <v>4</v>
      </c>
      <c r="D668" s="336">
        <v>479850</v>
      </c>
      <c r="E668" s="337"/>
      <c r="F668" s="335"/>
      <c r="G668" s="336"/>
      <c r="H668" s="337"/>
      <c r="I668" s="338">
        <v>1199538</v>
      </c>
      <c r="J668" s="363" t="s">
        <v>17</v>
      </c>
      <c r="K668" s="328"/>
      <c r="L668" s="328"/>
      <c r="M668" s="328"/>
      <c r="N668" s="328"/>
      <c r="O668" s="366"/>
      <c r="P668" s="366"/>
    </row>
    <row r="669" spans="1:16" x14ac:dyDescent="0.25">
      <c r="A669" s="333">
        <v>43350</v>
      </c>
      <c r="B669" s="334">
        <v>180174264</v>
      </c>
      <c r="C669" s="335">
        <v>7</v>
      </c>
      <c r="D669" s="336">
        <v>806225</v>
      </c>
      <c r="E669" s="337">
        <v>180045167</v>
      </c>
      <c r="F669" s="335">
        <v>5</v>
      </c>
      <c r="G669" s="336">
        <v>559475</v>
      </c>
      <c r="H669" s="337"/>
      <c r="I669" s="338"/>
      <c r="J669" s="363"/>
      <c r="K669" s="328"/>
      <c r="L669" s="328"/>
      <c r="M669" s="328"/>
      <c r="N669" s="328"/>
      <c r="O669" s="366"/>
      <c r="P669" s="366"/>
    </row>
    <row r="670" spans="1:16" x14ac:dyDescent="0.25">
      <c r="A670" s="333">
        <v>43350</v>
      </c>
      <c r="B670" s="334">
        <v>180174297</v>
      </c>
      <c r="C670" s="335">
        <v>4</v>
      </c>
      <c r="D670" s="336">
        <v>257338</v>
      </c>
      <c r="E670" s="337"/>
      <c r="F670" s="335"/>
      <c r="G670" s="336"/>
      <c r="H670" s="337"/>
      <c r="I670" s="338"/>
      <c r="J670" s="363"/>
      <c r="K670" s="328"/>
      <c r="L670" s="328"/>
      <c r="M670" s="328"/>
      <c r="N670" s="328"/>
      <c r="O670" s="366"/>
      <c r="P670" s="366"/>
    </row>
    <row r="671" spans="1:16" x14ac:dyDescent="0.25">
      <c r="A671" s="333">
        <v>43350</v>
      </c>
      <c r="B671" s="334">
        <v>180174301</v>
      </c>
      <c r="C671" s="335">
        <v>1</v>
      </c>
      <c r="D671" s="336">
        <v>111038</v>
      </c>
      <c r="E671" s="337"/>
      <c r="F671" s="335"/>
      <c r="G671" s="336"/>
      <c r="H671" s="337"/>
      <c r="I671" s="338">
        <v>615126</v>
      </c>
      <c r="J671" s="363" t="s">
        <v>17</v>
      </c>
      <c r="K671" s="328"/>
      <c r="L671" s="328"/>
      <c r="M671" s="328"/>
      <c r="N671" s="328"/>
      <c r="O671" s="366"/>
      <c r="P671" s="366"/>
    </row>
    <row r="672" spans="1:16" x14ac:dyDescent="0.25">
      <c r="A672" s="333">
        <v>43351</v>
      </c>
      <c r="B672" s="334">
        <v>180174361</v>
      </c>
      <c r="C672" s="335">
        <v>7</v>
      </c>
      <c r="D672" s="336">
        <v>707263</v>
      </c>
      <c r="E672" s="337"/>
      <c r="F672" s="335"/>
      <c r="G672" s="336"/>
      <c r="H672" s="337"/>
      <c r="I672" s="338">
        <v>707263</v>
      </c>
      <c r="J672" s="363" t="s">
        <v>17</v>
      </c>
      <c r="K672" s="328"/>
      <c r="L672" s="328"/>
      <c r="M672" s="328"/>
      <c r="N672" s="328"/>
      <c r="O672" s="366"/>
      <c r="P672" s="366"/>
    </row>
    <row r="673" spans="1:16" x14ac:dyDescent="0.25">
      <c r="A673" s="333">
        <v>43353</v>
      </c>
      <c r="B673" s="334">
        <v>180174501</v>
      </c>
      <c r="C673" s="335">
        <v>19</v>
      </c>
      <c r="D673" s="336">
        <v>1669063</v>
      </c>
      <c r="E673" s="337">
        <v>180045207</v>
      </c>
      <c r="F673" s="335">
        <v>7</v>
      </c>
      <c r="G673" s="336">
        <v>671825</v>
      </c>
      <c r="H673" s="337"/>
      <c r="I673" s="338"/>
      <c r="J673" s="363"/>
      <c r="K673" s="328"/>
      <c r="L673" s="328"/>
      <c r="M673" s="328"/>
      <c r="N673" s="328"/>
      <c r="O673" s="366"/>
      <c r="P673" s="366"/>
    </row>
    <row r="674" spans="1:16" x14ac:dyDescent="0.25">
      <c r="A674" s="333">
        <v>43353</v>
      </c>
      <c r="B674" s="334">
        <v>180174539</v>
      </c>
      <c r="C674" s="335">
        <v>2</v>
      </c>
      <c r="D674" s="336">
        <v>239138</v>
      </c>
      <c r="E674" s="337"/>
      <c r="F674" s="335"/>
      <c r="G674" s="336"/>
      <c r="H674" s="337"/>
      <c r="I674" s="338"/>
      <c r="J674" s="363"/>
      <c r="K674" s="328"/>
      <c r="L674" s="328"/>
      <c r="M674" s="328"/>
      <c r="N674" s="328"/>
      <c r="O674" s="366"/>
      <c r="P674" s="366"/>
    </row>
    <row r="675" spans="1:16" x14ac:dyDescent="0.25">
      <c r="A675" s="333">
        <v>43354</v>
      </c>
      <c r="B675" s="334">
        <v>180174610</v>
      </c>
      <c r="C675" s="335">
        <v>3</v>
      </c>
      <c r="D675" s="336">
        <v>282188</v>
      </c>
      <c r="E675" s="337">
        <v>180045226</v>
      </c>
      <c r="F675" s="335">
        <v>2</v>
      </c>
      <c r="G675" s="336">
        <v>166163</v>
      </c>
      <c r="H675" s="337"/>
      <c r="I675" s="338">
        <v>13388</v>
      </c>
      <c r="J675" s="363" t="s">
        <v>17</v>
      </c>
      <c r="K675" s="328"/>
      <c r="L675" s="328"/>
      <c r="M675" s="328"/>
      <c r="N675" s="328"/>
      <c r="O675" s="366"/>
      <c r="P675" s="366"/>
    </row>
    <row r="676" spans="1:16" x14ac:dyDescent="0.25">
      <c r="A676" s="333">
        <v>43355</v>
      </c>
      <c r="B676" s="334">
        <v>180174646</v>
      </c>
      <c r="C676" s="335">
        <v>1</v>
      </c>
      <c r="D676" s="336">
        <v>128625</v>
      </c>
      <c r="E676" s="337">
        <v>180045236</v>
      </c>
      <c r="F676" s="335">
        <v>5</v>
      </c>
      <c r="G676" s="336">
        <v>510563</v>
      </c>
      <c r="H676" s="337"/>
      <c r="I676" s="338"/>
      <c r="J676" s="363"/>
      <c r="K676" s="328"/>
      <c r="L676" s="365"/>
      <c r="M676" s="328"/>
      <c r="N676" s="328"/>
      <c r="O676" s="366"/>
      <c r="P676" s="366"/>
    </row>
    <row r="677" spans="1:16" x14ac:dyDescent="0.25">
      <c r="A677" s="333">
        <v>43355</v>
      </c>
      <c r="B677" s="334">
        <v>180174664</v>
      </c>
      <c r="C677" s="335">
        <v>11</v>
      </c>
      <c r="D677" s="336">
        <v>1065750</v>
      </c>
      <c r="E677" s="337"/>
      <c r="F677" s="335"/>
      <c r="G677" s="336"/>
      <c r="H677" s="337"/>
      <c r="I677" s="338"/>
      <c r="J677" s="363"/>
      <c r="K677" s="328"/>
      <c r="L677" s="365">
        <f>D673+D674+D675</f>
        <v>2190389</v>
      </c>
      <c r="M677" s="328"/>
      <c r="N677" s="328"/>
      <c r="O677" s="366"/>
      <c r="P677" s="366"/>
    </row>
    <row r="678" spans="1:16" x14ac:dyDescent="0.25">
      <c r="A678" s="333">
        <v>43355</v>
      </c>
      <c r="B678" s="334">
        <v>180174707</v>
      </c>
      <c r="C678" s="335">
        <v>4</v>
      </c>
      <c r="D678" s="336">
        <v>305988</v>
      </c>
      <c r="E678" s="337"/>
      <c r="F678" s="335"/>
      <c r="G678" s="336"/>
      <c r="H678" s="337"/>
      <c r="I678" s="338">
        <v>989800</v>
      </c>
      <c r="J678" s="363" t="s">
        <v>17</v>
      </c>
      <c r="K678" s="328"/>
      <c r="L678" s="365">
        <f>SUM(G673:G675)</f>
        <v>837988</v>
      </c>
      <c r="M678" s="328">
        <v>1339013</v>
      </c>
      <c r="N678" s="328"/>
      <c r="O678" s="366"/>
      <c r="P678" s="366"/>
    </row>
    <row r="679" spans="1:16" x14ac:dyDescent="0.25">
      <c r="A679" s="333">
        <v>43356</v>
      </c>
      <c r="B679" s="334">
        <v>180174756</v>
      </c>
      <c r="C679" s="335">
        <v>10</v>
      </c>
      <c r="D679" s="336">
        <v>946400</v>
      </c>
      <c r="E679" s="337">
        <v>180045254</v>
      </c>
      <c r="F679" s="335">
        <v>2</v>
      </c>
      <c r="G679" s="336">
        <v>228550</v>
      </c>
      <c r="H679" s="337"/>
      <c r="I679" s="338"/>
      <c r="J679" s="363"/>
      <c r="K679" s="328"/>
      <c r="L679" s="365">
        <f>L677-L678-M678</f>
        <v>13388</v>
      </c>
      <c r="M679" s="328"/>
      <c r="N679" s="328"/>
      <c r="O679" s="366"/>
      <c r="P679" s="366"/>
    </row>
    <row r="680" spans="1:16" x14ac:dyDescent="0.25">
      <c r="A680" s="333">
        <v>43356</v>
      </c>
      <c r="B680" s="334">
        <v>180174762</v>
      </c>
      <c r="C680" s="335">
        <v>1</v>
      </c>
      <c r="D680" s="336">
        <v>101588</v>
      </c>
      <c r="E680" s="337"/>
      <c r="F680" s="335"/>
      <c r="G680" s="336"/>
      <c r="H680" s="337"/>
      <c r="I680" s="338"/>
      <c r="J680" s="363"/>
      <c r="K680" s="328"/>
      <c r="L680" s="365"/>
      <c r="M680" s="328"/>
      <c r="N680" s="328"/>
      <c r="O680" s="366"/>
      <c r="P680" s="366"/>
    </row>
    <row r="681" spans="1:16" x14ac:dyDescent="0.25">
      <c r="A681" s="333">
        <v>43356</v>
      </c>
      <c r="B681" s="334">
        <v>180174784</v>
      </c>
      <c r="C681" s="335">
        <v>7</v>
      </c>
      <c r="D681" s="336">
        <v>656163</v>
      </c>
      <c r="E681" s="337"/>
      <c r="F681" s="335"/>
      <c r="G681" s="336"/>
      <c r="H681" s="337"/>
      <c r="I681" s="338">
        <v>1475601</v>
      </c>
      <c r="J681" s="363" t="s">
        <v>17</v>
      </c>
      <c r="K681" s="328"/>
      <c r="L681" s="365"/>
      <c r="M681" s="328"/>
      <c r="N681" s="328"/>
      <c r="O681" s="366"/>
      <c r="P681" s="366"/>
    </row>
    <row r="682" spans="1:16" x14ac:dyDescent="0.25">
      <c r="A682" s="333">
        <v>43357</v>
      </c>
      <c r="B682" s="334">
        <v>180174828</v>
      </c>
      <c r="C682" s="335">
        <v>11</v>
      </c>
      <c r="D682" s="336">
        <v>1317663</v>
      </c>
      <c r="E682" s="337">
        <v>180045266</v>
      </c>
      <c r="F682" s="335">
        <v>3</v>
      </c>
      <c r="G682" s="336">
        <v>300125</v>
      </c>
      <c r="H682" s="337"/>
      <c r="I682" s="338"/>
      <c r="J682" s="363"/>
      <c r="K682" s="328"/>
      <c r="L682" s="328"/>
      <c r="M682" s="328"/>
      <c r="N682" s="328"/>
      <c r="O682" s="366"/>
      <c r="P682" s="366"/>
    </row>
    <row r="683" spans="1:16" x14ac:dyDescent="0.25">
      <c r="A683" s="333">
        <v>43357</v>
      </c>
      <c r="B683" s="334">
        <v>180174876</v>
      </c>
      <c r="C683" s="335">
        <v>6</v>
      </c>
      <c r="D683" s="336">
        <v>600513</v>
      </c>
      <c r="E683" s="337"/>
      <c r="F683" s="335"/>
      <c r="G683" s="336"/>
      <c r="H683" s="337"/>
      <c r="I683" s="338">
        <v>1618051</v>
      </c>
      <c r="J683" s="363" t="s">
        <v>17</v>
      </c>
      <c r="K683" s="328"/>
      <c r="L683" s="365"/>
      <c r="M683" s="328"/>
      <c r="N683" s="328"/>
      <c r="O683" s="366"/>
      <c r="P683" s="366"/>
    </row>
    <row r="684" spans="1:16" x14ac:dyDescent="0.25">
      <c r="A684" s="333">
        <v>43358</v>
      </c>
      <c r="B684" s="334">
        <v>180174934</v>
      </c>
      <c r="C684" s="335">
        <v>14</v>
      </c>
      <c r="D684" s="336">
        <v>1433600</v>
      </c>
      <c r="E684" s="337">
        <v>180045289</v>
      </c>
      <c r="F684" s="335">
        <v>3</v>
      </c>
      <c r="G684" s="336">
        <v>286300</v>
      </c>
      <c r="H684" s="337"/>
      <c r="I684" s="338"/>
      <c r="J684" s="363"/>
      <c r="K684" s="328"/>
      <c r="L684" s="365"/>
      <c r="M684" s="328"/>
      <c r="N684" s="328"/>
      <c r="O684" s="366"/>
      <c r="P684" s="366"/>
    </row>
    <row r="685" spans="1:16" x14ac:dyDescent="0.25">
      <c r="A685" s="333">
        <v>43358</v>
      </c>
      <c r="B685" s="334">
        <v>180174964</v>
      </c>
      <c r="C685" s="335">
        <v>2</v>
      </c>
      <c r="D685" s="336">
        <v>201688</v>
      </c>
      <c r="E685" s="337"/>
      <c r="F685" s="335"/>
      <c r="G685" s="336"/>
      <c r="H685" s="337"/>
      <c r="I685" s="338"/>
      <c r="J685" s="363"/>
      <c r="K685" s="328"/>
      <c r="L685" s="365"/>
      <c r="M685" s="328"/>
      <c r="N685" s="328"/>
      <c r="O685" s="366"/>
      <c r="P685" s="366"/>
    </row>
    <row r="686" spans="1:16" x14ac:dyDescent="0.25">
      <c r="A686" s="333">
        <v>43358</v>
      </c>
      <c r="B686" s="334">
        <v>180174976</v>
      </c>
      <c r="C686" s="335">
        <v>1</v>
      </c>
      <c r="D686" s="336">
        <v>46463</v>
      </c>
      <c r="E686" s="337"/>
      <c r="F686" s="335"/>
      <c r="G686" s="336"/>
      <c r="H686" s="337"/>
      <c r="I686" s="338">
        <v>1395451</v>
      </c>
      <c r="J686" s="363" t="s">
        <v>17</v>
      </c>
      <c r="K686" s="328"/>
      <c r="L686" s="328"/>
      <c r="M686" s="328"/>
      <c r="N686" s="328"/>
      <c r="O686" s="366"/>
      <c r="P686" s="366"/>
    </row>
    <row r="687" spans="1:16" x14ac:dyDescent="0.25">
      <c r="A687" s="333">
        <v>43360</v>
      </c>
      <c r="B687" s="334">
        <v>180175057</v>
      </c>
      <c r="C687" s="335">
        <v>1</v>
      </c>
      <c r="D687" s="336">
        <v>94063</v>
      </c>
      <c r="E687" s="337"/>
      <c r="F687" s="335"/>
      <c r="G687" s="336"/>
      <c r="H687" s="337"/>
      <c r="I687" s="338"/>
      <c r="J687" s="363"/>
      <c r="K687" s="328"/>
      <c r="L687" s="328"/>
      <c r="M687" s="328"/>
      <c r="N687" s="328"/>
      <c r="O687" s="366"/>
      <c r="P687" s="366"/>
    </row>
    <row r="688" spans="1:16" x14ac:dyDescent="0.25">
      <c r="A688" s="333">
        <v>43360</v>
      </c>
      <c r="B688" s="334">
        <v>180175089</v>
      </c>
      <c r="C688" s="335">
        <v>11</v>
      </c>
      <c r="D688" s="336">
        <v>1105388</v>
      </c>
      <c r="E688" s="337"/>
      <c r="F688" s="335"/>
      <c r="G688" s="336"/>
      <c r="H688" s="337"/>
      <c r="I688" s="338"/>
      <c r="J688" s="363"/>
      <c r="K688" s="328"/>
      <c r="L688" s="328"/>
      <c r="M688" s="328"/>
      <c r="N688" s="328"/>
      <c r="O688" s="366"/>
      <c r="P688" s="366"/>
    </row>
    <row r="689" spans="1:16" x14ac:dyDescent="0.25">
      <c r="A689" s="333">
        <v>43360</v>
      </c>
      <c r="B689" s="334">
        <v>180175090</v>
      </c>
      <c r="C689" s="335">
        <v>1</v>
      </c>
      <c r="D689" s="336">
        <v>92313</v>
      </c>
      <c r="E689" s="337"/>
      <c r="F689" s="335"/>
      <c r="G689" s="336"/>
      <c r="H689" s="337"/>
      <c r="I689" s="338"/>
      <c r="J689" s="363"/>
      <c r="K689" s="328"/>
      <c r="L689" s="328"/>
      <c r="M689" s="328"/>
      <c r="N689" s="328"/>
      <c r="O689" s="366"/>
      <c r="P689" s="366"/>
    </row>
    <row r="690" spans="1:16" x14ac:dyDescent="0.25">
      <c r="A690" s="333">
        <v>43360</v>
      </c>
      <c r="B690" s="334">
        <v>180175122</v>
      </c>
      <c r="C690" s="335">
        <v>8</v>
      </c>
      <c r="D690" s="336">
        <v>814363</v>
      </c>
      <c r="E690" s="337"/>
      <c r="F690" s="335"/>
      <c r="G690" s="336"/>
      <c r="H690" s="337"/>
      <c r="I690" s="338">
        <v>1784652</v>
      </c>
      <c r="J690" s="363" t="s">
        <v>17</v>
      </c>
      <c r="K690" s="328"/>
      <c r="L690" s="328"/>
      <c r="M690" s="328"/>
      <c r="N690" s="328"/>
      <c r="O690" s="366"/>
      <c r="P690" s="366"/>
    </row>
    <row r="691" spans="1:16" x14ac:dyDescent="0.25">
      <c r="A691" s="333">
        <v>43361</v>
      </c>
      <c r="B691" s="334">
        <v>180175181</v>
      </c>
      <c r="C691" s="335">
        <v>13</v>
      </c>
      <c r="D691" s="336">
        <v>1162788</v>
      </c>
      <c r="E691" s="337">
        <v>180045327</v>
      </c>
      <c r="F691" s="335">
        <v>5</v>
      </c>
      <c r="G691" s="336">
        <v>599900</v>
      </c>
      <c r="H691" s="337"/>
      <c r="I691" s="338"/>
      <c r="J691" s="363"/>
      <c r="K691" s="328"/>
      <c r="L691" s="328"/>
      <c r="M691" s="328"/>
      <c r="N691" s="328"/>
      <c r="O691" s="366"/>
      <c r="P691" s="366"/>
    </row>
    <row r="692" spans="1:16" x14ac:dyDescent="0.25">
      <c r="A692" s="333">
        <v>43361</v>
      </c>
      <c r="B692" s="334">
        <v>180175183</v>
      </c>
      <c r="C692" s="335">
        <v>1</v>
      </c>
      <c r="D692" s="336">
        <v>144550</v>
      </c>
      <c r="E692" s="337"/>
      <c r="F692" s="335"/>
      <c r="G692" s="336"/>
      <c r="H692" s="337"/>
      <c r="I692" s="338"/>
      <c r="J692" s="363"/>
      <c r="K692" s="328"/>
      <c r="L692" s="328"/>
      <c r="M692" s="328"/>
      <c r="N692" s="328"/>
      <c r="O692" s="366"/>
      <c r="P692" s="366"/>
    </row>
    <row r="693" spans="1:16" x14ac:dyDescent="0.25">
      <c r="A693" s="333">
        <v>43361</v>
      </c>
      <c r="B693" s="334">
        <v>180175215</v>
      </c>
      <c r="C693" s="335">
        <v>6</v>
      </c>
      <c r="D693" s="336">
        <v>313338</v>
      </c>
      <c r="E693" s="337"/>
      <c r="F693" s="335"/>
      <c r="G693" s="336"/>
      <c r="H693" s="337"/>
      <c r="I693" s="338">
        <v>1020776</v>
      </c>
      <c r="J693" s="363" t="s">
        <v>17</v>
      </c>
      <c r="K693" s="328"/>
      <c r="L693" s="328"/>
      <c r="M693" s="328"/>
      <c r="N693" s="328"/>
      <c r="O693" s="366"/>
      <c r="P693" s="366"/>
    </row>
    <row r="694" spans="1:16" x14ac:dyDescent="0.25">
      <c r="A694" s="333">
        <v>43362</v>
      </c>
      <c r="B694" s="334">
        <v>180175258</v>
      </c>
      <c r="C694" s="335">
        <v>6</v>
      </c>
      <c r="D694" s="336">
        <v>583100</v>
      </c>
      <c r="E694" s="337">
        <v>180045345</v>
      </c>
      <c r="F694" s="335">
        <v>8</v>
      </c>
      <c r="G694" s="336">
        <v>795550</v>
      </c>
      <c r="H694" s="337"/>
      <c r="I694" s="338"/>
      <c r="J694" s="363"/>
      <c r="K694" s="328"/>
      <c r="L694" s="328"/>
      <c r="M694" s="328"/>
      <c r="N694" s="328"/>
      <c r="O694" s="366"/>
      <c r="P694" s="366"/>
    </row>
    <row r="695" spans="1:16" x14ac:dyDescent="0.25">
      <c r="A695" s="333">
        <v>43362</v>
      </c>
      <c r="B695" s="334">
        <v>180175297</v>
      </c>
      <c r="C695" s="335">
        <v>4</v>
      </c>
      <c r="D695" s="336">
        <v>455700</v>
      </c>
      <c r="E695" s="337"/>
      <c r="F695" s="335"/>
      <c r="G695" s="336"/>
      <c r="H695" s="337"/>
      <c r="I695" s="338"/>
      <c r="J695" s="363"/>
      <c r="K695" s="328"/>
      <c r="L695" s="328"/>
      <c r="M695" s="328"/>
      <c r="N695" s="328"/>
      <c r="O695" s="366"/>
      <c r="P695" s="366"/>
    </row>
    <row r="696" spans="1:16" x14ac:dyDescent="0.25">
      <c r="A696" s="333">
        <v>43362</v>
      </c>
      <c r="B696" s="334">
        <v>180175312</v>
      </c>
      <c r="C696" s="335">
        <v>1</v>
      </c>
      <c r="D696" s="336">
        <v>48038</v>
      </c>
      <c r="E696" s="337"/>
      <c r="F696" s="335"/>
      <c r="G696" s="336"/>
      <c r="H696" s="337"/>
      <c r="I696" s="338">
        <v>291288</v>
      </c>
      <c r="J696" s="363" t="s">
        <v>17</v>
      </c>
      <c r="K696" s="328"/>
      <c r="L696" s="328"/>
      <c r="M696" s="328"/>
      <c r="N696" s="328"/>
      <c r="O696" s="366"/>
      <c r="P696" s="366"/>
    </row>
    <row r="697" spans="1:16" x14ac:dyDescent="0.25">
      <c r="A697" s="333">
        <v>43363</v>
      </c>
      <c r="B697" s="334">
        <v>180175335</v>
      </c>
      <c r="C697" s="335">
        <v>6</v>
      </c>
      <c r="D697" s="336">
        <v>452375</v>
      </c>
      <c r="E697" s="337">
        <v>180045367</v>
      </c>
      <c r="F697" s="335">
        <v>7</v>
      </c>
      <c r="G697" s="336">
        <v>497438</v>
      </c>
      <c r="H697" s="337"/>
      <c r="I697" s="338"/>
      <c r="J697" s="363"/>
      <c r="K697" s="328"/>
      <c r="L697" s="328"/>
      <c r="M697" s="328"/>
      <c r="N697" s="328"/>
      <c r="O697" s="366"/>
      <c r="P697" s="366"/>
    </row>
    <row r="698" spans="1:16" x14ac:dyDescent="0.25">
      <c r="A698" s="333">
        <v>43363</v>
      </c>
      <c r="B698" s="334">
        <v>180175351</v>
      </c>
      <c r="C698" s="335">
        <v>5</v>
      </c>
      <c r="D698" s="336">
        <v>528063</v>
      </c>
      <c r="E698" s="337"/>
      <c r="F698" s="335"/>
      <c r="G698" s="336"/>
      <c r="H698" s="337"/>
      <c r="I698" s="338"/>
      <c r="J698" s="363"/>
      <c r="K698" s="328"/>
      <c r="L698" s="328"/>
      <c r="M698" s="328"/>
      <c r="N698" s="328"/>
      <c r="O698" s="366"/>
      <c r="P698" s="366"/>
    </row>
    <row r="699" spans="1:16" x14ac:dyDescent="0.25">
      <c r="A699" s="333">
        <v>43363</v>
      </c>
      <c r="B699" s="334">
        <v>180175391</v>
      </c>
      <c r="C699" s="335">
        <v>8</v>
      </c>
      <c r="D699" s="336">
        <v>807538</v>
      </c>
      <c r="E699" s="337"/>
      <c r="F699" s="335"/>
      <c r="G699" s="336"/>
      <c r="H699" s="337"/>
      <c r="I699" s="338">
        <v>1290538</v>
      </c>
      <c r="J699" s="363" t="s">
        <v>17</v>
      </c>
      <c r="K699" s="328"/>
      <c r="L699" s="328"/>
      <c r="M699" s="328"/>
      <c r="N699" s="328"/>
      <c r="O699" s="366"/>
      <c r="P699" s="366"/>
    </row>
    <row r="700" spans="1:16" x14ac:dyDescent="0.25">
      <c r="A700" s="333">
        <v>43364</v>
      </c>
      <c r="B700" s="334">
        <v>180175407</v>
      </c>
      <c r="C700" s="335">
        <v>1</v>
      </c>
      <c r="D700" s="336">
        <v>44363</v>
      </c>
      <c r="E700" s="337">
        <v>180045377</v>
      </c>
      <c r="F700" s="335">
        <v>6</v>
      </c>
      <c r="G700" s="336">
        <v>638488</v>
      </c>
      <c r="H700" s="337"/>
      <c r="I700" s="338"/>
      <c r="J700" s="363"/>
      <c r="K700" s="328"/>
      <c r="L700" s="328"/>
      <c r="M700" s="328"/>
      <c r="N700" s="328"/>
      <c r="O700" s="366"/>
      <c r="P700" s="366"/>
    </row>
    <row r="701" spans="1:16" x14ac:dyDescent="0.25">
      <c r="A701" s="333">
        <v>43364</v>
      </c>
      <c r="B701" s="334">
        <v>180175417</v>
      </c>
      <c r="C701" s="335">
        <v>3</v>
      </c>
      <c r="D701" s="336">
        <v>374238</v>
      </c>
      <c r="E701" s="337"/>
      <c r="F701" s="335"/>
      <c r="G701" s="336"/>
      <c r="H701" s="337"/>
      <c r="I701" s="338"/>
      <c r="J701" s="363"/>
      <c r="K701" s="328"/>
      <c r="L701" s="328"/>
      <c r="M701" s="328"/>
      <c r="N701" s="328"/>
      <c r="O701" s="366"/>
      <c r="P701" s="366"/>
    </row>
    <row r="702" spans="1:16" x14ac:dyDescent="0.25">
      <c r="A702" s="333">
        <v>43364</v>
      </c>
      <c r="B702" s="334">
        <v>180175443</v>
      </c>
      <c r="C702" s="335">
        <v>2</v>
      </c>
      <c r="D702" s="336">
        <v>155575</v>
      </c>
      <c r="E702" s="337"/>
      <c r="F702" s="335"/>
      <c r="G702" s="336"/>
      <c r="H702" s="337"/>
      <c r="I702" s="338"/>
      <c r="J702" s="363"/>
      <c r="K702" s="328"/>
      <c r="L702" s="328"/>
      <c r="M702" s="328"/>
      <c r="N702" s="328"/>
      <c r="O702" s="366"/>
      <c r="P702" s="366"/>
    </row>
    <row r="703" spans="1:16" x14ac:dyDescent="0.25">
      <c r="A703" s="333">
        <v>43364</v>
      </c>
      <c r="B703" s="334">
        <v>180175447</v>
      </c>
      <c r="C703" s="335">
        <v>1</v>
      </c>
      <c r="D703" s="336">
        <v>132038</v>
      </c>
      <c r="E703" s="337"/>
      <c r="F703" s="335"/>
      <c r="G703" s="336"/>
      <c r="H703" s="337"/>
      <c r="I703" s="338">
        <v>67726</v>
      </c>
      <c r="J703" s="363" t="s">
        <v>17</v>
      </c>
      <c r="K703" s="328"/>
      <c r="L703" s="328"/>
      <c r="M703" s="328"/>
      <c r="N703" s="328"/>
      <c r="O703" s="366"/>
      <c r="P703" s="366"/>
    </row>
    <row r="704" spans="1:16" x14ac:dyDescent="0.25">
      <c r="A704" s="333">
        <v>43365</v>
      </c>
      <c r="B704" s="334">
        <v>180175480</v>
      </c>
      <c r="C704" s="335">
        <v>2</v>
      </c>
      <c r="D704" s="336">
        <v>193025</v>
      </c>
      <c r="E704" s="337">
        <v>180045393</v>
      </c>
      <c r="F704" s="335">
        <v>3</v>
      </c>
      <c r="G704" s="336">
        <v>285163</v>
      </c>
      <c r="H704" s="337"/>
      <c r="I704" s="338"/>
      <c r="J704" s="363"/>
      <c r="K704" s="328"/>
      <c r="L704" s="328"/>
      <c r="M704" s="328"/>
      <c r="N704" s="328"/>
      <c r="O704" s="366"/>
      <c r="P704" s="366"/>
    </row>
    <row r="705" spans="1:16" x14ac:dyDescent="0.25">
      <c r="A705" s="333">
        <v>43365</v>
      </c>
      <c r="B705" s="334">
        <v>180175520</v>
      </c>
      <c r="C705" s="335">
        <v>2</v>
      </c>
      <c r="D705" s="336">
        <v>233188</v>
      </c>
      <c r="E705" s="337"/>
      <c r="F705" s="335"/>
      <c r="G705" s="336"/>
      <c r="H705" s="337"/>
      <c r="I705" s="338"/>
      <c r="J705" s="363"/>
      <c r="K705" s="328"/>
      <c r="L705" s="328"/>
      <c r="M705" s="328"/>
      <c r="N705" s="328"/>
      <c r="O705" s="366"/>
      <c r="P705" s="366"/>
    </row>
    <row r="706" spans="1:16" x14ac:dyDescent="0.25">
      <c r="A706" s="333">
        <v>43365</v>
      </c>
      <c r="B706" s="334">
        <v>180175521</v>
      </c>
      <c r="C706" s="335">
        <v>5</v>
      </c>
      <c r="D706" s="336">
        <v>431025</v>
      </c>
      <c r="E706" s="337"/>
      <c r="F706" s="335"/>
      <c r="G706" s="336"/>
      <c r="H706" s="337"/>
      <c r="I706" s="338">
        <v>572075</v>
      </c>
      <c r="J706" s="363" t="s">
        <v>17</v>
      </c>
      <c r="K706" s="328"/>
      <c r="L706" s="328"/>
      <c r="M706" s="328"/>
      <c r="N706" s="328"/>
      <c r="O706" s="366"/>
      <c r="P706" s="366"/>
    </row>
    <row r="707" spans="1:16" x14ac:dyDescent="0.25">
      <c r="A707" s="333">
        <v>43367</v>
      </c>
      <c r="B707" s="334">
        <v>180175638</v>
      </c>
      <c r="C707" s="335">
        <v>5</v>
      </c>
      <c r="D707" s="336">
        <v>436188</v>
      </c>
      <c r="E707" s="337">
        <v>180045427</v>
      </c>
      <c r="F707" s="335">
        <v>6</v>
      </c>
      <c r="G707" s="336">
        <v>626675</v>
      </c>
      <c r="H707" s="337"/>
      <c r="I707" s="338"/>
      <c r="J707" s="363"/>
      <c r="K707" s="328"/>
      <c r="L707" s="328"/>
      <c r="M707" s="328"/>
      <c r="N707" s="328"/>
      <c r="O707" s="366"/>
      <c r="P707" s="366"/>
    </row>
    <row r="708" spans="1:16" x14ac:dyDescent="0.25">
      <c r="A708" s="333">
        <v>43367</v>
      </c>
      <c r="B708" s="334">
        <v>180175669</v>
      </c>
      <c r="C708" s="335">
        <v>17</v>
      </c>
      <c r="D708" s="336">
        <v>1689800</v>
      </c>
      <c r="E708" s="337"/>
      <c r="F708" s="335"/>
      <c r="G708" s="336"/>
      <c r="H708" s="337"/>
      <c r="I708" s="338">
        <v>1499313</v>
      </c>
      <c r="J708" s="363" t="s">
        <v>17</v>
      </c>
      <c r="K708" s="328"/>
      <c r="L708" s="328"/>
      <c r="M708" s="328"/>
      <c r="N708" s="328"/>
      <c r="O708" s="366"/>
      <c r="P708" s="366"/>
    </row>
    <row r="709" spans="1:16" x14ac:dyDescent="0.25">
      <c r="A709" s="333">
        <v>43368</v>
      </c>
      <c r="B709" s="334">
        <v>180175724</v>
      </c>
      <c r="C709" s="335">
        <v>8</v>
      </c>
      <c r="D709" s="336">
        <v>814975</v>
      </c>
      <c r="E709" s="337">
        <v>180145433</v>
      </c>
      <c r="F709" s="335">
        <v>4</v>
      </c>
      <c r="G709" s="336">
        <v>359450</v>
      </c>
      <c r="H709" s="337"/>
      <c r="I709" s="338"/>
      <c r="J709" s="363"/>
      <c r="K709" s="328"/>
      <c r="L709" s="328"/>
      <c r="M709" s="328"/>
      <c r="N709" s="328"/>
      <c r="O709" s="366"/>
      <c r="P709" s="366"/>
    </row>
    <row r="710" spans="1:16" x14ac:dyDescent="0.25">
      <c r="A710" s="333">
        <v>43368</v>
      </c>
      <c r="B710" s="334">
        <v>180175762</v>
      </c>
      <c r="C710" s="335">
        <v>3</v>
      </c>
      <c r="D710" s="336">
        <v>342913</v>
      </c>
      <c r="E710" s="337"/>
      <c r="F710" s="335"/>
      <c r="G710" s="336"/>
      <c r="H710" s="337"/>
      <c r="I710" s="338">
        <v>798438</v>
      </c>
      <c r="J710" s="363" t="s">
        <v>17</v>
      </c>
      <c r="K710" s="328"/>
      <c r="L710" s="328"/>
      <c r="M710" s="328"/>
      <c r="N710" s="328"/>
      <c r="O710" s="366"/>
      <c r="P710" s="366"/>
    </row>
    <row r="711" spans="1:16" x14ac:dyDescent="0.25">
      <c r="A711" s="333">
        <v>43369</v>
      </c>
      <c r="B711" s="334">
        <v>180175813</v>
      </c>
      <c r="C711" s="335">
        <v>5</v>
      </c>
      <c r="D711" s="336">
        <v>518525</v>
      </c>
      <c r="E711" s="337">
        <v>180045452</v>
      </c>
      <c r="F711" s="335">
        <v>2</v>
      </c>
      <c r="G711" s="336">
        <v>149713</v>
      </c>
      <c r="H711" s="337"/>
      <c r="I711" s="338"/>
      <c r="J711" s="363"/>
      <c r="K711" s="328"/>
      <c r="L711" s="328"/>
      <c r="M711" s="328"/>
      <c r="N711" s="328"/>
      <c r="O711" s="366"/>
      <c r="P711" s="366"/>
    </row>
    <row r="712" spans="1:16" x14ac:dyDescent="0.25">
      <c r="A712" s="333">
        <v>43369</v>
      </c>
      <c r="B712" s="334">
        <v>180175837</v>
      </c>
      <c r="C712" s="335">
        <v>3</v>
      </c>
      <c r="D712" s="336">
        <v>464888</v>
      </c>
      <c r="E712" s="337"/>
      <c r="F712" s="335"/>
      <c r="G712" s="336"/>
      <c r="H712" s="337"/>
      <c r="I712" s="338">
        <v>833700</v>
      </c>
      <c r="J712" s="363" t="s">
        <v>17</v>
      </c>
      <c r="K712" s="328"/>
      <c r="L712" s="328"/>
      <c r="M712" s="328"/>
      <c r="N712" s="328"/>
      <c r="O712" s="366"/>
      <c r="P712" s="366"/>
    </row>
    <row r="713" spans="1:16" x14ac:dyDescent="0.25">
      <c r="A713" s="333">
        <v>43370</v>
      </c>
      <c r="B713" s="334">
        <v>180175906</v>
      </c>
      <c r="C713" s="335">
        <v>3</v>
      </c>
      <c r="D713" s="336">
        <v>355163</v>
      </c>
      <c r="E713" s="337">
        <v>180045461</v>
      </c>
      <c r="F713" s="335">
        <v>3</v>
      </c>
      <c r="G713" s="336">
        <v>275975</v>
      </c>
      <c r="H713" s="337"/>
      <c r="I713" s="338"/>
      <c r="J713" s="363"/>
      <c r="K713" s="328"/>
      <c r="L713" s="328"/>
      <c r="M713" s="328"/>
      <c r="N713" s="328"/>
      <c r="O713" s="366"/>
      <c r="P713" s="366"/>
    </row>
    <row r="714" spans="1:16" x14ac:dyDescent="0.25">
      <c r="A714" s="333">
        <v>43370</v>
      </c>
      <c r="B714" s="334">
        <v>180175908</v>
      </c>
      <c r="C714" s="335">
        <v>6</v>
      </c>
      <c r="D714" s="336">
        <v>626588</v>
      </c>
      <c r="E714" s="337"/>
      <c r="F714" s="335"/>
      <c r="G714" s="336"/>
      <c r="H714" s="337"/>
      <c r="I714" s="338"/>
      <c r="J714" s="363"/>
      <c r="K714" s="328"/>
      <c r="L714" s="328"/>
      <c r="M714" s="328"/>
      <c r="N714" s="328"/>
      <c r="O714" s="366"/>
      <c r="P714" s="366"/>
    </row>
    <row r="715" spans="1:16" x14ac:dyDescent="0.25">
      <c r="A715" s="333">
        <v>43370</v>
      </c>
      <c r="B715" s="334">
        <v>180175926</v>
      </c>
      <c r="C715" s="335">
        <v>1</v>
      </c>
      <c r="D715" s="336">
        <v>42875</v>
      </c>
      <c r="E715" s="337"/>
      <c r="F715" s="335"/>
      <c r="G715" s="336"/>
      <c r="H715" s="337"/>
      <c r="I715" s="338">
        <v>748651</v>
      </c>
      <c r="J715" s="363" t="s">
        <v>17</v>
      </c>
      <c r="K715" s="328"/>
      <c r="L715" s="328"/>
      <c r="M715" s="328"/>
      <c r="N715" s="328"/>
      <c r="O715" s="366"/>
      <c r="P715" s="366"/>
    </row>
    <row r="716" spans="1:16" x14ac:dyDescent="0.25">
      <c r="A716" s="333">
        <v>43371</v>
      </c>
      <c r="B716" s="334">
        <v>180175941</v>
      </c>
      <c r="C716" s="335">
        <v>1</v>
      </c>
      <c r="D716" s="336">
        <v>113050</v>
      </c>
      <c r="E716" s="337">
        <v>180045476</v>
      </c>
      <c r="F716" s="335">
        <v>2</v>
      </c>
      <c r="G716" s="336">
        <v>193025</v>
      </c>
      <c r="H716" s="337"/>
      <c r="I716" s="338"/>
      <c r="J716" s="363"/>
      <c r="K716" s="328"/>
      <c r="L716" s="328"/>
      <c r="M716" s="328"/>
      <c r="N716" s="328"/>
      <c r="O716" s="366"/>
      <c r="P716" s="366"/>
    </row>
    <row r="717" spans="1:16" x14ac:dyDescent="0.25">
      <c r="A717" s="333">
        <v>43371</v>
      </c>
      <c r="B717" s="334">
        <v>180175961</v>
      </c>
      <c r="C717" s="335">
        <v>7</v>
      </c>
      <c r="D717" s="336">
        <v>751713</v>
      </c>
      <c r="E717" s="337"/>
      <c r="F717" s="335"/>
      <c r="G717" s="336"/>
      <c r="H717" s="337"/>
      <c r="I717" s="338"/>
      <c r="J717" s="363"/>
      <c r="K717" s="328"/>
      <c r="L717" s="328"/>
      <c r="M717" s="328"/>
      <c r="N717" s="328"/>
      <c r="O717" s="366"/>
      <c r="P717" s="366"/>
    </row>
    <row r="718" spans="1:16" x14ac:dyDescent="0.25">
      <c r="A718" s="333">
        <v>43371</v>
      </c>
      <c r="B718" s="334">
        <v>180175987</v>
      </c>
      <c r="C718" s="335">
        <v>5</v>
      </c>
      <c r="D718" s="336">
        <v>555713</v>
      </c>
      <c r="E718" s="337"/>
      <c r="F718" s="335"/>
      <c r="G718" s="336"/>
      <c r="H718" s="337"/>
      <c r="I718" s="338">
        <v>1227451</v>
      </c>
      <c r="J718" s="363" t="s">
        <v>17</v>
      </c>
      <c r="K718" s="328"/>
      <c r="L718" s="328"/>
      <c r="M718" s="328"/>
      <c r="N718" s="328"/>
      <c r="O718" s="366"/>
      <c r="P718" s="366"/>
    </row>
    <row r="719" spans="1:16" x14ac:dyDescent="0.25">
      <c r="A719" s="333">
        <v>43372</v>
      </c>
      <c r="B719" s="334">
        <v>180176071</v>
      </c>
      <c r="C719" s="335">
        <v>8</v>
      </c>
      <c r="D719" s="336">
        <v>835800</v>
      </c>
      <c r="E719" s="337">
        <v>180045485</v>
      </c>
      <c r="F719" s="335">
        <v>3</v>
      </c>
      <c r="G719" s="336">
        <v>356563</v>
      </c>
      <c r="H719" s="337"/>
      <c r="I719" s="338">
        <v>479237</v>
      </c>
      <c r="J719" s="363" t="s">
        <v>17</v>
      </c>
      <c r="K719" s="328"/>
      <c r="L719" s="328"/>
      <c r="M719" s="328"/>
      <c r="N719" s="328"/>
      <c r="O719" s="366"/>
      <c r="P719" s="366"/>
    </row>
    <row r="720" spans="1:16" x14ac:dyDescent="0.25">
      <c r="A720" s="333">
        <v>43374</v>
      </c>
      <c r="B720" s="334">
        <v>180176197</v>
      </c>
      <c r="C720" s="335">
        <v>5</v>
      </c>
      <c r="D720" s="336">
        <v>525350</v>
      </c>
      <c r="E720" s="337">
        <v>180045518</v>
      </c>
      <c r="F720" s="335">
        <v>4</v>
      </c>
      <c r="G720" s="336">
        <v>445463</v>
      </c>
      <c r="H720" s="337"/>
      <c r="I720" s="338"/>
      <c r="J720" s="363"/>
      <c r="K720" s="328"/>
      <c r="L720" s="328"/>
      <c r="M720" s="328"/>
      <c r="N720" s="328"/>
      <c r="O720" s="366"/>
      <c r="P720" s="366"/>
    </row>
    <row r="721" spans="1:16" x14ac:dyDescent="0.25">
      <c r="A721" s="333">
        <v>43374</v>
      </c>
      <c r="B721" s="334">
        <v>180176241</v>
      </c>
      <c r="C721" s="335">
        <v>5</v>
      </c>
      <c r="D721" s="336">
        <v>528325</v>
      </c>
      <c r="E721" s="337"/>
      <c r="F721" s="335"/>
      <c r="G721" s="336"/>
      <c r="H721" s="337"/>
      <c r="I721" s="338"/>
      <c r="J721" s="363"/>
      <c r="K721" s="328"/>
      <c r="L721" s="328"/>
      <c r="M721" s="328"/>
      <c r="N721" s="328"/>
      <c r="O721" s="366"/>
      <c r="P721" s="366"/>
    </row>
    <row r="722" spans="1:16" x14ac:dyDescent="0.25">
      <c r="A722" s="333">
        <v>43374</v>
      </c>
      <c r="B722" s="334">
        <v>180176248</v>
      </c>
      <c r="C722" s="335">
        <v>4</v>
      </c>
      <c r="D722" s="336">
        <v>291463</v>
      </c>
      <c r="E722" s="337"/>
      <c r="F722" s="335"/>
      <c r="G722" s="336"/>
      <c r="H722" s="337"/>
      <c r="I722" s="338">
        <v>899675</v>
      </c>
      <c r="J722" s="363" t="s">
        <v>17</v>
      </c>
      <c r="K722" s="328"/>
      <c r="L722" s="328"/>
      <c r="M722" s="328"/>
      <c r="N722" s="328"/>
      <c r="O722" s="366"/>
      <c r="P722" s="366"/>
    </row>
    <row r="723" spans="1:16" x14ac:dyDescent="0.25">
      <c r="A723" s="333">
        <v>43375</v>
      </c>
      <c r="B723" s="334">
        <v>180176281</v>
      </c>
      <c r="C723" s="335">
        <v>1</v>
      </c>
      <c r="D723" s="336">
        <v>122150</v>
      </c>
      <c r="E723" s="337"/>
      <c r="F723" s="335"/>
      <c r="G723" s="336"/>
      <c r="H723" s="337"/>
      <c r="I723" s="338"/>
      <c r="J723" s="363"/>
      <c r="K723" s="328"/>
      <c r="L723" s="328"/>
      <c r="M723" s="328"/>
      <c r="N723" s="328"/>
      <c r="O723" s="366"/>
      <c r="P723" s="366"/>
    </row>
    <row r="724" spans="1:16" x14ac:dyDescent="0.25">
      <c r="A724" s="333">
        <v>43375</v>
      </c>
      <c r="B724" s="334">
        <v>180176307</v>
      </c>
      <c r="C724" s="335">
        <v>2</v>
      </c>
      <c r="D724" s="336">
        <v>198800</v>
      </c>
      <c r="E724" s="337"/>
      <c r="F724" s="335"/>
      <c r="G724" s="336"/>
      <c r="H724" s="337"/>
      <c r="I724" s="338"/>
      <c r="J724" s="363"/>
      <c r="K724" s="328"/>
      <c r="L724" s="328"/>
      <c r="M724" s="328"/>
      <c r="N724" s="328"/>
      <c r="O724" s="366"/>
      <c r="P724" s="366"/>
    </row>
    <row r="725" spans="1:16" x14ac:dyDescent="0.25">
      <c r="A725" s="333">
        <v>43375</v>
      </c>
      <c r="B725" s="334">
        <v>180176342</v>
      </c>
      <c r="C725" s="335">
        <v>3</v>
      </c>
      <c r="D725" s="336">
        <v>258300</v>
      </c>
      <c r="E725" s="337"/>
      <c r="F725" s="335"/>
      <c r="G725" s="336"/>
      <c r="H725" s="337"/>
      <c r="I725" s="338">
        <v>579250</v>
      </c>
      <c r="J725" s="363" t="s">
        <v>17</v>
      </c>
      <c r="K725" s="328"/>
      <c r="L725" s="328"/>
      <c r="M725" s="328"/>
      <c r="N725" s="328"/>
      <c r="O725" s="366"/>
      <c r="P725" s="366"/>
    </row>
    <row r="726" spans="1:16" x14ac:dyDescent="0.25">
      <c r="A726" s="333">
        <v>43376</v>
      </c>
      <c r="B726" s="334"/>
      <c r="C726" s="335"/>
      <c r="D726" s="336"/>
      <c r="E726" s="337">
        <v>180045548</v>
      </c>
      <c r="F726" s="335">
        <v>4</v>
      </c>
      <c r="G726" s="336">
        <v>320075</v>
      </c>
      <c r="H726" s="337"/>
      <c r="I726" s="338"/>
      <c r="J726" s="363"/>
      <c r="K726" s="328"/>
      <c r="L726" s="328"/>
      <c r="M726" s="328"/>
      <c r="N726" s="328"/>
      <c r="O726" s="366"/>
      <c r="P726" s="366"/>
    </row>
    <row r="727" spans="1:16" x14ac:dyDescent="0.25">
      <c r="A727" s="333">
        <v>43377</v>
      </c>
      <c r="B727" s="334">
        <v>180176445</v>
      </c>
      <c r="C727" s="335">
        <v>3</v>
      </c>
      <c r="D727" s="336">
        <v>334600</v>
      </c>
      <c r="E727" s="337">
        <v>180045557</v>
      </c>
      <c r="F727" s="335">
        <v>5</v>
      </c>
      <c r="G727" s="336">
        <v>479238</v>
      </c>
      <c r="H727" s="337"/>
      <c r="I727" s="338"/>
      <c r="J727" s="363"/>
      <c r="K727" s="328"/>
      <c r="L727" s="328"/>
      <c r="M727" s="328"/>
      <c r="N727" s="328"/>
      <c r="O727" s="366"/>
      <c r="P727" s="366"/>
    </row>
    <row r="728" spans="1:16" x14ac:dyDescent="0.25">
      <c r="A728" s="333">
        <v>43377</v>
      </c>
      <c r="B728" s="334">
        <v>180176507</v>
      </c>
      <c r="C728" s="335">
        <v>5</v>
      </c>
      <c r="D728" s="336">
        <v>444413</v>
      </c>
      <c r="E728" s="337"/>
      <c r="F728" s="335"/>
      <c r="G728" s="336"/>
      <c r="H728" s="337"/>
      <c r="I728" s="338"/>
      <c r="J728" s="363"/>
      <c r="K728" s="328"/>
      <c r="L728" s="328"/>
      <c r="M728" s="328"/>
      <c r="N728" s="328"/>
      <c r="O728" s="366"/>
      <c r="P728" s="366"/>
    </row>
    <row r="729" spans="1:16" x14ac:dyDescent="0.25">
      <c r="A729" s="333">
        <v>43378</v>
      </c>
      <c r="B729" s="334">
        <v>180176532</v>
      </c>
      <c r="C729" s="335">
        <v>1</v>
      </c>
      <c r="D729" s="336">
        <v>107188</v>
      </c>
      <c r="E729" s="337">
        <v>180045575</v>
      </c>
      <c r="F729" s="335">
        <v>1</v>
      </c>
      <c r="G729" s="336">
        <v>59588</v>
      </c>
      <c r="H729" s="337"/>
      <c r="I729" s="338">
        <v>27300</v>
      </c>
      <c r="J729" s="363" t="s">
        <v>17</v>
      </c>
      <c r="K729" s="328"/>
      <c r="L729" s="328"/>
      <c r="M729" s="328"/>
      <c r="N729" s="328"/>
      <c r="O729" s="366"/>
      <c r="P729" s="366"/>
    </row>
    <row r="730" spans="1:16" x14ac:dyDescent="0.25">
      <c r="A730" s="339">
        <v>43379</v>
      </c>
      <c r="B730" s="340"/>
      <c r="C730" s="341"/>
      <c r="D730" s="342"/>
      <c r="E730" s="343">
        <v>180045593</v>
      </c>
      <c r="F730" s="341">
        <v>5</v>
      </c>
      <c r="G730" s="342">
        <v>499363</v>
      </c>
      <c r="H730" s="343"/>
      <c r="I730" s="344"/>
      <c r="J730" s="364"/>
      <c r="K730" s="328"/>
      <c r="L730" s="328"/>
      <c r="M730" s="328"/>
      <c r="N730" s="328"/>
      <c r="O730" s="366"/>
      <c r="P730" s="366"/>
    </row>
    <row r="731" spans="1:16" x14ac:dyDescent="0.25">
      <c r="A731" s="339">
        <v>43381</v>
      </c>
      <c r="B731" s="340">
        <v>180176809</v>
      </c>
      <c r="C731" s="341">
        <v>1</v>
      </c>
      <c r="D731" s="342">
        <v>118338</v>
      </c>
      <c r="E731" s="343">
        <v>180045625</v>
      </c>
      <c r="F731" s="341">
        <v>5</v>
      </c>
      <c r="G731" s="342">
        <v>490438</v>
      </c>
      <c r="H731" s="343"/>
      <c r="I731" s="344"/>
      <c r="J731" s="364"/>
      <c r="K731" s="328"/>
      <c r="L731" s="328"/>
      <c r="M731" s="328"/>
      <c r="N731" s="328"/>
      <c r="O731" s="366"/>
      <c r="P731" s="366"/>
    </row>
    <row r="732" spans="1:16" x14ac:dyDescent="0.25">
      <c r="A732" s="339">
        <v>43382</v>
      </c>
      <c r="B732" s="340">
        <v>180176896</v>
      </c>
      <c r="C732" s="341">
        <v>1</v>
      </c>
      <c r="D732" s="342">
        <v>87150</v>
      </c>
      <c r="E732" s="343">
        <v>180045642</v>
      </c>
      <c r="F732" s="341">
        <v>2</v>
      </c>
      <c r="G732" s="342">
        <v>171938</v>
      </c>
      <c r="H732" s="343"/>
      <c r="I732" s="344"/>
      <c r="J732" s="364"/>
      <c r="K732" s="328"/>
      <c r="L732" s="328"/>
      <c r="M732" s="328"/>
      <c r="N732" s="328"/>
      <c r="O732" s="366"/>
      <c r="P732" s="366"/>
    </row>
    <row r="733" spans="1:16" x14ac:dyDescent="0.25">
      <c r="A733" s="339">
        <v>43385</v>
      </c>
      <c r="B733" s="340"/>
      <c r="C733" s="341"/>
      <c r="D733" s="342"/>
      <c r="E733" s="343">
        <v>180045683</v>
      </c>
      <c r="F733" s="341">
        <v>1</v>
      </c>
      <c r="G733" s="342">
        <v>144550</v>
      </c>
      <c r="H733" s="343"/>
      <c r="I733" s="344"/>
      <c r="J733" s="364"/>
      <c r="K733" s="328"/>
      <c r="L733" s="328"/>
      <c r="M733" s="328"/>
      <c r="N733" s="328"/>
      <c r="O733" s="366"/>
      <c r="P733" s="366"/>
    </row>
    <row r="734" spans="1:16" x14ac:dyDescent="0.25">
      <c r="A734" s="339">
        <v>43389</v>
      </c>
      <c r="B734" s="340"/>
      <c r="C734" s="341"/>
      <c r="D734" s="342"/>
      <c r="E734" s="343">
        <v>180045742</v>
      </c>
      <c r="F734" s="341">
        <v>1</v>
      </c>
      <c r="G734" s="342">
        <v>102550</v>
      </c>
      <c r="H734" s="343"/>
      <c r="I734" s="344"/>
      <c r="J734" s="364"/>
      <c r="K734" s="328"/>
      <c r="L734" s="328"/>
      <c r="M734" s="328"/>
      <c r="N734" s="328"/>
      <c r="O734" s="366"/>
      <c r="P734" s="366"/>
    </row>
    <row r="735" spans="1:16" x14ac:dyDescent="0.25">
      <c r="A735" s="339">
        <v>43390</v>
      </c>
      <c r="B735" s="340">
        <v>180177463</v>
      </c>
      <c r="C735" s="341">
        <v>1</v>
      </c>
      <c r="D735" s="342">
        <v>120050</v>
      </c>
      <c r="E735" s="343"/>
      <c r="F735" s="341"/>
      <c r="G735" s="342"/>
      <c r="H735" s="343"/>
      <c r="I735" s="344"/>
      <c r="J735" s="364"/>
      <c r="K735" s="328"/>
      <c r="L735" s="328"/>
      <c r="M735" s="328"/>
      <c r="N735" s="328"/>
      <c r="O735" s="366"/>
      <c r="P735" s="366"/>
    </row>
    <row r="736" spans="1:16" x14ac:dyDescent="0.25">
      <c r="A736" s="339"/>
      <c r="B736" s="340"/>
      <c r="C736" s="341"/>
      <c r="D736" s="342"/>
      <c r="E736" s="343"/>
      <c r="F736" s="341"/>
      <c r="G736" s="342"/>
      <c r="H736" s="343"/>
      <c r="I736" s="344"/>
      <c r="J736" s="364"/>
      <c r="K736" s="328"/>
      <c r="L736" s="328"/>
      <c r="M736" s="328"/>
      <c r="N736" s="328"/>
      <c r="O736" s="366"/>
      <c r="P736" s="366"/>
    </row>
    <row r="737" spans="1:16" x14ac:dyDescent="0.25">
      <c r="A737" s="339"/>
      <c r="B737" s="340"/>
      <c r="C737" s="341"/>
      <c r="D737" s="342"/>
      <c r="E737" s="343"/>
      <c r="F737" s="341"/>
      <c r="G737" s="342"/>
      <c r="H737" s="343"/>
      <c r="I737" s="344"/>
      <c r="J737" s="364"/>
      <c r="K737" s="328"/>
      <c r="L737" s="328"/>
      <c r="M737" s="328"/>
      <c r="N737" s="328"/>
      <c r="O737" s="366"/>
      <c r="P737" s="366"/>
    </row>
    <row r="738" spans="1:16" x14ac:dyDescent="0.25">
      <c r="A738" s="339"/>
      <c r="B738" s="340"/>
      <c r="C738" s="341"/>
      <c r="D738" s="342"/>
      <c r="E738" s="343"/>
      <c r="F738" s="341"/>
      <c r="G738" s="342"/>
      <c r="H738" s="343"/>
      <c r="I738" s="344"/>
      <c r="J738" s="364"/>
      <c r="K738" s="328"/>
      <c r="L738" s="328"/>
      <c r="M738" s="328"/>
      <c r="N738" s="328"/>
      <c r="O738" s="366"/>
      <c r="P738" s="366"/>
    </row>
    <row r="739" spans="1:16" x14ac:dyDescent="0.25">
      <c r="A739" s="339"/>
      <c r="B739" s="340"/>
      <c r="C739" s="341"/>
      <c r="D739" s="342"/>
      <c r="E739" s="343"/>
      <c r="F739" s="341"/>
      <c r="G739" s="342"/>
      <c r="H739" s="343"/>
      <c r="I739" s="344"/>
      <c r="J739" s="364"/>
      <c r="K739" s="328"/>
      <c r="L739" s="328"/>
      <c r="M739" s="328"/>
      <c r="N739" s="328"/>
      <c r="O739" s="366"/>
      <c r="P739" s="366"/>
    </row>
    <row r="740" spans="1:16" x14ac:dyDescent="0.25">
      <c r="A740" s="339"/>
      <c r="B740" s="340"/>
      <c r="C740" s="341"/>
      <c r="D740" s="342"/>
      <c r="E740" s="343"/>
      <c r="F740" s="341"/>
      <c r="G740" s="342"/>
      <c r="H740" s="343"/>
      <c r="I740" s="344"/>
      <c r="J740" s="364"/>
      <c r="K740" s="328"/>
      <c r="L740" s="328"/>
      <c r="M740" s="328"/>
      <c r="N740" s="328"/>
      <c r="O740" s="366"/>
      <c r="P740" s="366"/>
    </row>
    <row r="741" spans="1:16" x14ac:dyDescent="0.25">
      <c r="A741" s="339"/>
      <c r="B741" s="340"/>
      <c r="C741" s="341"/>
      <c r="D741" s="342"/>
      <c r="E741" s="343"/>
      <c r="F741" s="341"/>
      <c r="G741" s="342"/>
      <c r="H741" s="343"/>
      <c r="I741" s="344"/>
      <c r="J741" s="364"/>
      <c r="K741" s="328"/>
      <c r="L741" s="328"/>
      <c r="M741" s="328"/>
      <c r="N741" s="328"/>
      <c r="O741" s="366"/>
      <c r="P741" s="366"/>
    </row>
    <row r="742" spans="1:16" x14ac:dyDescent="0.25">
      <c r="A742" s="345"/>
      <c r="B742" s="346"/>
      <c r="C742" s="347"/>
      <c r="D742" s="342"/>
      <c r="E742" s="348"/>
      <c r="F742" s="347"/>
      <c r="G742" s="349"/>
      <c r="H742" s="348"/>
      <c r="I742" s="350"/>
      <c r="J742" s="349"/>
      <c r="K742" s="328"/>
      <c r="L742" s="328"/>
      <c r="M742" s="328"/>
      <c r="N742" s="328"/>
      <c r="O742" s="366"/>
      <c r="P742" s="366"/>
    </row>
    <row r="743" spans="1:16" x14ac:dyDescent="0.25">
      <c r="A743" s="345"/>
      <c r="B743" s="351" t="s">
        <v>11</v>
      </c>
      <c r="C743" s="352">
        <f>SUM(C7:C742)</f>
        <v>4972</v>
      </c>
      <c r="D743" s="353">
        <f>SUM(D7:D742)</f>
        <v>492725674</v>
      </c>
      <c r="E743" s="351" t="s">
        <v>11</v>
      </c>
      <c r="F743" s="352">
        <f>SUM(F7:F742)</f>
        <v>1307</v>
      </c>
      <c r="G743" s="353">
        <f>SUM(G7:G742)</f>
        <v>133604675</v>
      </c>
      <c r="H743" s="353">
        <f>SUM(H7:H742)</f>
        <v>0</v>
      </c>
      <c r="I743" s="352">
        <f>SUM(I7:I742)</f>
        <v>360204296</v>
      </c>
      <c r="J743" s="354"/>
      <c r="K743" s="328"/>
      <c r="L743" s="328"/>
      <c r="M743" s="328"/>
      <c r="N743" s="328"/>
      <c r="O743" s="366"/>
      <c r="P743" s="366"/>
    </row>
    <row r="744" spans="1:16" x14ac:dyDescent="0.25">
      <c r="A744" s="345"/>
      <c r="B744" s="351"/>
      <c r="C744" s="352"/>
      <c r="D744" s="353"/>
      <c r="E744" s="351"/>
      <c r="F744" s="352"/>
      <c r="G744" s="354"/>
      <c r="H744" s="346"/>
      <c r="I744" s="347"/>
      <c r="J744" s="354"/>
      <c r="K744" s="328"/>
      <c r="L744" s="328"/>
      <c r="M744" s="328"/>
      <c r="N744" s="328"/>
      <c r="O744" s="366"/>
      <c r="P744" s="366"/>
    </row>
    <row r="745" spans="1:16" x14ac:dyDescent="0.25">
      <c r="A745" s="345"/>
      <c r="B745" s="355"/>
      <c r="C745" s="347"/>
      <c r="D745" s="349"/>
      <c r="E745" s="351"/>
      <c r="F745" s="347"/>
      <c r="G745" s="437" t="s">
        <v>12</v>
      </c>
      <c r="H745" s="437"/>
      <c r="I745" s="350"/>
      <c r="J745" s="356">
        <f>SUM(D7:D742)</f>
        <v>492725674</v>
      </c>
      <c r="K745" s="328"/>
      <c r="L745" s="328"/>
      <c r="M745" s="328"/>
      <c r="N745" s="328"/>
      <c r="O745" s="366"/>
      <c r="P745" s="366"/>
    </row>
    <row r="746" spans="1:16" x14ac:dyDescent="0.25">
      <c r="A746" s="357"/>
      <c r="B746" s="346"/>
      <c r="C746" s="347"/>
      <c r="D746" s="349"/>
      <c r="E746" s="348"/>
      <c r="F746" s="347"/>
      <c r="G746" s="437" t="s">
        <v>13</v>
      </c>
      <c r="H746" s="437"/>
      <c r="I746" s="350"/>
      <c r="J746" s="356">
        <f>SUM(G7:G742)</f>
        <v>133604675</v>
      </c>
      <c r="K746" s="328"/>
      <c r="L746" s="328"/>
      <c r="M746" s="328"/>
      <c r="N746" s="328"/>
      <c r="O746" s="366"/>
      <c r="P746" s="366"/>
    </row>
    <row r="747" spans="1:16" x14ac:dyDescent="0.25">
      <c r="A747" s="345"/>
      <c r="B747" s="348"/>
      <c r="C747" s="347"/>
      <c r="D747" s="349"/>
      <c r="E747" s="348"/>
      <c r="F747" s="347"/>
      <c r="G747" s="437" t="s">
        <v>14</v>
      </c>
      <c r="H747" s="437"/>
      <c r="I747" s="358"/>
      <c r="J747" s="359">
        <f>J745-J746</f>
        <v>359120999</v>
      </c>
      <c r="K747" s="328"/>
      <c r="L747" s="328"/>
      <c r="M747" s="328"/>
      <c r="N747" s="328"/>
      <c r="O747" s="366"/>
      <c r="P747" s="366"/>
    </row>
    <row r="748" spans="1:16" x14ac:dyDescent="0.25">
      <c r="A748" s="360"/>
      <c r="B748" s="361"/>
      <c r="C748" s="347"/>
      <c r="D748" s="362"/>
      <c r="E748" s="348"/>
      <c r="F748" s="347"/>
      <c r="G748" s="437" t="s">
        <v>15</v>
      </c>
      <c r="H748" s="437"/>
      <c r="I748" s="350"/>
      <c r="J748" s="356">
        <f>SUM(H7:H742)</f>
        <v>0</v>
      </c>
      <c r="K748" s="328"/>
      <c r="L748" s="328"/>
      <c r="M748" s="328"/>
      <c r="N748" s="328"/>
      <c r="O748" s="366"/>
      <c r="P748" s="366"/>
    </row>
    <row r="749" spans="1:16" x14ac:dyDescent="0.25">
      <c r="A749" s="345"/>
      <c r="B749" s="361"/>
      <c r="C749" s="347"/>
      <c r="D749" s="362"/>
      <c r="E749" s="348"/>
      <c r="F749" s="347"/>
      <c r="G749" s="437" t="s">
        <v>16</v>
      </c>
      <c r="H749" s="437"/>
      <c r="I749" s="350"/>
      <c r="J749" s="356">
        <f>J747+J748</f>
        <v>359120999</v>
      </c>
      <c r="K749" s="328"/>
      <c r="L749" s="328"/>
      <c r="M749" s="328"/>
      <c r="N749" s="328"/>
      <c r="O749" s="366"/>
      <c r="P749" s="366"/>
    </row>
    <row r="750" spans="1:16" x14ac:dyDescent="0.25">
      <c r="A750" s="345"/>
      <c r="B750" s="361"/>
      <c r="C750" s="347"/>
      <c r="D750" s="362"/>
      <c r="E750" s="348"/>
      <c r="F750" s="347"/>
      <c r="G750" s="437" t="s">
        <v>5</v>
      </c>
      <c r="H750" s="437"/>
      <c r="I750" s="350"/>
      <c r="J750" s="356">
        <f>SUM(I7:I742)</f>
        <v>360204296</v>
      </c>
      <c r="K750" s="328"/>
      <c r="L750" s="328"/>
      <c r="M750" s="328"/>
      <c r="N750" s="328"/>
      <c r="O750" s="366"/>
      <c r="P750" s="366"/>
    </row>
    <row r="751" spans="1:16" x14ac:dyDescent="0.25">
      <c r="A751" s="345"/>
      <c r="B751" s="361"/>
      <c r="C751" s="347"/>
      <c r="D751" s="362"/>
      <c r="E751" s="348"/>
      <c r="F751" s="347"/>
      <c r="G751" s="437" t="s">
        <v>32</v>
      </c>
      <c r="H751" s="437"/>
      <c r="I751" s="347" t="str">
        <f>IF(J751&gt;0,"SALDO",IF(J751&lt;0,"PIUTANG",IF(J751=0,"LUNAS")))</f>
        <v>SALDO</v>
      </c>
      <c r="J751" s="356">
        <f>J750-J749</f>
        <v>1083297</v>
      </c>
      <c r="K751" s="328"/>
      <c r="L751" s="328"/>
      <c r="M751" s="328"/>
      <c r="N751" s="328"/>
      <c r="O751" s="366"/>
      <c r="P751" s="366"/>
    </row>
    <row r="752" spans="1:16" x14ac:dyDescent="0.25">
      <c r="A752" s="345"/>
      <c r="K752" s="328"/>
      <c r="L752" s="328"/>
      <c r="M752" s="328"/>
      <c r="N752" s="328"/>
      <c r="O752" s="366"/>
      <c r="P752" s="366"/>
    </row>
  </sheetData>
  <mergeCells count="15">
    <mergeCell ref="G751:H751"/>
    <mergeCell ref="G745:H745"/>
    <mergeCell ref="G746:H746"/>
    <mergeCell ref="G747:H747"/>
    <mergeCell ref="G748:H748"/>
    <mergeCell ref="G749:H749"/>
    <mergeCell ref="G750:H750"/>
    <mergeCell ref="F1:H1"/>
    <mergeCell ref="F2:H2"/>
    <mergeCell ref="A4:J4"/>
    <mergeCell ref="A5:A6"/>
    <mergeCell ref="B5:G5"/>
    <mergeCell ref="H5:H6"/>
    <mergeCell ref="I5:I6"/>
    <mergeCell ref="J5:J6"/>
  </mergeCells>
  <pageMargins left="0.12" right="0.12" top="0.51" bottom="0.41" header="0.3" footer="1.04"/>
  <pageSetup orientation="portrait" horizontalDpi="120" verticalDpi="72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2">
    <pageSetUpPr fitToPage="1"/>
  </sheetPr>
  <dimension ref="A1:P657"/>
  <sheetViews>
    <sheetView zoomScaleNormal="100" workbookViewId="0">
      <pane ySplit="6" topLeftCell="A66" activePane="bottomLeft" state="frozen"/>
      <selection pane="bottomLeft" activeCell="I73" sqref="I73"/>
    </sheetView>
  </sheetViews>
  <sheetFormatPr defaultRowHeight="15" x14ac:dyDescent="0.25"/>
  <cols>
    <col min="1" max="1" width="9.140625" style="328" customWidth="1"/>
    <col min="2" max="2" width="11.85546875" style="328" bestFit="1" customWidth="1"/>
    <col min="3" max="3" width="7.7109375" style="329" customWidth="1"/>
    <col min="4" max="4" width="14.28515625" style="328" customWidth="1"/>
    <col min="5" max="5" width="10.28515625" style="328" customWidth="1"/>
    <col min="6" max="6" width="7" style="329" bestFit="1" customWidth="1"/>
    <col min="7" max="7" width="12.85546875" style="328" customWidth="1"/>
    <col min="8" max="8" width="11.7109375" style="328" customWidth="1"/>
    <col min="9" max="9" width="15.28515625" style="327" customWidth="1"/>
    <col min="10" max="10" width="16.7109375" style="328" customWidth="1"/>
    <col min="11" max="11" width="9.140625" style="327"/>
    <col min="12" max="12" width="11.7109375" style="327" bestFit="1" customWidth="1"/>
    <col min="13" max="13" width="12.5703125" style="327" bestFit="1" customWidth="1"/>
    <col min="14" max="14" width="9.28515625" style="327" bestFit="1" customWidth="1"/>
    <col min="15" max="16" width="10.5703125" style="219" bestFit="1" customWidth="1"/>
    <col min="17" max="16384" width="9.140625" style="328"/>
  </cols>
  <sheetData>
    <row r="1" spans="1:16" x14ac:dyDescent="0.25">
      <c r="A1" s="324" t="s">
        <v>0</v>
      </c>
      <c r="B1" s="324"/>
      <c r="C1" s="325" t="s">
        <v>199</v>
      </c>
      <c r="D1" s="324"/>
      <c r="E1" s="324"/>
      <c r="F1" s="422" t="s">
        <v>22</v>
      </c>
      <c r="G1" s="422"/>
      <c r="H1" s="422"/>
      <c r="I1" s="326" t="s">
        <v>27</v>
      </c>
      <c r="J1" s="324"/>
      <c r="L1" s="327">
        <f>SUM(D630:D630)</f>
        <v>0</v>
      </c>
      <c r="O1" s="233" t="s">
        <v>197</v>
      </c>
    </row>
    <row r="2" spans="1:16" x14ac:dyDescent="0.25">
      <c r="A2" s="324" t="s">
        <v>1</v>
      </c>
      <c r="B2" s="324"/>
      <c r="C2" s="325" t="s">
        <v>19</v>
      </c>
      <c r="D2" s="324"/>
      <c r="E2" s="324"/>
      <c r="F2" s="422" t="s">
        <v>21</v>
      </c>
      <c r="G2" s="422"/>
      <c r="H2" s="422"/>
      <c r="I2" s="326">
        <f>J656*-1</f>
        <v>-6360</v>
      </c>
      <c r="J2" s="324"/>
      <c r="L2" s="327">
        <f>SUM(G630:G630)</f>
        <v>0</v>
      </c>
      <c r="O2" s="233" t="s">
        <v>198</v>
      </c>
    </row>
    <row r="3" spans="1:16" x14ac:dyDescent="0.25">
      <c r="L3" s="327">
        <f>L1-L2</f>
        <v>0</v>
      </c>
      <c r="M3" s="327">
        <v>794325</v>
      </c>
    </row>
    <row r="4" spans="1:16" ht="19.5" x14ac:dyDescent="0.25">
      <c r="A4" s="423"/>
      <c r="B4" s="424"/>
      <c r="C4" s="424"/>
      <c r="D4" s="424"/>
      <c r="E4" s="424"/>
      <c r="F4" s="424"/>
      <c r="G4" s="424"/>
      <c r="H4" s="424"/>
      <c r="I4" s="424"/>
      <c r="J4" s="425"/>
    </row>
    <row r="5" spans="1:16" x14ac:dyDescent="0.25">
      <c r="A5" s="426" t="s">
        <v>2</v>
      </c>
      <c r="B5" s="428" t="s">
        <v>3</v>
      </c>
      <c r="C5" s="429"/>
      <c r="D5" s="429"/>
      <c r="E5" s="429"/>
      <c r="F5" s="429"/>
      <c r="G5" s="430"/>
      <c r="H5" s="431" t="s">
        <v>4</v>
      </c>
      <c r="I5" s="433" t="s">
        <v>5</v>
      </c>
      <c r="J5" s="435" t="s">
        <v>6</v>
      </c>
    </row>
    <row r="6" spans="1:16" x14ac:dyDescent="0.25">
      <c r="A6" s="427"/>
      <c r="B6" s="330" t="s">
        <v>7</v>
      </c>
      <c r="C6" s="331" t="s">
        <v>8</v>
      </c>
      <c r="D6" s="332" t="s">
        <v>9</v>
      </c>
      <c r="E6" s="330" t="s">
        <v>10</v>
      </c>
      <c r="F6" s="331" t="s">
        <v>8</v>
      </c>
      <c r="G6" s="332" t="s">
        <v>9</v>
      </c>
      <c r="H6" s="432"/>
      <c r="I6" s="434"/>
      <c r="J6" s="436"/>
    </row>
    <row r="7" spans="1:16" x14ac:dyDescent="0.25">
      <c r="A7" s="390">
        <v>43325</v>
      </c>
      <c r="B7" s="391">
        <v>18000001</v>
      </c>
      <c r="C7" s="392">
        <v>4</v>
      </c>
      <c r="D7" s="393">
        <v>233595</v>
      </c>
      <c r="E7" s="394"/>
      <c r="F7" s="392"/>
      <c r="G7" s="393"/>
      <c r="H7" s="394"/>
      <c r="I7" s="395"/>
      <c r="J7" s="393"/>
      <c r="K7" s="328"/>
      <c r="L7" s="328"/>
      <c r="M7" s="328"/>
      <c r="N7" s="328"/>
      <c r="O7" s="366"/>
      <c r="P7" s="366"/>
    </row>
    <row r="8" spans="1:16" x14ac:dyDescent="0.25">
      <c r="A8" s="390">
        <v>43325</v>
      </c>
      <c r="B8" s="391">
        <v>18000002</v>
      </c>
      <c r="C8" s="392">
        <v>3</v>
      </c>
      <c r="D8" s="393">
        <v>192960</v>
      </c>
      <c r="E8" s="394"/>
      <c r="F8" s="392"/>
      <c r="G8" s="393"/>
      <c r="H8" s="394"/>
      <c r="I8" s="395"/>
      <c r="J8" s="393"/>
      <c r="K8" s="328"/>
      <c r="L8" s="328"/>
      <c r="M8" s="328"/>
      <c r="N8" s="328"/>
      <c r="O8" s="366"/>
      <c r="P8" s="366"/>
    </row>
    <row r="9" spans="1:16" x14ac:dyDescent="0.25">
      <c r="A9" s="390">
        <v>43326</v>
      </c>
      <c r="B9" s="391">
        <v>18000003</v>
      </c>
      <c r="C9" s="392">
        <v>7</v>
      </c>
      <c r="D9" s="393">
        <v>382365</v>
      </c>
      <c r="E9" s="394"/>
      <c r="F9" s="392"/>
      <c r="G9" s="393"/>
      <c r="H9" s="394"/>
      <c r="I9" s="395"/>
      <c r="J9" s="393"/>
      <c r="K9" s="328"/>
      <c r="L9" s="328"/>
      <c r="M9" s="328"/>
      <c r="N9" s="328"/>
      <c r="O9" s="366"/>
      <c r="P9" s="366"/>
    </row>
    <row r="10" spans="1:16" x14ac:dyDescent="0.25">
      <c r="A10" s="390">
        <v>43327</v>
      </c>
      <c r="B10" s="391">
        <v>18000004</v>
      </c>
      <c r="C10" s="392">
        <v>2</v>
      </c>
      <c r="D10" s="393">
        <v>108720</v>
      </c>
      <c r="E10" s="394"/>
      <c r="F10" s="392"/>
      <c r="G10" s="393"/>
      <c r="H10" s="394"/>
      <c r="I10" s="395"/>
      <c r="J10" s="393"/>
      <c r="K10" s="328"/>
      <c r="L10" s="328"/>
      <c r="M10" s="328"/>
      <c r="N10" s="328"/>
      <c r="O10" s="366"/>
      <c r="P10" s="366"/>
    </row>
    <row r="11" spans="1:16" x14ac:dyDescent="0.25">
      <c r="A11" s="390">
        <v>43328</v>
      </c>
      <c r="B11" s="391">
        <v>18000005</v>
      </c>
      <c r="C11" s="392">
        <v>8</v>
      </c>
      <c r="D11" s="393">
        <v>563715</v>
      </c>
      <c r="E11" s="394"/>
      <c r="F11" s="392"/>
      <c r="G11" s="393"/>
      <c r="H11" s="394"/>
      <c r="I11" s="395"/>
      <c r="J11" s="393"/>
      <c r="K11" s="328"/>
      <c r="L11" s="328"/>
      <c r="M11" s="328"/>
      <c r="N11" s="328"/>
      <c r="O11" s="366"/>
      <c r="P11" s="366"/>
    </row>
    <row r="12" spans="1:16" x14ac:dyDescent="0.25">
      <c r="A12" s="390">
        <v>43328</v>
      </c>
      <c r="B12" s="391">
        <v>18000006</v>
      </c>
      <c r="C12" s="392">
        <v>1</v>
      </c>
      <c r="D12" s="393">
        <v>25920</v>
      </c>
      <c r="E12" s="394"/>
      <c r="F12" s="392"/>
      <c r="G12" s="393"/>
      <c r="H12" s="394"/>
      <c r="I12" s="395"/>
      <c r="J12" s="393"/>
      <c r="K12" s="328"/>
      <c r="L12" s="328"/>
      <c r="M12" s="328"/>
      <c r="N12" s="328"/>
      <c r="O12" s="366"/>
      <c r="P12" s="366"/>
    </row>
    <row r="13" spans="1:16" x14ac:dyDescent="0.25">
      <c r="A13" s="390">
        <v>43330</v>
      </c>
      <c r="B13" s="391">
        <v>18000007</v>
      </c>
      <c r="C13" s="392">
        <v>7</v>
      </c>
      <c r="D13" s="393">
        <v>452250</v>
      </c>
      <c r="E13" s="394"/>
      <c r="F13" s="392"/>
      <c r="G13" s="393"/>
      <c r="H13" s="394"/>
      <c r="I13" s="395"/>
      <c r="J13" s="393"/>
      <c r="K13" s="328"/>
      <c r="L13" s="328"/>
      <c r="M13" s="328"/>
      <c r="N13" s="328"/>
      <c r="O13" s="366"/>
      <c r="P13" s="366"/>
    </row>
    <row r="14" spans="1:16" x14ac:dyDescent="0.25">
      <c r="A14" s="390">
        <v>43332</v>
      </c>
      <c r="B14" s="391">
        <v>18000008</v>
      </c>
      <c r="C14" s="392">
        <v>3</v>
      </c>
      <c r="D14" s="393">
        <v>203085</v>
      </c>
      <c r="E14" s="394"/>
      <c r="F14" s="392"/>
      <c r="G14" s="393"/>
      <c r="H14" s="394"/>
      <c r="I14" s="395"/>
      <c r="J14" s="393"/>
      <c r="K14" s="328"/>
      <c r="L14" s="328"/>
      <c r="M14" s="328"/>
      <c r="N14" s="328"/>
      <c r="O14" s="366"/>
      <c r="P14" s="366"/>
    </row>
    <row r="15" spans="1:16" x14ac:dyDescent="0.25">
      <c r="A15" s="390">
        <v>43332</v>
      </c>
      <c r="B15" s="391">
        <v>18000009</v>
      </c>
      <c r="C15" s="392">
        <v>1</v>
      </c>
      <c r="D15" s="393">
        <v>65835</v>
      </c>
      <c r="E15" s="394"/>
      <c r="F15" s="392"/>
      <c r="G15" s="393"/>
      <c r="H15" s="394"/>
      <c r="I15" s="395"/>
      <c r="J15" s="393"/>
      <c r="K15" s="328"/>
      <c r="L15" s="328"/>
      <c r="M15" s="328"/>
      <c r="N15" s="328"/>
      <c r="O15" s="366"/>
      <c r="P15" s="366"/>
    </row>
    <row r="16" spans="1:16" x14ac:dyDescent="0.25">
      <c r="A16" s="390">
        <v>43332</v>
      </c>
      <c r="B16" s="391">
        <v>18000010</v>
      </c>
      <c r="C16" s="392">
        <v>3</v>
      </c>
      <c r="D16" s="393">
        <v>171720</v>
      </c>
      <c r="E16" s="394"/>
      <c r="F16" s="392"/>
      <c r="G16" s="393"/>
      <c r="H16" s="394"/>
      <c r="I16" s="395"/>
      <c r="J16" s="393"/>
      <c r="K16" s="328"/>
      <c r="L16" s="328"/>
      <c r="M16" s="328"/>
      <c r="N16" s="328"/>
      <c r="O16" s="366"/>
      <c r="P16" s="366"/>
    </row>
    <row r="17" spans="1:16" x14ac:dyDescent="0.25">
      <c r="A17" s="390">
        <v>43333</v>
      </c>
      <c r="B17" s="391">
        <v>18000011</v>
      </c>
      <c r="C17" s="392">
        <v>13</v>
      </c>
      <c r="D17" s="393">
        <v>855180</v>
      </c>
      <c r="E17" s="394"/>
      <c r="F17" s="392"/>
      <c r="G17" s="393"/>
      <c r="H17" s="394"/>
      <c r="I17" s="395"/>
      <c r="J17" s="393"/>
      <c r="K17" s="328"/>
      <c r="L17" s="328"/>
      <c r="M17" s="328"/>
      <c r="N17" s="328"/>
      <c r="O17" s="366"/>
      <c r="P17" s="366"/>
    </row>
    <row r="18" spans="1:16" x14ac:dyDescent="0.25">
      <c r="A18" s="382">
        <v>43333</v>
      </c>
      <c r="B18" s="383">
        <v>18000012</v>
      </c>
      <c r="C18" s="384">
        <v>1</v>
      </c>
      <c r="D18" s="385">
        <v>27270</v>
      </c>
      <c r="E18" s="386"/>
      <c r="F18" s="384"/>
      <c r="G18" s="385"/>
      <c r="H18" s="386"/>
      <c r="I18" s="387"/>
      <c r="J18" s="385"/>
      <c r="K18" s="328"/>
      <c r="L18" s="328"/>
      <c r="M18" s="328"/>
      <c r="N18" s="328"/>
      <c r="O18" s="366"/>
      <c r="P18" s="366"/>
    </row>
    <row r="19" spans="1:16" x14ac:dyDescent="0.25">
      <c r="A19" s="382">
        <v>43333</v>
      </c>
      <c r="B19" s="383">
        <v>18000013</v>
      </c>
      <c r="C19" s="384">
        <v>1</v>
      </c>
      <c r="D19" s="385">
        <v>70200</v>
      </c>
      <c r="E19" s="386"/>
      <c r="F19" s="384"/>
      <c r="G19" s="385"/>
      <c r="H19" s="386"/>
      <c r="I19" s="387"/>
      <c r="J19" s="385"/>
      <c r="K19" s="328"/>
      <c r="L19" s="328"/>
      <c r="M19" s="328"/>
      <c r="N19" s="328"/>
      <c r="O19" s="366"/>
      <c r="P19" s="366"/>
    </row>
    <row r="20" spans="1:16" x14ac:dyDescent="0.25">
      <c r="A20" s="382">
        <v>43333</v>
      </c>
      <c r="B20" s="383">
        <v>18000014</v>
      </c>
      <c r="C20" s="384">
        <v>1</v>
      </c>
      <c r="D20" s="385">
        <v>70200</v>
      </c>
      <c r="E20" s="386"/>
      <c r="F20" s="384"/>
      <c r="G20" s="385"/>
      <c r="H20" s="386"/>
      <c r="I20" s="387"/>
      <c r="J20" s="385"/>
      <c r="K20" s="328"/>
      <c r="L20" s="328"/>
      <c r="M20" s="328"/>
      <c r="N20" s="328"/>
      <c r="O20" s="366"/>
      <c r="P20" s="366"/>
    </row>
    <row r="21" spans="1:16" x14ac:dyDescent="0.25">
      <c r="A21" s="382">
        <v>43333</v>
      </c>
      <c r="B21" s="383">
        <v>18000015</v>
      </c>
      <c r="C21" s="384">
        <v>2</v>
      </c>
      <c r="D21" s="385">
        <v>151200</v>
      </c>
      <c r="E21" s="386"/>
      <c r="F21" s="384"/>
      <c r="G21" s="385"/>
      <c r="H21" s="386"/>
      <c r="I21" s="387"/>
      <c r="J21" s="385"/>
      <c r="K21" s="328"/>
      <c r="L21" s="328"/>
      <c r="M21" s="328"/>
      <c r="N21" s="328"/>
      <c r="O21" s="366"/>
      <c r="P21" s="366"/>
    </row>
    <row r="22" spans="1:16" x14ac:dyDescent="0.25">
      <c r="A22" s="382">
        <v>43333</v>
      </c>
      <c r="B22" s="383">
        <v>18000016</v>
      </c>
      <c r="C22" s="384">
        <v>1</v>
      </c>
      <c r="D22" s="385">
        <v>41895</v>
      </c>
      <c r="E22" s="386"/>
      <c r="F22" s="384"/>
      <c r="G22" s="385"/>
      <c r="H22" s="386"/>
      <c r="I22" s="387"/>
      <c r="J22" s="385"/>
      <c r="K22" s="328"/>
      <c r="L22" s="328"/>
      <c r="M22" s="328"/>
      <c r="N22" s="328"/>
      <c r="O22" s="366"/>
      <c r="P22" s="366"/>
    </row>
    <row r="23" spans="1:16" x14ac:dyDescent="0.25">
      <c r="A23" s="382">
        <v>43333</v>
      </c>
      <c r="B23" s="383">
        <v>18000017</v>
      </c>
      <c r="C23" s="384">
        <v>4</v>
      </c>
      <c r="D23" s="385">
        <v>234045</v>
      </c>
      <c r="E23" s="386"/>
      <c r="F23" s="384"/>
      <c r="G23" s="385"/>
      <c r="H23" s="386"/>
      <c r="I23" s="387"/>
      <c r="J23" s="385"/>
      <c r="K23" s="328"/>
      <c r="L23" s="328"/>
      <c r="M23" s="328"/>
      <c r="N23" s="328"/>
      <c r="O23" s="366"/>
      <c r="P23" s="366"/>
    </row>
    <row r="24" spans="1:16" x14ac:dyDescent="0.25">
      <c r="A24" s="382">
        <v>43333</v>
      </c>
      <c r="B24" s="383">
        <v>18000018</v>
      </c>
      <c r="C24" s="384">
        <v>1</v>
      </c>
      <c r="D24" s="385">
        <v>76500</v>
      </c>
      <c r="E24" s="386"/>
      <c r="F24" s="384"/>
      <c r="G24" s="385"/>
      <c r="H24" s="386"/>
      <c r="I24" s="387"/>
      <c r="J24" s="385"/>
      <c r="K24" s="328"/>
      <c r="L24" s="328"/>
      <c r="M24" s="328"/>
      <c r="N24" s="328"/>
      <c r="O24" s="366"/>
      <c r="P24" s="366"/>
    </row>
    <row r="25" spans="1:16" x14ac:dyDescent="0.25">
      <c r="A25" s="382">
        <v>43333</v>
      </c>
      <c r="B25" s="383">
        <v>18000019</v>
      </c>
      <c r="C25" s="384">
        <v>5</v>
      </c>
      <c r="D25" s="385">
        <v>362880</v>
      </c>
      <c r="E25" s="386"/>
      <c r="F25" s="384"/>
      <c r="G25" s="385"/>
      <c r="H25" s="386"/>
      <c r="I25" s="387">
        <v>826290</v>
      </c>
      <c r="J25" s="388" t="s">
        <v>17</v>
      </c>
      <c r="K25" s="328"/>
      <c r="L25" s="328"/>
      <c r="M25" s="328"/>
      <c r="N25" s="328"/>
      <c r="O25" s="366"/>
      <c r="P25" s="366"/>
    </row>
    <row r="26" spans="1:16" x14ac:dyDescent="0.25">
      <c r="A26" s="390">
        <v>43335</v>
      </c>
      <c r="B26" s="391">
        <v>18000020</v>
      </c>
      <c r="C26" s="392">
        <v>1</v>
      </c>
      <c r="D26" s="393">
        <v>75600</v>
      </c>
      <c r="E26" s="394"/>
      <c r="F26" s="392"/>
      <c r="G26" s="393"/>
      <c r="H26" s="394"/>
      <c r="I26" s="395"/>
      <c r="J26" s="393"/>
      <c r="K26" s="328"/>
      <c r="L26" s="328"/>
      <c r="M26" s="328"/>
      <c r="N26" s="328"/>
      <c r="O26" s="366"/>
      <c r="P26" s="366"/>
    </row>
    <row r="27" spans="1:16" x14ac:dyDescent="0.25">
      <c r="A27" s="390">
        <v>43336</v>
      </c>
      <c r="B27" s="391">
        <v>18000021</v>
      </c>
      <c r="C27" s="392">
        <v>1</v>
      </c>
      <c r="D27" s="393">
        <v>65565</v>
      </c>
      <c r="E27" s="394"/>
      <c r="F27" s="392"/>
      <c r="G27" s="393"/>
      <c r="H27" s="394"/>
      <c r="I27" s="395"/>
      <c r="J27" s="393"/>
      <c r="K27" s="328"/>
      <c r="L27" s="328"/>
      <c r="M27" s="328"/>
      <c r="N27" s="328"/>
      <c r="O27" s="366"/>
      <c r="P27" s="366"/>
    </row>
    <row r="28" spans="1:16" x14ac:dyDescent="0.25">
      <c r="A28" s="390">
        <v>43339</v>
      </c>
      <c r="B28" s="391">
        <v>18000022</v>
      </c>
      <c r="C28" s="392">
        <v>2</v>
      </c>
      <c r="D28" s="393">
        <v>79920</v>
      </c>
      <c r="E28" s="396" t="s">
        <v>204</v>
      </c>
      <c r="F28" s="392">
        <v>1</v>
      </c>
      <c r="G28" s="393">
        <v>65835</v>
      </c>
      <c r="H28" s="394"/>
      <c r="I28" s="395"/>
      <c r="J28" s="393"/>
      <c r="K28" s="328"/>
      <c r="L28" s="365"/>
      <c r="M28" s="328"/>
      <c r="N28" s="328"/>
      <c r="O28" s="366"/>
      <c r="P28" s="366"/>
    </row>
    <row r="29" spans="1:16" x14ac:dyDescent="0.25">
      <c r="A29" s="390">
        <v>43339</v>
      </c>
      <c r="B29" s="391">
        <v>18000024</v>
      </c>
      <c r="C29" s="392">
        <v>1</v>
      </c>
      <c r="D29" s="393">
        <v>53550</v>
      </c>
      <c r="E29" s="394"/>
      <c r="F29" s="392"/>
      <c r="G29" s="393"/>
      <c r="H29" s="394"/>
      <c r="I29" s="395"/>
      <c r="J29" s="393"/>
      <c r="K29" s="328"/>
      <c r="L29" s="365"/>
      <c r="M29" s="328"/>
      <c r="N29" s="328"/>
      <c r="O29" s="366"/>
      <c r="P29" s="366"/>
    </row>
    <row r="30" spans="1:16" x14ac:dyDescent="0.25">
      <c r="A30" s="390">
        <v>43339</v>
      </c>
      <c r="B30" s="391">
        <v>18000025</v>
      </c>
      <c r="C30" s="392">
        <v>6</v>
      </c>
      <c r="D30" s="393">
        <v>401625</v>
      </c>
      <c r="E30" s="394"/>
      <c r="F30" s="392"/>
      <c r="G30" s="393"/>
      <c r="H30" s="394"/>
      <c r="I30" s="395"/>
      <c r="J30" s="393"/>
      <c r="K30" s="328"/>
      <c r="L30" s="365"/>
      <c r="M30" s="328"/>
      <c r="N30" s="328"/>
      <c r="O30" s="366"/>
      <c r="P30" s="366"/>
    </row>
    <row r="31" spans="1:16" x14ac:dyDescent="0.25">
      <c r="A31" s="390">
        <v>43339</v>
      </c>
      <c r="B31" s="391">
        <v>18000026</v>
      </c>
      <c r="C31" s="392">
        <v>1</v>
      </c>
      <c r="D31" s="393">
        <v>60705</v>
      </c>
      <c r="E31" s="394"/>
      <c r="F31" s="392"/>
      <c r="G31" s="393"/>
      <c r="H31" s="394"/>
      <c r="I31" s="395"/>
      <c r="J31" s="393"/>
      <c r="K31" s="328"/>
      <c r="L31" s="365"/>
      <c r="M31" s="328"/>
      <c r="N31" s="328"/>
      <c r="O31" s="366"/>
      <c r="P31" s="366"/>
    </row>
    <row r="32" spans="1:16" x14ac:dyDescent="0.25">
      <c r="A32" s="390">
        <v>43340</v>
      </c>
      <c r="B32" s="391">
        <v>18000027</v>
      </c>
      <c r="C32" s="392">
        <v>4</v>
      </c>
      <c r="D32" s="393">
        <v>235665</v>
      </c>
      <c r="E32" s="394"/>
      <c r="F32" s="392"/>
      <c r="G32" s="393"/>
      <c r="H32" s="394"/>
      <c r="I32" s="395"/>
      <c r="J32" s="393"/>
      <c r="K32" s="328"/>
      <c r="L32" s="328"/>
      <c r="M32" s="328"/>
      <c r="N32" s="328"/>
      <c r="O32" s="366"/>
      <c r="P32" s="366"/>
    </row>
    <row r="33" spans="1:16" x14ac:dyDescent="0.25">
      <c r="A33" s="390">
        <v>43340</v>
      </c>
      <c r="B33" s="391">
        <v>18000028</v>
      </c>
      <c r="C33" s="392">
        <v>1</v>
      </c>
      <c r="D33" s="393">
        <v>41895</v>
      </c>
      <c r="E33" s="394"/>
      <c r="F33" s="392"/>
      <c r="G33" s="393"/>
      <c r="H33" s="394"/>
      <c r="I33" s="395"/>
      <c r="J33" s="393"/>
      <c r="K33" s="328"/>
      <c r="L33" s="328"/>
      <c r="M33" s="328"/>
      <c r="N33" s="328"/>
      <c r="O33" s="366"/>
      <c r="P33" s="366"/>
    </row>
    <row r="34" spans="1:16" x14ac:dyDescent="0.25">
      <c r="A34" s="390">
        <v>43341</v>
      </c>
      <c r="B34" s="391">
        <v>18000029</v>
      </c>
      <c r="C34" s="392">
        <v>2</v>
      </c>
      <c r="D34" s="393">
        <v>138420</v>
      </c>
      <c r="E34" s="394"/>
      <c r="F34" s="392"/>
      <c r="G34" s="393"/>
      <c r="H34" s="394"/>
      <c r="I34" s="395"/>
      <c r="J34" s="393"/>
      <c r="K34" s="328"/>
      <c r="L34" s="328"/>
      <c r="M34" s="328"/>
      <c r="N34" s="328"/>
      <c r="O34" s="366"/>
      <c r="P34" s="366"/>
    </row>
    <row r="35" spans="1:16" x14ac:dyDescent="0.25">
      <c r="A35" s="390">
        <v>43342</v>
      </c>
      <c r="B35" s="391">
        <v>18000030</v>
      </c>
      <c r="C35" s="392">
        <v>3</v>
      </c>
      <c r="D35" s="393">
        <v>125056</v>
      </c>
      <c r="E35" s="394"/>
      <c r="F35" s="392"/>
      <c r="G35" s="393"/>
      <c r="H35" s="394"/>
      <c r="I35" s="395"/>
      <c r="J35" s="393"/>
      <c r="K35" s="328"/>
      <c r="L35" s="328"/>
      <c r="M35" s="328"/>
      <c r="N35" s="328"/>
      <c r="O35" s="366"/>
      <c r="P35" s="366"/>
    </row>
    <row r="36" spans="1:16" x14ac:dyDescent="0.25">
      <c r="A36" s="390">
        <v>43343</v>
      </c>
      <c r="B36" s="391">
        <v>18000031</v>
      </c>
      <c r="C36" s="392">
        <v>1</v>
      </c>
      <c r="D36" s="393">
        <v>64485</v>
      </c>
      <c r="E36" s="396" t="s">
        <v>205</v>
      </c>
      <c r="F36" s="392">
        <v>1</v>
      </c>
      <c r="G36" s="393">
        <v>53550</v>
      </c>
      <c r="H36" s="394"/>
      <c r="I36" s="395"/>
      <c r="J36" s="393"/>
      <c r="K36" s="328"/>
      <c r="L36" s="328"/>
      <c r="M36" s="328"/>
      <c r="N36" s="328"/>
      <c r="O36" s="366"/>
      <c r="P36" s="366"/>
    </row>
    <row r="37" spans="1:16" x14ac:dyDescent="0.25">
      <c r="A37" s="390">
        <v>43344</v>
      </c>
      <c r="B37" s="391"/>
      <c r="C37" s="392"/>
      <c r="D37" s="393"/>
      <c r="E37" s="396" t="s">
        <v>206</v>
      </c>
      <c r="F37" s="392">
        <v>1</v>
      </c>
      <c r="G37" s="393">
        <v>58500</v>
      </c>
      <c r="H37" s="394"/>
      <c r="I37" s="395"/>
      <c r="J37" s="393"/>
      <c r="K37" s="328"/>
      <c r="L37" s="328"/>
      <c r="M37" s="328"/>
      <c r="N37" s="328"/>
      <c r="O37" s="366"/>
      <c r="P37" s="366"/>
    </row>
    <row r="38" spans="1:16" x14ac:dyDescent="0.25">
      <c r="A38" s="390">
        <v>43344</v>
      </c>
      <c r="B38" s="391"/>
      <c r="C38" s="392"/>
      <c r="D38" s="393"/>
      <c r="E38" s="396" t="s">
        <v>207</v>
      </c>
      <c r="F38" s="392">
        <v>2</v>
      </c>
      <c r="G38" s="393">
        <v>121500</v>
      </c>
      <c r="H38" s="394"/>
      <c r="I38" s="395">
        <v>4298446</v>
      </c>
      <c r="J38" s="397" t="s">
        <v>17</v>
      </c>
      <c r="K38" s="328"/>
      <c r="L38" s="328"/>
      <c r="M38" s="328"/>
      <c r="N38" s="328"/>
      <c r="O38" s="366"/>
      <c r="P38" s="366"/>
    </row>
    <row r="39" spans="1:16" x14ac:dyDescent="0.25">
      <c r="A39" s="333">
        <v>43346</v>
      </c>
      <c r="B39" s="334">
        <v>18000036</v>
      </c>
      <c r="C39" s="335">
        <v>2</v>
      </c>
      <c r="D39" s="336">
        <v>118620</v>
      </c>
      <c r="E39" s="337"/>
      <c r="F39" s="335"/>
      <c r="G39" s="336"/>
      <c r="H39" s="337"/>
      <c r="I39" s="338">
        <v>118620</v>
      </c>
      <c r="J39" s="363" t="s">
        <v>17</v>
      </c>
      <c r="K39" s="328"/>
      <c r="L39" s="328"/>
      <c r="M39" s="328"/>
      <c r="N39" s="328"/>
      <c r="O39" s="366"/>
      <c r="P39" s="366"/>
    </row>
    <row r="40" spans="1:16" x14ac:dyDescent="0.25">
      <c r="A40" s="333">
        <v>43347</v>
      </c>
      <c r="B40" s="334">
        <v>18000038</v>
      </c>
      <c r="C40" s="335">
        <v>1</v>
      </c>
      <c r="D40" s="336">
        <v>69975</v>
      </c>
      <c r="E40" s="381" t="s">
        <v>208</v>
      </c>
      <c r="F40" s="335">
        <v>1</v>
      </c>
      <c r="G40" s="336">
        <v>72000</v>
      </c>
      <c r="H40" s="337"/>
      <c r="I40" s="338"/>
      <c r="J40" s="336"/>
      <c r="K40" s="328"/>
      <c r="L40" s="328"/>
      <c r="M40" s="328"/>
      <c r="N40" s="328"/>
      <c r="O40" s="366"/>
      <c r="P40" s="366"/>
    </row>
    <row r="41" spans="1:16" x14ac:dyDescent="0.25">
      <c r="A41" s="333">
        <v>43348</v>
      </c>
      <c r="B41" s="334">
        <v>18000039</v>
      </c>
      <c r="C41" s="335">
        <v>1</v>
      </c>
      <c r="D41" s="336">
        <v>33570</v>
      </c>
      <c r="E41" s="337"/>
      <c r="F41" s="335"/>
      <c r="G41" s="336"/>
      <c r="H41" s="337"/>
      <c r="I41" s="338">
        <v>31545</v>
      </c>
      <c r="J41" s="363" t="s">
        <v>17</v>
      </c>
      <c r="K41" s="328"/>
      <c r="L41" s="328"/>
      <c r="M41" s="365"/>
      <c r="N41" s="328"/>
      <c r="O41" s="366"/>
      <c r="P41" s="366"/>
    </row>
    <row r="42" spans="1:16" x14ac:dyDescent="0.25">
      <c r="A42" s="333">
        <v>43349</v>
      </c>
      <c r="B42" s="334">
        <v>18000040</v>
      </c>
      <c r="C42" s="335">
        <v>1</v>
      </c>
      <c r="D42" s="336">
        <v>74250</v>
      </c>
      <c r="E42" s="381" t="s">
        <v>209</v>
      </c>
      <c r="F42" s="335">
        <v>1</v>
      </c>
      <c r="G42" s="336">
        <v>64485</v>
      </c>
      <c r="H42" s="337"/>
      <c r="I42" s="338"/>
      <c r="J42" s="336"/>
      <c r="K42" s="328"/>
      <c r="L42" s="328"/>
      <c r="M42" s="365"/>
      <c r="N42" s="328"/>
      <c r="O42" s="366"/>
      <c r="P42" s="366"/>
    </row>
    <row r="43" spans="1:16" x14ac:dyDescent="0.25">
      <c r="A43" s="333">
        <v>43350</v>
      </c>
      <c r="B43" s="389">
        <v>18000042</v>
      </c>
      <c r="C43" s="335">
        <v>3</v>
      </c>
      <c r="D43" s="336">
        <v>239085</v>
      </c>
      <c r="E43" s="381"/>
      <c r="F43" s="335"/>
      <c r="G43" s="336"/>
      <c r="H43" s="337"/>
      <c r="I43" s="338">
        <v>248850</v>
      </c>
      <c r="J43" s="363" t="s">
        <v>17</v>
      </c>
      <c r="K43" s="328"/>
      <c r="L43" s="328"/>
      <c r="M43" s="328"/>
      <c r="N43" s="328"/>
      <c r="O43" s="366"/>
      <c r="P43" s="366"/>
    </row>
    <row r="44" spans="1:16" x14ac:dyDescent="0.25">
      <c r="A44" s="333">
        <v>43351</v>
      </c>
      <c r="B44" s="334">
        <v>18000046</v>
      </c>
      <c r="C44" s="335">
        <v>1</v>
      </c>
      <c r="D44" s="336">
        <v>49500</v>
      </c>
      <c r="E44" s="337"/>
      <c r="F44" s="335"/>
      <c r="G44" s="336"/>
      <c r="H44" s="337"/>
      <c r="I44" s="338"/>
      <c r="J44" s="336"/>
      <c r="K44" s="328"/>
      <c r="L44" s="328"/>
      <c r="M44" s="328"/>
      <c r="N44" s="328"/>
      <c r="O44" s="366"/>
      <c r="P44" s="366"/>
    </row>
    <row r="45" spans="1:16" x14ac:dyDescent="0.25">
      <c r="A45" s="333">
        <v>43351</v>
      </c>
      <c r="B45" s="334">
        <v>18000047</v>
      </c>
      <c r="C45" s="335">
        <v>1</v>
      </c>
      <c r="D45" s="336">
        <v>46500</v>
      </c>
      <c r="E45" s="337"/>
      <c r="F45" s="335"/>
      <c r="G45" s="336"/>
      <c r="H45" s="337"/>
      <c r="I45" s="338">
        <v>96000</v>
      </c>
      <c r="J45" s="363" t="s">
        <v>17</v>
      </c>
      <c r="K45" s="328"/>
      <c r="L45" s="328"/>
      <c r="M45" s="328"/>
      <c r="N45" s="328"/>
      <c r="O45" s="366"/>
      <c r="P45" s="366"/>
    </row>
    <row r="46" spans="1:16" x14ac:dyDescent="0.25">
      <c r="A46" s="333">
        <v>43353</v>
      </c>
      <c r="B46" s="334">
        <v>18000048</v>
      </c>
      <c r="C46" s="335">
        <v>1</v>
      </c>
      <c r="D46" s="336">
        <v>67500</v>
      </c>
      <c r="E46" s="337"/>
      <c r="F46" s="335"/>
      <c r="G46" s="336"/>
      <c r="H46" s="337"/>
      <c r="I46" s="338"/>
      <c r="J46" s="336"/>
      <c r="K46" s="328"/>
      <c r="L46" s="328"/>
      <c r="M46" s="328"/>
      <c r="N46" s="328"/>
      <c r="O46" s="366"/>
      <c r="P46" s="366"/>
    </row>
    <row r="47" spans="1:16" x14ac:dyDescent="0.25">
      <c r="A47" s="333">
        <v>43353</v>
      </c>
      <c r="B47" s="334">
        <v>18000050</v>
      </c>
      <c r="C47" s="335">
        <v>1</v>
      </c>
      <c r="D47" s="336">
        <v>63585</v>
      </c>
      <c r="E47" s="337"/>
      <c r="F47" s="335"/>
      <c r="G47" s="336"/>
      <c r="H47" s="337"/>
      <c r="I47" s="338">
        <v>131085</v>
      </c>
      <c r="J47" s="363" t="s">
        <v>17</v>
      </c>
      <c r="K47" s="328"/>
      <c r="L47" s="365"/>
      <c r="M47" s="328"/>
      <c r="N47" s="328"/>
      <c r="O47" s="366"/>
      <c r="P47" s="366"/>
    </row>
    <row r="48" spans="1:16" x14ac:dyDescent="0.25">
      <c r="A48" s="333">
        <v>43354</v>
      </c>
      <c r="B48" s="334"/>
      <c r="C48" s="335"/>
      <c r="D48" s="336"/>
      <c r="E48" s="381" t="s">
        <v>210</v>
      </c>
      <c r="F48" s="335">
        <v>1</v>
      </c>
      <c r="G48" s="336">
        <v>33570</v>
      </c>
      <c r="H48" s="337"/>
      <c r="I48" s="338"/>
      <c r="J48" s="363"/>
      <c r="K48" s="328"/>
      <c r="L48" s="365"/>
      <c r="M48" s="328"/>
      <c r="N48" s="328"/>
      <c r="O48" s="366"/>
      <c r="P48" s="366"/>
    </row>
    <row r="49" spans="1:16" x14ac:dyDescent="0.25">
      <c r="A49" s="333">
        <v>43355</v>
      </c>
      <c r="B49" s="334">
        <v>18000053</v>
      </c>
      <c r="C49" s="335">
        <v>1</v>
      </c>
      <c r="D49" s="336">
        <v>70425</v>
      </c>
      <c r="E49" s="337"/>
      <c r="F49" s="335"/>
      <c r="G49" s="336"/>
      <c r="H49" s="337"/>
      <c r="I49" s="338"/>
      <c r="J49" s="363"/>
      <c r="K49" s="328"/>
      <c r="L49" s="328"/>
      <c r="M49" s="328"/>
      <c r="N49" s="328"/>
      <c r="O49" s="366"/>
      <c r="P49" s="366"/>
    </row>
    <row r="50" spans="1:16" x14ac:dyDescent="0.25">
      <c r="A50" s="339">
        <v>43355</v>
      </c>
      <c r="B50" s="340">
        <v>18000054</v>
      </c>
      <c r="C50" s="341">
        <v>4</v>
      </c>
      <c r="D50" s="342">
        <v>316500</v>
      </c>
      <c r="E50" s="337"/>
      <c r="F50" s="335"/>
      <c r="G50" s="336"/>
      <c r="H50" s="337"/>
      <c r="I50" s="338">
        <v>244755</v>
      </c>
      <c r="J50" s="363" t="s">
        <v>17</v>
      </c>
      <c r="K50" s="328"/>
      <c r="L50" s="328"/>
      <c r="M50" s="328"/>
      <c r="N50" s="328"/>
      <c r="O50" s="366"/>
      <c r="P50" s="366"/>
    </row>
    <row r="51" spans="1:16" x14ac:dyDescent="0.25">
      <c r="A51" s="333">
        <v>43356</v>
      </c>
      <c r="B51" s="334">
        <v>18000055</v>
      </c>
      <c r="C51" s="335">
        <v>2</v>
      </c>
      <c r="D51" s="336">
        <v>140400</v>
      </c>
      <c r="E51" s="381" t="s">
        <v>211</v>
      </c>
      <c r="F51" s="335">
        <v>1</v>
      </c>
      <c r="G51" s="336">
        <v>63585</v>
      </c>
      <c r="H51" s="337"/>
      <c r="I51" s="338"/>
      <c r="J51" s="336"/>
      <c r="K51" s="328"/>
      <c r="L51" s="328"/>
      <c r="M51" s="328"/>
      <c r="N51" s="328"/>
      <c r="O51" s="366"/>
      <c r="P51" s="366"/>
    </row>
    <row r="52" spans="1:16" x14ac:dyDescent="0.25">
      <c r="A52" s="333">
        <v>43356</v>
      </c>
      <c r="B52" s="334">
        <v>18000056</v>
      </c>
      <c r="C52" s="335">
        <v>1</v>
      </c>
      <c r="D52" s="336">
        <v>30870</v>
      </c>
      <c r="E52" s="381" t="s">
        <v>212</v>
      </c>
      <c r="F52" s="335">
        <v>1</v>
      </c>
      <c r="G52" s="336">
        <v>103500</v>
      </c>
      <c r="H52" s="337"/>
      <c r="I52" s="338"/>
      <c r="J52" s="363"/>
      <c r="K52" s="328"/>
      <c r="L52" s="328"/>
      <c r="M52" s="328"/>
      <c r="N52" s="328"/>
      <c r="O52" s="366"/>
      <c r="P52" s="366"/>
    </row>
    <row r="53" spans="1:16" x14ac:dyDescent="0.25">
      <c r="A53" s="333">
        <v>43357</v>
      </c>
      <c r="B53" s="334">
        <v>18000057</v>
      </c>
      <c r="C53" s="335">
        <v>1</v>
      </c>
      <c r="D53" s="336">
        <v>70425</v>
      </c>
      <c r="E53" s="381" t="s">
        <v>213</v>
      </c>
      <c r="F53" s="335">
        <v>1</v>
      </c>
      <c r="G53" s="336">
        <v>46500</v>
      </c>
      <c r="H53" s="337"/>
      <c r="I53" s="338">
        <v>28110</v>
      </c>
      <c r="J53" s="363" t="s">
        <v>17</v>
      </c>
      <c r="K53" s="328"/>
      <c r="L53" s="328"/>
      <c r="M53" s="328"/>
      <c r="N53" s="328"/>
      <c r="O53" s="366"/>
      <c r="P53" s="366"/>
    </row>
    <row r="54" spans="1:16" x14ac:dyDescent="0.25">
      <c r="A54" s="333">
        <v>43358</v>
      </c>
      <c r="B54" s="334">
        <v>18000059</v>
      </c>
      <c r="C54" s="335">
        <v>3</v>
      </c>
      <c r="D54" s="336">
        <v>239085</v>
      </c>
      <c r="E54" s="337"/>
      <c r="F54" s="335"/>
      <c r="G54" s="336"/>
      <c r="H54" s="337"/>
      <c r="I54" s="338"/>
      <c r="J54" s="336"/>
      <c r="K54" s="328"/>
      <c r="L54" s="328"/>
      <c r="M54" s="328"/>
      <c r="N54" s="328"/>
      <c r="O54" s="366"/>
      <c r="P54" s="366"/>
    </row>
    <row r="55" spans="1:16" x14ac:dyDescent="0.25">
      <c r="A55" s="333">
        <v>43358</v>
      </c>
      <c r="B55" s="334">
        <v>18000060</v>
      </c>
      <c r="C55" s="335">
        <v>1</v>
      </c>
      <c r="D55" s="336">
        <v>26370</v>
      </c>
      <c r="E55" s="337"/>
      <c r="F55" s="335"/>
      <c r="G55" s="336"/>
      <c r="H55" s="337"/>
      <c r="I55" s="338">
        <v>265455</v>
      </c>
      <c r="J55" s="363" t="s">
        <v>17</v>
      </c>
      <c r="K55" s="328"/>
      <c r="L55" s="328"/>
      <c r="M55" s="328"/>
      <c r="N55" s="328"/>
      <c r="O55" s="366"/>
      <c r="P55" s="366"/>
    </row>
    <row r="56" spans="1:16" x14ac:dyDescent="0.25">
      <c r="A56" s="333">
        <v>43360</v>
      </c>
      <c r="B56" s="334">
        <v>18000062</v>
      </c>
      <c r="C56" s="335">
        <v>1</v>
      </c>
      <c r="D56" s="336">
        <v>33570</v>
      </c>
      <c r="E56" s="381" t="s">
        <v>215</v>
      </c>
      <c r="F56" s="335">
        <v>1</v>
      </c>
      <c r="G56" s="336">
        <v>105375</v>
      </c>
      <c r="H56" s="337"/>
      <c r="I56" s="338"/>
      <c r="J56" s="336"/>
      <c r="K56" s="328"/>
      <c r="L56" s="328"/>
      <c r="M56" s="328"/>
      <c r="N56" s="328"/>
      <c r="O56" s="366"/>
      <c r="P56" s="366"/>
    </row>
    <row r="57" spans="1:16" x14ac:dyDescent="0.25">
      <c r="A57" s="333">
        <v>43361</v>
      </c>
      <c r="B57" s="334">
        <v>18000064</v>
      </c>
      <c r="C57" s="335">
        <v>2</v>
      </c>
      <c r="D57" s="336">
        <v>133335</v>
      </c>
      <c r="E57" s="337"/>
      <c r="F57" s="335"/>
      <c r="G57" s="336"/>
      <c r="H57" s="337"/>
      <c r="I57" s="338">
        <v>61530</v>
      </c>
      <c r="J57" s="363" t="s">
        <v>17</v>
      </c>
      <c r="K57" s="328"/>
      <c r="L57" s="328"/>
      <c r="M57" s="328"/>
      <c r="N57" s="328"/>
      <c r="O57" s="366"/>
      <c r="P57" s="366"/>
    </row>
    <row r="58" spans="1:16" x14ac:dyDescent="0.25">
      <c r="A58" s="333">
        <v>43362</v>
      </c>
      <c r="B58" s="334">
        <v>18000066</v>
      </c>
      <c r="C58" s="335">
        <v>5</v>
      </c>
      <c r="D58" s="336">
        <v>296415</v>
      </c>
      <c r="E58" s="337"/>
      <c r="F58" s="335"/>
      <c r="G58" s="336"/>
      <c r="H58" s="337"/>
      <c r="I58" s="338"/>
      <c r="J58" s="336"/>
      <c r="K58" s="328"/>
      <c r="L58" s="328"/>
      <c r="M58" s="328"/>
      <c r="N58" s="328"/>
      <c r="O58" s="366"/>
      <c r="P58" s="366"/>
    </row>
    <row r="59" spans="1:16" x14ac:dyDescent="0.25">
      <c r="A59" s="333">
        <v>43362</v>
      </c>
      <c r="B59" s="334">
        <v>18000067</v>
      </c>
      <c r="C59" s="335">
        <v>2</v>
      </c>
      <c r="D59" s="336">
        <v>109530</v>
      </c>
      <c r="E59" s="337"/>
      <c r="F59" s="335"/>
      <c r="G59" s="336"/>
      <c r="H59" s="337"/>
      <c r="I59" s="338">
        <v>405945</v>
      </c>
      <c r="J59" s="363" t="s">
        <v>17</v>
      </c>
      <c r="K59" s="328"/>
      <c r="L59" s="328"/>
      <c r="M59" s="328"/>
      <c r="N59" s="328"/>
      <c r="O59" s="366"/>
      <c r="P59" s="366"/>
    </row>
    <row r="60" spans="1:16" x14ac:dyDescent="0.25">
      <c r="A60" s="333">
        <v>43364</v>
      </c>
      <c r="B60" s="334">
        <v>18000070</v>
      </c>
      <c r="C60" s="335">
        <v>1</v>
      </c>
      <c r="D60" s="336">
        <v>59265</v>
      </c>
      <c r="E60" s="337"/>
      <c r="F60" s="335"/>
      <c r="G60" s="336"/>
      <c r="H60" s="337"/>
      <c r="I60" s="338">
        <v>59265</v>
      </c>
      <c r="J60" s="363" t="s">
        <v>17</v>
      </c>
      <c r="K60" s="328"/>
      <c r="L60" s="328"/>
      <c r="M60" s="328"/>
      <c r="N60" s="328"/>
      <c r="O60" s="366"/>
      <c r="P60" s="366"/>
    </row>
    <row r="61" spans="1:16" x14ac:dyDescent="0.25">
      <c r="A61" s="333">
        <v>43365</v>
      </c>
      <c r="B61" s="334">
        <v>18000072</v>
      </c>
      <c r="C61" s="335">
        <v>1</v>
      </c>
      <c r="D61" s="336">
        <v>46035</v>
      </c>
      <c r="E61" s="337"/>
      <c r="F61" s="335"/>
      <c r="G61" s="336"/>
      <c r="H61" s="337"/>
      <c r="I61" s="338"/>
      <c r="J61" s="336"/>
      <c r="K61" s="328"/>
      <c r="L61" s="328"/>
      <c r="M61" s="328"/>
      <c r="N61" s="328"/>
      <c r="O61" s="366"/>
      <c r="P61" s="366"/>
    </row>
    <row r="62" spans="1:16" x14ac:dyDescent="0.25">
      <c r="A62" s="333">
        <v>43365</v>
      </c>
      <c r="B62" s="334">
        <v>18000073</v>
      </c>
      <c r="C62" s="335">
        <v>1</v>
      </c>
      <c r="D62" s="336">
        <v>71100</v>
      </c>
      <c r="E62" s="337"/>
      <c r="F62" s="335"/>
      <c r="G62" s="336"/>
      <c r="H62" s="337"/>
      <c r="I62" s="338">
        <v>117135</v>
      </c>
      <c r="J62" s="363" t="s">
        <v>219</v>
      </c>
      <c r="K62" s="328"/>
      <c r="L62" s="328"/>
      <c r="M62" s="328"/>
      <c r="N62" s="328"/>
      <c r="O62" s="366"/>
      <c r="P62" s="366"/>
    </row>
    <row r="63" spans="1:16" x14ac:dyDescent="0.25">
      <c r="A63" s="333">
        <v>43367</v>
      </c>
      <c r="B63" s="334">
        <v>18000075</v>
      </c>
      <c r="C63" s="335">
        <v>5</v>
      </c>
      <c r="D63" s="336">
        <v>373680</v>
      </c>
      <c r="E63" s="381" t="s">
        <v>218</v>
      </c>
      <c r="F63" s="335">
        <v>1</v>
      </c>
      <c r="G63" s="336">
        <v>87300</v>
      </c>
      <c r="H63" s="337"/>
      <c r="I63" s="338"/>
      <c r="J63" s="336"/>
      <c r="K63" s="328"/>
      <c r="L63" s="328"/>
      <c r="M63" s="328"/>
      <c r="N63" s="328"/>
      <c r="O63" s="366"/>
      <c r="P63" s="366"/>
    </row>
    <row r="64" spans="1:16" x14ac:dyDescent="0.25">
      <c r="A64" s="333">
        <v>43367</v>
      </c>
      <c r="B64" s="334">
        <v>18000076</v>
      </c>
      <c r="C64" s="335">
        <v>1</v>
      </c>
      <c r="D64" s="336">
        <v>44955</v>
      </c>
      <c r="E64" s="337"/>
      <c r="F64" s="335"/>
      <c r="G64" s="336"/>
      <c r="H64" s="337"/>
      <c r="I64" s="338">
        <v>331335</v>
      </c>
      <c r="J64" s="363" t="s">
        <v>17</v>
      </c>
      <c r="K64" s="328"/>
      <c r="L64" s="328"/>
      <c r="M64" s="328"/>
      <c r="N64" s="328"/>
      <c r="O64" s="366"/>
      <c r="P64" s="366"/>
    </row>
    <row r="65" spans="1:16" x14ac:dyDescent="0.25">
      <c r="A65" s="333">
        <v>43368</v>
      </c>
      <c r="B65" s="334">
        <v>18000078</v>
      </c>
      <c r="C65" s="335">
        <v>1</v>
      </c>
      <c r="D65" s="336">
        <v>69300</v>
      </c>
      <c r="E65" s="381" t="s">
        <v>220</v>
      </c>
      <c r="F65" s="335">
        <v>1</v>
      </c>
      <c r="G65" s="336">
        <v>121005</v>
      </c>
      <c r="H65" s="337"/>
      <c r="I65" s="338"/>
      <c r="J65" s="363"/>
      <c r="K65" s="328"/>
      <c r="L65" s="328"/>
      <c r="M65" s="328"/>
      <c r="N65" s="328"/>
      <c r="O65" s="366"/>
      <c r="P65" s="366"/>
    </row>
    <row r="66" spans="1:16" x14ac:dyDescent="0.25">
      <c r="A66" s="333">
        <v>43370</v>
      </c>
      <c r="B66" s="334">
        <v>18000080</v>
      </c>
      <c r="C66" s="335">
        <v>1</v>
      </c>
      <c r="D66" s="336">
        <v>69975</v>
      </c>
      <c r="E66" s="381"/>
      <c r="F66" s="335"/>
      <c r="G66" s="336"/>
      <c r="H66" s="337"/>
      <c r="I66" s="338">
        <v>18270</v>
      </c>
      <c r="J66" s="363" t="s">
        <v>17</v>
      </c>
      <c r="K66" s="328"/>
      <c r="L66" s="365">
        <f>D65+D66-G65</f>
        <v>18270</v>
      </c>
      <c r="M66" s="328"/>
      <c r="N66" s="328"/>
      <c r="O66" s="366"/>
      <c r="P66" s="366"/>
    </row>
    <row r="67" spans="1:16" x14ac:dyDescent="0.25">
      <c r="A67" s="398">
        <v>43371</v>
      </c>
      <c r="B67" s="399">
        <v>18000080</v>
      </c>
      <c r="C67" s="400">
        <v>2</v>
      </c>
      <c r="D67" s="401">
        <v>168435</v>
      </c>
      <c r="E67" s="402"/>
      <c r="F67" s="400"/>
      <c r="G67" s="401"/>
      <c r="H67" s="402"/>
      <c r="I67" s="403"/>
      <c r="J67" s="401"/>
      <c r="K67" s="328"/>
      <c r="L67" s="328"/>
      <c r="M67" s="328"/>
      <c r="N67" s="328"/>
      <c r="O67" s="366"/>
      <c r="P67" s="366"/>
    </row>
    <row r="68" spans="1:16" x14ac:dyDescent="0.25">
      <c r="A68" s="398">
        <v>43371</v>
      </c>
      <c r="B68" s="399">
        <v>18000081</v>
      </c>
      <c r="C68" s="400">
        <v>2</v>
      </c>
      <c r="D68" s="401">
        <v>149535</v>
      </c>
      <c r="E68" s="402"/>
      <c r="F68" s="400"/>
      <c r="G68" s="401"/>
      <c r="H68" s="402"/>
      <c r="I68" s="403">
        <v>317970</v>
      </c>
      <c r="J68" s="401" t="s">
        <v>17</v>
      </c>
      <c r="K68" s="328"/>
      <c r="L68" s="328"/>
      <c r="M68" s="328"/>
      <c r="N68" s="328"/>
      <c r="O68" s="366"/>
      <c r="P68" s="366"/>
    </row>
    <row r="69" spans="1:16" x14ac:dyDescent="0.25">
      <c r="A69" s="333">
        <v>43372</v>
      </c>
      <c r="B69" s="334">
        <v>18000085</v>
      </c>
      <c r="C69" s="335">
        <v>3</v>
      </c>
      <c r="D69" s="336">
        <v>192510</v>
      </c>
      <c r="E69" s="381" t="s">
        <v>221</v>
      </c>
      <c r="F69" s="335">
        <v>1</v>
      </c>
      <c r="G69" s="336">
        <v>112680</v>
      </c>
      <c r="H69" s="337"/>
      <c r="I69" s="338">
        <v>80430</v>
      </c>
      <c r="J69" s="363" t="s">
        <v>17</v>
      </c>
      <c r="K69" s="328"/>
      <c r="L69" s="365"/>
      <c r="M69" s="328"/>
      <c r="N69" s="328"/>
      <c r="O69" s="366"/>
      <c r="P69" s="366"/>
    </row>
    <row r="70" spans="1:16" x14ac:dyDescent="0.25">
      <c r="A70" s="333">
        <v>43375</v>
      </c>
      <c r="B70" s="334">
        <v>18000090</v>
      </c>
      <c r="C70" s="335">
        <v>1</v>
      </c>
      <c r="D70" s="336">
        <v>69300</v>
      </c>
      <c r="E70" s="337"/>
      <c r="F70" s="335"/>
      <c r="G70" s="336"/>
      <c r="H70" s="337"/>
      <c r="I70" s="338">
        <v>385800</v>
      </c>
      <c r="J70" s="363" t="s">
        <v>17</v>
      </c>
      <c r="K70" s="328"/>
      <c r="L70" s="328"/>
      <c r="M70" s="328"/>
      <c r="N70" s="328"/>
      <c r="O70" s="366"/>
      <c r="P70" s="366"/>
    </row>
    <row r="71" spans="1:16" x14ac:dyDescent="0.25">
      <c r="A71" s="333">
        <v>43377</v>
      </c>
      <c r="B71" s="334">
        <v>18000093</v>
      </c>
      <c r="C71" s="335">
        <v>2</v>
      </c>
      <c r="D71" s="336">
        <v>151020</v>
      </c>
      <c r="E71" s="381" t="s">
        <v>222</v>
      </c>
      <c r="F71" s="335">
        <v>1</v>
      </c>
      <c r="G71" s="336">
        <v>51435</v>
      </c>
      <c r="H71" s="337"/>
      <c r="I71" s="338"/>
      <c r="J71" s="363"/>
      <c r="K71" s="328"/>
      <c r="L71" s="328"/>
      <c r="M71" s="328"/>
      <c r="N71" s="328"/>
      <c r="O71" s="366"/>
      <c r="P71" s="366"/>
    </row>
    <row r="72" spans="1:16" x14ac:dyDescent="0.25">
      <c r="A72" s="333">
        <v>43377</v>
      </c>
      <c r="B72" s="334">
        <v>18000096</v>
      </c>
      <c r="C72" s="335">
        <v>1</v>
      </c>
      <c r="D72" s="336">
        <v>33480</v>
      </c>
      <c r="E72" s="337"/>
      <c r="F72" s="335"/>
      <c r="G72" s="336"/>
      <c r="H72" s="337"/>
      <c r="I72" s="338"/>
      <c r="J72" s="336"/>
      <c r="K72" s="328"/>
      <c r="L72" s="365"/>
      <c r="M72" s="328"/>
      <c r="N72" s="328"/>
      <c r="O72" s="366"/>
      <c r="P72" s="366"/>
    </row>
    <row r="73" spans="1:16" x14ac:dyDescent="0.25">
      <c r="A73" s="333">
        <v>43377</v>
      </c>
      <c r="B73" s="334">
        <v>18000098</v>
      </c>
      <c r="C73" s="335">
        <v>10</v>
      </c>
      <c r="D73" s="336">
        <v>695550</v>
      </c>
      <c r="E73" s="337"/>
      <c r="F73" s="335"/>
      <c r="G73" s="336"/>
      <c r="H73" s="337"/>
      <c r="I73" s="338">
        <v>828615</v>
      </c>
      <c r="J73" s="363" t="s">
        <v>17</v>
      </c>
      <c r="K73" s="328"/>
      <c r="L73" s="328"/>
      <c r="M73" s="328"/>
      <c r="N73" s="328"/>
      <c r="O73" s="366"/>
      <c r="P73" s="366"/>
    </row>
    <row r="74" spans="1:16" x14ac:dyDescent="0.25">
      <c r="A74" s="339">
        <v>43381</v>
      </c>
      <c r="B74" s="340"/>
      <c r="C74" s="341"/>
      <c r="D74" s="342"/>
      <c r="E74" s="404" t="s">
        <v>225</v>
      </c>
      <c r="F74" s="341">
        <v>1</v>
      </c>
      <c r="G74" s="342">
        <v>75420</v>
      </c>
      <c r="H74" s="343"/>
      <c r="I74" s="344"/>
      <c r="J74" s="364"/>
      <c r="K74" s="328"/>
      <c r="L74" s="328"/>
      <c r="M74" s="328"/>
      <c r="N74" s="328"/>
      <c r="O74" s="366"/>
      <c r="P74" s="366"/>
    </row>
    <row r="75" spans="1:16" x14ac:dyDescent="0.25">
      <c r="A75" s="339">
        <v>43382</v>
      </c>
      <c r="B75" s="340">
        <v>18000104</v>
      </c>
      <c r="C75" s="341">
        <v>1</v>
      </c>
      <c r="D75" s="342">
        <v>60660</v>
      </c>
      <c r="E75" s="343"/>
      <c r="F75" s="341"/>
      <c r="G75" s="342"/>
      <c r="H75" s="343"/>
      <c r="I75" s="344"/>
      <c r="J75" s="342"/>
      <c r="K75" s="328"/>
      <c r="L75" s="328"/>
      <c r="M75" s="328"/>
      <c r="N75" s="328"/>
      <c r="O75" s="366"/>
      <c r="P75" s="366"/>
    </row>
    <row r="76" spans="1:16" x14ac:dyDescent="0.25">
      <c r="A76" s="339">
        <v>43384</v>
      </c>
      <c r="B76" s="340"/>
      <c r="C76" s="341"/>
      <c r="D76" s="342"/>
      <c r="E76" s="404" t="s">
        <v>226</v>
      </c>
      <c r="F76" s="341">
        <v>1</v>
      </c>
      <c r="G76" s="342">
        <v>49500</v>
      </c>
      <c r="H76" s="343"/>
      <c r="I76" s="344"/>
      <c r="J76" s="342"/>
      <c r="K76" s="328"/>
      <c r="L76" s="328"/>
      <c r="M76" s="328"/>
      <c r="N76" s="328"/>
      <c r="O76" s="366"/>
      <c r="P76" s="366"/>
    </row>
    <row r="77" spans="1:16" x14ac:dyDescent="0.25">
      <c r="A77" s="339">
        <v>43389</v>
      </c>
      <c r="B77" s="340">
        <v>18000118</v>
      </c>
      <c r="C77" s="341">
        <v>1</v>
      </c>
      <c r="D77" s="342">
        <v>58500</v>
      </c>
      <c r="E77" s="343"/>
      <c r="F77" s="341"/>
      <c r="G77" s="342"/>
      <c r="H77" s="343"/>
      <c r="I77" s="344"/>
      <c r="J77" s="342"/>
      <c r="K77" s="328"/>
      <c r="L77" s="328"/>
      <c r="M77" s="328"/>
      <c r="N77" s="328"/>
      <c r="O77" s="366"/>
      <c r="P77" s="366"/>
    </row>
    <row r="78" spans="1:16" x14ac:dyDescent="0.25">
      <c r="A78" s="339"/>
      <c r="B78" s="340"/>
      <c r="C78" s="341"/>
      <c r="D78" s="342"/>
      <c r="E78" s="343"/>
      <c r="F78" s="341"/>
      <c r="G78" s="342"/>
      <c r="H78" s="343"/>
      <c r="I78" s="344"/>
      <c r="J78" s="342"/>
      <c r="K78" s="328"/>
      <c r="L78" s="328"/>
      <c r="M78" s="328"/>
      <c r="N78" s="328"/>
      <c r="O78" s="366"/>
      <c r="P78" s="366"/>
    </row>
    <row r="79" spans="1:16" x14ac:dyDescent="0.25">
      <c r="A79" s="339"/>
      <c r="B79" s="340"/>
      <c r="C79" s="341"/>
      <c r="D79" s="342"/>
      <c r="E79" s="343"/>
      <c r="F79" s="341"/>
      <c r="G79" s="342"/>
      <c r="H79" s="343"/>
      <c r="I79" s="344"/>
      <c r="J79" s="342"/>
      <c r="K79" s="328"/>
      <c r="L79" s="328"/>
      <c r="M79" s="328"/>
      <c r="N79" s="328"/>
      <c r="O79" s="366"/>
      <c r="P79" s="366"/>
    </row>
    <row r="80" spans="1:16" x14ac:dyDescent="0.25">
      <c r="A80" s="339"/>
      <c r="B80" s="340"/>
      <c r="C80" s="341"/>
      <c r="D80" s="342"/>
      <c r="E80" s="343"/>
      <c r="F80" s="341"/>
      <c r="G80" s="342"/>
      <c r="H80" s="343"/>
      <c r="I80" s="344"/>
      <c r="J80" s="342"/>
      <c r="K80" s="328"/>
      <c r="L80" s="328"/>
      <c r="M80" s="328"/>
      <c r="N80" s="328"/>
      <c r="O80" s="366"/>
      <c r="P80" s="366"/>
    </row>
    <row r="81" spans="1:16" x14ac:dyDescent="0.25">
      <c r="A81" s="339"/>
      <c r="B81" s="340"/>
      <c r="C81" s="341"/>
      <c r="D81" s="342"/>
      <c r="E81" s="343"/>
      <c r="F81" s="341"/>
      <c r="G81" s="342"/>
      <c r="H81" s="343"/>
      <c r="I81" s="344"/>
      <c r="J81" s="342"/>
      <c r="K81" s="328"/>
      <c r="L81" s="328"/>
      <c r="M81" s="328"/>
      <c r="N81" s="328"/>
      <c r="O81" s="366"/>
      <c r="P81" s="366"/>
    </row>
    <row r="82" spans="1:16" x14ac:dyDescent="0.25">
      <c r="A82" s="339"/>
      <c r="B82" s="340"/>
      <c r="C82" s="341"/>
      <c r="D82" s="342"/>
      <c r="E82" s="343"/>
      <c r="F82" s="341"/>
      <c r="G82" s="342"/>
      <c r="H82" s="343"/>
      <c r="I82" s="344"/>
      <c r="J82" s="342"/>
      <c r="K82" s="328"/>
      <c r="L82" s="328"/>
      <c r="M82" s="328"/>
      <c r="N82" s="328"/>
      <c r="O82" s="366"/>
      <c r="P82" s="366"/>
    </row>
    <row r="83" spans="1:16" x14ac:dyDescent="0.25">
      <c r="A83" s="339"/>
      <c r="B83" s="340"/>
      <c r="C83" s="341"/>
      <c r="D83" s="342"/>
      <c r="E83" s="343"/>
      <c r="F83" s="341"/>
      <c r="G83" s="342"/>
      <c r="H83" s="343"/>
      <c r="I83" s="344"/>
      <c r="J83" s="342"/>
      <c r="K83" s="328"/>
      <c r="L83" s="328"/>
      <c r="M83" s="328"/>
      <c r="N83" s="328"/>
      <c r="O83" s="366"/>
      <c r="P83" s="366"/>
    </row>
    <row r="84" spans="1:16" x14ac:dyDescent="0.25">
      <c r="A84" s="339"/>
      <c r="B84" s="340"/>
      <c r="C84" s="341"/>
      <c r="D84" s="342"/>
      <c r="E84" s="343"/>
      <c r="F84" s="341"/>
      <c r="G84" s="342"/>
      <c r="H84" s="343"/>
      <c r="I84" s="344"/>
      <c r="J84" s="342"/>
      <c r="K84" s="328"/>
      <c r="L84" s="328"/>
      <c r="M84" s="328"/>
      <c r="N84" s="328"/>
      <c r="O84" s="366"/>
      <c r="P84" s="366"/>
    </row>
    <row r="85" spans="1:16" x14ac:dyDescent="0.25">
      <c r="A85" s="339"/>
      <c r="B85" s="340"/>
      <c r="C85" s="341"/>
      <c r="D85" s="342"/>
      <c r="E85" s="343"/>
      <c r="F85" s="341"/>
      <c r="G85" s="342"/>
      <c r="H85" s="343"/>
      <c r="I85" s="344"/>
      <c r="J85" s="342"/>
      <c r="K85" s="328"/>
      <c r="L85" s="328"/>
      <c r="M85" s="328"/>
      <c r="N85" s="328"/>
      <c r="O85" s="366"/>
      <c r="P85" s="366"/>
    </row>
    <row r="86" spans="1:16" x14ac:dyDescent="0.25">
      <c r="A86" s="339"/>
      <c r="B86" s="340"/>
      <c r="C86" s="341"/>
      <c r="D86" s="342"/>
      <c r="E86" s="343"/>
      <c r="F86" s="341"/>
      <c r="G86" s="342"/>
      <c r="H86" s="343"/>
      <c r="I86" s="344"/>
      <c r="J86" s="342"/>
      <c r="K86" s="328"/>
      <c r="L86" s="328"/>
      <c r="M86" s="328"/>
      <c r="N86" s="328"/>
      <c r="O86" s="366"/>
      <c r="P86" s="366"/>
    </row>
    <row r="87" spans="1:16" x14ac:dyDescent="0.25">
      <c r="A87" s="339"/>
      <c r="B87" s="340"/>
      <c r="C87" s="341"/>
      <c r="D87" s="342"/>
      <c r="E87" s="343"/>
      <c r="F87" s="341"/>
      <c r="G87" s="342"/>
      <c r="H87" s="343"/>
      <c r="I87" s="344"/>
      <c r="J87" s="342"/>
      <c r="K87" s="328"/>
      <c r="L87" s="328"/>
      <c r="M87" s="328"/>
      <c r="N87" s="328"/>
      <c r="O87" s="366"/>
      <c r="P87" s="366"/>
    </row>
    <row r="88" spans="1:16" x14ac:dyDescent="0.25">
      <c r="A88" s="339"/>
      <c r="B88" s="340"/>
      <c r="C88" s="341"/>
      <c r="D88" s="342"/>
      <c r="E88" s="343"/>
      <c r="F88" s="341"/>
      <c r="G88" s="342"/>
      <c r="H88" s="343"/>
      <c r="I88" s="344"/>
      <c r="J88" s="342"/>
      <c r="K88" s="328"/>
      <c r="L88" s="328"/>
      <c r="M88" s="328"/>
      <c r="N88" s="328"/>
      <c r="O88" s="366"/>
      <c r="P88" s="366"/>
    </row>
    <row r="89" spans="1:16" x14ac:dyDescent="0.25">
      <c r="A89" s="339"/>
      <c r="B89" s="340"/>
      <c r="C89" s="341"/>
      <c r="D89" s="342"/>
      <c r="E89" s="343"/>
      <c r="F89" s="341"/>
      <c r="G89" s="342"/>
      <c r="H89" s="343"/>
      <c r="I89" s="344"/>
      <c r="J89" s="342"/>
      <c r="K89" s="328"/>
      <c r="L89" s="328"/>
      <c r="M89" s="328"/>
      <c r="N89" s="328"/>
      <c r="O89" s="366"/>
      <c r="P89" s="366"/>
    </row>
    <row r="90" spans="1:16" x14ac:dyDescent="0.25">
      <c r="A90" s="339"/>
      <c r="B90" s="340"/>
      <c r="C90" s="341"/>
      <c r="D90" s="342"/>
      <c r="E90" s="343"/>
      <c r="F90" s="341"/>
      <c r="G90" s="342"/>
      <c r="H90" s="343"/>
      <c r="I90" s="344"/>
      <c r="J90" s="342"/>
      <c r="K90" s="328"/>
      <c r="L90" s="328"/>
      <c r="M90" s="328"/>
      <c r="N90" s="328"/>
      <c r="O90" s="366"/>
      <c r="P90" s="366"/>
    </row>
    <row r="91" spans="1:16" x14ac:dyDescent="0.25">
      <c r="A91" s="339"/>
      <c r="B91" s="340"/>
      <c r="C91" s="341"/>
      <c r="D91" s="342"/>
      <c r="E91" s="343"/>
      <c r="F91" s="341"/>
      <c r="G91" s="342"/>
      <c r="H91" s="343"/>
      <c r="I91" s="344"/>
      <c r="J91" s="342"/>
      <c r="K91" s="328"/>
      <c r="L91" s="328"/>
      <c r="M91" s="328"/>
      <c r="N91" s="328"/>
      <c r="O91" s="366"/>
      <c r="P91" s="366"/>
    </row>
    <row r="92" spans="1:16" x14ac:dyDescent="0.25">
      <c r="A92" s="339"/>
      <c r="B92" s="340"/>
      <c r="C92" s="341"/>
      <c r="D92" s="342"/>
      <c r="E92" s="343"/>
      <c r="F92" s="341"/>
      <c r="G92" s="342"/>
      <c r="H92" s="343"/>
      <c r="I92" s="344"/>
      <c r="J92" s="342"/>
      <c r="K92" s="328"/>
      <c r="L92" s="328"/>
      <c r="M92" s="328"/>
      <c r="N92" s="328"/>
      <c r="O92" s="366"/>
      <c r="P92" s="366"/>
    </row>
    <row r="93" spans="1:16" x14ac:dyDescent="0.25">
      <c r="A93" s="339"/>
      <c r="B93" s="340"/>
      <c r="C93" s="341"/>
      <c r="D93" s="342"/>
      <c r="E93" s="343"/>
      <c r="F93" s="341"/>
      <c r="G93" s="342"/>
      <c r="H93" s="343"/>
      <c r="I93" s="344"/>
      <c r="J93" s="342"/>
      <c r="K93" s="328"/>
      <c r="L93" s="328"/>
      <c r="M93" s="328"/>
      <c r="N93" s="328"/>
      <c r="O93" s="366"/>
      <c r="P93" s="366"/>
    </row>
    <row r="94" spans="1:16" x14ac:dyDescent="0.25">
      <c r="A94" s="339"/>
      <c r="B94" s="340"/>
      <c r="C94" s="341"/>
      <c r="D94" s="342"/>
      <c r="E94" s="343"/>
      <c r="F94" s="341"/>
      <c r="G94" s="342"/>
      <c r="H94" s="343"/>
      <c r="I94" s="344"/>
      <c r="J94" s="342"/>
      <c r="K94" s="328"/>
      <c r="L94" s="328"/>
      <c r="M94" s="328"/>
      <c r="N94" s="328"/>
      <c r="O94" s="366"/>
      <c r="P94" s="366"/>
    </row>
    <row r="95" spans="1:16" x14ac:dyDescent="0.25">
      <c r="A95" s="339"/>
      <c r="B95" s="340"/>
      <c r="C95" s="341"/>
      <c r="D95" s="342"/>
      <c r="E95" s="343"/>
      <c r="F95" s="341"/>
      <c r="G95" s="342"/>
      <c r="H95" s="343"/>
      <c r="I95" s="344"/>
      <c r="J95" s="342"/>
      <c r="K95" s="328"/>
      <c r="L95" s="328"/>
      <c r="M95" s="328"/>
      <c r="N95" s="328"/>
      <c r="O95" s="366"/>
      <c r="P95" s="366"/>
    </row>
    <row r="96" spans="1:16" x14ac:dyDescent="0.25">
      <c r="A96" s="339"/>
      <c r="B96" s="340"/>
      <c r="C96" s="341"/>
      <c r="D96" s="342"/>
      <c r="E96" s="343"/>
      <c r="F96" s="341"/>
      <c r="G96" s="342"/>
      <c r="H96" s="343"/>
      <c r="I96" s="344"/>
      <c r="J96" s="342"/>
      <c r="K96" s="328"/>
      <c r="L96" s="328"/>
      <c r="M96" s="328"/>
      <c r="N96" s="328"/>
      <c r="O96" s="366"/>
      <c r="P96" s="366"/>
    </row>
    <row r="97" spans="1:16" x14ac:dyDescent="0.25">
      <c r="A97" s="339"/>
      <c r="B97" s="340"/>
      <c r="C97" s="341"/>
      <c r="D97" s="342"/>
      <c r="E97" s="343"/>
      <c r="F97" s="341"/>
      <c r="G97" s="342"/>
      <c r="H97" s="343"/>
      <c r="I97" s="344"/>
      <c r="J97" s="342"/>
      <c r="K97" s="328"/>
      <c r="L97" s="328"/>
      <c r="M97" s="328"/>
      <c r="N97" s="328"/>
      <c r="O97" s="366"/>
      <c r="P97" s="366"/>
    </row>
    <row r="98" spans="1:16" x14ac:dyDescent="0.25">
      <c r="A98" s="339"/>
      <c r="B98" s="340"/>
      <c r="C98" s="341"/>
      <c r="D98" s="342"/>
      <c r="E98" s="343"/>
      <c r="F98" s="341"/>
      <c r="G98" s="342"/>
      <c r="H98" s="343"/>
      <c r="I98" s="344"/>
      <c r="J98" s="342"/>
      <c r="K98" s="328"/>
      <c r="L98" s="328"/>
      <c r="M98" s="328"/>
      <c r="N98" s="328"/>
      <c r="O98" s="366"/>
      <c r="P98" s="366"/>
    </row>
    <row r="99" spans="1:16" x14ac:dyDescent="0.25">
      <c r="A99" s="339"/>
      <c r="B99" s="340"/>
      <c r="C99" s="341"/>
      <c r="D99" s="342"/>
      <c r="E99" s="343"/>
      <c r="F99" s="341"/>
      <c r="G99" s="342"/>
      <c r="H99" s="343"/>
      <c r="I99" s="344"/>
      <c r="J99" s="342"/>
      <c r="K99" s="328"/>
      <c r="L99" s="328"/>
      <c r="M99" s="328"/>
      <c r="N99" s="328"/>
      <c r="O99" s="366"/>
      <c r="P99" s="366"/>
    </row>
    <row r="100" spans="1:16" x14ac:dyDescent="0.25">
      <c r="A100" s="339"/>
      <c r="B100" s="340"/>
      <c r="C100" s="341"/>
      <c r="D100" s="342"/>
      <c r="E100" s="343"/>
      <c r="F100" s="341"/>
      <c r="G100" s="342"/>
      <c r="H100" s="343"/>
      <c r="I100" s="344"/>
      <c r="J100" s="342"/>
      <c r="K100" s="328"/>
      <c r="L100" s="328"/>
      <c r="M100" s="328"/>
      <c r="N100" s="328"/>
      <c r="O100" s="366"/>
      <c r="P100" s="366"/>
    </row>
    <row r="101" spans="1:16" x14ac:dyDescent="0.25">
      <c r="A101" s="339"/>
      <c r="B101" s="340"/>
      <c r="C101" s="341"/>
      <c r="D101" s="342"/>
      <c r="E101" s="343"/>
      <c r="F101" s="341"/>
      <c r="G101" s="342"/>
      <c r="H101" s="343"/>
      <c r="I101" s="344"/>
      <c r="J101" s="342"/>
      <c r="K101" s="328"/>
      <c r="L101" s="328"/>
      <c r="M101" s="328"/>
      <c r="N101" s="328"/>
      <c r="O101" s="366"/>
      <c r="P101" s="366"/>
    </row>
    <row r="102" spans="1:16" x14ac:dyDescent="0.25">
      <c r="A102" s="339"/>
      <c r="B102" s="340"/>
      <c r="C102" s="341"/>
      <c r="D102" s="342"/>
      <c r="E102" s="343"/>
      <c r="F102" s="341"/>
      <c r="G102" s="342"/>
      <c r="H102" s="343"/>
      <c r="I102" s="344"/>
      <c r="J102" s="342"/>
      <c r="K102" s="328"/>
      <c r="L102" s="328"/>
      <c r="M102" s="328"/>
      <c r="N102" s="328"/>
      <c r="O102" s="366"/>
      <c r="P102" s="366"/>
    </row>
    <row r="103" spans="1:16" x14ac:dyDescent="0.25">
      <c r="A103" s="339"/>
      <c r="B103" s="340"/>
      <c r="C103" s="341"/>
      <c r="D103" s="342"/>
      <c r="E103" s="343"/>
      <c r="F103" s="341"/>
      <c r="G103" s="342"/>
      <c r="H103" s="343"/>
      <c r="I103" s="344"/>
      <c r="J103" s="342"/>
      <c r="K103" s="328"/>
      <c r="L103" s="328"/>
      <c r="M103" s="328"/>
      <c r="N103" s="328"/>
      <c r="O103" s="366"/>
      <c r="P103" s="366"/>
    </row>
    <row r="104" spans="1:16" x14ac:dyDescent="0.25">
      <c r="A104" s="339"/>
      <c r="B104" s="340"/>
      <c r="C104" s="341"/>
      <c r="D104" s="342"/>
      <c r="E104" s="343"/>
      <c r="F104" s="341"/>
      <c r="G104" s="342"/>
      <c r="H104" s="343"/>
      <c r="I104" s="344"/>
      <c r="J104" s="342"/>
      <c r="K104" s="328"/>
      <c r="L104" s="328"/>
      <c r="M104" s="328"/>
      <c r="N104" s="328"/>
      <c r="O104" s="366"/>
      <c r="P104" s="366"/>
    </row>
    <row r="105" spans="1:16" x14ac:dyDescent="0.25">
      <c r="A105" s="339"/>
      <c r="B105" s="340"/>
      <c r="C105" s="341"/>
      <c r="D105" s="342"/>
      <c r="E105" s="343"/>
      <c r="F105" s="341"/>
      <c r="G105" s="342"/>
      <c r="H105" s="343"/>
      <c r="I105" s="344"/>
      <c r="J105" s="342"/>
      <c r="K105" s="328"/>
      <c r="L105" s="328"/>
      <c r="M105" s="328"/>
      <c r="N105" s="328"/>
      <c r="O105" s="366"/>
      <c r="P105" s="366"/>
    </row>
    <row r="106" spans="1:16" x14ac:dyDescent="0.25">
      <c r="A106" s="339"/>
      <c r="B106" s="340"/>
      <c r="C106" s="341"/>
      <c r="D106" s="342"/>
      <c r="E106" s="343"/>
      <c r="F106" s="341"/>
      <c r="G106" s="342"/>
      <c r="H106" s="343"/>
      <c r="I106" s="344"/>
      <c r="J106" s="342"/>
      <c r="K106" s="328"/>
      <c r="L106" s="328"/>
      <c r="M106" s="328"/>
      <c r="N106" s="328"/>
      <c r="O106" s="366"/>
      <c r="P106" s="366"/>
    </row>
    <row r="107" spans="1:16" x14ac:dyDescent="0.25">
      <c r="A107" s="339"/>
      <c r="B107" s="340"/>
      <c r="C107" s="341"/>
      <c r="D107" s="342"/>
      <c r="E107" s="343"/>
      <c r="F107" s="341"/>
      <c r="G107" s="342"/>
      <c r="H107" s="343"/>
      <c r="I107" s="344"/>
      <c r="J107" s="342"/>
      <c r="K107" s="328"/>
      <c r="L107" s="328"/>
      <c r="M107" s="328"/>
      <c r="N107" s="328"/>
      <c r="O107" s="366"/>
      <c r="P107" s="366"/>
    </row>
    <row r="108" spans="1:16" x14ac:dyDescent="0.25">
      <c r="A108" s="339"/>
      <c r="B108" s="340"/>
      <c r="C108" s="341"/>
      <c r="D108" s="342"/>
      <c r="E108" s="343"/>
      <c r="F108" s="341"/>
      <c r="G108" s="342"/>
      <c r="H108" s="343"/>
      <c r="I108" s="344"/>
      <c r="J108" s="342"/>
      <c r="K108" s="328"/>
      <c r="L108" s="328"/>
      <c r="M108" s="328"/>
      <c r="N108" s="328"/>
      <c r="O108" s="366"/>
      <c r="P108" s="366"/>
    </row>
    <row r="109" spans="1:16" x14ac:dyDescent="0.25">
      <c r="A109" s="339"/>
      <c r="B109" s="340"/>
      <c r="C109" s="341"/>
      <c r="D109" s="342"/>
      <c r="E109" s="343"/>
      <c r="F109" s="341"/>
      <c r="G109" s="342"/>
      <c r="H109" s="343"/>
      <c r="I109" s="344"/>
      <c r="J109" s="342"/>
      <c r="K109" s="328"/>
      <c r="L109" s="328"/>
      <c r="M109" s="328"/>
      <c r="N109" s="328"/>
      <c r="O109" s="366"/>
      <c r="P109" s="366"/>
    </row>
    <row r="110" spans="1:16" x14ac:dyDescent="0.25">
      <c r="A110" s="339"/>
      <c r="B110" s="340"/>
      <c r="C110" s="341"/>
      <c r="D110" s="342"/>
      <c r="E110" s="343"/>
      <c r="F110" s="341"/>
      <c r="G110" s="342"/>
      <c r="H110" s="343"/>
      <c r="I110" s="344"/>
      <c r="J110" s="342"/>
      <c r="K110" s="328"/>
      <c r="L110" s="328"/>
      <c r="M110" s="328"/>
      <c r="N110" s="328"/>
      <c r="O110" s="366"/>
      <c r="P110" s="366"/>
    </row>
    <row r="111" spans="1:16" x14ac:dyDescent="0.25">
      <c r="A111" s="339"/>
      <c r="B111" s="340"/>
      <c r="C111" s="341"/>
      <c r="D111" s="342"/>
      <c r="E111" s="343"/>
      <c r="F111" s="341"/>
      <c r="G111" s="342"/>
      <c r="H111" s="343"/>
      <c r="I111" s="344"/>
      <c r="J111" s="342"/>
      <c r="K111" s="328"/>
      <c r="L111" s="328"/>
      <c r="M111" s="328"/>
      <c r="N111" s="328"/>
      <c r="O111" s="366"/>
      <c r="P111" s="366"/>
    </row>
    <row r="112" spans="1:16" x14ac:dyDescent="0.25">
      <c r="A112" s="339"/>
      <c r="B112" s="340"/>
      <c r="C112" s="341"/>
      <c r="D112" s="342"/>
      <c r="E112" s="343"/>
      <c r="F112" s="341"/>
      <c r="G112" s="342"/>
      <c r="H112" s="343"/>
      <c r="I112" s="344"/>
      <c r="J112" s="342"/>
      <c r="K112" s="328"/>
      <c r="L112" s="328"/>
      <c r="M112" s="328"/>
      <c r="N112" s="328"/>
      <c r="O112" s="366"/>
      <c r="P112" s="366"/>
    </row>
    <row r="113" spans="1:16" x14ac:dyDescent="0.25">
      <c r="A113" s="339"/>
      <c r="B113" s="340"/>
      <c r="C113" s="341"/>
      <c r="D113" s="342"/>
      <c r="E113" s="343"/>
      <c r="F113" s="341"/>
      <c r="G113" s="342"/>
      <c r="H113" s="343"/>
      <c r="I113" s="344"/>
      <c r="J113" s="342"/>
      <c r="K113" s="328"/>
      <c r="L113" s="328"/>
      <c r="M113" s="328"/>
      <c r="N113" s="328"/>
      <c r="O113" s="366"/>
      <c r="P113" s="366"/>
    </row>
    <row r="114" spans="1:16" x14ac:dyDescent="0.25">
      <c r="A114" s="339"/>
      <c r="B114" s="340"/>
      <c r="C114" s="341"/>
      <c r="D114" s="342"/>
      <c r="E114" s="343"/>
      <c r="F114" s="341"/>
      <c r="G114" s="342"/>
      <c r="H114" s="343"/>
      <c r="I114" s="344"/>
      <c r="J114" s="342"/>
      <c r="K114" s="328"/>
      <c r="L114" s="328"/>
      <c r="M114" s="328"/>
      <c r="N114" s="328"/>
      <c r="O114" s="366"/>
      <c r="P114" s="366"/>
    </row>
    <row r="115" spans="1:16" x14ac:dyDescent="0.25">
      <c r="A115" s="339"/>
      <c r="B115" s="340"/>
      <c r="C115" s="341"/>
      <c r="D115" s="342"/>
      <c r="E115" s="343"/>
      <c r="F115" s="341"/>
      <c r="G115" s="342"/>
      <c r="H115" s="343"/>
      <c r="I115" s="344"/>
      <c r="J115" s="342"/>
      <c r="K115" s="328"/>
      <c r="L115" s="328"/>
      <c r="M115" s="328"/>
      <c r="N115" s="328"/>
      <c r="O115" s="366"/>
      <c r="P115" s="366"/>
    </row>
    <row r="116" spans="1:16" x14ac:dyDescent="0.25">
      <c r="A116" s="339"/>
      <c r="B116" s="340"/>
      <c r="C116" s="341"/>
      <c r="D116" s="342"/>
      <c r="E116" s="343"/>
      <c r="F116" s="341"/>
      <c r="G116" s="342"/>
      <c r="H116" s="343"/>
      <c r="I116" s="344"/>
      <c r="J116" s="342"/>
      <c r="K116" s="328"/>
      <c r="L116" s="328"/>
      <c r="M116" s="328"/>
      <c r="N116" s="328"/>
      <c r="O116" s="366"/>
      <c r="P116" s="366"/>
    </row>
    <row r="117" spans="1:16" x14ac:dyDescent="0.25">
      <c r="A117" s="339"/>
      <c r="B117" s="340"/>
      <c r="C117" s="341"/>
      <c r="D117" s="342"/>
      <c r="E117" s="343"/>
      <c r="F117" s="341"/>
      <c r="G117" s="342"/>
      <c r="H117" s="343"/>
      <c r="I117" s="344"/>
      <c r="J117" s="342"/>
      <c r="K117" s="328"/>
      <c r="L117" s="328"/>
      <c r="M117" s="328"/>
      <c r="N117" s="328"/>
      <c r="O117" s="366"/>
      <c r="P117" s="366"/>
    </row>
    <row r="118" spans="1:16" x14ac:dyDescent="0.25">
      <c r="A118" s="339"/>
      <c r="B118" s="340"/>
      <c r="C118" s="341"/>
      <c r="D118" s="342"/>
      <c r="E118" s="343"/>
      <c r="F118" s="341"/>
      <c r="G118" s="342"/>
      <c r="H118" s="343"/>
      <c r="I118" s="344"/>
      <c r="J118" s="342"/>
      <c r="K118" s="328"/>
      <c r="L118" s="328"/>
      <c r="M118" s="328"/>
      <c r="N118" s="328"/>
      <c r="O118" s="366"/>
      <c r="P118" s="366"/>
    </row>
    <row r="119" spans="1:16" x14ac:dyDescent="0.25">
      <c r="A119" s="339"/>
      <c r="B119" s="340"/>
      <c r="C119" s="341"/>
      <c r="D119" s="342"/>
      <c r="E119" s="343"/>
      <c r="F119" s="341"/>
      <c r="G119" s="342"/>
      <c r="H119" s="343"/>
      <c r="I119" s="344"/>
      <c r="J119" s="342"/>
      <c r="K119" s="328"/>
      <c r="L119" s="328"/>
      <c r="M119" s="328"/>
      <c r="N119" s="328"/>
      <c r="O119" s="366"/>
      <c r="P119" s="366"/>
    </row>
    <row r="120" spans="1:16" x14ac:dyDescent="0.25">
      <c r="A120" s="339"/>
      <c r="B120" s="340"/>
      <c r="C120" s="341"/>
      <c r="D120" s="342"/>
      <c r="E120" s="343"/>
      <c r="F120" s="341"/>
      <c r="G120" s="342"/>
      <c r="H120" s="343"/>
      <c r="I120" s="344"/>
      <c r="J120" s="342"/>
      <c r="K120" s="328"/>
      <c r="L120" s="328"/>
      <c r="M120" s="328"/>
      <c r="N120" s="328"/>
      <c r="O120" s="366"/>
      <c r="P120" s="366"/>
    </row>
    <row r="121" spans="1:16" x14ac:dyDescent="0.25">
      <c r="A121" s="339"/>
      <c r="B121" s="340"/>
      <c r="C121" s="341"/>
      <c r="D121" s="342"/>
      <c r="E121" s="343"/>
      <c r="F121" s="341"/>
      <c r="G121" s="342"/>
      <c r="H121" s="343"/>
      <c r="I121" s="344"/>
      <c r="J121" s="342"/>
      <c r="K121" s="328"/>
      <c r="L121" s="328"/>
      <c r="M121" s="328"/>
      <c r="N121" s="328"/>
      <c r="O121" s="366"/>
      <c r="P121" s="366"/>
    </row>
    <row r="122" spans="1:16" x14ac:dyDescent="0.25">
      <c r="A122" s="339"/>
      <c r="B122" s="340"/>
      <c r="C122" s="341"/>
      <c r="D122" s="342"/>
      <c r="E122" s="343"/>
      <c r="F122" s="341"/>
      <c r="G122" s="342"/>
      <c r="H122" s="343"/>
      <c r="I122" s="344"/>
      <c r="J122" s="342"/>
      <c r="K122" s="328"/>
      <c r="L122" s="328"/>
      <c r="M122" s="328"/>
      <c r="N122" s="328"/>
      <c r="O122" s="366"/>
      <c r="P122" s="366"/>
    </row>
    <row r="123" spans="1:16" x14ac:dyDescent="0.25">
      <c r="A123" s="339"/>
      <c r="B123" s="340"/>
      <c r="C123" s="341"/>
      <c r="D123" s="342"/>
      <c r="E123" s="343"/>
      <c r="F123" s="341"/>
      <c r="G123" s="342"/>
      <c r="H123" s="343"/>
      <c r="I123" s="344"/>
      <c r="J123" s="342"/>
      <c r="K123" s="328"/>
      <c r="L123" s="328"/>
      <c r="M123" s="328"/>
      <c r="N123" s="328"/>
      <c r="O123" s="366"/>
      <c r="P123" s="366"/>
    </row>
    <row r="124" spans="1:16" x14ac:dyDescent="0.25">
      <c r="A124" s="339"/>
      <c r="B124" s="340"/>
      <c r="C124" s="341"/>
      <c r="D124" s="342"/>
      <c r="E124" s="343"/>
      <c r="F124" s="341"/>
      <c r="G124" s="342"/>
      <c r="H124" s="343"/>
      <c r="I124" s="344"/>
      <c r="J124" s="342"/>
      <c r="K124" s="328"/>
      <c r="L124" s="328"/>
      <c r="M124" s="328"/>
      <c r="N124" s="328"/>
      <c r="O124" s="366"/>
      <c r="P124" s="366"/>
    </row>
    <row r="125" spans="1:16" x14ac:dyDescent="0.25">
      <c r="A125" s="339"/>
      <c r="B125" s="340"/>
      <c r="C125" s="341"/>
      <c r="D125" s="342"/>
      <c r="E125" s="343"/>
      <c r="F125" s="341"/>
      <c r="G125" s="342"/>
      <c r="H125" s="343"/>
      <c r="I125" s="344"/>
      <c r="J125" s="342"/>
      <c r="K125" s="328"/>
      <c r="L125" s="328"/>
      <c r="M125" s="328"/>
      <c r="N125" s="328"/>
      <c r="O125" s="366"/>
      <c r="P125" s="366"/>
    </row>
    <row r="126" spans="1:16" x14ac:dyDescent="0.25">
      <c r="A126" s="339"/>
      <c r="B126" s="340"/>
      <c r="C126" s="341"/>
      <c r="D126" s="342"/>
      <c r="E126" s="343"/>
      <c r="F126" s="341"/>
      <c r="G126" s="342"/>
      <c r="H126" s="343"/>
      <c r="I126" s="344"/>
      <c r="J126" s="342"/>
      <c r="K126" s="328"/>
      <c r="L126" s="328"/>
      <c r="M126" s="328"/>
      <c r="N126" s="328"/>
      <c r="O126" s="366"/>
      <c r="P126" s="366"/>
    </row>
    <row r="127" spans="1:16" x14ac:dyDescent="0.25">
      <c r="A127" s="339"/>
      <c r="B127" s="340"/>
      <c r="C127" s="341"/>
      <c r="D127" s="342"/>
      <c r="E127" s="343"/>
      <c r="F127" s="341"/>
      <c r="G127" s="342"/>
      <c r="H127" s="343"/>
      <c r="I127" s="344"/>
      <c r="J127" s="342"/>
      <c r="K127" s="328"/>
      <c r="L127" s="328"/>
      <c r="M127" s="328"/>
      <c r="N127" s="328"/>
      <c r="O127" s="366"/>
      <c r="P127" s="366"/>
    </row>
    <row r="128" spans="1:16" x14ac:dyDescent="0.25">
      <c r="A128" s="339"/>
      <c r="B128" s="340"/>
      <c r="C128" s="341"/>
      <c r="D128" s="342"/>
      <c r="E128" s="343"/>
      <c r="F128" s="341"/>
      <c r="G128" s="342"/>
      <c r="H128" s="343"/>
      <c r="I128" s="344"/>
      <c r="J128" s="342"/>
      <c r="K128" s="328"/>
      <c r="L128" s="328"/>
      <c r="M128" s="328"/>
      <c r="N128" s="328"/>
      <c r="O128" s="366"/>
      <c r="P128" s="366"/>
    </row>
    <row r="129" spans="1:16" x14ac:dyDescent="0.25">
      <c r="A129" s="339"/>
      <c r="B129" s="340"/>
      <c r="C129" s="341"/>
      <c r="D129" s="342"/>
      <c r="E129" s="343"/>
      <c r="F129" s="341"/>
      <c r="G129" s="342"/>
      <c r="H129" s="343"/>
      <c r="I129" s="344"/>
      <c r="J129" s="342"/>
      <c r="K129" s="328"/>
      <c r="L129" s="328"/>
      <c r="M129" s="328"/>
      <c r="N129" s="328"/>
      <c r="O129" s="366"/>
      <c r="P129" s="366"/>
    </row>
    <row r="130" spans="1:16" x14ac:dyDescent="0.25">
      <c r="A130" s="339"/>
      <c r="B130" s="340"/>
      <c r="C130" s="341"/>
      <c r="D130" s="342"/>
      <c r="E130" s="343"/>
      <c r="F130" s="341"/>
      <c r="G130" s="342"/>
      <c r="H130" s="343"/>
      <c r="I130" s="344"/>
      <c r="J130" s="342"/>
      <c r="K130" s="328"/>
      <c r="L130" s="328"/>
      <c r="M130" s="328"/>
      <c r="N130" s="328"/>
      <c r="O130" s="366"/>
      <c r="P130" s="366"/>
    </row>
    <row r="131" spans="1:16" x14ac:dyDescent="0.25">
      <c r="A131" s="339"/>
      <c r="B131" s="340"/>
      <c r="C131" s="341"/>
      <c r="D131" s="342"/>
      <c r="E131" s="343"/>
      <c r="F131" s="341"/>
      <c r="G131" s="342"/>
      <c r="H131" s="343"/>
      <c r="I131" s="344"/>
      <c r="J131" s="342"/>
      <c r="K131" s="328"/>
      <c r="L131" s="328"/>
      <c r="M131" s="328"/>
      <c r="N131" s="328"/>
      <c r="O131" s="366"/>
      <c r="P131" s="366"/>
    </row>
    <row r="132" spans="1:16" x14ac:dyDescent="0.25">
      <c r="A132" s="339"/>
      <c r="B132" s="340"/>
      <c r="C132" s="341"/>
      <c r="D132" s="342"/>
      <c r="E132" s="343"/>
      <c r="F132" s="341"/>
      <c r="G132" s="342"/>
      <c r="H132" s="343"/>
      <c r="I132" s="344"/>
      <c r="J132" s="342"/>
      <c r="K132" s="328"/>
      <c r="L132" s="328"/>
      <c r="M132" s="328"/>
      <c r="N132" s="328"/>
      <c r="O132" s="366"/>
      <c r="P132" s="366"/>
    </row>
    <row r="133" spans="1:16" x14ac:dyDescent="0.25">
      <c r="A133" s="339"/>
      <c r="B133" s="340"/>
      <c r="C133" s="341"/>
      <c r="D133" s="342"/>
      <c r="E133" s="343"/>
      <c r="F133" s="341"/>
      <c r="G133" s="342"/>
      <c r="H133" s="343"/>
      <c r="I133" s="344"/>
      <c r="J133" s="342"/>
      <c r="K133" s="328"/>
      <c r="L133" s="328"/>
      <c r="M133" s="328"/>
      <c r="N133" s="328"/>
      <c r="O133" s="366"/>
      <c r="P133" s="366"/>
    </row>
    <row r="134" spans="1:16" x14ac:dyDescent="0.25">
      <c r="A134" s="339"/>
      <c r="B134" s="340"/>
      <c r="C134" s="341"/>
      <c r="D134" s="342"/>
      <c r="E134" s="343"/>
      <c r="F134" s="341"/>
      <c r="G134" s="342"/>
      <c r="H134" s="343"/>
      <c r="I134" s="344"/>
      <c r="J134" s="342"/>
      <c r="K134" s="328"/>
      <c r="L134" s="328"/>
      <c r="M134" s="328"/>
      <c r="N134" s="328"/>
      <c r="O134" s="366"/>
      <c r="P134" s="366"/>
    </row>
    <row r="135" spans="1:16" x14ac:dyDescent="0.25">
      <c r="A135" s="339"/>
      <c r="B135" s="340"/>
      <c r="C135" s="341"/>
      <c r="D135" s="342"/>
      <c r="E135" s="343"/>
      <c r="F135" s="341"/>
      <c r="G135" s="342"/>
      <c r="H135" s="343"/>
      <c r="I135" s="344"/>
      <c r="J135" s="342"/>
      <c r="K135" s="328"/>
      <c r="L135" s="328"/>
      <c r="M135" s="328"/>
      <c r="N135" s="328"/>
      <c r="O135" s="366"/>
      <c r="P135" s="366"/>
    </row>
    <row r="136" spans="1:16" x14ac:dyDescent="0.25">
      <c r="A136" s="339"/>
      <c r="B136" s="340"/>
      <c r="C136" s="341"/>
      <c r="D136" s="342"/>
      <c r="E136" s="343"/>
      <c r="F136" s="341"/>
      <c r="G136" s="342"/>
      <c r="H136" s="343"/>
      <c r="I136" s="344"/>
      <c r="J136" s="342"/>
      <c r="K136" s="328"/>
      <c r="L136" s="328"/>
      <c r="M136" s="328"/>
      <c r="N136" s="328"/>
      <c r="O136" s="366"/>
      <c r="P136" s="366"/>
    </row>
    <row r="137" spans="1:16" x14ac:dyDescent="0.25">
      <c r="A137" s="339"/>
      <c r="B137" s="340"/>
      <c r="C137" s="341"/>
      <c r="D137" s="342"/>
      <c r="E137" s="343"/>
      <c r="F137" s="341"/>
      <c r="G137" s="342"/>
      <c r="H137" s="343"/>
      <c r="I137" s="344"/>
      <c r="J137" s="342"/>
      <c r="K137" s="328"/>
      <c r="L137" s="328"/>
      <c r="M137" s="328"/>
      <c r="N137" s="328"/>
      <c r="O137" s="366"/>
      <c r="P137" s="366"/>
    </row>
    <row r="138" spans="1:16" x14ac:dyDescent="0.25">
      <c r="A138" s="339"/>
      <c r="B138" s="340"/>
      <c r="C138" s="341"/>
      <c r="D138" s="342"/>
      <c r="E138" s="343"/>
      <c r="F138" s="341"/>
      <c r="G138" s="342"/>
      <c r="H138" s="343"/>
      <c r="I138" s="344"/>
      <c r="J138" s="342"/>
      <c r="K138" s="328"/>
      <c r="L138" s="328"/>
      <c r="M138" s="328"/>
      <c r="N138" s="328"/>
      <c r="O138" s="366"/>
      <c r="P138" s="366"/>
    </row>
    <row r="139" spans="1:16" x14ac:dyDescent="0.25">
      <c r="A139" s="339"/>
      <c r="B139" s="340"/>
      <c r="C139" s="341"/>
      <c r="D139" s="342"/>
      <c r="E139" s="343"/>
      <c r="F139" s="341"/>
      <c r="G139" s="342"/>
      <c r="H139" s="343"/>
      <c r="I139" s="344"/>
      <c r="J139" s="342"/>
      <c r="K139" s="328"/>
      <c r="L139" s="328"/>
      <c r="M139" s="328"/>
      <c r="N139" s="328"/>
      <c r="O139" s="366"/>
      <c r="P139" s="366"/>
    </row>
    <row r="140" spans="1:16" x14ac:dyDescent="0.25">
      <c r="A140" s="339"/>
      <c r="B140" s="340"/>
      <c r="C140" s="341"/>
      <c r="D140" s="342"/>
      <c r="E140" s="343"/>
      <c r="F140" s="341"/>
      <c r="G140" s="342"/>
      <c r="H140" s="343"/>
      <c r="I140" s="344"/>
      <c r="J140" s="342"/>
      <c r="K140" s="328"/>
      <c r="L140" s="328"/>
      <c r="M140" s="328"/>
      <c r="N140" s="328"/>
      <c r="O140" s="366"/>
      <c r="P140" s="366"/>
    </row>
    <row r="141" spans="1:16" x14ac:dyDescent="0.25">
      <c r="A141" s="339"/>
      <c r="B141" s="340"/>
      <c r="C141" s="341"/>
      <c r="D141" s="342"/>
      <c r="E141" s="343"/>
      <c r="F141" s="341"/>
      <c r="G141" s="342"/>
      <c r="H141" s="343"/>
      <c r="I141" s="344"/>
      <c r="J141" s="342"/>
      <c r="K141" s="328"/>
      <c r="L141" s="328"/>
      <c r="M141" s="328"/>
      <c r="N141" s="328"/>
      <c r="O141" s="366"/>
      <c r="P141" s="366"/>
    </row>
    <row r="142" spans="1:16" x14ac:dyDescent="0.25">
      <c r="A142" s="339"/>
      <c r="B142" s="340"/>
      <c r="C142" s="341"/>
      <c r="D142" s="342"/>
      <c r="E142" s="343"/>
      <c r="F142" s="341"/>
      <c r="G142" s="342"/>
      <c r="H142" s="343"/>
      <c r="I142" s="344"/>
      <c r="J142" s="342"/>
      <c r="K142" s="328"/>
      <c r="L142" s="328"/>
      <c r="M142" s="328"/>
      <c r="N142" s="328"/>
      <c r="O142" s="366"/>
      <c r="P142" s="366"/>
    </row>
    <row r="143" spans="1:16" x14ac:dyDescent="0.25">
      <c r="A143" s="339"/>
      <c r="B143" s="340"/>
      <c r="C143" s="341"/>
      <c r="D143" s="342"/>
      <c r="E143" s="343"/>
      <c r="F143" s="341"/>
      <c r="G143" s="342"/>
      <c r="H143" s="343"/>
      <c r="I143" s="344"/>
      <c r="J143" s="342"/>
      <c r="K143" s="328"/>
      <c r="L143" s="328"/>
      <c r="M143" s="328"/>
      <c r="N143" s="328"/>
      <c r="O143" s="366"/>
      <c r="P143" s="366"/>
    </row>
    <row r="144" spans="1:16" x14ac:dyDescent="0.25">
      <c r="A144" s="339"/>
      <c r="B144" s="340"/>
      <c r="C144" s="341"/>
      <c r="D144" s="342"/>
      <c r="E144" s="343"/>
      <c r="F144" s="341"/>
      <c r="G144" s="342"/>
      <c r="H144" s="343"/>
      <c r="I144" s="344"/>
      <c r="J144" s="342"/>
      <c r="K144" s="328"/>
      <c r="L144" s="328"/>
      <c r="M144" s="328"/>
      <c r="N144" s="328"/>
      <c r="O144" s="366"/>
      <c r="P144" s="366"/>
    </row>
    <row r="145" spans="1:16" x14ac:dyDescent="0.25">
      <c r="A145" s="339"/>
      <c r="B145" s="340"/>
      <c r="C145" s="341"/>
      <c r="D145" s="342"/>
      <c r="E145" s="343"/>
      <c r="F145" s="341"/>
      <c r="G145" s="342"/>
      <c r="H145" s="343"/>
      <c r="I145" s="344"/>
      <c r="J145" s="342"/>
      <c r="K145" s="328"/>
      <c r="L145" s="328"/>
      <c r="M145" s="328"/>
      <c r="N145" s="328"/>
      <c r="O145" s="366"/>
      <c r="P145" s="366"/>
    </row>
    <row r="146" spans="1:16" x14ac:dyDescent="0.25">
      <c r="A146" s="339"/>
      <c r="B146" s="340"/>
      <c r="C146" s="341"/>
      <c r="D146" s="342"/>
      <c r="E146" s="343"/>
      <c r="F146" s="341"/>
      <c r="G146" s="342"/>
      <c r="H146" s="343"/>
      <c r="I146" s="344"/>
      <c r="J146" s="342"/>
      <c r="K146" s="328"/>
      <c r="L146" s="328"/>
      <c r="M146" s="328"/>
      <c r="N146" s="328"/>
      <c r="O146" s="366"/>
      <c r="P146" s="366"/>
    </row>
    <row r="147" spans="1:16" x14ac:dyDescent="0.25">
      <c r="A147" s="339"/>
      <c r="B147" s="340"/>
      <c r="C147" s="341"/>
      <c r="D147" s="342"/>
      <c r="E147" s="343"/>
      <c r="F147" s="341"/>
      <c r="G147" s="342"/>
      <c r="H147" s="343"/>
      <c r="I147" s="344"/>
      <c r="J147" s="342"/>
      <c r="K147" s="328"/>
      <c r="L147" s="328"/>
      <c r="M147" s="328"/>
      <c r="N147" s="328"/>
      <c r="O147" s="366"/>
      <c r="P147" s="366"/>
    </row>
    <row r="148" spans="1:16" x14ac:dyDescent="0.25">
      <c r="A148" s="339"/>
      <c r="B148" s="340"/>
      <c r="C148" s="341"/>
      <c r="D148" s="342"/>
      <c r="E148" s="343"/>
      <c r="F148" s="341"/>
      <c r="G148" s="342"/>
      <c r="H148" s="343"/>
      <c r="I148" s="344"/>
      <c r="J148" s="342"/>
      <c r="K148" s="328"/>
      <c r="L148" s="328"/>
      <c r="M148" s="328"/>
      <c r="N148" s="328"/>
      <c r="O148" s="366"/>
      <c r="P148" s="366"/>
    </row>
    <row r="149" spans="1:16" x14ac:dyDescent="0.25">
      <c r="A149" s="339"/>
      <c r="B149" s="340"/>
      <c r="C149" s="341"/>
      <c r="D149" s="342"/>
      <c r="E149" s="343"/>
      <c r="F149" s="341"/>
      <c r="G149" s="342"/>
      <c r="H149" s="343"/>
      <c r="I149" s="344"/>
      <c r="J149" s="342"/>
      <c r="K149" s="328"/>
      <c r="L149" s="328"/>
      <c r="M149" s="328"/>
      <c r="N149" s="328"/>
      <c r="O149" s="366"/>
      <c r="P149" s="366"/>
    </row>
    <row r="150" spans="1:16" x14ac:dyDescent="0.25">
      <c r="A150" s="339"/>
      <c r="B150" s="340"/>
      <c r="C150" s="341"/>
      <c r="D150" s="342"/>
      <c r="E150" s="343"/>
      <c r="F150" s="341"/>
      <c r="G150" s="342"/>
      <c r="H150" s="343"/>
      <c r="I150" s="344"/>
      <c r="J150" s="342"/>
      <c r="K150" s="328"/>
      <c r="L150" s="328"/>
      <c r="M150" s="328"/>
      <c r="N150" s="328"/>
      <c r="O150" s="366"/>
      <c r="P150" s="366"/>
    </row>
    <row r="151" spans="1:16" x14ac:dyDescent="0.25">
      <c r="A151" s="339"/>
      <c r="B151" s="340"/>
      <c r="C151" s="341"/>
      <c r="D151" s="342"/>
      <c r="E151" s="343"/>
      <c r="F151" s="341"/>
      <c r="G151" s="342"/>
      <c r="H151" s="343"/>
      <c r="I151" s="344"/>
      <c r="J151" s="342"/>
      <c r="K151" s="328"/>
      <c r="L151" s="328"/>
      <c r="M151" s="328"/>
      <c r="N151" s="328"/>
      <c r="O151" s="366"/>
      <c r="P151" s="366"/>
    </row>
    <row r="152" spans="1:16" x14ac:dyDescent="0.25">
      <c r="A152" s="339"/>
      <c r="B152" s="340"/>
      <c r="C152" s="341"/>
      <c r="D152" s="342"/>
      <c r="E152" s="343"/>
      <c r="F152" s="341"/>
      <c r="G152" s="342"/>
      <c r="H152" s="343"/>
      <c r="I152" s="344"/>
      <c r="J152" s="342"/>
      <c r="K152" s="328"/>
      <c r="L152" s="328"/>
      <c r="M152" s="328"/>
      <c r="N152" s="328"/>
      <c r="O152" s="366"/>
      <c r="P152" s="366"/>
    </row>
    <row r="153" spans="1:16" x14ac:dyDescent="0.25">
      <c r="A153" s="339"/>
      <c r="B153" s="340"/>
      <c r="C153" s="341"/>
      <c r="D153" s="342"/>
      <c r="E153" s="343"/>
      <c r="F153" s="341"/>
      <c r="G153" s="342"/>
      <c r="H153" s="343"/>
      <c r="I153" s="344"/>
      <c r="J153" s="342"/>
      <c r="K153" s="328"/>
      <c r="L153" s="328"/>
      <c r="M153" s="328"/>
      <c r="N153" s="328"/>
      <c r="O153" s="366"/>
      <c r="P153" s="366"/>
    </row>
    <row r="154" spans="1:16" x14ac:dyDescent="0.25">
      <c r="A154" s="339"/>
      <c r="B154" s="340"/>
      <c r="C154" s="341"/>
      <c r="D154" s="342"/>
      <c r="E154" s="343"/>
      <c r="F154" s="341"/>
      <c r="G154" s="342"/>
      <c r="H154" s="343"/>
      <c r="I154" s="344"/>
      <c r="J154" s="342"/>
      <c r="K154" s="328"/>
      <c r="L154" s="328"/>
      <c r="M154" s="328"/>
      <c r="N154" s="328"/>
      <c r="O154" s="366"/>
      <c r="P154" s="366"/>
    </row>
    <row r="155" spans="1:16" x14ac:dyDescent="0.25">
      <c r="A155" s="339"/>
      <c r="B155" s="340"/>
      <c r="C155" s="341"/>
      <c r="D155" s="342"/>
      <c r="E155" s="343"/>
      <c r="F155" s="341"/>
      <c r="G155" s="342"/>
      <c r="H155" s="343"/>
      <c r="I155" s="344"/>
      <c r="J155" s="342"/>
      <c r="K155" s="328"/>
      <c r="L155" s="328"/>
      <c r="M155" s="328"/>
      <c r="N155" s="328"/>
      <c r="O155" s="366"/>
      <c r="P155" s="366"/>
    </row>
    <row r="156" spans="1:16" x14ac:dyDescent="0.25">
      <c r="A156" s="339"/>
      <c r="B156" s="340"/>
      <c r="C156" s="341"/>
      <c r="D156" s="342"/>
      <c r="E156" s="343"/>
      <c r="F156" s="341"/>
      <c r="G156" s="342"/>
      <c r="H156" s="343"/>
      <c r="I156" s="344"/>
      <c r="J156" s="342"/>
      <c r="K156" s="328"/>
      <c r="L156" s="328"/>
      <c r="M156" s="328"/>
      <c r="N156" s="328"/>
      <c r="O156" s="366"/>
      <c r="P156" s="366"/>
    </row>
    <row r="157" spans="1:16" x14ac:dyDescent="0.25">
      <c r="A157" s="339"/>
      <c r="B157" s="340"/>
      <c r="C157" s="341"/>
      <c r="D157" s="342"/>
      <c r="E157" s="343"/>
      <c r="F157" s="341"/>
      <c r="G157" s="342"/>
      <c r="H157" s="343"/>
      <c r="I157" s="344"/>
      <c r="J157" s="342"/>
      <c r="K157" s="328"/>
      <c r="L157" s="328"/>
      <c r="M157" s="328"/>
      <c r="N157" s="328"/>
      <c r="O157" s="366"/>
      <c r="P157" s="366"/>
    </row>
    <row r="158" spans="1:16" x14ac:dyDescent="0.25">
      <c r="A158" s="339"/>
      <c r="B158" s="340"/>
      <c r="C158" s="341"/>
      <c r="D158" s="342"/>
      <c r="E158" s="343"/>
      <c r="F158" s="341"/>
      <c r="G158" s="342"/>
      <c r="H158" s="343"/>
      <c r="I158" s="344"/>
      <c r="J158" s="342"/>
      <c r="K158" s="328"/>
      <c r="L158" s="328"/>
      <c r="M158" s="328"/>
      <c r="N158" s="328"/>
      <c r="O158" s="366"/>
      <c r="P158" s="366"/>
    </row>
    <row r="159" spans="1:16" x14ac:dyDescent="0.25">
      <c r="A159" s="339"/>
      <c r="B159" s="340"/>
      <c r="C159" s="341"/>
      <c r="D159" s="342"/>
      <c r="E159" s="343"/>
      <c r="F159" s="341"/>
      <c r="G159" s="342"/>
      <c r="H159" s="343"/>
      <c r="I159" s="344"/>
      <c r="J159" s="342"/>
      <c r="K159" s="328"/>
      <c r="L159" s="328"/>
      <c r="M159" s="328"/>
      <c r="N159" s="328"/>
      <c r="O159" s="366"/>
      <c r="P159" s="366"/>
    </row>
    <row r="160" spans="1:16" x14ac:dyDescent="0.25">
      <c r="A160" s="339"/>
      <c r="B160" s="340"/>
      <c r="C160" s="341"/>
      <c r="D160" s="342"/>
      <c r="E160" s="343"/>
      <c r="F160" s="341"/>
      <c r="G160" s="342"/>
      <c r="H160" s="343"/>
      <c r="I160" s="344"/>
      <c r="J160" s="342"/>
      <c r="K160" s="328"/>
      <c r="L160" s="328"/>
      <c r="M160" s="328"/>
      <c r="N160" s="328"/>
      <c r="O160" s="366"/>
      <c r="P160" s="366"/>
    </row>
    <row r="161" spans="1:16" x14ac:dyDescent="0.25">
      <c r="A161" s="339"/>
      <c r="B161" s="340"/>
      <c r="C161" s="341"/>
      <c r="D161" s="342"/>
      <c r="E161" s="343"/>
      <c r="F161" s="341"/>
      <c r="G161" s="342"/>
      <c r="H161" s="343"/>
      <c r="I161" s="344"/>
      <c r="J161" s="342"/>
      <c r="K161" s="328"/>
      <c r="L161" s="328"/>
      <c r="M161" s="328"/>
      <c r="N161" s="328"/>
      <c r="O161" s="366"/>
      <c r="P161" s="366"/>
    </row>
    <row r="162" spans="1:16" x14ac:dyDescent="0.25">
      <c r="A162" s="339"/>
      <c r="B162" s="340"/>
      <c r="C162" s="341"/>
      <c r="D162" s="342"/>
      <c r="E162" s="343"/>
      <c r="F162" s="341"/>
      <c r="G162" s="342"/>
      <c r="H162" s="343"/>
      <c r="I162" s="344"/>
      <c r="J162" s="342"/>
      <c r="K162" s="328"/>
      <c r="L162" s="328"/>
      <c r="M162" s="328"/>
      <c r="N162" s="328"/>
      <c r="O162" s="366"/>
      <c r="P162" s="366"/>
    </row>
    <row r="163" spans="1:16" x14ac:dyDescent="0.25">
      <c r="A163" s="339"/>
      <c r="B163" s="340"/>
      <c r="C163" s="341"/>
      <c r="D163" s="342"/>
      <c r="E163" s="343"/>
      <c r="F163" s="341"/>
      <c r="G163" s="342"/>
      <c r="H163" s="343"/>
      <c r="I163" s="344"/>
      <c r="J163" s="342"/>
      <c r="K163" s="328"/>
      <c r="L163" s="328"/>
      <c r="M163" s="328"/>
      <c r="N163" s="328"/>
      <c r="O163" s="366"/>
      <c r="P163" s="366"/>
    </row>
    <row r="164" spans="1:16" x14ac:dyDescent="0.25">
      <c r="A164" s="339"/>
      <c r="B164" s="340"/>
      <c r="C164" s="341"/>
      <c r="D164" s="342"/>
      <c r="E164" s="343"/>
      <c r="F164" s="341"/>
      <c r="G164" s="342"/>
      <c r="H164" s="343"/>
      <c r="I164" s="344"/>
      <c r="J164" s="342"/>
      <c r="K164" s="328"/>
      <c r="L164" s="328"/>
      <c r="M164" s="328"/>
      <c r="N164" s="328"/>
      <c r="O164" s="366"/>
      <c r="P164" s="366"/>
    </row>
    <row r="165" spans="1:16" x14ac:dyDescent="0.25">
      <c r="A165" s="339"/>
      <c r="B165" s="340"/>
      <c r="C165" s="341"/>
      <c r="D165" s="342"/>
      <c r="E165" s="343"/>
      <c r="F165" s="341"/>
      <c r="G165" s="342"/>
      <c r="H165" s="343"/>
      <c r="I165" s="344"/>
      <c r="J165" s="342"/>
      <c r="K165" s="328"/>
      <c r="L165" s="328"/>
      <c r="M165" s="328"/>
      <c r="N165" s="328"/>
      <c r="O165" s="366"/>
      <c r="P165" s="366"/>
    </row>
    <row r="166" spans="1:16" x14ac:dyDescent="0.25">
      <c r="A166" s="339"/>
      <c r="B166" s="340"/>
      <c r="C166" s="341"/>
      <c r="D166" s="342"/>
      <c r="E166" s="343"/>
      <c r="F166" s="341"/>
      <c r="G166" s="342"/>
      <c r="H166" s="343"/>
      <c r="I166" s="344"/>
      <c r="J166" s="342"/>
      <c r="K166" s="328"/>
      <c r="L166" s="328"/>
      <c r="M166" s="328"/>
      <c r="N166" s="328"/>
      <c r="O166" s="366"/>
      <c r="P166" s="366"/>
    </row>
    <row r="167" spans="1:16" x14ac:dyDescent="0.25">
      <c r="A167" s="339"/>
      <c r="B167" s="340"/>
      <c r="C167" s="341"/>
      <c r="D167" s="342"/>
      <c r="E167" s="343"/>
      <c r="F167" s="341"/>
      <c r="G167" s="342"/>
      <c r="H167" s="343"/>
      <c r="I167" s="344"/>
      <c r="J167" s="342"/>
      <c r="K167" s="328"/>
      <c r="L167" s="328"/>
      <c r="M167" s="328"/>
      <c r="N167" s="328"/>
      <c r="O167" s="366"/>
      <c r="P167" s="366"/>
    </row>
    <row r="168" spans="1:16" x14ac:dyDescent="0.25">
      <c r="A168" s="339"/>
      <c r="B168" s="340"/>
      <c r="C168" s="341"/>
      <c r="D168" s="342"/>
      <c r="E168" s="343"/>
      <c r="F168" s="341"/>
      <c r="G168" s="342"/>
      <c r="H168" s="343"/>
      <c r="I168" s="344"/>
      <c r="J168" s="342"/>
      <c r="K168" s="328"/>
      <c r="L168" s="328"/>
      <c r="M168" s="328"/>
      <c r="N168" s="328"/>
      <c r="O168" s="366"/>
      <c r="P168" s="366"/>
    </row>
    <row r="169" spans="1:16" x14ac:dyDescent="0.25">
      <c r="A169" s="339"/>
      <c r="B169" s="340"/>
      <c r="C169" s="341"/>
      <c r="D169" s="342"/>
      <c r="E169" s="343"/>
      <c r="F169" s="341"/>
      <c r="G169" s="342"/>
      <c r="H169" s="343"/>
      <c r="I169" s="344"/>
      <c r="J169" s="342"/>
      <c r="K169" s="328"/>
      <c r="L169" s="328"/>
      <c r="M169" s="328"/>
      <c r="N169" s="328"/>
      <c r="O169" s="366"/>
      <c r="P169" s="366"/>
    </row>
    <row r="170" spans="1:16" x14ac:dyDescent="0.25">
      <c r="A170" s="339"/>
      <c r="B170" s="340"/>
      <c r="C170" s="341"/>
      <c r="D170" s="342"/>
      <c r="E170" s="343"/>
      <c r="F170" s="341"/>
      <c r="G170" s="342"/>
      <c r="H170" s="343"/>
      <c r="I170" s="344"/>
      <c r="J170" s="342"/>
      <c r="K170" s="328"/>
      <c r="L170" s="328"/>
      <c r="M170" s="328"/>
      <c r="N170" s="328"/>
      <c r="O170" s="366"/>
      <c r="P170" s="366"/>
    </row>
    <row r="171" spans="1:16" x14ac:dyDescent="0.25">
      <c r="A171" s="339"/>
      <c r="B171" s="340"/>
      <c r="C171" s="341"/>
      <c r="D171" s="342"/>
      <c r="E171" s="343"/>
      <c r="F171" s="341"/>
      <c r="G171" s="342"/>
      <c r="H171" s="343"/>
      <c r="I171" s="344"/>
      <c r="J171" s="342"/>
      <c r="K171" s="328"/>
      <c r="L171" s="328"/>
      <c r="M171" s="328"/>
      <c r="N171" s="328"/>
      <c r="O171" s="366"/>
      <c r="P171" s="366"/>
    </row>
    <row r="172" spans="1:16" x14ac:dyDescent="0.25">
      <c r="A172" s="339"/>
      <c r="B172" s="340"/>
      <c r="C172" s="341"/>
      <c r="D172" s="342"/>
      <c r="E172" s="343"/>
      <c r="F172" s="341"/>
      <c r="G172" s="342"/>
      <c r="H172" s="343"/>
      <c r="I172" s="344"/>
      <c r="J172" s="342"/>
      <c r="K172" s="328"/>
      <c r="L172" s="328"/>
      <c r="M172" s="328"/>
      <c r="N172" s="328"/>
      <c r="O172" s="366"/>
      <c r="P172" s="366"/>
    </row>
    <row r="173" spans="1:16" x14ac:dyDescent="0.25">
      <c r="A173" s="339"/>
      <c r="B173" s="340"/>
      <c r="C173" s="341"/>
      <c r="D173" s="342"/>
      <c r="E173" s="343"/>
      <c r="F173" s="341"/>
      <c r="G173" s="342"/>
      <c r="H173" s="343"/>
      <c r="I173" s="344"/>
      <c r="J173" s="342"/>
      <c r="K173" s="328"/>
      <c r="L173" s="328"/>
      <c r="M173" s="328"/>
      <c r="N173" s="328"/>
      <c r="O173" s="366"/>
      <c r="P173" s="366"/>
    </row>
    <row r="174" spans="1:16" x14ac:dyDescent="0.25">
      <c r="A174" s="339"/>
      <c r="B174" s="340"/>
      <c r="C174" s="341"/>
      <c r="D174" s="342"/>
      <c r="E174" s="343"/>
      <c r="F174" s="341"/>
      <c r="G174" s="342"/>
      <c r="H174" s="343"/>
      <c r="I174" s="344"/>
      <c r="J174" s="342"/>
      <c r="K174" s="328"/>
      <c r="L174" s="328"/>
      <c r="M174" s="328"/>
      <c r="N174" s="328"/>
      <c r="O174" s="366"/>
      <c r="P174" s="366"/>
    </row>
    <row r="175" spans="1:16" x14ac:dyDescent="0.25">
      <c r="A175" s="339"/>
      <c r="B175" s="340"/>
      <c r="C175" s="341"/>
      <c r="D175" s="342"/>
      <c r="E175" s="343"/>
      <c r="F175" s="341"/>
      <c r="G175" s="342"/>
      <c r="H175" s="343"/>
      <c r="I175" s="344"/>
      <c r="J175" s="342"/>
      <c r="K175" s="328"/>
      <c r="L175" s="328"/>
      <c r="M175" s="328"/>
      <c r="N175" s="328"/>
      <c r="O175" s="366"/>
      <c r="P175" s="366"/>
    </row>
    <row r="176" spans="1:16" x14ac:dyDescent="0.25">
      <c r="A176" s="339"/>
      <c r="B176" s="340"/>
      <c r="C176" s="341"/>
      <c r="D176" s="342"/>
      <c r="E176" s="343"/>
      <c r="F176" s="341"/>
      <c r="G176" s="342"/>
      <c r="H176" s="343"/>
      <c r="I176" s="344"/>
      <c r="J176" s="342"/>
      <c r="K176" s="328"/>
      <c r="L176" s="328"/>
      <c r="M176" s="328"/>
      <c r="N176" s="328"/>
      <c r="O176" s="366"/>
      <c r="P176" s="366"/>
    </row>
    <row r="177" spans="1:16" x14ac:dyDescent="0.25">
      <c r="A177" s="339"/>
      <c r="B177" s="340"/>
      <c r="C177" s="341"/>
      <c r="D177" s="342"/>
      <c r="E177" s="343"/>
      <c r="F177" s="341"/>
      <c r="G177" s="342"/>
      <c r="H177" s="343"/>
      <c r="I177" s="344"/>
      <c r="J177" s="342"/>
      <c r="K177" s="328"/>
      <c r="L177" s="328"/>
      <c r="M177" s="328"/>
      <c r="N177" s="328"/>
      <c r="O177" s="366"/>
      <c r="P177" s="366"/>
    </row>
    <row r="178" spans="1:16" x14ac:dyDescent="0.25">
      <c r="A178" s="339"/>
      <c r="B178" s="340"/>
      <c r="C178" s="341"/>
      <c r="D178" s="342"/>
      <c r="E178" s="343"/>
      <c r="F178" s="341"/>
      <c r="G178" s="342"/>
      <c r="H178" s="343"/>
      <c r="I178" s="344"/>
      <c r="J178" s="342"/>
      <c r="K178" s="328"/>
      <c r="L178" s="328"/>
      <c r="M178" s="328"/>
      <c r="N178" s="328"/>
      <c r="O178" s="366"/>
      <c r="P178" s="366"/>
    </row>
    <row r="179" spans="1:16" x14ac:dyDescent="0.25">
      <c r="A179" s="339"/>
      <c r="B179" s="340"/>
      <c r="C179" s="341"/>
      <c r="D179" s="342"/>
      <c r="E179" s="343"/>
      <c r="F179" s="341"/>
      <c r="G179" s="342"/>
      <c r="H179" s="343"/>
      <c r="I179" s="344"/>
      <c r="J179" s="342"/>
      <c r="K179" s="328"/>
      <c r="L179" s="328"/>
      <c r="M179" s="328"/>
      <c r="N179" s="328"/>
      <c r="O179" s="366"/>
      <c r="P179" s="366"/>
    </row>
    <row r="180" spans="1:16" x14ac:dyDescent="0.25">
      <c r="A180" s="339"/>
      <c r="B180" s="340"/>
      <c r="C180" s="341"/>
      <c r="D180" s="342"/>
      <c r="E180" s="343"/>
      <c r="F180" s="341"/>
      <c r="G180" s="342"/>
      <c r="H180" s="343"/>
      <c r="I180" s="344"/>
      <c r="J180" s="342"/>
      <c r="K180" s="328"/>
      <c r="L180" s="328"/>
      <c r="M180" s="328"/>
      <c r="N180" s="328"/>
      <c r="O180" s="366"/>
      <c r="P180" s="366"/>
    </row>
    <row r="181" spans="1:16" x14ac:dyDescent="0.25">
      <c r="A181" s="339"/>
      <c r="B181" s="340"/>
      <c r="C181" s="341"/>
      <c r="D181" s="342"/>
      <c r="E181" s="343"/>
      <c r="F181" s="341"/>
      <c r="G181" s="342"/>
      <c r="H181" s="343"/>
      <c r="I181" s="344"/>
      <c r="J181" s="342"/>
      <c r="K181" s="328"/>
      <c r="L181" s="328"/>
      <c r="M181" s="328"/>
      <c r="N181" s="328"/>
      <c r="O181" s="366"/>
      <c r="P181" s="366"/>
    </row>
    <row r="182" spans="1:16" x14ac:dyDescent="0.25">
      <c r="A182" s="339"/>
      <c r="B182" s="340"/>
      <c r="C182" s="341"/>
      <c r="D182" s="342"/>
      <c r="E182" s="343"/>
      <c r="F182" s="341"/>
      <c r="G182" s="342"/>
      <c r="H182" s="343"/>
      <c r="I182" s="344"/>
      <c r="J182" s="342"/>
      <c r="K182" s="328"/>
      <c r="L182" s="328"/>
      <c r="M182" s="328"/>
      <c r="N182" s="328"/>
      <c r="O182" s="366"/>
      <c r="P182" s="366"/>
    </row>
    <row r="183" spans="1:16" x14ac:dyDescent="0.25">
      <c r="A183" s="339"/>
      <c r="B183" s="340"/>
      <c r="C183" s="341"/>
      <c r="D183" s="342"/>
      <c r="E183" s="343"/>
      <c r="F183" s="341"/>
      <c r="G183" s="342"/>
      <c r="H183" s="343"/>
      <c r="I183" s="344"/>
      <c r="J183" s="342"/>
      <c r="K183" s="328"/>
      <c r="L183" s="328"/>
      <c r="M183" s="328"/>
      <c r="N183" s="328"/>
      <c r="O183" s="366"/>
      <c r="P183" s="366"/>
    </row>
    <row r="184" spans="1:16" x14ac:dyDescent="0.25">
      <c r="A184" s="339"/>
      <c r="B184" s="340"/>
      <c r="C184" s="341"/>
      <c r="D184" s="342"/>
      <c r="E184" s="343"/>
      <c r="F184" s="341"/>
      <c r="G184" s="342"/>
      <c r="H184" s="343"/>
      <c r="I184" s="344"/>
      <c r="J184" s="342"/>
      <c r="K184" s="328"/>
      <c r="L184" s="328"/>
      <c r="M184" s="328"/>
      <c r="N184" s="328"/>
      <c r="O184" s="366"/>
      <c r="P184" s="366"/>
    </row>
    <row r="185" spans="1:16" x14ac:dyDescent="0.25">
      <c r="A185" s="339"/>
      <c r="B185" s="340"/>
      <c r="C185" s="341"/>
      <c r="D185" s="342"/>
      <c r="E185" s="343"/>
      <c r="F185" s="341"/>
      <c r="G185" s="342"/>
      <c r="H185" s="343"/>
      <c r="I185" s="344"/>
      <c r="J185" s="342"/>
      <c r="K185" s="328"/>
      <c r="L185" s="328"/>
      <c r="M185" s="328"/>
      <c r="N185" s="328"/>
      <c r="O185" s="366"/>
      <c r="P185" s="366"/>
    </row>
    <row r="186" spans="1:16" x14ac:dyDescent="0.25">
      <c r="A186" s="339"/>
      <c r="B186" s="340"/>
      <c r="C186" s="341"/>
      <c r="D186" s="342"/>
      <c r="E186" s="343"/>
      <c r="F186" s="341"/>
      <c r="G186" s="342"/>
      <c r="H186" s="343"/>
      <c r="I186" s="344"/>
      <c r="J186" s="342"/>
      <c r="K186" s="328"/>
      <c r="L186" s="328"/>
      <c r="M186" s="328"/>
      <c r="N186" s="328"/>
      <c r="O186" s="366"/>
      <c r="P186" s="366"/>
    </row>
    <row r="187" spans="1:16" x14ac:dyDescent="0.25">
      <c r="A187" s="339"/>
      <c r="B187" s="340"/>
      <c r="C187" s="341"/>
      <c r="D187" s="342"/>
      <c r="E187" s="343"/>
      <c r="F187" s="341"/>
      <c r="G187" s="342"/>
      <c r="H187" s="343"/>
      <c r="I187" s="344"/>
      <c r="J187" s="342"/>
      <c r="K187" s="328"/>
      <c r="L187" s="328"/>
      <c r="M187" s="328"/>
      <c r="N187" s="328"/>
      <c r="O187" s="366"/>
      <c r="P187" s="366"/>
    </row>
    <row r="188" spans="1:16" x14ac:dyDescent="0.25">
      <c r="A188" s="339"/>
      <c r="B188" s="340"/>
      <c r="C188" s="341"/>
      <c r="D188" s="342"/>
      <c r="E188" s="343"/>
      <c r="F188" s="341"/>
      <c r="G188" s="342"/>
      <c r="H188" s="343"/>
      <c r="I188" s="344"/>
      <c r="J188" s="342"/>
      <c r="K188" s="328"/>
      <c r="L188" s="328"/>
      <c r="M188" s="328"/>
      <c r="N188" s="328"/>
      <c r="O188" s="366"/>
      <c r="P188" s="366"/>
    </row>
    <row r="189" spans="1:16" x14ac:dyDescent="0.25">
      <c r="A189" s="339"/>
      <c r="B189" s="340"/>
      <c r="C189" s="341"/>
      <c r="D189" s="342"/>
      <c r="E189" s="343"/>
      <c r="F189" s="341"/>
      <c r="G189" s="342"/>
      <c r="H189" s="343"/>
      <c r="I189" s="344"/>
      <c r="J189" s="342"/>
      <c r="K189" s="328"/>
      <c r="L189" s="328"/>
      <c r="M189" s="328"/>
      <c r="N189" s="328"/>
      <c r="O189" s="366"/>
      <c r="P189" s="366"/>
    </row>
    <row r="190" spans="1:16" x14ac:dyDescent="0.25">
      <c r="A190" s="339"/>
      <c r="B190" s="340"/>
      <c r="C190" s="341"/>
      <c r="D190" s="342"/>
      <c r="E190" s="343"/>
      <c r="F190" s="341"/>
      <c r="G190" s="342"/>
      <c r="H190" s="343"/>
      <c r="I190" s="344"/>
      <c r="J190" s="342"/>
      <c r="K190" s="328"/>
      <c r="L190" s="328"/>
      <c r="M190" s="328"/>
      <c r="N190" s="328"/>
      <c r="O190" s="366"/>
      <c r="P190" s="366"/>
    </row>
    <row r="191" spans="1:16" x14ac:dyDescent="0.25">
      <c r="A191" s="339"/>
      <c r="B191" s="340"/>
      <c r="C191" s="341"/>
      <c r="D191" s="342"/>
      <c r="E191" s="343"/>
      <c r="F191" s="341"/>
      <c r="G191" s="342"/>
      <c r="H191" s="343"/>
      <c r="I191" s="344"/>
      <c r="J191" s="342"/>
      <c r="K191" s="328"/>
      <c r="L191" s="328"/>
      <c r="M191" s="328"/>
      <c r="N191" s="328"/>
      <c r="O191" s="366"/>
      <c r="P191" s="366"/>
    </row>
    <row r="192" spans="1:16" x14ac:dyDescent="0.25">
      <c r="A192" s="339"/>
      <c r="B192" s="340"/>
      <c r="C192" s="341"/>
      <c r="D192" s="342"/>
      <c r="E192" s="343"/>
      <c r="F192" s="341"/>
      <c r="G192" s="342"/>
      <c r="H192" s="343"/>
      <c r="I192" s="344"/>
      <c r="J192" s="342"/>
      <c r="K192" s="328"/>
      <c r="L192" s="328"/>
      <c r="M192" s="328"/>
      <c r="N192" s="328"/>
      <c r="O192" s="366"/>
      <c r="P192" s="366"/>
    </row>
    <row r="193" spans="1:16" x14ac:dyDescent="0.25">
      <c r="A193" s="339"/>
      <c r="B193" s="340"/>
      <c r="C193" s="341"/>
      <c r="D193" s="342"/>
      <c r="E193" s="343"/>
      <c r="F193" s="341"/>
      <c r="G193" s="342"/>
      <c r="H193" s="343"/>
      <c r="I193" s="344"/>
      <c r="J193" s="342"/>
      <c r="K193" s="328"/>
      <c r="L193" s="328"/>
      <c r="M193" s="328"/>
      <c r="N193" s="328"/>
      <c r="O193" s="366"/>
      <c r="P193" s="366"/>
    </row>
    <row r="194" spans="1:16" x14ac:dyDescent="0.25">
      <c r="A194" s="339"/>
      <c r="B194" s="340"/>
      <c r="C194" s="341"/>
      <c r="D194" s="342"/>
      <c r="E194" s="343"/>
      <c r="F194" s="341"/>
      <c r="G194" s="342"/>
      <c r="H194" s="343"/>
      <c r="I194" s="344"/>
      <c r="J194" s="342"/>
      <c r="K194" s="328"/>
      <c r="L194" s="328"/>
      <c r="M194" s="328"/>
      <c r="N194" s="328"/>
      <c r="O194" s="366"/>
      <c r="P194" s="366"/>
    </row>
    <row r="195" spans="1:16" x14ac:dyDescent="0.25">
      <c r="A195" s="339"/>
      <c r="B195" s="340"/>
      <c r="C195" s="341"/>
      <c r="D195" s="342"/>
      <c r="E195" s="343"/>
      <c r="F195" s="341"/>
      <c r="G195" s="342"/>
      <c r="H195" s="343"/>
      <c r="I195" s="344"/>
      <c r="J195" s="342"/>
      <c r="K195" s="328"/>
      <c r="L195" s="328"/>
      <c r="M195" s="328"/>
      <c r="N195" s="328"/>
      <c r="O195" s="366"/>
      <c r="P195" s="366"/>
    </row>
    <row r="196" spans="1:16" x14ac:dyDescent="0.25">
      <c r="A196" s="339"/>
      <c r="B196" s="340"/>
      <c r="C196" s="341"/>
      <c r="D196" s="342"/>
      <c r="E196" s="343"/>
      <c r="F196" s="341"/>
      <c r="G196" s="342"/>
      <c r="H196" s="343"/>
      <c r="I196" s="344"/>
      <c r="J196" s="342"/>
      <c r="K196" s="328"/>
      <c r="L196" s="328"/>
      <c r="M196" s="328"/>
      <c r="N196" s="328"/>
      <c r="O196" s="366"/>
      <c r="P196" s="366"/>
    </row>
    <row r="197" spans="1:16" x14ac:dyDescent="0.25">
      <c r="A197" s="339"/>
      <c r="B197" s="340"/>
      <c r="C197" s="341"/>
      <c r="D197" s="342"/>
      <c r="E197" s="343"/>
      <c r="F197" s="341"/>
      <c r="G197" s="342"/>
      <c r="H197" s="343"/>
      <c r="I197" s="344"/>
      <c r="J197" s="342"/>
      <c r="K197" s="328"/>
      <c r="L197" s="328"/>
      <c r="M197" s="328"/>
      <c r="N197" s="328"/>
      <c r="O197" s="366"/>
      <c r="P197" s="366"/>
    </row>
    <row r="198" spans="1:16" x14ac:dyDescent="0.25">
      <c r="A198" s="339"/>
      <c r="B198" s="340"/>
      <c r="C198" s="341"/>
      <c r="D198" s="342"/>
      <c r="E198" s="343"/>
      <c r="F198" s="341"/>
      <c r="G198" s="342"/>
      <c r="H198" s="343"/>
      <c r="I198" s="344"/>
      <c r="J198" s="342"/>
      <c r="K198" s="328"/>
      <c r="L198" s="328"/>
      <c r="M198" s="328"/>
      <c r="N198" s="328"/>
      <c r="O198" s="366"/>
      <c r="P198" s="366"/>
    </row>
    <row r="199" spans="1:16" x14ac:dyDescent="0.25">
      <c r="A199" s="339"/>
      <c r="B199" s="340"/>
      <c r="C199" s="341"/>
      <c r="D199" s="342"/>
      <c r="E199" s="343"/>
      <c r="F199" s="341"/>
      <c r="G199" s="342"/>
      <c r="H199" s="343"/>
      <c r="I199" s="344"/>
      <c r="J199" s="342"/>
      <c r="K199" s="328"/>
      <c r="L199" s="328"/>
      <c r="M199" s="328"/>
      <c r="N199" s="328"/>
      <c r="O199" s="366"/>
      <c r="P199" s="366"/>
    </row>
    <row r="200" spans="1:16" x14ac:dyDescent="0.25">
      <c r="A200" s="339"/>
      <c r="B200" s="340"/>
      <c r="C200" s="341"/>
      <c r="D200" s="342"/>
      <c r="E200" s="343"/>
      <c r="F200" s="341"/>
      <c r="G200" s="342"/>
      <c r="H200" s="343"/>
      <c r="I200" s="344"/>
      <c r="J200" s="342"/>
      <c r="K200" s="328"/>
      <c r="L200" s="328"/>
      <c r="M200" s="328"/>
      <c r="N200" s="328"/>
      <c r="O200" s="366"/>
      <c r="P200" s="366"/>
    </row>
    <row r="201" spans="1:16" x14ac:dyDescent="0.25">
      <c r="A201" s="339"/>
      <c r="B201" s="340"/>
      <c r="C201" s="341"/>
      <c r="D201" s="342"/>
      <c r="E201" s="343"/>
      <c r="F201" s="341"/>
      <c r="G201" s="342"/>
      <c r="H201" s="343"/>
      <c r="I201" s="344"/>
      <c r="J201" s="342"/>
      <c r="K201" s="328"/>
      <c r="L201" s="328"/>
      <c r="M201" s="328"/>
      <c r="N201" s="328"/>
      <c r="O201" s="366"/>
      <c r="P201" s="366"/>
    </row>
    <row r="202" spans="1:16" x14ac:dyDescent="0.25">
      <c r="A202" s="339"/>
      <c r="B202" s="340"/>
      <c r="C202" s="341"/>
      <c r="D202" s="342"/>
      <c r="E202" s="343"/>
      <c r="F202" s="341"/>
      <c r="G202" s="342"/>
      <c r="H202" s="343"/>
      <c r="I202" s="344"/>
      <c r="J202" s="342"/>
      <c r="K202" s="328"/>
      <c r="L202" s="328"/>
      <c r="M202" s="328"/>
      <c r="N202" s="328"/>
      <c r="O202" s="366"/>
      <c r="P202" s="366"/>
    </row>
    <row r="203" spans="1:16" x14ac:dyDescent="0.25">
      <c r="A203" s="339"/>
      <c r="B203" s="340"/>
      <c r="C203" s="341"/>
      <c r="D203" s="342"/>
      <c r="E203" s="343"/>
      <c r="F203" s="341"/>
      <c r="G203" s="342"/>
      <c r="H203" s="343"/>
      <c r="I203" s="344"/>
      <c r="J203" s="342"/>
      <c r="K203" s="328"/>
      <c r="L203" s="328"/>
      <c r="M203" s="328"/>
      <c r="N203" s="328"/>
      <c r="O203" s="366"/>
      <c r="P203" s="366"/>
    </row>
    <row r="204" spans="1:16" x14ac:dyDescent="0.25">
      <c r="A204" s="339"/>
      <c r="B204" s="340"/>
      <c r="C204" s="341"/>
      <c r="D204" s="342"/>
      <c r="E204" s="343"/>
      <c r="F204" s="341"/>
      <c r="G204" s="342"/>
      <c r="H204" s="343"/>
      <c r="I204" s="344"/>
      <c r="J204" s="342"/>
      <c r="K204" s="328"/>
      <c r="L204" s="328"/>
      <c r="M204" s="328"/>
      <c r="N204" s="328"/>
      <c r="O204" s="366"/>
      <c r="P204" s="366"/>
    </row>
    <row r="205" spans="1:16" x14ac:dyDescent="0.25">
      <c r="A205" s="339"/>
      <c r="B205" s="340"/>
      <c r="C205" s="341"/>
      <c r="D205" s="342"/>
      <c r="E205" s="343"/>
      <c r="F205" s="341"/>
      <c r="G205" s="342"/>
      <c r="H205" s="343"/>
      <c r="I205" s="344"/>
      <c r="J205" s="342"/>
      <c r="K205" s="328"/>
      <c r="L205" s="328"/>
      <c r="M205" s="328"/>
      <c r="N205" s="328"/>
      <c r="O205" s="366"/>
      <c r="P205" s="366"/>
    </row>
    <row r="206" spans="1:16" x14ac:dyDescent="0.25">
      <c r="A206" s="339"/>
      <c r="B206" s="340"/>
      <c r="C206" s="341"/>
      <c r="D206" s="342"/>
      <c r="E206" s="343"/>
      <c r="F206" s="341"/>
      <c r="G206" s="342"/>
      <c r="H206" s="343"/>
      <c r="I206" s="344"/>
      <c r="J206" s="342"/>
      <c r="K206" s="328"/>
      <c r="L206" s="328"/>
      <c r="M206" s="328"/>
      <c r="N206" s="328"/>
      <c r="O206" s="366"/>
      <c r="P206" s="366"/>
    </row>
    <row r="207" spans="1:16" x14ac:dyDescent="0.25">
      <c r="A207" s="339"/>
      <c r="B207" s="340"/>
      <c r="C207" s="341"/>
      <c r="D207" s="342"/>
      <c r="E207" s="343"/>
      <c r="F207" s="341"/>
      <c r="G207" s="342"/>
      <c r="H207" s="343"/>
      <c r="I207" s="344"/>
      <c r="J207" s="342"/>
      <c r="K207" s="328"/>
      <c r="L207" s="328"/>
      <c r="M207" s="328"/>
      <c r="N207" s="328"/>
      <c r="O207" s="366"/>
      <c r="P207" s="366"/>
    </row>
    <row r="208" spans="1:16" x14ac:dyDescent="0.25">
      <c r="A208" s="339"/>
      <c r="B208" s="340"/>
      <c r="C208" s="341"/>
      <c r="D208" s="342"/>
      <c r="E208" s="343"/>
      <c r="F208" s="341"/>
      <c r="G208" s="342"/>
      <c r="H208" s="343"/>
      <c r="I208" s="344"/>
      <c r="J208" s="342"/>
      <c r="K208" s="328"/>
      <c r="L208" s="328"/>
      <c r="M208" s="328"/>
      <c r="N208" s="328"/>
      <c r="O208" s="366"/>
      <c r="P208" s="366"/>
    </row>
    <row r="209" spans="1:16" x14ac:dyDescent="0.25">
      <c r="A209" s="339"/>
      <c r="B209" s="340"/>
      <c r="C209" s="341"/>
      <c r="D209" s="342"/>
      <c r="E209" s="343"/>
      <c r="F209" s="341"/>
      <c r="G209" s="342"/>
      <c r="H209" s="343"/>
      <c r="I209" s="344"/>
      <c r="J209" s="342"/>
      <c r="K209" s="328"/>
      <c r="L209" s="328"/>
      <c r="M209" s="328"/>
      <c r="N209" s="328"/>
      <c r="O209" s="366"/>
      <c r="P209" s="366"/>
    </row>
    <row r="210" spans="1:16" x14ac:dyDescent="0.25">
      <c r="A210" s="339"/>
      <c r="B210" s="340"/>
      <c r="C210" s="341"/>
      <c r="D210" s="342"/>
      <c r="E210" s="343"/>
      <c r="F210" s="341"/>
      <c r="G210" s="342"/>
      <c r="H210" s="343"/>
      <c r="I210" s="344"/>
      <c r="J210" s="342"/>
      <c r="K210" s="328"/>
      <c r="L210" s="328"/>
      <c r="M210" s="328"/>
      <c r="N210" s="328"/>
      <c r="O210" s="366"/>
      <c r="P210" s="366"/>
    </row>
    <row r="211" spans="1:16" x14ac:dyDescent="0.25">
      <c r="A211" s="339"/>
      <c r="B211" s="340"/>
      <c r="C211" s="341"/>
      <c r="D211" s="342"/>
      <c r="E211" s="343"/>
      <c r="F211" s="341"/>
      <c r="G211" s="342"/>
      <c r="H211" s="343"/>
      <c r="I211" s="344"/>
      <c r="J211" s="342"/>
      <c r="K211" s="328"/>
      <c r="L211" s="328"/>
      <c r="M211" s="328"/>
      <c r="N211" s="328"/>
      <c r="O211" s="366"/>
      <c r="P211" s="366"/>
    </row>
    <row r="212" spans="1:16" x14ac:dyDescent="0.25">
      <c r="A212" s="339"/>
      <c r="B212" s="340"/>
      <c r="C212" s="341"/>
      <c r="D212" s="342"/>
      <c r="E212" s="343"/>
      <c r="F212" s="341"/>
      <c r="G212" s="342"/>
      <c r="H212" s="343"/>
      <c r="I212" s="344"/>
      <c r="J212" s="342"/>
      <c r="K212" s="328"/>
      <c r="L212" s="328"/>
      <c r="M212" s="328"/>
      <c r="N212" s="328"/>
      <c r="O212" s="366"/>
      <c r="P212" s="366"/>
    </row>
    <row r="213" spans="1:16" x14ac:dyDescent="0.25">
      <c r="A213" s="339"/>
      <c r="B213" s="340"/>
      <c r="C213" s="341"/>
      <c r="D213" s="342"/>
      <c r="E213" s="343"/>
      <c r="F213" s="341"/>
      <c r="G213" s="342"/>
      <c r="H213" s="343"/>
      <c r="I213" s="344"/>
      <c r="J213" s="342"/>
      <c r="K213" s="328"/>
      <c r="L213" s="328"/>
      <c r="M213" s="328"/>
      <c r="N213" s="328"/>
      <c r="O213" s="366"/>
      <c r="P213" s="366"/>
    </row>
    <row r="214" spans="1:16" x14ac:dyDescent="0.25">
      <c r="A214" s="339"/>
      <c r="B214" s="340"/>
      <c r="C214" s="341"/>
      <c r="D214" s="342"/>
      <c r="E214" s="343"/>
      <c r="F214" s="341"/>
      <c r="G214" s="342"/>
      <c r="H214" s="343"/>
      <c r="I214" s="344"/>
      <c r="J214" s="342"/>
      <c r="K214" s="328"/>
      <c r="L214" s="328"/>
      <c r="M214" s="328"/>
      <c r="N214" s="328"/>
      <c r="O214" s="366"/>
      <c r="P214" s="366"/>
    </row>
    <row r="215" spans="1:16" x14ac:dyDescent="0.25">
      <c r="A215" s="339"/>
      <c r="B215" s="340"/>
      <c r="C215" s="341"/>
      <c r="D215" s="342"/>
      <c r="E215" s="343"/>
      <c r="F215" s="341"/>
      <c r="G215" s="342"/>
      <c r="H215" s="343"/>
      <c r="I215" s="344"/>
      <c r="J215" s="342"/>
      <c r="K215" s="328"/>
      <c r="L215" s="328"/>
      <c r="M215" s="328"/>
      <c r="N215" s="328"/>
      <c r="O215" s="366"/>
      <c r="P215" s="366"/>
    </row>
    <row r="216" spans="1:16" x14ac:dyDescent="0.25">
      <c r="A216" s="339"/>
      <c r="B216" s="340"/>
      <c r="C216" s="341"/>
      <c r="D216" s="342"/>
      <c r="E216" s="343"/>
      <c r="F216" s="341"/>
      <c r="G216" s="342"/>
      <c r="H216" s="343"/>
      <c r="I216" s="344"/>
      <c r="J216" s="342"/>
      <c r="K216" s="328"/>
      <c r="L216" s="328"/>
      <c r="M216" s="328"/>
      <c r="N216" s="328"/>
      <c r="O216" s="366"/>
      <c r="P216" s="366"/>
    </row>
    <row r="217" spans="1:16" x14ac:dyDescent="0.25">
      <c r="A217" s="339"/>
      <c r="B217" s="340"/>
      <c r="C217" s="341"/>
      <c r="D217" s="342"/>
      <c r="E217" s="343"/>
      <c r="F217" s="341"/>
      <c r="G217" s="342"/>
      <c r="H217" s="343"/>
      <c r="I217" s="344"/>
      <c r="J217" s="342"/>
      <c r="K217" s="328"/>
      <c r="L217" s="328"/>
      <c r="M217" s="328"/>
      <c r="N217" s="328"/>
      <c r="O217" s="366"/>
      <c r="P217" s="366"/>
    </row>
    <row r="218" spans="1:16" x14ac:dyDescent="0.25">
      <c r="A218" s="339"/>
      <c r="B218" s="340"/>
      <c r="C218" s="341"/>
      <c r="D218" s="342"/>
      <c r="E218" s="343"/>
      <c r="F218" s="341"/>
      <c r="G218" s="342"/>
      <c r="H218" s="343"/>
      <c r="I218" s="344"/>
      <c r="J218" s="342"/>
      <c r="K218" s="328"/>
      <c r="L218" s="328"/>
      <c r="M218" s="328"/>
      <c r="N218" s="328"/>
      <c r="O218" s="366"/>
      <c r="P218" s="366"/>
    </row>
    <row r="219" spans="1:16" x14ac:dyDescent="0.25">
      <c r="A219" s="339"/>
      <c r="B219" s="340"/>
      <c r="C219" s="341"/>
      <c r="D219" s="342"/>
      <c r="E219" s="343"/>
      <c r="F219" s="341"/>
      <c r="G219" s="342"/>
      <c r="H219" s="343"/>
      <c r="I219" s="344"/>
      <c r="J219" s="342"/>
      <c r="K219" s="328"/>
      <c r="L219" s="328"/>
      <c r="M219" s="328"/>
      <c r="N219" s="328"/>
      <c r="O219" s="366"/>
      <c r="P219" s="366"/>
    </row>
    <row r="220" spans="1:16" x14ac:dyDescent="0.25">
      <c r="A220" s="339"/>
      <c r="B220" s="340"/>
      <c r="C220" s="341"/>
      <c r="D220" s="342"/>
      <c r="E220" s="343"/>
      <c r="F220" s="341"/>
      <c r="G220" s="342"/>
      <c r="H220" s="343"/>
      <c r="I220" s="344"/>
      <c r="J220" s="342"/>
      <c r="K220" s="328"/>
      <c r="L220" s="328"/>
      <c r="M220" s="328"/>
      <c r="N220" s="328"/>
      <c r="O220" s="366"/>
      <c r="P220" s="366"/>
    </row>
    <row r="221" spans="1:16" x14ac:dyDescent="0.25">
      <c r="A221" s="339"/>
      <c r="B221" s="340"/>
      <c r="C221" s="341"/>
      <c r="D221" s="342"/>
      <c r="E221" s="343"/>
      <c r="F221" s="341"/>
      <c r="G221" s="342"/>
      <c r="H221" s="343"/>
      <c r="I221" s="344"/>
      <c r="J221" s="342"/>
      <c r="K221" s="328"/>
      <c r="L221" s="328"/>
      <c r="M221" s="328"/>
      <c r="N221" s="328"/>
      <c r="O221" s="366"/>
      <c r="P221" s="366"/>
    </row>
    <row r="222" spans="1:16" x14ac:dyDescent="0.25">
      <c r="A222" s="339"/>
      <c r="B222" s="340"/>
      <c r="C222" s="341"/>
      <c r="D222" s="342"/>
      <c r="E222" s="343"/>
      <c r="F222" s="341"/>
      <c r="G222" s="342"/>
      <c r="H222" s="343"/>
      <c r="I222" s="344"/>
      <c r="J222" s="342"/>
      <c r="K222" s="328"/>
      <c r="L222" s="328"/>
      <c r="M222" s="328"/>
      <c r="N222" s="328"/>
      <c r="O222" s="366"/>
      <c r="P222" s="366"/>
    </row>
    <row r="223" spans="1:16" x14ac:dyDescent="0.25">
      <c r="A223" s="339"/>
      <c r="B223" s="340"/>
      <c r="C223" s="341"/>
      <c r="D223" s="342"/>
      <c r="E223" s="343"/>
      <c r="F223" s="341"/>
      <c r="G223" s="342"/>
      <c r="H223" s="343"/>
      <c r="I223" s="344"/>
      <c r="J223" s="342"/>
      <c r="K223" s="328"/>
      <c r="L223" s="328"/>
      <c r="M223" s="328"/>
      <c r="N223" s="328"/>
      <c r="O223" s="366"/>
      <c r="P223" s="366"/>
    </row>
    <row r="224" spans="1:16" x14ac:dyDescent="0.25">
      <c r="A224" s="339"/>
      <c r="B224" s="340"/>
      <c r="C224" s="341"/>
      <c r="D224" s="342"/>
      <c r="E224" s="343"/>
      <c r="F224" s="341"/>
      <c r="G224" s="342"/>
      <c r="H224" s="343"/>
      <c r="I224" s="344"/>
      <c r="J224" s="342"/>
      <c r="K224" s="328"/>
      <c r="L224" s="328"/>
      <c r="M224" s="328"/>
      <c r="N224" s="328"/>
      <c r="O224" s="366"/>
      <c r="P224" s="366"/>
    </row>
    <row r="225" spans="1:16" x14ac:dyDescent="0.25">
      <c r="A225" s="339"/>
      <c r="B225" s="340"/>
      <c r="C225" s="341"/>
      <c r="D225" s="342"/>
      <c r="E225" s="343"/>
      <c r="F225" s="341"/>
      <c r="G225" s="342"/>
      <c r="H225" s="343"/>
      <c r="I225" s="344"/>
      <c r="J225" s="342"/>
      <c r="K225" s="328"/>
      <c r="L225" s="328"/>
      <c r="M225" s="328"/>
      <c r="N225" s="328"/>
      <c r="O225" s="366"/>
      <c r="P225" s="366"/>
    </row>
    <row r="226" spans="1:16" x14ac:dyDescent="0.25">
      <c r="A226" s="339"/>
      <c r="B226" s="340"/>
      <c r="C226" s="341"/>
      <c r="D226" s="342"/>
      <c r="E226" s="343"/>
      <c r="F226" s="341"/>
      <c r="G226" s="342"/>
      <c r="H226" s="343"/>
      <c r="I226" s="344"/>
      <c r="J226" s="342"/>
      <c r="K226" s="328"/>
      <c r="L226" s="328"/>
      <c r="M226" s="328"/>
      <c r="N226" s="328"/>
      <c r="O226" s="366"/>
      <c r="P226" s="366"/>
    </row>
    <row r="227" spans="1:16" x14ac:dyDescent="0.25">
      <c r="A227" s="339"/>
      <c r="B227" s="340"/>
      <c r="C227" s="341"/>
      <c r="D227" s="342"/>
      <c r="E227" s="343"/>
      <c r="F227" s="341"/>
      <c r="G227" s="342"/>
      <c r="H227" s="343"/>
      <c r="I227" s="344"/>
      <c r="J227" s="342"/>
      <c r="K227" s="328"/>
      <c r="L227" s="328"/>
      <c r="M227" s="328"/>
      <c r="N227" s="328"/>
      <c r="O227" s="366"/>
      <c r="P227" s="366"/>
    </row>
    <row r="228" spans="1:16" x14ac:dyDescent="0.25">
      <c r="A228" s="339"/>
      <c r="B228" s="340"/>
      <c r="C228" s="341"/>
      <c r="D228" s="342"/>
      <c r="E228" s="343"/>
      <c r="F228" s="341"/>
      <c r="G228" s="342"/>
      <c r="H228" s="343"/>
      <c r="I228" s="344"/>
      <c r="J228" s="342"/>
      <c r="K228" s="328"/>
      <c r="L228" s="328"/>
      <c r="M228" s="328"/>
      <c r="N228" s="328"/>
      <c r="O228" s="366"/>
      <c r="P228" s="366"/>
    </row>
    <row r="229" spans="1:16" x14ac:dyDescent="0.25">
      <c r="A229" s="339"/>
      <c r="B229" s="340"/>
      <c r="C229" s="341"/>
      <c r="D229" s="342"/>
      <c r="E229" s="343"/>
      <c r="F229" s="341"/>
      <c r="G229" s="342"/>
      <c r="H229" s="343"/>
      <c r="I229" s="344"/>
      <c r="J229" s="342"/>
      <c r="K229" s="328"/>
      <c r="L229" s="328"/>
      <c r="M229" s="328"/>
      <c r="N229" s="328"/>
      <c r="O229" s="366"/>
      <c r="P229" s="366"/>
    </row>
    <row r="230" spans="1:16" x14ac:dyDescent="0.25">
      <c r="A230" s="339"/>
      <c r="B230" s="340"/>
      <c r="C230" s="341"/>
      <c r="D230" s="342"/>
      <c r="E230" s="343"/>
      <c r="F230" s="341"/>
      <c r="G230" s="342"/>
      <c r="H230" s="343"/>
      <c r="I230" s="344"/>
      <c r="J230" s="342"/>
      <c r="K230" s="328"/>
      <c r="L230" s="328"/>
      <c r="M230" s="328"/>
      <c r="N230" s="328"/>
      <c r="O230" s="366"/>
      <c r="P230" s="366"/>
    </row>
    <row r="231" spans="1:16" x14ac:dyDescent="0.25">
      <c r="A231" s="339"/>
      <c r="B231" s="340"/>
      <c r="C231" s="341"/>
      <c r="D231" s="342"/>
      <c r="E231" s="343"/>
      <c r="F231" s="341"/>
      <c r="G231" s="342"/>
      <c r="H231" s="343"/>
      <c r="I231" s="344"/>
      <c r="J231" s="342"/>
      <c r="K231" s="328"/>
      <c r="L231" s="328"/>
      <c r="M231" s="328"/>
      <c r="N231" s="328"/>
      <c r="O231" s="366"/>
      <c r="P231" s="366"/>
    </row>
    <row r="232" spans="1:16" x14ac:dyDescent="0.25">
      <c r="A232" s="339"/>
      <c r="B232" s="340"/>
      <c r="C232" s="341"/>
      <c r="D232" s="342"/>
      <c r="E232" s="343"/>
      <c r="F232" s="341"/>
      <c r="G232" s="342"/>
      <c r="H232" s="343"/>
      <c r="I232" s="344"/>
      <c r="J232" s="342"/>
      <c r="K232" s="328"/>
      <c r="L232" s="328"/>
      <c r="M232" s="328"/>
      <c r="N232" s="328"/>
      <c r="O232" s="366"/>
      <c r="P232" s="366"/>
    </row>
    <row r="233" spans="1:16" x14ac:dyDescent="0.25">
      <c r="A233" s="339"/>
      <c r="B233" s="340"/>
      <c r="C233" s="341"/>
      <c r="D233" s="342"/>
      <c r="E233" s="343"/>
      <c r="F233" s="341"/>
      <c r="G233" s="342"/>
      <c r="H233" s="343"/>
      <c r="I233" s="344"/>
      <c r="J233" s="342"/>
      <c r="K233" s="328"/>
      <c r="L233" s="328"/>
      <c r="M233" s="328"/>
      <c r="N233" s="328"/>
      <c r="O233" s="366"/>
      <c r="P233" s="366"/>
    </row>
    <row r="234" spans="1:16" x14ac:dyDescent="0.25">
      <c r="A234" s="339"/>
      <c r="B234" s="340"/>
      <c r="C234" s="341"/>
      <c r="D234" s="342"/>
      <c r="E234" s="343"/>
      <c r="F234" s="341"/>
      <c r="G234" s="342"/>
      <c r="H234" s="343"/>
      <c r="I234" s="344"/>
      <c r="J234" s="342"/>
      <c r="K234" s="328"/>
      <c r="L234" s="328"/>
      <c r="M234" s="328"/>
      <c r="N234" s="328"/>
      <c r="O234" s="366"/>
      <c r="P234" s="366"/>
    </row>
    <row r="235" spans="1:16" x14ac:dyDescent="0.25">
      <c r="A235" s="339"/>
      <c r="B235" s="340"/>
      <c r="C235" s="341"/>
      <c r="D235" s="342"/>
      <c r="E235" s="343"/>
      <c r="F235" s="341"/>
      <c r="G235" s="342"/>
      <c r="H235" s="343"/>
      <c r="I235" s="344"/>
      <c r="J235" s="342"/>
      <c r="K235" s="328"/>
      <c r="L235" s="328"/>
      <c r="M235" s="328"/>
      <c r="N235" s="328"/>
      <c r="O235" s="366"/>
      <c r="P235" s="366"/>
    </row>
    <row r="236" spans="1:16" x14ac:dyDescent="0.25">
      <c r="A236" s="339"/>
      <c r="B236" s="340"/>
      <c r="C236" s="341"/>
      <c r="D236" s="342"/>
      <c r="E236" s="343"/>
      <c r="F236" s="341"/>
      <c r="G236" s="342"/>
      <c r="H236" s="343"/>
      <c r="I236" s="344"/>
      <c r="J236" s="342"/>
      <c r="K236" s="328"/>
      <c r="L236" s="328"/>
      <c r="M236" s="328"/>
      <c r="N236" s="328"/>
      <c r="O236" s="366"/>
      <c r="P236" s="366"/>
    </row>
    <row r="237" spans="1:16" x14ac:dyDescent="0.25">
      <c r="A237" s="339"/>
      <c r="B237" s="340"/>
      <c r="C237" s="341"/>
      <c r="D237" s="342"/>
      <c r="E237" s="343"/>
      <c r="F237" s="341"/>
      <c r="G237" s="342"/>
      <c r="H237" s="343"/>
      <c r="I237" s="344"/>
      <c r="J237" s="342"/>
      <c r="K237" s="328"/>
      <c r="L237" s="328"/>
      <c r="M237" s="328"/>
      <c r="N237" s="328"/>
      <c r="O237" s="366"/>
      <c r="P237" s="366"/>
    </row>
    <row r="238" spans="1:16" x14ac:dyDescent="0.25">
      <c r="A238" s="339"/>
      <c r="B238" s="340"/>
      <c r="C238" s="341"/>
      <c r="D238" s="342"/>
      <c r="E238" s="343"/>
      <c r="F238" s="341"/>
      <c r="G238" s="342"/>
      <c r="H238" s="343"/>
      <c r="I238" s="344"/>
      <c r="J238" s="342"/>
      <c r="K238" s="328"/>
      <c r="L238" s="328"/>
      <c r="M238" s="328"/>
      <c r="N238" s="328"/>
      <c r="O238" s="366"/>
      <c r="P238" s="366"/>
    </row>
    <row r="239" spans="1:16" x14ac:dyDescent="0.25">
      <c r="A239" s="339"/>
      <c r="B239" s="340"/>
      <c r="C239" s="341"/>
      <c r="D239" s="342"/>
      <c r="E239" s="343"/>
      <c r="F239" s="341"/>
      <c r="G239" s="342"/>
      <c r="H239" s="343"/>
      <c r="I239" s="344"/>
      <c r="J239" s="342"/>
      <c r="K239" s="328"/>
      <c r="L239" s="328"/>
      <c r="M239" s="328"/>
      <c r="N239" s="328"/>
      <c r="O239" s="366"/>
      <c r="P239" s="366"/>
    </row>
    <row r="240" spans="1:16" x14ac:dyDescent="0.25">
      <c r="A240" s="339"/>
      <c r="B240" s="340"/>
      <c r="C240" s="341"/>
      <c r="D240" s="342"/>
      <c r="E240" s="343"/>
      <c r="F240" s="341"/>
      <c r="G240" s="342"/>
      <c r="H240" s="343"/>
      <c r="I240" s="344"/>
      <c r="J240" s="342"/>
      <c r="K240" s="328"/>
      <c r="L240" s="328"/>
      <c r="M240" s="328"/>
      <c r="N240" s="328"/>
      <c r="O240" s="366"/>
      <c r="P240" s="366"/>
    </row>
    <row r="241" spans="1:16" x14ac:dyDescent="0.25">
      <c r="A241" s="339"/>
      <c r="B241" s="340"/>
      <c r="C241" s="341"/>
      <c r="D241" s="342"/>
      <c r="E241" s="343"/>
      <c r="F241" s="341"/>
      <c r="G241" s="342"/>
      <c r="H241" s="343"/>
      <c r="I241" s="344"/>
      <c r="J241" s="342"/>
      <c r="K241" s="328"/>
      <c r="L241" s="328"/>
      <c r="M241" s="328"/>
      <c r="N241" s="328"/>
      <c r="O241" s="366"/>
      <c r="P241" s="366"/>
    </row>
    <row r="242" spans="1:16" x14ac:dyDescent="0.25">
      <c r="A242" s="339"/>
      <c r="B242" s="340"/>
      <c r="C242" s="341"/>
      <c r="D242" s="342"/>
      <c r="E242" s="343"/>
      <c r="F242" s="341"/>
      <c r="G242" s="342"/>
      <c r="H242" s="343"/>
      <c r="I242" s="344"/>
      <c r="J242" s="342"/>
      <c r="K242" s="328"/>
      <c r="L242" s="328"/>
      <c r="M242" s="328"/>
      <c r="N242" s="328"/>
      <c r="O242" s="366"/>
      <c r="P242" s="366"/>
    </row>
    <row r="243" spans="1:16" x14ac:dyDescent="0.25">
      <c r="A243" s="339"/>
      <c r="B243" s="340"/>
      <c r="C243" s="341"/>
      <c r="D243" s="342"/>
      <c r="E243" s="343"/>
      <c r="F243" s="341"/>
      <c r="G243" s="342"/>
      <c r="H243" s="343"/>
      <c r="I243" s="344"/>
      <c r="J243" s="342"/>
      <c r="K243" s="328"/>
      <c r="L243" s="328"/>
      <c r="M243" s="328"/>
      <c r="N243" s="328"/>
      <c r="O243" s="366"/>
      <c r="P243" s="366"/>
    </row>
    <row r="244" spans="1:16" x14ac:dyDescent="0.25">
      <c r="A244" s="339"/>
      <c r="B244" s="340"/>
      <c r="C244" s="341"/>
      <c r="D244" s="342"/>
      <c r="E244" s="343"/>
      <c r="F244" s="341"/>
      <c r="G244" s="342"/>
      <c r="H244" s="343"/>
      <c r="I244" s="344"/>
      <c r="J244" s="342"/>
      <c r="K244" s="328"/>
      <c r="L244" s="328"/>
      <c r="M244" s="328"/>
      <c r="N244" s="328"/>
      <c r="O244" s="366"/>
      <c r="P244" s="366"/>
    </row>
    <row r="245" spans="1:16" x14ac:dyDescent="0.25">
      <c r="A245" s="339"/>
      <c r="B245" s="340"/>
      <c r="C245" s="341"/>
      <c r="D245" s="342"/>
      <c r="E245" s="343"/>
      <c r="F245" s="341"/>
      <c r="G245" s="342"/>
      <c r="H245" s="343"/>
      <c r="I245" s="344"/>
      <c r="J245" s="342"/>
      <c r="K245" s="328"/>
      <c r="L245" s="328"/>
      <c r="M245" s="328"/>
      <c r="N245" s="328"/>
      <c r="O245" s="366"/>
      <c r="P245" s="366"/>
    </row>
    <row r="246" spans="1:16" x14ac:dyDescent="0.25">
      <c r="A246" s="339"/>
      <c r="B246" s="340"/>
      <c r="C246" s="341"/>
      <c r="D246" s="342"/>
      <c r="E246" s="343"/>
      <c r="F246" s="341"/>
      <c r="G246" s="342"/>
      <c r="H246" s="343"/>
      <c r="I246" s="344"/>
      <c r="J246" s="342"/>
      <c r="K246" s="328"/>
      <c r="L246" s="328"/>
      <c r="M246" s="328"/>
      <c r="N246" s="328"/>
      <c r="O246" s="366"/>
      <c r="P246" s="366"/>
    </row>
    <row r="247" spans="1:16" x14ac:dyDescent="0.25">
      <c r="A247" s="339"/>
      <c r="B247" s="340"/>
      <c r="C247" s="341"/>
      <c r="D247" s="342"/>
      <c r="E247" s="343"/>
      <c r="F247" s="341"/>
      <c r="G247" s="342"/>
      <c r="H247" s="343"/>
      <c r="I247" s="344"/>
      <c r="J247" s="342"/>
      <c r="K247" s="328"/>
      <c r="L247" s="328"/>
      <c r="M247" s="328"/>
      <c r="N247" s="328"/>
      <c r="O247" s="366"/>
      <c r="P247" s="366"/>
    </row>
    <row r="248" spans="1:16" x14ac:dyDescent="0.25">
      <c r="A248" s="339"/>
      <c r="B248" s="340"/>
      <c r="C248" s="341"/>
      <c r="D248" s="342"/>
      <c r="E248" s="343"/>
      <c r="F248" s="341"/>
      <c r="G248" s="342"/>
      <c r="H248" s="343"/>
      <c r="I248" s="344"/>
      <c r="J248" s="342"/>
      <c r="K248" s="328"/>
      <c r="L248" s="328"/>
      <c r="M248" s="328"/>
      <c r="N248" s="328"/>
      <c r="O248" s="366"/>
      <c r="P248" s="366"/>
    </row>
    <row r="249" spans="1:16" x14ac:dyDescent="0.25">
      <c r="A249" s="339"/>
      <c r="B249" s="340"/>
      <c r="C249" s="341"/>
      <c r="D249" s="342"/>
      <c r="E249" s="343"/>
      <c r="F249" s="341"/>
      <c r="G249" s="342"/>
      <c r="H249" s="343"/>
      <c r="I249" s="344"/>
      <c r="J249" s="342"/>
      <c r="K249" s="328"/>
      <c r="L249" s="328"/>
      <c r="M249" s="328"/>
      <c r="N249" s="328"/>
      <c r="O249" s="366"/>
      <c r="P249" s="366"/>
    </row>
    <row r="250" spans="1:16" x14ac:dyDescent="0.25">
      <c r="A250" s="339"/>
      <c r="B250" s="340"/>
      <c r="C250" s="341"/>
      <c r="D250" s="342"/>
      <c r="E250" s="343"/>
      <c r="F250" s="341"/>
      <c r="G250" s="342"/>
      <c r="H250" s="343"/>
      <c r="I250" s="344"/>
      <c r="J250" s="342"/>
      <c r="K250" s="328"/>
      <c r="L250" s="328"/>
      <c r="M250" s="328"/>
      <c r="N250" s="328"/>
      <c r="O250" s="366"/>
      <c r="P250" s="366"/>
    </row>
    <row r="251" spans="1:16" x14ac:dyDescent="0.25">
      <c r="A251" s="339"/>
      <c r="B251" s="340"/>
      <c r="C251" s="341"/>
      <c r="D251" s="342"/>
      <c r="E251" s="343"/>
      <c r="F251" s="341"/>
      <c r="G251" s="342"/>
      <c r="H251" s="343"/>
      <c r="I251" s="344"/>
      <c r="J251" s="342"/>
      <c r="K251" s="328"/>
      <c r="L251" s="328"/>
      <c r="M251" s="328"/>
      <c r="N251" s="328"/>
      <c r="O251" s="366"/>
      <c r="P251" s="366"/>
    </row>
    <row r="252" spans="1:16" x14ac:dyDescent="0.25">
      <c r="A252" s="339"/>
      <c r="B252" s="340"/>
      <c r="C252" s="341"/>
      <c r="D252" s="342"/>
      <c r="E252" s="343"/>
      <c r="F252" s="341"/>
      <c r="G252" s="342"/>
      <c r="H252" s="343"/>
      <c r="I252" s="344"/>
      <c r="J252" s="342"/>
      <c r="K252" s="328"/>
      <c r="L252" s="328"/>
      <c r="M252" s="328"/>
      <c r="N252" s="328"/>
      <c r="O252" s="366"/>
      <c r="P252" s="366"/>
    </row>
    <row r="253" spans="1:16" x14ac:dyDescent="0.25">
      <c r="A253" s="339"/>
      <c r="B253" s="340"/>
      <c r="C253" s="341"/>
      <c r="D253" s="342"/>
      <c r="E253" s="343"/>
      <c r="F253" s="341"/>
      <c r="G253" s="342"/>
      <c r="H253" s="343"/>
      <c r="I253" s="344"/>
      <c r="J253" s="342"/>
      <c r="K253" s="328"/>
      <c r="L253" s="328"/>
      <c r="M253" s="328"/>
      <c r="N253" s="328"/>
      <c r="O253" s="366"/>
      <c r="P253" s="366"/>
    </row>
    <row r="254" spans="1:16" x14ac:dyDescent="0.25">
      <c r="A254" s="339"/>
      <c r="B254" s="340"/>
      <c r="C254" s="341"/>
      <c r="D254" s="342"/>
      <c r="E254" s="343"/>
      <c r="F254" s="341"/>
      <c r="G254" s="342"/>
      <c r="H254" s="343"/>
      <c r="I254" s="344"/>
      <c r="J254" s="342"/>
      <c r="K254" s="328"/>
      <c r="L254" s="328"/>
      <c r="M254" s="328"/>
      <c r="N254" s="328"/>
      <c r="O254" s="366"/>
      <c r="P254" s="366"/>
    </row>
    <row r="255" spans="1:16" x14ac:dyDescent="0.25">
      <c r="A255" s="339"/>
      <c r="B255" s="340"/>
      <c r="C255" s="341"/>
      <c r="D255" s="342"/>
      <c r="E255" s="343"/>
      <c r="F255" s="341"/>
      <c r="G255" s="342"/>
      <c r="H255" s="343"/>
      <c r="I255" s="344"/>
      <c r="J255" s="342"/>
      <c r="K255" s="328"/>
      <c r="L255" s="328"/>
      <c r="M255" s="328"/>
      <c r="N255" s="328"/>
      <c r="O255" s="366"/>
      <c r="P255" s="366"/>
    </row>
    <row r="256" spans="1:16" x14ac:dyDescent="0.25">
      <c r="A256" s="339"/>
      <c r="B256" s="340"/>
      <c r="C256" s="341"/>
      <c r="D256" s="342"/>
      <c r="E256" s="343"/>
      <c r="F256" s="341"/>
      <c r="G256" s="342"/>
      <c r="H256" s="343"/>
      <c r="I256" s="344"/>
      <c r="J256" s="342"/>
      <c r="K256" s="328"/>
      <c r="L256" s="328"/>
      <c r="M256" s="328"/>
      <c r="N256" s="328"/>
      <c r="O256" s="366"/>
      <c r="P256" s="366"/>
    </row>
    <row r="257" spans="1:16" x14ac:dyDescent="0.25">
      <c r="A257" s="339"/>
      <c r="B257" s="340"/>
      <c r="C257" s="341"/>
      <c r="D257" s="342"/>
      <c r="E257" s="343"/>
      <c r="F257" s="341"/>
      <c r="G257" s="342"/>
      <c r="H257" s="343"/>
      <c r="I257" s="344"/>
      <c r="J257" s="342"/>
      <c r="K257" s="328"/>
      <c r="L257" s="328"/>
      <c r="M257" s="328"/>
      <c r="N257" s="328"/>
      <c r="O257" s="366"/>
      <c r="P257" s="366"/>
    </row>
    <row r="258" spans="1:16" x14ac:dyDescent="0.25">
      <c r="A258" s="339"/>
      <c r="B258" s="340"/>
      <c r="C258" s="341"/>
      <c r="D258" s="342"/>
      <c r="E258" s="343"/>
      <c r="F258" s="341"/>
      <c r="G258" s="342"/>
      <c r="H258" s="343"/>
      <c r="I258" s="344"/>
      <c r="J258" s="342"/>
      <c r="K258" s="328"/>
      <c r="L258" s="328"/>
      <c r="M258" s="328"/>
      <c r="N258" s="328"/>
      <c r="O258" s="366"/>
      <c r="P258" s="366"/>
    </row>
    <row r="259" spans="1:16" x14ac:dyDescent="0.25">
      <c r="A259" s="339"/>
      <c r="B259" s="340"/>
      <c r="C259" s="341"/>
      <c r="D259" s="342"/>
      <c r="E259" s="343"/>
      <c r="F259" s="341"/>
      <c r="G259" s="342"/>
      <c r="H259" s="343"/>
      <c r="I259" s="344"/>
      <c r="J259" s="342"/>
      <c r="K259" s="328"/>
      <c r="L259" s="328"/>
      <c r="M259" s="328"/>
      <c r="N259" s="328"/>
      <c r="O259" s="366"/>
      <c r="P259" s="366"/>
    </row>
    <row r="260" spans="1:16" x14ac:dyDescent="0.25">
      <c r="A260" s="339"/>
      <c r="B260" s="340"/>
      <c r="C260" s="341"/>
      <c r="D260" s="342"/>
      <c r="E260" s="343"/>
      <c r="F260" s="341"/>
      <c r="G260" s="342"/>
      <c r="H260" s="343"/>
      <c r="I260" s="344"/>
      <c r="J260" s="342"/>
      <c r="K260" s="328"/>
      <c r="L260" s="328"/>
      <c r="M260" s="328"/>
      <c r="N260" s="328"/>
      <c r="O260" s="366"/>
      <c r="P260" s="366"/>
    </row>
    <row r="261" spans="1:16" x14ac:dyDescent="0.25">
      <c r="A261" s="339"/>
      <c r="B261" s="340"/>
      <c r="C261" s="341"/>
      <c r="D261" s="342"/>
      <c r="E261" s="343"/>
      <c r="F261" s="341"/>
      <c r="G261" s="342"/>
      <c r="H261" s="343"/>
      <c r="I261" s="344"/>
      <c r="J261" s="342"/>
      <c r="K261" s="328"/>
      <c r="L261" s="328"/>
      <c r="M261" s="328"/>
      <c r="N261" s="328"/>
      <c r="O261" s="366"/>
      <c r="P261" s="366"/>
    </row>
    <row r="262" spans="1:16" x14ac:dyDescent="0.25">
      <c r="A262" s="339"/>
      <c r="B262" s="340"/>
      <c r="C262" s="341"/>
      <c r="D262" s="342"/>
      <c r="E262" s="343"/>
      <c r="F262" s="341"/>
      <c r="G262" s="342"/>
      <c r="H262" s="343"/>
      <c r="I262" s="344"/>
      <c r="J262" s="342"/>
      <c r="K262" s="328"/>
      <c r="L262" s="328"/>
      <c r="M262" s="328"/>
      <c r="N262" s="328"/>
      <c r="O262" s="366"/>
      <c r="P262" s="366"/>
    </row>
    <row r="263" spans="1:16" x14ac:dyDescent="0.25">
      <c r="A263" s="339"/>
      <c r="B263" s="340"/>
      <c r="C263" s="341"/>
      <c r="D263" s="342"/>
      <c r="E263" s="343"/>
      <c r="F263" s="341"/>
      <c r="G263" s="342"/>
      <c r="H263" s="343"/>
      <c r="I263" s="344"/>
      <c r="J263" s="342"/>
      <c r="K263" s="328"/>
      <c r="L263" s="328"/>
      <c r="M263" s="328"/>
      <c r="N263" s="328"/>
      <c r="O263" s="366"/>
      <c r="P263" s="366"/>
    </row>
    <row r="264" spans="1:16" x14ac:dyDescent="0.25">
      <c r="A264" s="339"/>
      <c r="B264" s="340"/>
      <c r="C264" s="341"/>
      <c r="D264" s="342"/>
      <c r="E264" s="343"/>
      <c r="F264" s="341"/>
      <c r="G264" s="342"/>
      <c r="H264" s="343"/>
      <c r="I264" s="344"/>
      <c r="J264" s="342"/>
      <c r="K264" s="328"/>
      <c r="L264" s="328"/>
      <c r="M264" s="328"/>
      <c r="N264" s="328"/>
      <c r="O264" s="366"/>
      <c r="P264" s="366"/>
    </row>
    <row r="265" spans="1:16" x14ac:dyDescent="0.25">
      <c r="A265" s="339"/>
      <c r="B265" s="340"/>
      <c r="C265" s="341"/>
      <c r="D265" s="342"/>
      <c r="E265" s="343"/>
      <c r="F265" s="341"/>
      <c r="G265" s="342"/>
      <c r="H265" s="343"/>
      <c r="I265" s="344"/>
      <c r="J265" s="342"/>
      <c r="K265" s="328"/>
      <c r="L265" s="328"/>
      <c r="M265" s="328"/>
      <c r="N265" s="328"/>
      <c r="O265" s="366"/>
      <c r="P265" s="366"/>
    </row>
    <row r="266" spans="1:16" x14ac:dyDescent="0.25">
      <c r="A266" s="339"/>
      <c r="B266" s="340"/>
      <c r="C266" s="341"/>
      <c r="D266" s="342"/>
      <c r="E266" s="343"/>
      <c r="F266" s="341"/>
      <c r="G266" s="342"/>
      <c r="H266" s="343"/>
      <c r="I266" s="344"/>
      <c r="J266" s="342"/>
      <c r="K266" s="328"/>
      <c r="L266" s="328"/>
      <c r="M266" s="328"/>
      <c r="N266" s="328"/>
      <c r="O266" s="366"/>
      <c r="P266" s="366"/>
    </row>
    <row r="267" spans="1:16" x14ac:dyDescent="0.25">
      <c r="A267" s="339"/>
      <c r="B267" s="340"/>
      <c r="C267" s="341"/>
      <c r="D267" s="342"/>
      <c r="E267" s="343"/>
      <c r="F267" s="341"/>
      <c r="G267" s="342"/>
      <c r="H267" s="343"/>
      <c r="I267" s="344"/>
      <c r="J267" s="342"/>
      <c r="K267" s="328"/>
      <c r="L267" s="328"/>
      <c r="M267" s="328"/>
      <c r="N267" s="328"/>
      <c r="O267" s="366"/>
      <c r="P267" s="366"/>
    </row>
    <row r="268" spans="1:16" x14ac:dyDescent="0.25">
      <c r="A268" s="339"/>
      <c r="B268" s="340"/>
      <c r="C268" s="341"/>
      <c r="D268" s="342"/>
      <c r="E268" s="343"/>
      <c r="F268" s="341"/>
      <c r="G268" s="342"/>
      <c r="H268" s="343"/>
      <c r="I268" s="344"/>
      <c r="J268" s="342"/>
      <c r="K268" s="328"/>
      <c r="L268" s="328"/>
      <c r="M268" s="328"/>
      <c r="N268" s="328"/>
      <c r="O268" s="366"/>
      <c r="P268" s="366"/>
    </row>
    <row r="269" spans="1:16" x14ac:dyDescent="0.25">
      <c r="A269" s="339"/>
      <c r="B269" s="340"/>
      <c r="C269" s="341"/>
      <c r="D269" s="342"/>
      <c r="E269" s="343"/>
      <c r="F269" s="341"/>
      <c r="G269" s="342"/>
      <c r="H269" s="343"/>
      <c r="I269" s="344"/>
      <c r="J269" s="342"/>
      <c r="K269" s="328"/>
      <c r="L269" s="328"/>
      <c r="M269" s="328"/>
      <c r="N269" s="328"/>
      <c r="O269" s="366"/>
      <c r="P269" s="366"/>
    </row>
    <row r="270" spans="1:16" x14ac:dyDescent="0.25">
      <c r="A270" s="339"/>
      <c r="B270" s="340"/>
      <c r="C270" s="341"/>
      <c r="D270" s="342"/>
      <c r="E270" s="343"/>
      <c r="F270" s="341"/>
      <c r="G270" s="342"/>
      <c r="H270" s="343"/>
      <c r="I270" s="344"/>
      <c r="J270" s="342"/>
      <c r="K270" s="328"/>
      <c r="L270" s="328"/>
      <c r="M270" s="328"/>
      <c r="N270" s="328"/>
      <c r="O270" s="366"/>
      <c r="P270" s="366"/>
    </row>
    <row r="271" spans="1:16" x14ac:dyDescent="0.25">
      <c r="A271" s="339"/>
      <c r="B271" s="340"/>
      <c r="C271" s="341"/>
      <c r="D271" s="342"/>
      <c r="E271" s="343"/>
      <c r="F271" s="341"/>
      <c r="G271" s="342"/>
      <c r="H271" s="343"/>
      <c r="I271" s="344"/>
      <c r="J271" s="342"/>
      <c r="K271" s="328"/>
      <c r="L271" s="328"/>
      <c r="M271" s="328"/>
      <c r="N271" s="328"/>
      <c r="O271" s="366"/>
      <c r="P271" s="366"/>
    </row>
    <row r="272" spans="1:16" x14ac:dyDescent="0.25">
      <c r="A272" s="339"/>
      <c r="B272" s="340"/>
      <c r="C272" s="341"/>
      <c r="D272" s="342"/>
      <c r="E272" s="343"/>
      <c r="F272" s="341"/>
      <c r="G272" s="342"/>
      <c r="H272" s="343"/>
      <c r="I272" s="344"/>
      <c r="J272" s="342"/>
      <c r="K272" s="328"/>
      <c r="L272" s="328"/>
      <c r="M272" s="328"/>
      <c r="N272" s="328"/>
      <c r="O272" s="366"/>
      <c r="P272" s="366"/>
    </row>
    <row r="273" spans="1:16" x14ac:dyDescent="0.25">
      <c r="A273" s="339"/>
      <c r="B273" s="340"/>
      <c r="C273" s="341"/>
      <c r="D273" s="342"/>
      <c r="E273" s="343"/>
      <c r="F273" s="341"/>
      <c r="G273" s="342"/>
      <c r="H273" s="343"/>
      <c r="I273" s="344"/>
      <c r="J273" s="342"/>
      <c r="K273" s="328"/>
      <c r="L273" s="328"/>
      <c r="M273" s="328"/>
      <c r="N273" s="328"/>
      <c r="O273" s="366"/>
      <c r="P273" s="366"/>
    </row>
    <row r="274" spans="1:16" x14ac:dyDescent="0.25">
      <c r="A274" s="339"/>
      <c r="B274" s="340"/>
      <c r="C274" s="341"/>
      <c r="D274" s="342"/>
      <c r="E274" s="343"/>
      <c r="F274" s="341"/>
      <c r="G274" s="342"/>
      <c r="H274" s="343"/>
      <c r="I274" s="344"/>
      <c r="J274" s="342"/>
      <c r="K274" s="328"/>
      <c r="L274" s="328"/>
      <c r="M274" s="328"/>
      <c r="N274" s="328"/>
      <c r="O274" s="366"/>
      <c r="P274" s="366"/>
    </row>
    <row r="275" spans="1:16" x14ac:dyDescent="0.25">
      <c r="A275" s="339"/>
      <c r="B275" s="340"/>
      <c r="C275" s="341"/>
      <c r="D275" s="342"/>
      <c r="E275" s="343"/>
      <c r="F275" s="341"/>
      <c r="G275" s="342"/>
      <c r="H275" s="343"/>
      <c r="I275" s="344"/>
      <c r="J275" s="342"/>
      <c r="K275" s="328"/>
      <c r="L275" s="328"/>
      <c r="M275" s="328"/>
      <c r="N275" s="328"/>
      <c r="O275" s="366"/>
      <c r="P275" s="366"/>
    </row>
    <row r="276" spans="1:16" x14ac:dyDescent="0.25">
      <c r="A276" s="339"/>
      <c r="B276" s="340"/>
      <c r="C276" s="341"/>
      <c r="D276" s="342"/>
      <c r="E276" s="343"/>
      <c r="F276" s="341"/>
      <c r="G276" s="342"/>
      <c r="H276" s="343"/>
      <c r="I276" s="344"/>
      <c r="J276" s="342"/>
      <c r="K276" s="328"/>
      <c r="L276" s="328"/>
      <c r="M276" s="328"/>
      <c r="N276" s="328"/>
      <c r="O276" s="366"/>
      <c r="P276" s="366"/>
    </row>
    <row r="277" spans="1:16" x14ac:dyDescent="0.25">
      <c r="A277" s="339"/>
      <c r="B277" s="340"/>
      <c r="C277" s="341"/>
      <c r="D277" s="342"/>
      <c r="E277" s="343"/>
      <c r="F277" s="341"/>
      <c r="G277" s="342"/>
      <c r="H277" s="343"/>
      <c r="I277" s="344"/>
      <c r="J277" s="342"/>
      <c r="K277" s="328"/>
      <c r="L277" s="328"/>
      <c r="M277" s="328"/>
      <c r="N277" s="328"/>
      <c r="O277" s="366"/>
      <c r="P277" s="366"/>
    </row>
    <row r="278" spans="1:16" x14ac:dyDescent="0.25">
      <c r="A278" s="339"/>
      <c r="B278" s="340"/>
      <c r="C278" s="341"/>
      <c r="D278" s="342"/>
      <c r="E278" s="343"/>
      <c r="F278" s="341"/>
      <c r="G278" s="342"/>
      <c r="H278" s="343"/>
      <c r="I278" s="344"/>
      <c r="J278" s="342"/>
      <c r="K278" s="328"/>
      <c r="L278" s="328"/>
      <c r="M278" s="328"/>
      <c r="N278" s="328"/>
      <c r="O278" s="366"/>
      <c r="P278" s="366"/>
    </row>
    <row r="279" spans="1:16" x14ac:dyDescent="0.25">
      <c r="A279" s="339"/>
      <c r="B279" s="340"/>
      <c r="C279" s="341"/>
      <c r="D279" s="342"/>
      <c r="E279" s="343"/>
      <c r="F279" s="341"/>
      <c r="G279" s="342"/>
      <c r="H279" s="343"/>
      <c r="I279" s="344"/>
      <c r="J279" s="342"/>
      <c r="K279" s="328"/>
      <c r="L279" s="328"/>
      <c r="M279" s="328"/>
      <c r="N279" s="328"/>
      <c r="O279" s="366"/>
      <c r="P279" s="366"/>
    </row>
    <row r="280" spans="1:16" x14ac:dyDescent="0.25">
      <c r="A280" s="339"/>
      <c r="B280" s="340"/>
      <c r="C280" s="341"/>
      <c r="D280" s="342"/>
      <c r="E280" s="343"/>
      <c r="F280" s="341"/>
      <c r="G280" s="342"/>
      <c r="H280" s="343"/>
      <c r="I280" s="344"/>
      <c r="J280" s="342"/>
      <c r="K280" s="328"/>
      <c r="L280" s="328"/>
      <c r="M280" s="328"/>
      <c r="N280" s="328"/>
      <c r="O280" s="366"/>
      <c r="P280" s="366"/>
    </row>
    <row r="281" spans="1:16" x14ac:dyDescent="0.25">
      <c r="A281" s="339"/>
      <c r="B281" s="340"/>
      <c r="C281" s="341"/>
      <c r="D281" s="342"/>
      <c r="E281" s="343"/>
      <c r="F281" s="341"/>
      <c r="G281" s="342"/>
      <c r="H281" s="343"/>
      <c r="I281" s="344"/>
      <c r="J281" s="342"/>
      <c r="K281" s="328"/>
      <c r="L281" s="328"/>
      <c r="M281" s="328"/>
      <c r="N281" s="328"/>
      <c r="O281" s="366"/>
      <c r="P281" s="366"/>
    </row>
    <row r="282" spans="1:16" x14ac:dyDescent="0.25">
      <c r="A282" s="339"/>
      <c r="B282" s="340"/>
      <c r="C282" s="341"/>
      <c r="D282" s="342"/>
      <c r="E282" s="343"/>
      <c r="F282" s="341"/>
      <c r="G282" s="342"/>
      <c r="H282" s="343"/>
      <c r="I282" s="344"/>
      <c r="J282" s="342"/>
      <c r="K282" s="328"/>
      <c r="L282" s="328"/>
      <c r="M282" s="328"/>
      <c r="N282" s="328"/>
      <c r="O282" s="366"/>
      <c r="P282" s="366"/>
    </row>
    <row r="283" spans="1:16" x14ac:dyDescent="0.25">
      <c r="A283" s="339"/>
      <c r="B283" s="340"/>
      <c r="C283" s="341"/>
      <c r="D283" s="342"/>
      <c r="E283" s="343"/>
      <c r="F283" s="341"/>
      <c r="G283" s="342"/>
      <c r="H283" s="343"/>
      <c r="I283" s="344"/>
      <c r="J283" s="342"/>
      <c r="K283" s="328"/>
      <c r="L283" s="328"/>
      <c r="M283" s="328"/>
      <c r="N283" s="328"/>
      <c r="O283" s="366"/>
      <c r="P283" s="366"/>
    </row>
    <row r="284" spans="1:16" x14ac:dyDescent="0.25">
      <c r="A284" s="339"/>
      <c r="B284" s="340"/>
      <c r="C284" s="341"/>
      <c r="D284" s="342"/>
      <c r="E284" s="343"/>
      <c r="F284" s="341"/>
      <c r="G284" s="342"/>
      <c r="H284" s="343"/>
      <c r="I284" s="344"/>
      <c r="J284" s="342"/>
      <c r="K284" s="328"/>
      <c r="L284" s="328"/>
      <c r="M284" s="328"/>
      <c r="N284" s="328"/>
      <c r="O284" s="366"/>
      <c r="P284" s="366"/>
    </row>
    <row r="285" spans="1:16" x14ac:dyDescent="0.25">
      <c r="A285" s="339"/>
      <c r="B285" s="340"/>
      <c r="C285" s="341"/>
      <c r="D285" s="342"/>
      <c r="E285" s="343"/>
      <c r="F285" s="341"/>
      <c r="G285" s="342"/>
      <c r="H285" s="343"/>
      <c r="I285" s="344"/>
      <c r="J285" s="342"/>
      <c r="K285" s="328"/>
      <c r="L285" s="328"/>
      <c r="M285" s="328"/>
      <c r="N285" s="328"/>
      <c r="O285" s="366"/>
      <c r="P285" s="366"/>
    </row>
    <row r="286" spans="1:16" x14ac:dyDescent="0.25">
      <c r="A286" s="339"/>
      <c r="B286" s="340"/>
      <c r="C286" s="341"/>
      <c r="D286" s="342"/>
      <c r="E286" s="343"/>
      <c r="F286" s="341"/>
      <c r="G286" s="342"/>
      <c r="H286" s="343"/>
      <c r="I286" s="344"/>
      <c r="J286" s="342"/>
      <c r="K286" s="328"/>
      <c r="L286" s="328"/>
      <c r="M286" s="328"/>
      <c r="N286" s="328"/>
      <c r="O286" s="366"/>
      <c r="P286" s="366"/>
    </row>
    <row r="287" spans="1:16" x14ac:dyDescent="0.25">
      <c r="A287" s="339"/>
      <c r="B287" s="340"/>
      <c r="C287" s="341"/>
      <c r="D287" s="342"/>
      <c r="E287" s="343"/>
      <c r="F287" s="341"/>
      <c r="G287" s="342"/>
      <c r="H287" s="343"/>
      <c r="I287" s="344"/>
      <c r="J287" s="342"/>
      <c r="K287" s="328"/>
      <c r="L287" s="328"/>
      <c r="M287" s="328"/>
      <c r="N287" s="328"/>
      <c r="O287" s="366"/>
      <c r="P287" s="366"/>
    </row>
    <row r="288" spans="1:16" x14ac:dyDescent="0.25">
      <c r="A288" s="339"/>
      <c r="B288" s="340"/>
      <c r="C288" s="341"/>
      <c r="D288" s="342"/>
      <c r="E288" s="343"/>
      <c r="F288" s="341"/>
      <c r="G288" s="342"/>
      <c r="H288" s="343"/>
      <c r="I288" s="344"/>
      <c r="J288" s="342"/>
      <c r="K288" s="328"/>
      <c r="L288" s="328"/>
      <c r="M288" s="328"/>
      <c r="N288" s="328"/>
      <c r="O288" s="366"/>
      <c r="P288" s="366"/>
    </row>
    <row r="289" spans="1:16" x14ac:dyDescent="0.25">
      <c r="A289" s="339"/>
      <c r="B289" s="340"/>
      <c r="C289" s="341"/>
      <c r="D289" s="342"/>
      <c r="E289" s="343"/>
      <c r="F289" s="341"/>
      <c r="G289" s="342"/>
      <c r="H289" s="343"/>
      <c r="I289" s="344"/>
      <c r="J289" s="342"/>
      <c r="K289" s="328"/>
      <c r="L289" s="328"/>
      <c r="M289" s="328"/>
      <c r="N289" s="328"/>
      <c r="O289" s="366"/>
      <c r="P289" s="366"/>
    </row>
    <row r="290" spans="1:16" x14ac:dyDescent="0.25">
      <c r="A290" s="339"/>
      <c r="B290" s="340"/>
      <c r="C290" s="341"/>
      <c r="D290" s="342"/>
      <c r="E290" s="343"/>
      <c r="F290" s="341"/>
      <c r="G290" s="342"/>
      <c r="H290" s="343"/>
      <c r="I290" s="344"/>
      <c r="J290" s="342"/>
      <c r="K290" s="328"/>
      <c r="L290" s="328"/>
      <c r="M290" s="328"/>
      <c r="N290" s="328"/>
      <c r="O290" s="366"/>
      <c r="P290" s="366"/>
    </row>
    <row r="291" spans="1:16" x14ac:dyDescent="0.25">
      <c r="A291" s="339"/>
      <c r="B291" s="340"/>
      <c r="C291" s="341"/>
      <c r="D291" s="342"/>
      <c r="E291" s="343"/>
      <c r="F291" s="341"/>
      <c r="G291" s="342"/>
      <c r="H291" s="343"/>
      <c r="I291" s="344"/>
      <c r="J291" s="342"/>
      <c r="K291" s="328"/>
      <c r="L291" s="328"/>
      <c r="M291" s="328"/>
      <c r="N291" s="328"/>
      <c r="O291" s="366"/>
      <c r="P291" s="366"/>
    </row>
    <row r="292" spans="1:16" x14ac:dyDescent="0.25">
      <c r="A292" s="339"/>
      <c r="B292" s="340"/>
      <c r="C292" s="341"/>
      <c r="D292" s="342"/>
      <c r="E292" s="343"/>
      <c r="F292" s="341"/>
      <c r="G292" s="342"/>
      <c r="H292" s="343"/>
      <c r="I292" s="344"/>
      <c r="J292" s="342"/>
      <c r="K292" s="328"/>
      <c r="L292" s="328"/>
      <c r="M292" s="328"/>
      <c r="N292" s="328"/>
      <c r="O292" s="366"/>
      <c r="P292" s="366"/>
    </row>
    <row r="293" spans="1:16" x14ac:dyDescent="0.25">
      <c r="A293" s="339"/>
      <c r="B293" s="340"/>
      <c r="C293" s="341"/>
      <c r="D293" s="342"/>
      <c r="E293" s="343"/>
      <c r="F293" s="341"/>
      <c r="G293" s="342"/>
      <c r="H293" s="343"/>
      <c r="I293" s="344"/>
      <c r="J293" s="342"/>
      <c r="K293" s="328"/>
      <c r="L293" s="328"/>
      <c r="M293" s="328"/>
      <c r="N293" s="328"/>
      <c r="O293" s="366"/>
      <c r="P293" s="366"/>
    </row>
    <row r="294" spans="1:16" x14ac:dyDescent="0.25">
      <c r="A294" s="339"/>
      <c r="B294" s="340"/>
      <c r="C294" s="341"/>
      <c r="D294" s="342"/>
      <c r="E294" s="343"/>
      <c r="F294" s="341"/>
      <c r="G294" s="342"/>
      <c r="H294" s="343"/>
      <c r="I294" s="344"/>
      <c r="J294" s="342"/>
      <c r="K294" s="328"/>
      <c r="L294" s="328"/>
      <c r="M294" s="328"/>
      <c r="N294" s="328"/>
      <c r="O294" s="366"/>
      <c r="P294" s="366"/>
    </row>
    <row r="295" spans="1:16" x14ac:dyDescent="0.25">
      <c r="A295" s="339"/>
      <c r="B295" s="340"/>
      <c r="C295" s="341"/>
      <c r="D295" s="342"/>
      <c r="E295" s="343"/>
      <c r="F295" s="341"/>
      <c r="G295" s="342"/>
      <c r="H295" s="343"/>
      <c r="I295" s="344"/>
      <c r="J295" s="342"/>
      <c r="K295" s="328"/>
      <c r="L295" s="328"/>
      <c r="M295" s="328"/>
      <c r="N295" s="328"/>
      <c r="O295" s="366"/>
      <c r="P295" s="366"/>
    </row>
    <row r="296" spans="1:16" x14ac:dyDescent="0.25">
      <c r="A296" s="339"/>
      <c r="B296" s="340"/>
      <c r="C296" s="341"/>
      <c r="D296" s="342"/>
      <c r="E296" s="343"/>
      <c r="F296" s="341"/>
      <c r="G296" s="342"/>
      <c r="H296" s="343"/>
      <c r="I296" s="344"/>
      <c r="J296" s="342"/>
      <c r="K296" s="328"/>
      <c r="L296" s="328"/>
      <c r="M296" s="328"/>
      <c r="N296" s="328"/>
      <c r="O296" s="366"/>
      <c r="P296" s="366"/>
    </row>
    <row r="297" spans="1:16" x14ac:dyDescent="0.25">
      <c r="A297" s="339"/>
      <c r="B297" s="340"/>
      <c r="C297" s="341"/>
      <c r="D297" s="342"/>
      <c r="E297" s="343"/>
      <c r="F297" s="341"/>
      <c r="G297" s="342"/>
      <c r="H297" s="343"/>
      <c r="I297" s="344"/>
      <c r="J297" s="342"/>
      <c r="K297" s="328"/>
      <c r="L297" s="328"/>
      <c r="M297" s="328"/>
      <c r="N297" s="328"/>
      <c r="O297" s="366"/>
      <c r="P297" s="366"/>
    </row>
    <row r="298" spans="1:16" x14ac:dyDescent="0.25">
      <c r="A298" s="339"/>
      <c r="B298" s="340"/>
      <c r="C298" s="341"/>
      <c r="D298" s="342"/>
      <c r="E298" s="343"/>
      <c r="F298" s="341"/>
      <c r="G298" s="342"/>
      <c r="H298" s="343"/>
      <c r="I298" s="344"/>
      <c r="J298" s="342"/>
      <c r="K298" s="328"/>
      <c r="L298" s="328"/>
      <c r="M298" s="328"/>
      <c r="N298" s="328"/>
      <c r="O298" s="366"/>
      <c r="P298" s="366"/>
    </row>
    <row r="299" spans="1:16" x14ac:dyDescent="0.25">
      <c r="A299" s="339"/>
      <c r="B299" s="340"/>
      <c r="C299" s="341"/>
      <c r="D299" s="342"/>
      <c r="E299" s="343"/>
      <c r="F299" s="341"/>
      <c r="G299" s="342"/>
      <c r="H299" s="343"/>
      <c r="I299" s="344"/>
      <c r="J299" s="342"/>
      <c r="K299" s="328"/>
      <c r="L299" s="328"/>
      <c r="M299" s="328"/>
      <c r="N299" s="328"/>
      <c r="O299" s="366"/>
      <c r="P299" s="366"/>
    </row>
    <row r="300" spans="1:16" x14ac:dyDescent="0.25">
      <c r="A300" s="339"/>
      <c r="B300" s="340"/>
      <c r="C300" s="341"/>
      <c r="D300" s="342"/>
      <c r="E300" s="343"/>
      <c r="F300" s="341"/>
      <c r="G300" s="342"/>
      <c r="H300" s="343"/>
      <c r="I300" s="344"/>
      <c r="J300" s="342"/>
      <c r="K300" s="328"/>
      <c r="L300" s="328"/>
      <c r="M300" s="328"/>
      <c r="N300" s="328"/>
      <c r="O300" s="366"/>
      <c r="P300" s="366"/>
    </row>
    <row r="301" spans="1:16" x14ac:dyDescent="0.25">
      <c r="A301" s="339"/>
      <c r="B301" s="340"/>
      <c r="C301" s="341"/>
      <c r="D301" s="342"/>
      <c r="E301" s="343"/>
      <c r="F301" s="341"/>
      <c r="G301" s="342"/>
      <c r="H301" s="343"/>
      <c r="I301" s="344"/>
      <c r="J301" s="342"/>
      <c r="K301" s="328"/>
      <c r="L301" s="328"/>
      <c r="M301" s="328"/>
      <c r="N301" s="328"/>
      <c r="O301" s="366"/>
      <c r="P301" s="366"/>
    </row>
    <row r="302" spans="1:16" x14ac:dyDescent="0.25">
      <c r="A302" s="339"/>
      <c r="B302" s="340"/>
      <c r="C302" s="341"/>
      <c r="D302" s="342"/>
      <c r="E302" s="343"/>
      <c r="F302" s="341"/>
      <c r="G302" s="342"/>
      <c r="H302" s="343"/>
      <c r="I302" s="344"/>
      <c r="J302" s="342"/>
      <c r="K302" s="328"/>
      <c r="L302" s="328"/>
      <c r="M302" s="328"/>
      <c r="N302" s="328"/>
      <c r="O302" s="366"/>
      <c r="P302" s="366"/>
    </row>
    <row r="303" spans="1:16" x14ac:dyDescent="0.25">
      <c r="A303" s="339"/>
      <c r="B303" s="340"/>
      <c r="C303" s="341"/>
      <c r="D303" s="342"/>
      <c r="E303" s="343"/>
      <c r="F303" s="341"/>
      <c r="G303" s="342"/>
      <c r="H303" s="343"/>
      <c r="I303" s="344"/>
      <c r="J303" s="342"/>
      <c r="K303" s="328"/>
      <c r="L303" s="328"/>
      <c r="M303" s="328"/>
      <c r="N303" s="328"/>
      <c r="O303" s="366"/>
      <c r="P303" s="366"/>
    </row>
    <row r="304" spans="1:16" x14ac:dyDescent="0.25">
      <c r="A304" s="339"/>
      <c r="B304" s="340"/>
      <c r="C304" s="341"/>
      <c r="D304" s="342"/>
      <c r="E304" s="343"/>
      <c r="F304" s="341"/>
      <c r="G304" s="342"/>
      <c r="H304" s="343"/>
      <c r="I304" s="344"/>
      <c r="J304" s="342"/>
      <c r="K304" s="328"/>
      <c r="L304" s="328"/>
      <c r="M304" s="328"/>
      <c r="N304" s="328"/>
      <c r="O304" s="366"/>
      <c r="P304" s="366"/>
    </row>
    <row r="305" spans="1:16" x14ac:dyDescent="0.25">
      <c r="A305" s="339"/>
      <c r="B305" s="340"/>
      <c r="C305" s="341"/>
      <c r="D305" s="342"/>
      <c r="E305" s="343"/>
      <c r="F305" s="341"/>
      <c r="G305" s="342"/>
      <c r="H305" s="343"/>
      <c r="I305" s="344"/>
      <c r="J305" s="342"/>
      <c r="K305" s="328"/>
      <c r="L305" s="328"/>
      <c r="M305" s="328"/>
      <c r="N305" s="328"/>
      <c r="O305" s="366"/>
      <c r="P305" s="366"/>
    </row>
    <row r="306" spans="1:16" x14ac:dyDescent="0.25">
      <c r="A306" s="339"/>
      <c r="B306" s="340"/>
      <c r="C306" s="341"/>
      <c r="D306" s="342"/>
      <c r="E306" s="343"/>
      <c r="F306" s="341"/>
      <c r="G306" s="342"/>
      <c r="H306" s="343"/>
      <c r="I306" s="344"/>
      <c r="J306" s="342"/>
      <c r="K306" s="328"/>
      <c r="L306" s="328"/>
      <c r="M306" s="328"/>
      <c r="N306" s="328"/>
      <c r="O306" s="366"/>
      <c r="P306" s="366"/>
    </row>
    <row r="307" spans="1:16" x14ac:dyDescent="0.25">
      <c r="A307" s="339"/>
      <c r="B307" s="340"/>
      <c r="C307" s="341"/>
      <c r="D307" s="342"/>
      <c r="E307" s="343"/>
      <c r="F307" s="341"/>
      <c r="G307" s="342"/>
      <c r="H307" s="343"/>
      <c r="I307" s="344"/>
      <c r="J307" s="342"/>
      <c r="K307" s="328"/>
      <c r="L307" s="328"/>
      <c r="M307" s="328"/>
      <c r="N307" s="328"/>
      <c r="O307" s="366"/>
      <c r="P307" s="366"/>
    </row>
    <row r="308" spans="1:16" x14ac:dyDescent="0.25">
      <c r="A308" s="339"/>
      <c r="B308" s="340"/>
      <c r="C308" s="341"/>
      <c r="D308" s="342"/>
      <c r="E308" s="343"/>
      <c r="F308" s="341"/>
      <c r="G308" s="342"/>
      <c r="H308" s="343"/>
      <c r="I308" s="344"/>
      <c r="J308" s="342"/>
      <c r="K308" s="328"/>
      <c r="L308" s="328"/>
      <c r="M308" s="328"/>
      <c r="N308" s="328"/>
      <c r="O308" s="366"/>
      <c r="P308" s="366"/>
    </row>
    <row r="309" spans="1:16" x14ac:dyDescent="0.25">
      <c r="A309" s="339"/>
      <c r="B309" s="340"/>
      <c r="C309" s="341"/>
      <c r="D309" s="342"/>
      <c r="E309" s="343"/>
      <c r="F309" s="341"/>
      <c r="G309" s="342"/>
      <c r="H309" s="343"/>
      <c r="I309" s="344"/>
      <c r="J309" s="342"/>
      <c r="K309" s="328"/>
      <c r="L309" s="328"/>
      <c r="M309" s="328"/>
      <c r="N309" s="328"/>
      <c r="O309" s="366"/>
      <c r="P309" s="366"/>
    </row>
    <row r="310" spans="1:16" x14ac:dyDescent="0.25">
      <c r="A310" s="339"/>
      <c r="B310" s="340"/>
      <c r="C310" s="341"/>
      <c r="D310" s="342"/>
      <c r="E310" s="343"/>
      <c r="F310" s="341"/>
      <c r="G310" s="342"/>
      <c r="H310" s="343"/>
      <c r="I310" s="344"/>
      <c r="J310" s="342"/>
      <c r="K310" s="328"/>
      <c r="L310" s="328"/>
      <c r="M310" s="328"/>
      <c r="N310" s="328"/>
      <c r="O310" s="366"/>
      <c r="P310" s="366"/>
    </row>
    <row r="311" spans="1:16" x14ac:dyDescent="0.25">
      <c r="A311" s="339"/>
      <c r="B311" s="340"/>
      <c r="C311" s="341"/>
      <c r="D311" s="342"/>
      <c r="E311" s="343"/>
      <c r="F311" s="341"/>
      <c r="G311" s="342"/>
      <c r="H311" s="343"/>
      <c r="I311" s="344"/>
      <c r="J311" s="342"/>
      <c r="K311" s="328"/>
      <c r="L311" s="328"/>
      <c r="M311" s="328"/>
      <c r="N311" s="328"/>
      <c r="O311" s="366"/>
      <c r="P311" s="366"/>
    </row>
    <row r="312" spans="1:16" x14ac:dyDescent="0.25">
      <c r="A312" s="339"/>
      <c r="B312" s="340"/>
      <c r="C312" s="341"/>
      <c r="D312" s="342"/>
      <c r="E312" s="343"/>
      <c r="F312" s="341"/>
      <c r="G312" s="342"/>
      <c r="H312" s="343"/>
      <c r="I312" s="344"/>
      <c r="J312" s="342"/>
      <c r="K312" s="328"/>
      <c r="L312" s="328"/>
      <c r="M312" s="328"/>
      <c r="N312" s="328"/>
      <c r="O312" s="366"/>
      <c r="P312" s="366"/>
    </row>
    <row r="313" spans="1:16" x14ac:dyDescent="0.25">
      <c r="A313" s="339"/>
      <c r="B313" s="340"/>
      <c r="C313" s="341"/>
      <c r="D313" s="342"/>
      <c r="E313" s="343"/>
      <c r="F313" s="341"/>
      <c r="G313" s="342"/>
      <c r="H313" s="343"/>
      <c r="I313" s="344"/>
      <c r="J313" s="342"/>
      <c r="K313" s="328"/>
      <c r="L313" s="328"/>
      <c r="M313" s="328"/>
      <c r="N313" s="328"/>
      <c r="O313" s="366"/>
      <c r="P313" s="366"/>
    </row>
    <row r="314" spans="1:16" x14ac:dyDescent="0.25">
      <c r="A314" s="339"/>
      <c r="B314" s="340"/>
      <c r="C314" s="341"/>
      <c r="D314" s="342"/>
      <c r="E314" s="343"/>
      <c r="F314" s="341"/>
      <c r="G314" s="342"/>
      <c r="H314" s="343"/>
      <c r="I314" s="344"/>
      <c r="J314" s="342"/>
      <c r="K314" s="328"/>
      <c r="L314" s="328"/>
      <c r="M314" s="328"/>
      <c r="N314" s="328"/>
      <c r="O314" s="366"/>
      <c r="P314" s="366"/>
    </row>
    <row r="315" spans="1:16" x14ac:dyDescent="0.25">
      <c r="A315" s="339"/>
      <c r="B315" s="340"/>
      <c r="C315" s="341"/>
      <c r="D315" s="342"/>
      <c r="E315" s="343"/>
      <c r="F315" s="341"/>
      <c r="G315" s="342"/>
      <c r="H315" s="343"/>
      <c r="I315" s="344"/>
      <c r="J315" s="342"/>
      <c r="K315" s="328"/>
      <c r="L315" s="328"/>
      <c r="M315" s="328"/>
      <c r="N315" s="328"/>
      <c r="O315" s="366"/>
      <c r="P315" s="366"/>
    </row>
    <row r="316" spans="1:16" x14ac:dyDescent="0.25">
      <c r="A316" s="339"/>
      <c r="B316" s="340"/>
      <c r="C316" s="341"/>
      <c r="D316" s="342"/>
      <c r="E316" s="343"/>
      <c r="F316" s="341"/>
      <c r="G316" s="342"/>
      <c r="H316" s="343"/>
      <c r="I316" s="344"/>
      <c r="J316" s="342"/>
      <c r="K316" s="328"/>
      <c r="L316" s="328"/>
      <c r="M316" s="328"/>
      <c r="N316" s="328"/>
      <c r="O316" s="366"/>
      <c r="P316" s="366"/>
    </row>
    <row r="317" spans="1:16" x14ac:dyDescent="0.25">
      <c r="A317" s="339"/>
      <c r="B317" s="340"/>
      <c r="C317" s="341"/>
      <c r="D317" s="342"/>
      <c r="E317" s="343"/>
      <c r="F317" s="341"/>
      <c r="G317" s="342"/>
      <c r="H317" s="343"/>
      <c r="I317" s="344"/>
      <c r="J317" s="342"/>
      <c r="K317" s="328"/>
      <c r="L317" s="328"/>
      <c r="M317" s="328"/>
      <c r="N317" s="328"/>
      <c r="O317" s="366"/>
      <c r="P317" s="366"/>
    </row>
    <row r="318" spans="1:16" x14ac:dyDescent="0.25">
      <c r="A318" s="339"/>
      <c r="B318" s="340"/>
      <c r="C318" s="341"/>
      <c r="D318" s="342"/>
      <c r="E318" s="343"/>
      <c r="F318" s="341"/>
      <c r="G318" s="342"/>
      <c r="H318" s="343"/>
      <c r="I318" s="344"/>
      <c r="J318" s="342"/>
      <c r="K318" s="328"/>
      <c r="L318" s="328"/>
      <c r="M318" s="328"/>
      <c r="N318" s="328"/>
      <c r="O318" s="366"/>
      <c r="P318" s="366"/>
    </row>
    <row r="319" spans="1:16" x14ac:dyDescent="0.25">
      <c r="A319" s="339"/>
      <c r="B319" s="340"/>
      <c r="C319" s="341"/>
      <c r="D319" s="342"/>
      <c r="E319" s="343"/>
      <c r="F319" s="341"/>
      <c r="G319" s="342"/>
      <c r="H319" s="343"/>
      <c r="I319" s="344"/>
      <c r="J319" s="342"/>
      <c r="K319" s="328"/>
      <c r="L319" s="328"/>
      <c r="M319" s="328"/>
      <c r="N319" s="328"/>
      <c r="O319" s="366"/>
      <c r="P319" s="366"/>
    </row>
    <row r="320" spans="1:16" x14ac:dyDescent="0.25">
      <c r="A320" s="339"/>
      <c r="B320" s="340"/>
      <c r="C320" s="341"/>
      <c r="D320" s="342"/>
      <c r="E320" s="343"/>
      <c r="F320" s="341"/>
      <c r="G320" s="342"/>
      <c r="H320" s="343"/>
      <c r="I320" s="344"/>
      <c r="J320" s="342"/>
      <c r="K320" s="328"/>
      <c r="L320" s="328"/>
      <c r="M320" s="328"/>
      <c r="N320" s="328"/>
      <c r="O320" s="366"/>
      <c r="P320" s="366"/>
    </row>
    <row r="321" spans="1:16" x14ac:dyDescent="0.25">
      <c r="A321" s="339"/>
      <c r="B321" s="340"/>
      <c r="C321" s="341"/>
      <c r="D321" s="342"/>
      <c r="E321" s="343"/>
      <c r="F321" s="341"/>
      <c r="G321" s="342"/>
      <c r="H321" s="343"/>
      <c r="I321" s="344"/>
      <c r="J321" s="342"/>
      <c r="K321" s="328"/>
      <c r="L321" s="328"/>
      <c r="M321" s="328"/>
      <c r="N321" s="328"/>
      <c r="O321" s="366"/>
      <c r="P321" s="366"/>
    </row>
    <row r="322" spans="1:16" x14ac:dyDescent="0.25">
      <c r="A322" s="339"/>
      <c r="B322" s="340"/>
      <c r="C322" s="341"/>
      <c r="D322" s="342"/>
      <c r="E322" s="343"/>
      <c r="F322" s="341"/>
      <c r="G322" s="342"/>
      <c r="H322" s="343"/>
      <c r="I322" s="344"/>
      <c r="J322" s="342"/>
      <c r="K322" s="328"/>
      <c r="L322" s="328"/>
      <c r="M322" s="328"/>
      <c r="N322" s="328"/>
      <c r="O322" s="366"/>
      <c r="P322" s="366"/>
    </row>
    <row r="323" spans="1:16" x14ac:dyDescent="0.25">
      <c r="A323" s="339"/>
      <c r="B323" s="340"/>
      <c r="C323" s="341"/>
      <c r="D323" s="342"/>
      <c r="E323" s="343"/>
      <c r="F323" s="341"/>
      <c r="G323" s="342"/>
      <c r="H323" s="343"/>
      <c r="I323" s="344"/>
      <c r="J323" s="342"/>
      <c r="K323" s="328"/>
      <c r="L323" s="328"/>
      <c r="M323" s="328"/>
      <c r="N323" s="328"/>
      <c r="O323" s="366"/>
      <c r="P323" s="366"/>
    </row>
    <row r="324" spans="1:16" x14ac:dyDescent="0.25">
      <c r="A324" s="339"/>
      <c r="B324" s="340"/>
      <c r="C324" s="341"/>
      <c r="D324" s="342"/>
      <c r="E324" s="343"/>
      <c r="F324" s="341"/>
      <c r="G324" s="342"/>
      <c r="H324" s="343"/>
      <c r="I324" s="344"/>
      <c r="J324" s="342"/>
      <c r="K324" s="328"/>
      <c r="L324" s="328"/>
      <c r="M324" s="328"/>
      <c r="N324" s="328"/>
      <c r="O324" s="366"/>
      <c r="P324" s="366"/>
    </row>
    <row r="325" spans="1:16" x14ac:dyDescent="0.25">
      <c r="A325" s="339"/>
      <c r="B325" s="340"/>
      <c r="C325" s="341"/>
      <c r="D325" s="342"/>
      <c r="E325" s="343"/>
      <c r="F325" s="341"/>
      <c r="G325" s="342"/>
      <c r="H325" s="343"/>
      <c r="I325" s="344"/>
      <c r="J325" s="342"/>
      <c r="K325" s="328"/>
      <c r="L325" s="328"/>
      <c r="M325" s="328"/>
      <c r="N325" s="328"/>
      <c r="O325" s="366"/>
      <c r="P325" s="366"/>
    </row>
    <row r="326" spans="1:16" x14ac:dyDescent="0.25">
      <c r="A326" s="339"/>
      <c r="B326" s="340"/>
      <c r="C326" s="341"/>
      <c r="D326" s="342"/>
      <c r="E326" s="343"/>
      <c r="F326" s="341"/>
      <c r="G326" s="342"/>
      <c r="H326" s="343"/>
      <c r="I326" s="344"/>
      <c r="J326" s="342"/>
      <c r="K326" s="328"/>
      <c r="L326" s="328"/>
      <c r="M326" s="328"/>
      <c r="N326" s="328"/>
      <c r="O326" s="366"/>
      <c r="P326" s="366"/>
    </row>
    <row r="327" spans="1:16" x14ac:dyDescent="0.25">
      <c r="A327" s="339"/>
      <c r="B327" s="340"/>
      <c r="C327" s="341"/>
      <c r="D327" s="342"/>
      <c r="E327" s="343"/>
      <c r="F327" s="341"/>
      <c r="G327" s="342"/>
      <c r="H327" s="343"/>
      <c r="I327" s="344"/>
      <c r="J327" s="342"/>
      <c r="K327" s="328"/>
      <c r="L327" s="328"/>
      <c r="M327" s="328"/>
      <c r="N327" s="328"/>
      <c r="O327" s="366"/>
      <c r="P327" s="366"/>
    </row>
    <row r="328" spans="1:16" x14ac:dyDescent="0.25">
      <c r="A328" s="339"/>
      <c r="B328" s="340"/>
      <c r="C328" s="341"/>
      <c r="D328" s="342"/>
      <c r="E328" s="343"/>
      <c r="F328" s="341"/>
      <c r="G328" s="342"/>
      <c r="H328" s="343"/>
      <c r="I328" s="344"/>
      <c r="J328" s="342"/>
      <c r="K328" s="328"/>
      <c r="L328" s="328"/>
      <c r="M328" s="328"/>
      <c r="N328" s="328"/>
      <c r="O328" s="366"/>
      <c r="P328" s="366"/>
    </row>
    <row r="329" spans="1:16" x14ac:dyDescent="0.25">
      <c r="A329" s="339"/>
      <c r="B329" s="340"/>
      <c r="C329" s="341"/>
      <c r="D329" s="342"/>
      <c r="E329" s="343"/>
      <c r="F329" s="341"/>
      <c r="G329" s="342"/>
      <c r="H329" s="343"/>
      <c r="I329" s="344"/>
      <c r="J329" s="342"/>
      <c r="K329" s="328"/>
      <c r="L329" s="328"/>
      <c r="M329" s="328"/>
      <c r="N329" s="328"/>
      <c r="O329" s="366"/>
      <c r="P329" s="366"/>
    </row>
    <row r="330" spans="1:16" x14ac:dyDescent="0.25">
      <c r="A330" s="339"/>
      <c r="B330" s="340"/>
      <c r="C330" s="341"/>
      <c r="D330" s="342"/>
      <c r="E330" s="343"/>
      <c r="F330" s="341"/>
      <c r="G330" s="342"/>
      <c r="H330" s="343"/>
      <c r="I330" s="344"/>
      <c r="J330" s="342"/>
      <c r="K330" s="328"/>
      <c r="L330" s="328"/>
      <c r="M330" s="328"/>
      <c r="N330" s="328"/>
      <c r="O330" s="366"/>
      <c r="P330" s="366"/>
    </row>
    <row r="331" spans="1:16" x14ac:dyDescent="0.25">
      <c r="A331" s="339"/>
      <c r="B331" s="340"/>
      <c r="C331" s="341"/>
      <c r="D331" s="342"/>
      <c r="E331" s="343"/>
      <c r="F331" s="341"/>
      <c r="G331" s="342"/>
      <c r="H331" s="343"/>
      <c r="I331" s="344"/>
      <c r="J331" s="342"/>
      <c r="K331" s="328"/>
      <c r="L331" s="328"/>
      <c r="M331" s="328"/>
      <c r="N331" s="328"/>
      <c r="O331" s="366"/>
      <c r="P331" s="366"/>
    </row>
    <row r="332" spans="1:16" x14ac:dyDescent="0.25">
      <c r="A332" s="339"/>
      <c r="B332" s="340"/>
      <c r="C332" s="341"/>
      <c r="D332" s="342"/>
      <c r="E332" s="343"/>
      <c r="F332" s="341"/>
      <c r="G332" s="342"/>
      <c r="H332" s="343"/>
      <c r="I332" s="344"/>
      <c r="J332" s="342"/>
      <c r="K332" s="328"/>
      <c r="L332" s="328"/>
      <c r="M332" s="328"/>
      <c r="N332" s="328"/>
      <c r="O332" s="366"/>
      <c r="P332" s="366"/>
    </row>
    <row r="333" spans="1:16" x14ac:dyDescent="0.25">
      <c r="A333" s="339"/>
      <c r="B333" s="340"/>
      <c r="C333" s="341"/>
      <c r="D333" s="342"/>
      <c r="E333" s="343"/>
      <c r="F333" s="341"/>
      <c r="G333" s="342"/>
      <c r="H333" s="343"/>
      <c r="I333" s="344"/>
      <c r="J333" s="342"/>
      <c r="K333" s="328"/>
      <c r="L333" s="328"/>
      <c r="M333" s="328"/>
      <c r="N333" s="328"/>
      <c r="O333" s="366"/>
      <c r="P333" s="366"/>
    </row>
    <row r="334" spans="1:16" x14ac:dyDescent="0.25">
      <c r="A334" s="339"/>
      <c r="B334" s="340"/>
      <c r="C334" s="341"/>
      <c r="D334" s="342"/>
      <c r="E334" s="343"/>
      <c r="F334" s="341"/>
      <c r="G334" s="342"/>
      <c r="H334" s="343"/>
      <c r="I334" s="344"/>
      <c r="J334" s="342"/>
      <c r="K334" s="328"/>
      <c r="L334" s="328"/>
      <c r="M334" s="328"/>
      <c r="N334" s="328"/>
      <c r="O334" s="366"/>
      <c r="P334" s="366"/>
    </row>
    <row r="335" spans="1:16" x14ac:dyDescent="0.25">
      <c r="A335" s="339"/>
      <c r="B335" s="340"/>
      <c r="C335" s="341"/>
      <c r="D335" s="342"/>
      <c r="E335" s="343"/>
      <c r="F335" s="341"/>
      <c r="G335" s="342"/>
      <c r="H335" s="343"/>
      <c r="I335" s="344"/>
      <c r="J335" s="342"/>
      <c r="K335" s="328"/>
      <c r="L335" s="328"/>
      <c r="M335" s="328"/>
      <c r="N335" s="328"/>
      <c r="O335" s="366"/>
      <c r="P335" s="366"/>
    </row>
    <row r="336" spans="1:16" x14ac:dyDescent="0.25">
      <c r="A336" s="339"/>
      <c r="B336" s="340"/>
      <c r="C336" s="341"/>
      <c r="D336" s="342"/>
      <c r="E336" s="343"/>
      <c r="F336" s="341"/>
      <c r="G336" s="342"/>
      <c r="H336" s="343"/>
      <c r="I336" s="344"/>
      <c r="J336" s="342"/>
      <c r="K336" s="328"/>
      <c r="L336" s="328"/>
      <c r="M336" s="328"/>
      <c r="N336" s="328"/>
      <c r="O336" s="366"/>
      <c r="P336" s="366"/>
    </row>
    <row r="337" spans="1:16" x14ac:dyDescent="0.25">
      <c r="A337" s="339"/>
      <c r="B337" s="340"/>
      <c r="C337" s="341"/>
      <c r="D337" s="342"/>
      <c r="E337" s="343"/>
      <c r="F337" s="341"/>
      <c r="G337" s="342"/>
      <c r="H337" s="343"/>
      <c r="I337" s="344"/>
      <c r="J337" s="342"/>
      <c r="K337" s="328"/>
      <c r="L337" s="328"/>
      <c r="M337" s="328"/>
      <c r="N337" s="328"/>
      <c r="O337" s="366"/>
      <c r="P337" s="366"/>
    </row>
    <row r="338" spans="1:16" x14ac:dyDescent="0.25">
      <c r="A338" s="339"/>
      <c r="B338" s="340"/>
      <c r="C338" s="341"/>
      <c r="D338" s="342"/>
      <c r="E338" s="343"/>
      <c r="F338" s="341"/>
      <c r="G338" s="342"/>
      <c r="H338" s="343"/>
      <c r="I338" s="344"/>
      <c r="J338" s="342"/>
      <c r="K338" s="328"/>
      <c r="L338" s="328"/>
      <c r="M338" s="328"/>
      <c r="N338" s="328"/>
      <c r="O338" s="366"/>
      <c r="P338" s="366"/>
    </row>
    <row r="339" spans="1:16" x14ac:dyDescent="0.25">
      <c r="A339" s="339"/>
      <c r="B339" s="340"/>
      <c r="C339" s="341"/>
      <c r="D339" s="342"/>
      <c r="E339" s="343"/>
      <c r="F339" s="341"/>
      <c r="G339" s="342"/>
      <c r="H339" s="343"/>
      <c r="I339" s="344"/>
      <c r="J339" s="342"/>
      <c r="K339" s="328"/>
      <c r="L339" s="328"/>
      <c r="M339" s="328"/>
      <c r="N339" s="328"/>
      <c r="O339" s="366"/>
      <c r="P339" s="366"/>
    </row>
    <row r="340" spans="1:16" x14ac:dyDescent="0.25">
      <c r="A340" s="339"/>
      <c r="B340" s="340"/>
      <c r="C340" s="341"/>
      <c r="D340" s="342"/>
      <c r="E340" s="343"/>
      <c r="F340" s="341"/>
      <c r="G340" s="342"/>
      <c r="H340" s="343"/>
      <c r="I340" s="344"/>
      <c r="J340" s="342"/>
      <c r="K340" s="328"/>
      <c r="L340" s="328"/>
      <c r="M340" s="328"/>
      <c r="N340" s="328"/>
      <c r="O340" s="366"/>
      <c r="P340" s="366"/>
    </row>
    <row r="341" spans="1:16" x14ac:dyDescent="0.25">
      <c r="A341" s="339"/>
      <c r="B341" s="340"/>
      <c r="C341" s="341"/>
      <c r="D341" s="342"/>
      <c r="E341" s="343"/>
      <c r="F341" s="341"/>
      <c r="G341" s="342"/>
      <c r="H341" s="343"/>
      <c r="I341" s="344"/>
      <c r="J341" s="342"/>
      <c r="K341" s="328"/>
      <c r="L341" s="328"/>
      <c r="M341" s="328"/>
      <c r="N341" s="328"/>
      <c r="O341" s="366"/>
      <c r="P341" s="366"/>
    </row>
    <row r="342" spans="1:16" x14ac:dyDescent="0.25">
      <c r="A342" s="339"/>
      <c r="B342" s="340"/>
      <c r="C342" s="341"/>
      <c r="D342" s="342"/>
      <c r="E342" s="343"/>
      <c r="F342" s="341"/>
      <c r="G342" s="342"/>
      <c r="H342" s="343"/>
      <c r="I342" s="344"/>
      <c r="J342" s="342"/>
      <c r="K342" s="328"/>
      <c r="L342" s="328"/>
      <c r="M342" s="328"/>
      <c r="N342" s="328"/>
      <c r="O342" s="366"/>
      <c r="P342" s="366"/>
    </row>
    <row r="343" spans="1:16" x14ac:dyDescent="0.25">
      <c r="A343" s="339"/>
      <c r="B343" s="340"/>
      <c r="C343" s="341"/>
      <c r="D343" s="342"/>
      <c r="E343" s="343"/>
      <c r="F343" s="341"/>
      <c r="G343" s="342"/>
      <c r="H343" s="343"/>
      <c r="I343" s="344"/>
      <c r="J343" s="342"/>
      <c r="K343" s="328"/>
      <c r="L343" s="328"/>
      <c r="M343" s="328"/>
      <c r="N343" s="328"/>
      <c r="O343" s="366"/>
      <c r="P343" s="366"/>
    </row>
    <row r="344" spans="1:16" x14ac:dyDescent="0.25">
      <c r="A344" s="339"/>
      <c r="B344" s="340"/>
      <c r="C344" s="341"/>
      <c r="D344" s="342"/>
      <c r="E344" s="343"/>
      <c r="F344" s="341"/>
      <c r="G344" s="342"/>
      <c r="H344" s="343"/>
      <c r="I344" s="344"/>
      <c r="J344" s="342"/>
      <c r="K344" s="328"/>
      <c r="L344" s="328"/>
      <c r="M344" s="328"/>
      <c r="N344" s="328"/>
      <c r="O344" s="366"/>
      <c r="P344" s="366"/>
    </row>
    <row r="345" spans="1:16" x14ac:dyDescent="0.25">
      <c r="A345" s="339"/>
      <c r="B345" s="340"/>
      <c r="C345" s="341"/>
      <c r="D345" s="342"/>
      <c r="E345" s="343"/>
      <c r="F345" s="341"/>
      <c r="G345" s="342"/>
      <c r="H345" s="343"/>
      <c r="I345" s="344"/>
      <c r="J345" s="342"/>
      <c r="K345" s="328"/>
      <c r="L345" s="328"/>
      <c r="M345" s="328"/>
      <c r="N345" s="328"/>
      <c r="O345" s="366"/>
      <c r="P345" s="366"/>
    </row>
    <row r="346" spans="1:16" x14ac:dyDescent="0.25">
      <c r="A346" s="339"/>
      <c r="B346" s="340"/>
      <c r="C346" s="341"/>
      <c r="D346" s="342"/>
      <c r="E346" s="343"/>
      <c r="F346" s="341"/>
      <c r="G346" s="342"/>
      <c r="H346" s="343"/>
      <c r="I346" s="344"/>
      <c r="J346" s="342"/>
      <c r="K346" s="328"/>
      <c r="L346" s="328"/>
      <c r="M346" s="328"/>
      <c r="N346" s="328"/>
      <c r="O346" s="366"/>
      <c r="P346" s="366"/>
    </row>
    <row r="347" spans="1:16" x14ac:dyDescent="0.25">
      <c r="A347" s="339"/>
      <c r="B347" s="340"/>
      <c r="C347" s="341"/>
      <c r="D347" s="342"/>
      <c r="E347" s="343"/>
      <c r="F347" s="341"/>
      <c r="G347" s="342"/>
      <c r="H347" s="343"/>
      <c r="I347" s="344"/>
      <c r="J347" s="342"/>
      <c r="K347" s="328"/>
      <c r="L347" s="328"/>
      <c r="M347" s="328"/>
      <c r="N347" s="328"/>
      <c r="O347" s="366"/>
      <c r="P347" s="366"/>
    </row>
    <row r="348" spans="1:16" x14ac:dyDescent="0.25">
      <c r="A348" s="339"/>
      <c r="B348" s="340"/>
      <c r="C348" s="341"/>
      <c r="D348" s="342"/>
      <c r="E348" s="343"/>
      <c r="F348" s="341"/>
      <c r="G348" s="342"/>
      <c r="H348" s="343"/>
      <c r="I348" s="344"/>
      <c r="J348" s="342"/>
      <c r="K348" s="328"/>
      <c r="L348" s="328"/>
      <c r="M348" s="328"/>
      <c r="N348" s="328"/>
      <c r="O348" s="366"/>
      <c r="P348" s="366"/>
    </row>
    <row r="349" spans="1:16" x14ac:dyDescent="0.25">
      <c r="A349" s="339"/>
      <c r="B349" s="340"/>
      <c r="C349" s="341"/>
      <c r="D349" s="342"/>
      <c r="E349" s="343"/>
      <c r="F349" s="341"/>
      <c r="G349" s="342"/>
      <c r="H349" s="343"/>
      <c r="I349" s="344"/>
      <c r="J349" s="342"/>
      <c r="K349" s="328"/>
      <c r="L349" s="328"/>
      <c r="M349" s="328"/>
      <c r="N349" s="328"/>
      <c r="O349" s="366"/>
      <c r="P349" s="366"/>
    </row>
    <row r="350" spans="1:16" x14ac:dyDescent="0.25">
      <c r="A350" s="339"/>
      <c r="B350" s="340"/>
      <c r="C350" s="341"/>
      <c r="D350" s="342"/>
      <c r="E350" s="343"/>
      <c r="F350" s="341"/>
      <c r="G350" s="342"/>
      <c r="H350" s="343"/>
      <c r="I350" s="344"/>
      <c r="J350" s="342"/>
      <c r="K350" s="328"/>
      <c r="L350" s="328"/>
      <c r="M350" s="328"/>
      <c r="N350" s="328"/>
      <c r="O350" s="366"/>
      <c r="P350" s="366"/>
    </row>
    <row r="351" spans="1:16" x14ac:dyDescent="0.25">
      <c r="A351" s="339"/>
      <c r="B351" s="340"/>
      <c r="C351" s="341"/>
      <c r="D351" s="342"/>
      <c r="E351" s="343"/>
      <c r="F351" s="341"/>
      <c r="G351" s="342"/>
      <c r="H351" s="343"/>
      <c r="I351" s="344"/>
      <c r="J351" s="342"/>
      <c r="K351" s="328"/>
      <c r="L351" s="328"/>
      <c r="M351" s="328"/>
      <c r="N351" s="328"/>
      <c r="O351" s="366"/>
      <c r="P351" s="366"/>
    </row>
    <row r="352" spans="1:16" x14ac:dyDescent="0.25">
      <c r="A352" s="339"/>
      <c r="B352" s="340"/>
      <c r="C352" s="341"/>
      <c r="D352" s="342"/>
      <c r="E352" s="343"/>
      <c r="F352" s="341"/>
      <c r="G352" s="342"/>
      <c r="H352" s="343"/>
      <c r="I352" s="344"/>
      <c r="J352" s="342"/>
      <c r="K352" s="328"/>
      <c r="L352" s="328"/>
      <c r="M352" s="328"/>
      <c r="N352" s="328"/>
      <c r="O352" s="366"/>
      <c r="P352" s="366"/>
    </row>
    <row r="353" spans="1:16" x14ac:dyDescent="0.25">
      <c r="A353" s="339"/>
      <c r="B353" s="340"/>
      <c r="C353" s="341"/>
      <c r="D353" s="342"/>
      <c r="E353" s="343"/>
      <c r="F353" s="341"/>
      <c r="G353" s="342"/>
      <c r="H353" s="343"/>
      <c r="I353" s="344"/>
      <c r="J353" s="342"/>
      <c r="K353" s="328"/>
      <c r="L353" s="328"/>
      <c r="M353" s="328"/>
      <c r="N353" s="328"/>
      <c r="O353" s="366"/>
      <c r="P353" s="366"/>
    </row>
    <row r="354" spans="1:16" x14ac:dyDescent="0.25">
      <c r="A354" s="339"/>
      <c r="B354" s="340"/>
      <c r="C354" s="341"/>
      <c r="D354" s="342"/>
      <c r="E354" s="343"/>
      <c r="F354" s="341"/>
      <c r="G354" s="342"/>
      <c r="H354" s="343"/>
      <c r="I354" s="344"/>
      <c r="J354" s="342"/>
      <c r="K354" s="328"/>
      <c r="L354" s="328"/>
      <c r="M354" s="328"/>
      <c r="N354" s="328"/>
      <c r="O354" s="366"/>
      <c r="P354" s="366"/>
    </row>
    <row r="355" spans="1:16" x14ac:dyDescent="0.25">
      <c r="A355" s="339"/>
      <c r="B355" s="340"/>
      <c r="C355" s="341"/>
      <c r="D355" s="342"/>
      <c r="E355" s="343"/>
      <c r="F355" s="341"/>
      <c r="G355" s="342"/>
      <c r="H355" s="343"/>
      <c r="I355" s="344"/>
      <c r="J355" s="342"/>
      <c r="K355" s="328"/>
      <c r="L355" s="328"/>
      <c r="M355" s="328"/>
      <c r="N355" s="328"/>
      <c r="O355" s="366"/>
      <c r="P355" s="366"/>
    </row>
    <row r="356" spans="1:16" x14ac:dyDescent="0.25">
      <c r="A356" s="339"/>
      <c r="B356" s="340"/>
      <c r="C356" s="341"/>
      <c r="D356" s="342"/>
      <c r="E356" s="343"/>
      <c r="F356" s="341"/>
      <c r="G356" s="342"/>
      <c r="H356" s="343"/>
      <c r="I356" s="344"/>
      <c r="J356" s="342"/>
      <c r="K356" s="328"/>
      <c r="L356" s="328"/>
      <c r="M356" s="328"/>
      <c r="N356" s="328"/>
      <c r="O356" s="366"/>
      <c r="P356" s="366"/>
    </row>
    <row r="357" spans="1:16" x14ac:dyDescent="0.25">
      <c r="A357" s="339"/>
      <c r="B357" s="340"/>
      <c r="C357" s="341"/>
      <c r="D357" s="342"/>
      <c r="E357" s="343"/>
      <c r="F357" s="341"/>
      <c r="G357" s="342"/>
      <c r="H357" s="343"/>
      <c r="I357" s="344"/>
      <c r="J357" s="342"/>
      <c r="K357" s="328"/>
      <c r="L357" s="328"/>
      <c r="M357" s="328"/>
      <c r="N357" s="328"/>
      <c r="O357" s="366"/>
      <c r="P357" s="366"/>
    </row>
    <row r="358" spans="1:16" x14ac:dyDescent="0.25">
      <c r="A358" s="339"/>
      <c r="B358" s="340"/>
      <c r="C358" s="341"/>
      <c r="D358" s="342"/>
      <c r="E358" s="343"/>
      <c r="F358" s="341"/>
      <c r="G358" s="342"/>
      <c r="H358" s="343"/>
      <c r="I358" s="344"/>
      <c r="J358" s="342"/>
      <c r="K358" s="328"/>
      <c r="L358" s="328"/>
      <c r="M358" s="328"/>
      <c r="N358" s="328"/>
      <c r="O358" s="366"/>
      <c r="P358" s="366"/>
    </row>
    <row r="359" spans="1:16" x14ac:dyDescent="0.25">
      <c r="A359" s="339"/>
      <c r="B359" s="340"/>
      <c r="C359" s="341"/>
      <c r="D359" s="342"/>
      <c r="E359" s="343"/>
      <c r="F359" s="341"/>
      <c r="G359" s="342"/>
      <c r="H359" s="343"/>
      <c r="I359" s="344"/>
      <c r="J359" s="342"/>
      <c r="K359" s="328"/>
      <c r="L359" s="328"/>
      <c r="M359" s="328"/>
      <c r="N359" s="328"/>
      <c r="O359" s="366"/>
      <c r="P359" s="366"/>
    </row>
    <row r="360" spans="1:16" x14ac:dyDescent="0.25">
      <c r="A360" s="339"/>
      <c r="B360" s="340"/>
      <c r="C360" s="341"/>
      <c r="D360" s="342"/>
      <c r="E360" s="343"/>
      <c r="F360" s="341"/>
      <c r="G360" s="342"/>
      <c r="H360" s="343"/>
      <c r="I360" s="344"/>
      <c r="J360" s="342"/>
      <c r="K360" s="328"/>
      <c r="L360" s="328"/>
      <c r="M360" s="328"/>
      <c r="N360" s="328"/>
      <c r="O360" s="366"/>
      <c r="P360" s="366"/>
    </row>
    <row r="361" spans="1:16" x14ac:dyDescent="0.25">
      <c r="A361" s="339"/>
      <c r="B361" s="340"/>
      <c r="C361" s="341"/>
      <c r="D361" s="342"/>
      <c r="E361" s="343"/>
      <c r="F361" s="341"/>
      <c r="G361" s="342"/>
      <c r="H361" s="343"/>
      <c r="I361" s="344"/>
      <c r="J361" s="342"/>
      <c r="K361" s="328"/>
      <c r="L361" s="328"/>
      <c r="M361" s="328"/>
      <c r="N361" s="328"/>
      <c r="O361" s="366"/>
      <c r="P361" s="366"/>
    </row>
    <row r="362" spans="1:16" x14ac:dyDescent="0.25">
      <c r="A362" s="339"/>
      <c r="B362" s="340"/>
      <c r="C362" s="341"/>
      <c r="D362" s="342"/>
      <c r="E362" s="343"/>
      <c r="F362" s="341"/>
      <c r="G362" s="342"/>
      <c r="H362" s="343"/>
      <c r="I362" s="344"/>
      <c r="J362" s="342"/>
      <c r="K362" s="328"/>
      <c r="L362" s="328"/>
      <c r="M362" s="328"/>
      <c r="N362" s="328"/>
      <c r="O362" s="366"/>
      <c r="P362" s="366"/>
    </row>
    <row r="363" spans="1:16" x14ac:dyDescent="0.25">
      <c r="A363" s="339"/>
      <c r="B363" s="340"/>
      <c r="C363" s="341"/>
      <c r="D363" s="342"/>
      <c r="E363" s="343"/>
      <c r="F363" s="341"/>
      <c r="G363" s="342"/>
      <c r="H363" s="343"/>
      <c r="I363" s="344"/>
      <c r="J363" s="342"/>
      <c r="K363" s="328"/>
      <c r="L363" s="328"/>
      <c r="M363" s="328"/>
      <c r="N363" s="328"/>
      <c r="O363" s="366"/>
      <c r="P363" s="366"/>
    </row>
    <row r="364" spans="1:16" x14ac:dyDescent="0.25">
      <c r="A364" s="339"/>
      <c r="B364" s="340"/>
      <c r="C364" s="341"/>
      <c r="D364" s="342"/>
      <c r="E364" s="343"/>
      <c r="F364" s="341"/>
      <c r="G364" s="342"/>
      <c r="H364" s="343"/>
      <c r="I364" s="344"/>
      <c r="J364" s="342"/>
      <c r="K364" s="328"/>
      <c r="L364" s="328"/>
      <c r="M364" s="328"/>
      <c r="N364" s="328"/>
      <c r="O364" s="366"/>
      <c r="P364" s="366"/>
    </row>
    <row r="365" spans="1:16" x14ac:dyDescent="0.25">
      <c r="A365" s="339"/>
      <c r="B365" s="340"/>
      <c r="C365" s="341"/>
      <c r="D365" s="342"/>
      <c r="E365" s="343"/>
      <c r="F365" s="341"/>
      <c r="G365" s="342"/>
      <c r="H365" s="343"/>
      <c r="I365" s="344"/>
      <c r="J365" s="342"/>
      <c r="K365" s="328"/>
      <c r="L365" s="328"/>
      <c r="M365" s="328"/>
      <c r="N365" s="328"/>
      <c r="O365" s="366"/>
      <c r="P365" s="366"/>
    </row>
    <row r="366" spans="1:16" x14ac:dyDescent="0.25">
      <c r="A366" s="339"/>
      <c r="B366" s="340"/>
      <c r="C366" s="341"/>
      <c r="D366" s="342"/>
      <c r="E366" s="343"/>
      <c r="F366" s="341"/>
      <c r="G366" s="342"/>
      <c r="H366" s="343"/>
      <c r="I366" s="344"/>
      <c r="J366" s="342"/>
      <c r="K366" s="328"/>
      <c r="L366" s="328"/>
      <c r="M366" s="328"/>
      <c r="N366" s="328"/>
      <c r="O366" s="366"/>
      <c r="P366" s="366"/>
    </row>
    <row r="367" spans="1:16" x14ac:dyDescent="0.25">
      <c r="A367" s="339"/>
      <c r="B367" s="340"/>
      <c r="C367" s="341"/>
      <c r="D367" s="342"/>
      <c r="E367" s="343"/>
      <c r="F367" s="341"/>
      <c r="G367" s="342"/>
      <c r="H367" s="343"/>
      <c r="I367" s="344"/>
      <c r="J367" s="342"/>
      <c r="K367" s="328"/>
      <c r="L367" s="328"/>
      <c r="M367" s="328"/>
      <c r="N367" s="328"/>
      <c r="O367" s="366"/>
      <c r="P367" s="366"/>
    </row>
    <row r="368" spans="1:16" x14ac:dyDescent="0.25">
      <c r="A368" s="339"/>
      <c r="B368" s="340"/>
      <c r="C368" s="341"/>
      <c r="D368" s="342"/>
      <c r="E368" s="343"/>
      <c r="F368" s="341"/>
      <c r="G368" s="342"/>
      <c r="H368" s="343"/>
      <c r="I368" s="344"/>
      <c r="J368" s="342"/>
      <c r="K368" s="328"/>
      <c r="L368" s="328"/>
      <c r="M368" s="328"/>
      <c r="N368" s="328"/>
      <c r="O368" s="366"/>
      <c r="P368" s="366"/>
    </row>
    <row r="369" spans="1:16" x14ac:dyDescent="0.25">
      <c r="A369" s="339"/>
      <c r="B369" s="340"/>
      <c r="C369" s="341"/>
      <c r="D369" s="342"/>
      <c r="E369" s="343"/>
      <c r="F369" s="341"/>
      <c r="G369" s="342"/>
      <c r="H369" s="343"/>
      <c r="I369" s="344"/>
      <c r="J369" s="342"/>
      <c r="K369" s="328"/>
      <c r="L369" s="328"/>
      <c r="M369" s="328"/>
      <c r="N369" s="328"/>
      <c r="O369" s="366"/>
      <c r="P369" s="366"/>
    </row>
    <row r="370" spans="1:16" x14ac:dyDescent="0.25">
      <c r="A370" s="339"/>
      <c r="B370" s="340"/>
      <c r="C370" s="341"/>
      <c r="D370" s="342"/>
      <c r="E370" s="343"/>
      <c r="F370" s="341"/>
      <c r="G370" s="342"/>
      <c r="H370" s="343"/>
      <c r="I370" s="344"/>
      <c r="J370" s="342"/>
      <c r="K370" s="328"/>
      <c r="L370" s="328"/>
      <c r="M370" s="328"/>
      <c r="N370" s="328"/>
      <c r="O370" s="366"/>
      <c r="P370" s="366"/>
    </row>
    <row r="371" spans="1:16" x14ac:dyDescent="0.25">
      <c r="A371" s="339"/>
      <c r="B371" s="340"/>
      <c r="C371" s="341"/>
      <c r="D371" s="342"/>
      <c r="E371" s="343"/>
      <c r="F371" s="341"/>
      <c r="G371" s="342"/>
      <c r="H371" s="343"/>
      <c r="I371" s="344"/>
      <c r="J371" s="342"/>
      <c r="K371" s="328"/>
      <c r="L371" s="328"/>
      <c r="M371" s="328"/>
      <c r="N371" s="328"/>
      <c r="O371" s="366"/>
      <c r="P371" s="366"/>
    </row>
    <row r="372" spans="1:16" x14ac:dyDescent="0.25">
      <c r="A372" s="339"/>
      <c r="B372" s="340"/>
      <c r="C372" s="341"/>
      <c r="D372" s="342"/>
      <c r="E372" s="343"/>
      <c r="F372" s="341"/>
      <c r="G372" s="342"/>
      <c r="H372" s="343"/>
      <c r="I372" s="344"/>
      <c r="J372" s="342"/>
      <c r="K372" s="328"/>
      <c r="L372" s="328"/>
      <c r="M372" s="328"/>
      <c r="N372" s="328"/>
      <c r="O372" s="366"/>
      <c r="P372" s="366"/>
    </row>
    <row r="373" spans="1:16" x14ac:dyDescent="0.25">
      <c r="A373" s="339"/>
      <c r="B373" s="340"/>
      <c r="C373" s="341"/>
      <c r="D373" s="342"/>
      <c r="E373" s="343"/>
      <c r="F373" s="341"/>
      <c r="G373" s="342"/>
      <c r="H373" s="343"/>
      <c r="I373" s="344"/>
      <c r="J373" s="342"/>
      <c r="K373" s="328"/>
      <c r="L373" s="328"/>
      <c r="M373" s="328"/>
      <c r="N373" s="328"/>
      <c r="O373" s="366"/>
      <c r="P373" s="366"/>
    </row>
    <row r="374" spans="1:16" x14ac:dyDescent="0.25">
      <c r="A374" s="339"/>
      <c r="B374" s="340"/>
      <c r="C374" s="341"/>
      <c r="D374" s="342"/>
      <c r="E374" s="343"/>
      <c r="F374" s="341"/>
      <c r="G374" s="342"/>
      <c r="H374" s="343"/>
      <c r="I374" s="344"/>
      <c r="J374" s="342"/>
      <c r="K374" s="328"/>
      <c r="L374" s="328"/>
      <c r="M374" s="328"/>
      <c r="N374" s="328"/>
      <c r="O374" s="366"/>
      <c r="P374" s="366"/>
    </row>
    <row r="375" spans="1:16" x14ac:dyDescent="0.25">
      <c r="A375" s="339"/>
      <c r="B375" s="340"/>
      <c r="C375" s="341"/>
      <c r="D375" s="342"/>
      <c r="E375" s="343"/>
      <c r="F375" s="341"/>
      <c r="G375" s="342"/>
      <c r="H375" s="343"/>
      <c r="I375" s="344"/>
      <c r="J375" s="342"/>
      <c r="K375" s="328"/>
      <c r="L375" s="328"/>
      <c r="M375" s="328"/>
      <c r="N375" s="328"/>
      <c r="O375" s="366"/>
      <c r="P375" s="366"/>
    </row>
    <row r="376" spans="1:16" x14ac:dyDescent="0.25">
      <c r="A376" s="339"/>
      <c r="B376" s="340"/>
      <c r="C376" s="341"/>
      <c r="D376" s="342"/>
      <c r="E376" s="343"/>
      <c r="F376" s="341"/>
      <c r="G376" s="342"/>
      <c r="H376" s="343"/>
      <c r="I376" s="344"/>
      <c r="J376" s="342"/>
      <c r="K376" s="328"/>
      <c r="L376" s="328"/>
      <c r="M376" s="328"/>
      <c r="N376" s="328"/>
      <c r="O376" s="366"/>
      <c r="P376" s="366"/>
    </row>
    <row r="377" spans="1:16" x14ac:dyDescent="0.25">
      <c r="A377" s="339"/>
      <c r="B377" s="340"/>
      <c r="C377" s="341"/>
      <c r="D377" s="342"/>
      <c r="E377" s="343"/>
      <c r="F377" s="341"/>
      <c r="G377" s="342"/>
      <c r="H377" s="343"/>
      <c r="I377" s="344"/>
      <c r="J377" s="342"/>
      <c r="K377" s="328"/>
      <c r="L377" s="328"/>
      <c r="M377" s="328"/>
      <c r="N377" s="328"/>
      <c r="O377" s="366"/>
      <c r="P377" s="366"/>
    </row>
    <row r="378" spans="1:16" x14ac:dyDescent="0.25">
      <c r="A378" s="339"/>
      <c r="B378" s="340"/>
      <c r="C378" s="341"/>
      <c r="D378" s="342"/>
      <c r="E378" s="343"/>
      <c r="F378" s="341"/>
      <c r="G378" s="342"/>
      <c r="H378" s="343"/>
      <c r="I378" s="344"/>
      <c r="J378" s="342"/>
      <c r="K378" s="328"/>
      <c r="L378" s="328"/>
      <c r="M378" s="328"/>
      <c r="N378" s="328"/>
      <c r="O378" s="366"/>
      <c r="P378" s="366"/>
    </row>
    <row r="379" spans="1:16" x14ac:dyDescent="0.25">
      <c r="A379" s="339"/>
      <c r="B379" s="340"/>
      <c r="C379" s="341"/>
      <c r="D379" s="342"/>
      <c r="E379" s="343"/>
      <c r="F379" s="341"/>
      <c r="G379" s="342"/>
      <c r="H379" s="343"/>
      <c r="I379" s="344"/>
      <c r="J379" s="342"/>
      <c r="K379" s="328"/>
      <c r="L379" s="328"/>
      <c r="M379" s="328"/>
      <c r="N379" s="328"/>
      <c r="O379" s="366"/>
      <c r="P379" s="366"/>
    </row>
    <row r="380" spans="1:16" x14ac:dyDescent="0.25">
      <c r="A380" s="339"/>
      <c r="B380" s="340"/>
      <c r="C380" s="341"/>
      <c r="D380" s="342"/>
      <c r="E380" s="343"/>
      <c r="F380" s="341"/>
      <c r="G380" s="342"/>
      <c r="H380" s="343"/>
      <c r="I380" s="344"/>
      <c r="J380" s="342"/>
      <c r="K380" s="328"/>
      <c r="L380" s="328"/>
      <c r="M380" s="328"/>
      <c r="N380" s="328"/>
      <c r="O380" s="366"/>
      <c r="P380" s="366"/>
    </row>
    <row r="381" spans="1:16" x14ac:dyDescent="0.25">
      <c r="A381" s="339"/>
      <c r="B381" s="340"/>
      <c r="C381" s="341"/>
      <c r="D381" s="342"/>
      <c r="E381" s="343"/>
      <c r="F381" s="341"/>
      <c r="G381" s="342"/>
      <c r="H381" s="343"/>
      <c r="I381" s="344"/>
      <c r="J381" s="342"/>
      <c r="K381" s="328"/>
      <c r="L381" s="328"/>
      <c r="M381" s="328"/>
      <c r="N381" s="328"/>
      <c r="O381" s="366"/>
      <c r="P381" s="366"/>
    </row>
    <row r="382" spans="1:16" x14ac:dyDescent="0.25">
      <c r="A382" s="339"/>
      <c r="B382" s="340"/>
      <c r="C382" s="341"/>
      <c r="D382" s="342"/>
      <c r="E382" s="343"/>
      <c r="F382" s="341"/>
      <c r="G382" s="342"/>
      <c r="H382" s="343"/>
      <c r="I382" s="344"/>
      <c r="J382" s="342"/>
      <c r="K382" s="328"/>
      <c r="L382" s="328"/>
      <c r="M382" s="328"/>
      <c r="N382" s="328"/>
      <c r="O382" s="366"/>
      <c r="P382" s="366"/>
    </row>
    <row r="383" spans="1:16" x14ac:dyDescent="0.25">
      <c r="A383" s="339"/>
      <c r="B383" s="340"/>
      <c r="C383" s="341"/>
      <c r="D383" s="342"/>
      <c r="E383" s="343"/>
      <c r="F383" s="341"/>
      <c r="G383" s="342"/>
      <c r="H383" s="343"/>
      <c r="I383" s="344"/>
      <c r="J383" s="342"/>
      <c r="K383" s="328"/>
      <c r="L383" s="328"/>
      <c r="M383" s="328"/>
      <c r="N383" s="328"/>
      <c r="O383" s="366"/>
      <c r="P383" s="366"/>
    </row>
    <row r="384" spans="1:16" x14ac:dyDescent="0.25">
      <c r="A384" s="339"/>
      <c r="B384" s="340"/>
      <c r="C384" s="341"/>
      <c r="D384" s="342"/>
      <c r="E384" s="343"/>
      <c r="F384" s="341"/>
      <c r="G384" s="342"/>
      <c r="H384" s="343"/>
      <c r="I384" s="344"/>
      <c r="J384" s="342"/>
      <c r="K384" s="328"/>
      <c r="L384" s="328"/>
      <c r="M384" s="328"/>
      <c r="N384" s="328"/>
      <c r="O384" s="366"/>
      <c r="P384" s="366"/>
    </row>
    <row r="385" spans="1:16" x14ac:dyDescent="0.25">
      <c r="A385" s="339"/>
      <c r="B385" s="340"/>
      <c r="C385" s="341"/>
      <c r="D385" s="342"/>
      <c r="E385" s="343"/>
      <c r="F385" s="341"/>
      <c r="G385" s="342"/>
      <c r="H385" s="343"/>
      <c r="I385" s="344"/>
      <c r="J385" s="342"/>
      <c r="K385" s="328"/>
      <c r="L385" s="328"/>
      <c r="M385" s="328"/>
      <c r="N385" s="328"/>
      <c r="O385" s="366"/>
      <c r="P385" s="366"/>
    </row>
    <row r="386" spans="1:16" x14ac:dyDescent="0.25">
      <c r="A386" s="339"/>
      <c r="B386" s="340"/>
      <c r="C386" s="341"/>
      <c r="D386" s="342"/>
      <c r="E386" s="343"/>
      <c r="F386" s="341"/>
      <c r="G386" s="342"/>
      <c r="H386" s="343"/>
      <c r="I386" s="344"/>
      <c r="J386" s="342"/>
      <c r="K386" s="328"/>
      <c r="L386" s="328"/>
      <c r="M386" s="328"/>
      <c r="N386" s="328"/>
      <c r="O386" s="366"/>
      <c r="P386" s="366"/>
    </row>
    <row r="387" spans="1:16" x14ac:dyDescent="0.25">
      <c r="A387" s="339"/>
      <c r="B387" s="340"/>
      <c r="C387" s="341"/>
      <c r="D387" s="342"/>
      <c r="E387" s="343"/>
      <c r="F387" s="341"/>
      <c r="G387" s="342"/>
      <c r="H387" s="343"/>
      <c r="I387" s="344"/>
      <c r="J387" s="342"/>
      <c r="K387" s="328"/>
      <c r="L387" s="328"/>
      <c r="M387" s="328"/>
      <c r="N387" s="328"/>
      <c r="O387" s="366"/>
      <c r="P387" s="366"/>
    </row>
    <row r="388" spans="1:16" x14ac:dyDescent="0.25">
      <c r="A388" s="339"/>
      <c r="B388" s="340"/>
      <c r="C388" s="341"/>
      <c r="D388" s="342"/>
      <c r="E388" s="343"/>
      <c r="F388" s="341"/>
      <c r="G388" s="342"/>
      <c r="H388" s="343"/>
      <c r="I388" s="344"/>
      <c r="J388" s="342"/>
      <c r="K388" s="328"/>
      <c r="L388" s="328"/>
      <c r="M388" s="328"/>
      <c r="N388" s="328"/>
      <c r="O388" s="366"/>
      <c r="P388" s="366"/>
    </row>
    <row r="389" spans="1:16" x14ac:dyDescent="0.25">
      <c r="A389" s="339"/>
      <c r="B389" s="340"/>
      <c r="C389" s="341"/>
      <c r="D389" s="342"/>
      <c r="E389" s="343"/>
      <c r="F389" s="341"/>
      <c r="G389" s="342"/>
      <c r="H389" s="343"/>
      <c r="I389" s="344"/>
      <c r="J389" s="342"/>
      <c r="K389" s="328"/>
      <c r="L389" s="328"/>
      <c r="M389" s="328"/>
      <c r="N389" s="328"/>
      <c r="O389" s="366"/>
      <c r="P389" s="366"/>
    </row>
    <row r="390" spans="1:16" x14ac:dyDescent="0.25">
      <c r="A390" s="339"/>
      <c r="B390" s="340"/>
      <c r="C390" s="341"/>
      <c r="D390" s="342"/>
      <c r="E390" s="343"/>
      <c r="F390" s="341"/>
      <c r="G390" s="342"/>
      <c r="H390" s="343"/>
      <c r="I390" s="344"/>
      <c r="J390" s="342"/>
      <c r="K390" s="328"/>
      <c r="L390" s="328"/>
      <c r="M390" s="328"/>
      <c r="N390" s="328"/>
      <c r="O390" s="366"/>
      <c r="P390" s="366"/>
    </row>
    <row r="391" spans="1:16" x14ac:dyDescent="0.25">
      <c r="A391" s="339"/>
      <c r="B391" s="340"/>
      <c r="C391" s="341"/>
      <c r="D391" s="342"/>
      <c r="E391" s="343"/>
      <c r="F391" s="341"/>
      <c r="G391" s="342"/>
      <c r="H391" s="343"/>
      <c r="I391" s="344"/>
      <c r="J391" s="342"/>
      <c r="K391" s="328"/>
      <c r="L391" s="328"/>
      <c r="M391" s="328"/>
      <c r="N391" s="328"/>
      <c r="O391" s="366"/>
      <c r="P391" s="366"/>
    </row>
    <row r="392" spans="1:16" x14ac:dyDescent="0.25">
      <c r="A392" s="339"/>
      <c r="B392" s="340"/>
      <c r="C392" s="341"/>
      <c r="D392" s="342"/>
      <c r="E392" s="343"/>
      <c r="F392" s="341"/>
      <c r="G392" s="342"/>
      <c r="H392" s="343"/>
      <c r="I392" s="344"/>
      <c r="J392" s="342"/>
      <c r="K392" s="328"/>
      <c r="L392" s="328"/>
      <c r="M392" s="328"/>
      <c r="N392" s="328"/>
      <c r="O392" s="366"/>
      <c r="P392" s="366"/>
    </row>
    <row r="393" spans="1:16" x14ac:dyDescent="0.25">
      <c r="A393" s="339"/>
      <c r="B393" s="340"/>
      <c r="C393" s="341"/>
      <c r="D393" s="342"/>
      <c r="E393" s="343"/>
      <c r="F393" s="341"/>
      <c r="G393" s="342"/>
      <c r="H393" s="343"/>
      <c r="I393" s="344"/>
      <c r="J393" s="342"/>
      <c r="K393" s="328"/>
      <c r="L393" s="328"/>
      <c r="M393" s="328"/>
      <c r="N393" s="328"/>
      <c r="O393" s="366"/>
      <c r="P393" s="366"/>
    </row>
    <row r="394" spans="1:16" x14ac:dyDescent="0.25">
      <c r="A394" s="339"/>
      <c r="B394" s="340"/>
      <c r="C394" s="341"/>
      <c r="D394" s="342"/>
      <c r="E394" s="343"/>
      <c r="F394" s="341"/>
      <c r="G394" s="342"/>
      <c r="H394" s="343"/>
      <c r="I394" s="344"/>
      <c r="J394" s="342"/>
      <c r="K394" s="328"/>
      <c r="L394" s="328"/>
      <c r="M394" s="328"/>
      <c r="N394" s="328"/>
      <c r="O394" s="366"/>
      <c r="P394" s="366"/>
    </row>
    <row r="395" spans="1:16" x14ac:dyDescent="0.25">
      <c r="A395" s="339"/>
      <c r="B395" s="340"/>
      <c r="C395" s="341"/>
      <c r="D395" s="342"/>
      <c r="E395" s="343"/>
      <c r="F395" s="341"/>
      <c r="G395" s="342"/>
      <c r="H395" s="343"/>
      <c r="I395" s="344"/>
      <c r="J395" s="342"/>
      <c r="K395" s="328"/>
      <c r="L395" s="328"/>
      <c r="M395" s="328"/>
      <c r="N395" s="328"/>
      <c r="O395" s="366"/>
      <c r="P395" s="366"/>
    </row>
    <row r="396" spans="1:16" x14ac:dyDescent="0.25">
      <c r="A396" s="339"/>
      <c r="B396" s="340"/>
      <c r="C396" s="341"/>
      <c r="D396" s="342"/>
      <c r="E396" s="343"/>
      <c r="F396" s="341"/>
      <c r="G396" s="342"/>
      <c r="H396" s="343"/>
      <c r="I396" s="344"/>
      <c r="J396" s="342"/>
      <c r="K396" s="328"/>
      <c r="L396" s="328"/>
      <c r="M396" s="328"/>
      <c r="N396" s="328"/>
      <c r="O396" s="366"/>
      <c r="P396" s="366"/>
    </row>
    <row r="397" spans="1:16" x14ac:dyDescent="0.25">
      <c r="A397" s="339"/>
      <c r="B397" s="340"/>
      <c r="C397" s="341"/>
      <c r="D397" s="342"/>
      <c r="E397" s="343"/>
      <c r="F397" s="341"/>
      <c r="G397" s="342"/>
      <c r="H397" s="343"/>
      <c r="I397" s="344"/>
      <c r="J397" s="342"/>
      <c r="K397" s="328"/>
      <c r="L397" s="328"/>
      <c r="M397" s="328"/>
      <c r="N397" s="328"/>
      <c r="O397" s="366"/>
      <c r="P397" s="366"/>
    </row>
    <row r="398" spans="1:16" x14ac:dyDescent="0.25">
      <c r="A398" s="339"/>
      <c r="B398" s="340"/>
      <c r="C398" s="341"/>
      <c r="D398" s="342"/>
      <c r="E398" s="343"/>
      <c r="F398" s="341"/>
      <c r="G398" s="342"/>
      <c r="H398" s="343"/>
      <c r="I398" s="344"/>
      <c r="J398" s="342"/>
      <c r="K398" s="328"/>
      <c r="L398" s="328"/>
      <c r="M398" s="328"/>
      <c r="N398" s="328"/>
      <c r="O398" s="366"/>
      <c r="P398" s="366"/>
    </row>
    <row r="399" spans="1:16" x14ac:dyDescent="0.25">
      <c r="A399" s="339"/>
      <c r="B399" s="340"/>
      <c r="C399" s="341"/>
      <c r="D399" s="342"/>
      <c r="E399" s="343"/>
      <c r="F399" s="341"/>
      <c r="G399" s="342"/>
      <c r="H399" s="343"/>
      <c r="I399" s="344"/>
      <c r="J399" s="342"/>
      <c r="K399" s="328"/>
      <c r="L399" s="328"/>
      <c r="M399" s="328"/>
      <c r="N399" s="328"/>
      <c r="O399" s="366"/>
      <c r="P399" s="366"/>
    </row>
    <row r="400" spans="1:16" x14ac:dyDescent="0.25">
      <c r="A400" s="339"/>
      <c r="B400" s="340"/>
      <c r="C400" s="341"/>
      <c r="D400" s="342"/>
      <c r="E400" s="343"/>
      <c r="F400" s="341"/>
      <c r="G400" s="342"/>
      <c r="H400" s="343"/>
      <c r="I400" s="344"/>
      <c r="J400" s="342"/>
      <c r="K400" s="328"/>
      <c r="L400" s="328"/>
      <c r="M400" s="328"/>
      <c r="N400" s="328"/>
      <c r="O400" s="366"/>
      <c r="P400" s="366"/>
    </row>
    <row r="401" spans="1:16" x14ac:dyDescent="0.25">
      <c r="A401" s="339"/>
      <c r="B401" s="340"/>
      <c r="C401" s="341"/>
      <c r="D401" s="342"/>
      <c r="E401" s="343"/>
      <c r="F401" s="341"/>
      <c r="G401" s="342"/>
      <c r="H401" s="343"/>
      <c r="I401" s="344"/>
      <c r="J401" s="342"/>
      <c r="K401" s="328"/>
      <c r="L401" s="328"/>
      <c r="M401" s="328"/>
      <c r="N401" s="328"/>
      <c r="O401" s="366"/>
      <c r="P401" s="366"/>
    </row>
    <row r="402" spans="1:16" x14ac:dyDescent="0.25">
      <c r="A402" s="339"/>
      <c r="B402" s="340"/>
      <c r="C402" s="341"/>
      <c r="D402" s="342"/>
      <c r="E402" s="343"/>
      <c r="F402" s="341"/>
      <c r="G402" s="342"/>
      <c r="H402" s="343"/>
      <c r="I402" s="344"/>
      <c r="J402" s="342"/>
      <c r="K402" s="328"/>
      <c r="L402" s="328"/>
      <c r="M402" s="328"/>
      <c r="N402" s="328"/>
      <c r="O402" s="366"/>
      <c r="P402" s="366"/>
    </row>
    <row r="403" spans="1:16" x14ac:dyDescent="0.25">
      <c r="A403" s="339"/>
      <c r="B403" s="340"/>
      <c r="C403" s="341"/>
      <c r="D403" s="342"/>
      <c r="E403" s="343"/>
      <c r="F403" s="341"/>
      <c r="G403" s="342"/>
      <c r="H403" s="343"/>
      <c r="I403" s="344"/>
      <c r="J403" s="342"/>
      <c r="K403" s="328"/>
      <c r="L403" s="328"/>
      <c r="M403" s="328"/>
      <c r="N403" s="328"/>
      <c r="O403" s="366"/>
      <c r="P403" s="366"/>
    </row>
    <row r="404" spans="1:16" x14ac:dyDescent="0.25">
      <c r="A404" s="339"/>
      <c r="B404" s="340"/>
      <c r="C404" s="341"/>
      <c r="D404" s="342"/>
      <c r="E404" s="343"/>
      <c r="F404" s="341"/>
      <c r="G404" s="342"/>
      <c r="H404" s="343"/>
      <c r="I404" s="344"/>
      <c r="J404" s="342"/>
      <c r="K404" s="328"/>
      <c r="L404" s="328"/>
      <c r="M404" s="328"/>
      <c r="N404" s="328"/>
      <c r="O404" s="366"/>
      <c r="P404" s="366"/>
    </row>
    <row r="405" spans="1:16" x14ac:dyDescent="0.25">
      <c r="A405" s="339"/>
      <c r="B405" s="340"/>
      <c r="C405" s="341"/>
      <c r="D405" s="342"/>
      <c r="E405" s="343"/>
      <c r="F405" s="341"/>
      <c r="G405" s="342"/>
      <c r="H405" s="343"/>
      <c r="I405" s="344"/>
      <c r="J405" s="342"/>
      <c r="K405" s="328"/>
      <c r="L405" s="328"/>
      <c r="M405" s="328"/>
      <c r="N405" s="328"/>
      <c r="O405" s="366"/>
      <c r="P405" s="366"/>
    </row>
    <row r="406" spans="1:16" x14ac:dyDescent="0.25">
      <c r="A406" s="339"/>
      <c r="B406" s="340"/>
      <c r="C406" s="341"/>
      <c r="D406" s="342"/>
      <c r="E406" s="343"/>
      <c r="F406" s="341"/>
      <c r="G406" s="342"/>
      <c r="H406" s="343"/>
      <c r="I406" s="344"/>
      <c r="J406" s="342"/>
      <c r="K406" s="328"/>
      <c r="L406" s="328"/>
      <c r="M406" s="328"/>
      <c r="N406" s="328"/>
      <c r="O406" s="366"/>
      <c r="P406" s="366"/>
    </row>
    <row r="407" spans="1:16" x14ac:dyDescent="0.25">
      <c r="A407" s="339"/>
      <c r="B407" s="340"/>
      <c r="C407" s="341"/>
      <c r="D407" s="342"/>
      <c r="E407" s="343"/>
      <c r="F407" s="341"/>
      <c r="G407" s="342"/>
      <c r="H407" s="343"/>
      <c r="I407" s="344"/>
      <c r="J407" s="342"/>
      <c r="K407" s="328"/>
      <c r="L407" s="328"/>
      <c r="M407" s="328"/>
      <c r="N407" s="328"/>
      <c r="O407" s="366"/>
      <c r="P407" s="366"/>
    </row>
    <row r="408" spans="1:16" x14ac:dyDescent="0.25">
      <c r="A408" s="339"/>
      <c r="B408" s="340"/>
      <c r="C408" s="341"/>
      <c r="D408" s="342"/>
      <c r="E408" s="343"/>
      <c r="F408" s="341"/>
      <c r="G408" s="342"/>
      <c r="H408" s="343"/>
      <c r="I408" s="344"/>
      <c r="J408" s="342"/>
      <c r="K408" s="328"/>
      <c r="L408" s="328"/>
      <c r="M408" s="328"/>
      <c r="N408" s="328"/>
      <c r="O408" s="366"/>
      <c r="P408" s="366"/>
    </row>
    <row r="409" spans="1:16" x14ac:dyDescent="0.25">
      <c r="A409" s="339"/>
      <c r="B409" s="340"/>
      <c r="C409" s="341"/>
      <c r="D409" s="342"/>
      <c r="E409" s="343"/>
      <c r="F409" s="341"/>
      <c r="G409" s="342"/>
      <c r="H409" s="343"/>
      <c r="I409" s="344"/>
      <c r="J409" s="342"/>
      <c r="K409" s="328"/>
      <c r="L409" s="328"/>
      <c r="M409" s="328"/>
      <c r="N409" s="328"/>
      <c r="O409" s="366"/>
      <c r="P409" s="366"/>
    </row>
    <row r="410" spans="1:16" x14ac:dyDescent="0.25">
      <c r="A410" s="339"/>
      <c r="B410" s="340"/>
      <c r="C410" s="341"/>
      <c r="D410" s="342"/>
      <c r="E410" s="343"/>
      <c r="F410" s="341"/>
      <c r="G410" s="342"/>
      <c r="H410" s="343"/>
      <c r="I410" s="344"/>
      <c r="J410" s="342"/>
      <c r="K410" s="328"/>
      <c r="L410" s="328"/>
      <c r="M410" s="328"/>
      <c r="N410" s="328"/>
      <c r="O410" s="366"/>
      <c r="P410" s="366"/>
    </row>
    <row r="411" spans="1:16" x14ac:dyDescent="0.25">
      <c r="A411" s="339"/>
      <c r="B411" s="340"/>
      <c r="C411" s="341"/>
      <c r="D411" s="342"/>
      <c r="E411" s="343"/>
      <c r="F411" s="341"/>
      <c r="G411" s="342"/>
      <c r="H411" s="343"/>
      <c r="I411" s="344"/>
      <c r="J411" s="342"/>
      <c r="K411" s="328"/>
      <c r="L411" s="328"/>
      <c r="M411" s="328"/>
      <c r="N411" s="328"/>
      <c r="O411" s="366"/>
      <c r="P411" s="366"/>
    </row>
    <row r="412" spans="1:16" x14ac:dyDescent="0.25">
      <c r="A412" s="339"/>
      <c r="B412" s="340"/>
      <c r="C412" s="341"/>
      <c r="D412" s="342"/>
      <c r="E412" s="343"/>
      <c r="F412" s="341"/>
      <c r="G412" s="342"/>
      <c r="H412" s="343"/>
      <c r="I412" s="344"/>
      <c r="J412" s="342"/>
      <c r="K412" s="328"/>
      <c r="L412" s="328"/>
      <c r="M412" s="328"/>
      <c r="N412" s="328"/>
      <c r="O412" s="366"/>
      <c r="P412" s="366"/>
    </row>
    <row r="413" spans="1:16" x14ac:dyDescent="0.25">
      <c r="A413" s="339"/>
      <c r="B413" s="340"/>
      <c r="C413" s="341"/>
      <c r="D413" s="342"/>
      <c r="E413" s="343"/>
      <c r="F413" s="341"/>
      <c r="G413" s="342"/>
      <c r="H413" s="343"/>
      <c r="I413" s="344"/>
      <c r="J413" s="342"/>
      <c r="K413" s="328"/>
      <c r="L413" s="328"/>
      <c r="M413" s="328"/>
      <c r="N413" s="328"/>
      <c r="O413" s="366"/>
      <c r="P413" s="366"/>
    </row>
    <row r="414" spans="1:16" x14ac:dyDescent="0.25">
      <c r="A414" s="339"/>
      <c r="B414" s="340"/>
      <c r="C414" s="341"/>
      <c r="D414" s="342"/>
      <c r="E414" s="343"/>
      <c r="F414" s="341"/>
      <c r="G414" s="342"/>
      <c r="H414" s="343"/>
      <c r="I414" s="344"/>
      <c r="J414" s="342"/>
      <c r="K414" s="328"/>
      <c r="L414" s="328"/>
      <c r="M414" s="328"/>
      <c r="N414" s="328"/>
      <c r="O414" s="366"/>
      <c r="P414" s="366"/>
    </row>
    <row r="415" spans="1:16" x14ac:dyDescent="0.25">
      <c r="A415" s="339"/>
      <c r="B415" s="340"/>
      <c r="C415" s="341"/>
      <c r="D415" s="342"/>
      <c r="E415" s="343"/>
      <c r="F415" s="341"/>
      <c r="G415" s="342"/>
      <c r="H415" s="343"/>
      <c r="I415" s="344"/>
      <c r="J415" s="342"/>
      <c r="K415" s="328"/>
      <c r="L415" s="328"/>
      <c r="M415" s="328"/>
      <c r="N415" s="328"/>
      <c r="O415" s="366"/>
      <c r="P415" s="366"/>
    </row>
    <row r="416" spans="1:16" x14ac:dyDescent="0.25">
      <c r="A416" s="339"/>
      <c r="B416" s="340"/>
      <c r="C416" s="341"/>
      <c r="D416" s="342"/>
      <c r="E416" s="343"/>
      <c r="F416" s="341"/>
      <c r="G416" s="342"/>
      <c r="H416" s="343"/>
      <c r="I416" s="344"/>
      <c r="J416" s="342"/>
      <c r="K416" s="328"/>
      <c r="L416" s="328"/>
      <c r="M416" s="328"/>
      <c r="N416" s="328"/>
      <c r="O416" s="366"/>
      <c r="P416" s="366"/>
    </row>
    <row r="417" spans="1:16" x14ac:dyDescent="0.25">
      <c r="A417" s="339"/>
      <c r="B417" s="340"/>
      <c r="C417" s="341"/>
      <c r="D417" s="342"/>
      <c r="E417" s="343"/>
      <c r="F417" s="341"/>
      <c r="G417" s="342"/>
      <c r="H417" s="343"/>
      <c r="I417" s="344"/>
      <c r="J417" s="342"/>
      <c r="K417" s="328"/>
      <c r="L417" s="328"/>
      <c r="M417" s="328"/>
      <c r="N417" s="328"/>
      <c r="O417" s="366"/>
      <c r="P417" s="366"/>
    </row>
    <row r="418" spans="1:16" x14ac:dyDescent="0.25">
      <c r="A418" s="339"/>
      <c r="B418" s="340"/>
      <c r="C418" s="341"/>
      <c r="D418" s="342"/>
      <c r="E418" s="343"/>
      <c r="F418" s="341"/>
      <c r="G418" s="342"/>
      <c r="H418" s="343"/>
      <c r="I418" s="344"/>
      <c r="J418" s="342"/>
      <c r="K418" s="328"/>
      <c r="L418" s="328"/>
      <c r="M418" s="328"/>
      <c r="N418" s="328"/>
      <c r="O418" s="366"/>
      <c r="P418" s="366"/>
    </row>
    <row r="419" spans="1:16" x14ac:dyDescent="0.25">
      <c r="A419" s="339"/>
      <c r="B419" s="340"/>
      <c r="C419" s="341"/>
      <c r="D419" s="342"/>
      <c r="E419" s="343"/>
      <c r="F419" s="341"/>
      <c r="G419" s="342"/>
      <c r="H419" s="343"/>
      <c r="I419" s="344"/>
      <c r="J419" s="342"/>
      <c r="K419" s="328"/>
      <c r="L419" s="328"/>
      <c r="M419" s="328"/>
      <c r="N419" s="328"/>
      <c r="O419" s="366"/>
      <c r="P419" s="366"/>
    </row>
    <row r="420" spans="1:16" x14ac:dyDescent="0.25">
      <c r="A420" s="339"/>
      <c r="B420" s="340"/>
      <c r="C420" s="341"/>
      <c r="D420" s="342"/>
      <c r="E420" s="343"/>
      <c r="F420" s="341"/>
      <c r="G420" s="342"/>
      <c r="H420" s="343"/>
      <c r="I420" s="344"/>
      <c r="J420" s="342"/>
      <c r="K420" s="328"/>
      <c r="L420" s="328"/>
      <c r="M420" s="328"/>
      <c r="N420" s="328"/>
      <c r="O420" s="366"/>
      <c r="P420" s="366"/>
    </row>
    <row r="421" spans="1:16" x14ac:dyDescent="0.25">
      <c r="A421" s="339"/>
      <c r="B421" s="340"/>
      <c r="C421" s="341"/>
      <c r="D421" s="342"/>
      <c r="E421" s="343"/>
      <c r="F421" s="341"/>
      <c r="G421" s="342"/>
      <c r="H421" s="343"/>
      <c r="I421" s="344"/>
      <c r="J421" s="342"/>
      <c r="K421" s="328"/>
      <c r="L421" s="328"/>
      <c r="M421" s="328"/>
      <c r="N421" s="328"/>
      <c r="O421" s="366"/>
      <c r="P421" s="366"/>
    </row>
    <row r="422" spans="1:16" x14ac:dyDescent="0.25">
      <c r="A422" s="339"/>
      <c r="B422" s="340"/>
      <c r="C422" s="341"/>
      <c r="D422" s="342"/>
      <c r="E422" s="343"/>
      <c r="F422" s="341"/>
      <c r="G422" s="342"/>
      <c r="H422" s="343"/>
      <c r="I422" s="344"/>
      <c r="J422" s="342"/>
      <c r="K422" s="328"/>
      <c r="L422" s="328"/>
      <c r="M422" s="328"/>
      <c r="N422" s="328"/>
      <c r="O422" s="366"/>
      <c r="P422" s="366"/>
    </row>
    <row r="423" spans="1:16" x14ac:dyDescent="0.25">
      <c r="A423" s="339"/>
      <c r="B423" s="340"/>
      <c r="C423" s="341"/>
      <c r="D423" s="342"/>
      <c r="E423" s="343"/>
      <c r="F423" s="341"/>
      <c r="G423" s="342"/>
      <c r="H423" s="343"/>
      <c r="I423" s="344"/>
      <c r="J423" s="342"/>
      <c r="K423" s="328"/>
      <c r="L423" s="328"/>
      <c r="M423" s="328"/>
      <c r="N423" s="328"/>
      <c r="O423" s="366"/>
      <c r="P423" s="366"/>
    </row>
    <row r="424" spans="1:16" x14ac:dyDescent="0.25">
      <c r="A424" s="339"/>
      <c r="B424" s="340"/>
      <c r="C424" s="341"/>
      <c r="D424" s="342"/>
      <c r="E424" s="343"/>
      <c r="F424" s="341"/>
      <c r="G424" s="342"/>
      <c r="H424" s="343"/>
      <c r="I424" s="344"/>
      <c r="J424" s="342"/>
      <c r="K424" s="328"/>
      <c r="L424" s="328"/>
      <c r="M424" s="328"/>
      <c r="N424" s="328"/>
      <c r="O424" s="366"/>
      <c r="P424" s="366"/>
    </row>
    <row r="425" spans="1:16" x14ac:dyDescent="0.25">
      <c r="A425" s="339"/>
      <c r="B425" s="340"/>
      <c r="C425" s="341"/>
      <c r="D425" s="342"/>
      <c r="E425" s="343"/>
      <c r="F425" s="341"/>
      <c r="G425" s="342"/>
      <c r="H425" s="343"/>
      <c r="I425" s="344"/>
      <c r="J425" s="342"/>
      <c r="K425" s="328"/>
      <c r="L425" s="328"/>
      <c r="M425" s="328"/>
      <c r="N425" s="328"/>
      <c r="O425" s="366"/>
      <c r="P425" s="366"/>
    </row>
    <row r="426" spans="1:16" x14ac:dyDescent="0.25">
      <c r="A426" s="339"/>
      <c r="B426" s="340"/>
      <c r="C426" s="341"/>
      <c r="D426" s="342"/>
      <c r="E426" s="343"/>
      <c r="F426" s="341"/>
      <c r="G426" s="342"/>
      <c r="H426" s="343"/>
      <c r="I426" s="344"/>
      <c r="J426" s="342"/>
      <c r="K426" s="328"/>
      <c r="L426" s="328"/>
      <c r="M426" s="328"/>
      <c r="N426" s="328"/>
      <c r="O426" s="366"/>
      <c r="P426" s="366"/>
    </row>
    <row r="427" spans="1:16" x14ac:dyDescent="0.25">
      <c r="A427" s="339"/>
      <c r="B427" s="340"/>
      <c r="C427" s="341"/>
      <c r="D427" s="342"/>
      <c r="E427" s="343"/>
      <c r="F427" s="341"/>
      <c r="G427" s="342"/>
      <c r="H427" s="343"/>
      <c r="I427" s="344"/>
      <c r="J427" s="342"/>
      <c r="K427" s="328"/>
      <c r="L427" s="328"/>
      <c r="M427" s="328"/>
      <c r="N427" s="328"/>
      <c r="O427" s="366"/>
      <c r="P427" s="366"/>
    </row>
    <row r="428" spans="1:16" x14ac:dyDescent="0.25">
      <c r="A428" s="339"/>
      <c r="B428" s="340"/>
      <c r="C428" s="341"/>
      <c r="D428" s="342"/>
      <c r="E428" s="343"/>
      <c r="F428" s="341"/>
      <c r="G428" s="342"/>
      <c r="H428" s="343"/>
      <c r="I428" s="344"/>
      <c r="J428" s="342"/>
      <c r="K428" s="328"/>
      <c r="L428" s="328"/>
      <c r="M428" s="328"/>
      <c r="N428" s="328"/>
      <c r="O428" s="366"/>
      <c r="P428" s="366"/>
    </row>
    <row r="429" spans="1:16" x14ac:dyDescent="0.25">
      <c r="A429" s="339"/>
      <c r="B429" s="340"/>
      <c r="C429" s="341"/>
      <c r="D429" s="342"/>
      <c r="E429" s="343"/>
      <c r="F429" s="341"/>
      <c r="G429" s="342"/>
      <c r="H429" s="343"/>
      <c r="I429" s="344"/>
      <c r="J429" s="342"/>
      <c r="K429" s="328"/>
      <c r="L429" s="328"/>
      <c r="M429" s="328"/>
      <c r="N429" s="328"/>
      <c r="O429" s="366"/>
      <c r="P429" s="366"/>
    </row>
    <row r="430" spans="1:16" x14ac:dyDescent="0.25">
      <c r="A430" s="339"/>
      <c r="B430" s="340"/>
      <c r="C430" s="341"/>
      <c r="D430" s="342"/>
      <c r="E430" s="343"/>
      <c r="F430" s="341"/>
      <c r="G430" s="342"/>
      <c r="H430" s="343"/>
      <c r="I430" s="344"/>
      <c r="J430" s="342"/>
      <c r="K430" s="328"/>
      <c r="L430" s="328"/>
      <c r="M430" s="328"/>
      <c r="N430" s="328"/>
      <c r="O430" s="366"/>
      <c r="P430" s="366"/>
    </row>
    <row r="431" spans="1:16" x14ac:dyDescent="0.25">
      <c r="A431" s="339"/>
      <c r="B431" s="340"/>
      <c r="C431" s="341"/>
      <c r="D431" s="342"/>
      <c r="E431" s="343"/>
      <c r="F431" s="341"/>
      <c r="G431" s="342"/>
      <c r="H431" s="343"/>
      <c r="I431" s="344"/>
      <c r="J431" s="342"/>
      <c r="K431" s="328"/>
      <c r="L431" s="328"/>
      <c r="M431" s="328"/>
      <c r="N431" s="328"/>
      <c r="O431" s="366"/>
      <c r="P431" s="366"/>
    </row>
    <row r="432" spans="1:16" x14ac:dyDescent="0.25">
      <c r="A432" s="339"/>
      <c r="B432" s="340"/>
      <c r="C432" s="341"/>
      <c r="D432" s="342"/>
      <c r="E432" s="343"/>
      <c r="F432" s="341"/>
      <c r="G432" s="342"/>
      <c r="H432" s="343"/>
      <c r="I432" s="344"/>
      <c r="J432" s="342"/>
      <c r="K432" s="328"/>
      <c r="L432" s="328"/>
      <c r="M432" s="328"/>
      <c r="N432" s="328"/>
      <c r="O432" s="366"/>
      <c r="P432" s="366"/>
    </row>
    <row r="433" spans="1:16" x14ac:dyDescent="0.25">
      <c r="A433" s="339"/>
      <c r="B433" s="340"/>
      <c r="C433" s="341"/>
      <c r="D433" s="342"/>
      <c r="E433" s="343"/>
      <c r="F433" s="341"/>
      <c r="G433" s="342"/>
      <c r="H433" s="343"/>
      <c r="I433" s="344"/>
      <c r="J433" s="342"/>
      <c r="K433" s="328"/>
      <c r="L433" s="328"/>
      <c r="M433" s="328"/>
      <c r="N433" s="328"/>
      <c r="O433" s="366"/>
      <c r="P433" s="366"/>
    </row>
    <row r="434" spans="1:16" x14ac:dyDescent="0.25">
      <c r="A434" s="339"/>
      <c r="B434" s="340"/>
      <c r="C434" s="341"/>
      <c r="D434" s="342"/>
      <c r="E434" s="343"/>
      <c r="F434" s="341"/>
      <c r="G434" s="342"/>
      <c r="H434" s="343"/>
      <c r="I434" s="344"/>
      <c r="J434" s="342"/>
      <c r="K434" s="328"/>
      <c r="L434" s="328"/>
      <c r="M434" s="328"/>
      <c r="N434" s="328"/>
      <c r="O434" s="366"/>
      <c r="P434" s="366"/>
    </row>
    <row r="435" spans="1:16" x14ac:dyDescent="0.25">
      <c r="A435" s="339"/>
      <c r="B435" s="340"/>
      <c r="C435" s="341"/>
      <c r="D435" s="342"/>
      <c r="E435" s="343"/>
      <c r="F435" s="341"/>
      <c r="G435" s="342"/>
      <c r="H435" s="343"/>
      <c r="I435" s="344"/>
      <c r="J435" s="342"/>
      <c r="K435" s="328"/>
      <c r="L435" s="328"/>
      <c r="M435" s="328"/>
      <c r="N435" s="328"/>
      <c r="O435" s="366"/>
      <c r="P435" s="366"/>
    </row>
    <row r="436" spans="1:16" x14ac:dyDescent="0.25">
      <c r="A436" s="339"/>
      <c r="B436" s="340"/>
      <c r="C436" s="341"/>
      <c r="D436" s="342"/>
      <c r="E436" s="343"/>
      <c r="F436" s="341"/>
      <c r="G436" s="342"/>
      <c r="H436" s="343"/>
      <c r="I436" s="344"/>
      <c r="J436" s="342"/>
      <c r="K436" s="328"/>
      <c r="L436" s="328"/>
      <c r="M436" s="328"/>
      <c r="N436" s="328"/>
      <c r="O436" s="366"/>
      <c r="P436" s="366"/>
    </row>
    <row r="437" spans="1:16" x14ac:dyDescent="0.25">
      <c r="A437" s="339"/>
      <c r="B437" s="340"/>
      <c r="C437" s="341"/>
      <c r="D437" s="342"/>
      <c r="E437" s="343"/>
      <c r="F437" s="341"/>
      <c r="G437" s="342"/>
      <c r="H437" s="343"/>
      <c r="I437" s="344"/>
      <c r="J437" s="342"/>
      <c r="K437" s="328"/>
      <c r="L437" s="328"/>
      <c r="M437" s="328"/>
      <c r="N437" s="328"/>
      <c r="O437" s="366"/>
      <c r="P437" s="366"/>
    </row>
    <row r="438" spans="1:16" x14ac:dyDescent="0.25">
      <c r="A438" s="339"/>
      <c r="B438" s="340"/>
      <c r="C438" s="341"/>
      <c r="D438" s="342"/>
      <c r="E438" s="343"/>
      <c r="F438" s="341"/>
      <c r="G438" s="342"/>
      <c r="H438" s="343"/>
      <c r="I438" s="344"/>
      <c r="J438" s="342"/>
      <c r="K438" s="328"/>
      <c r="L438" s="328"/>
      <c r="M438" s="328"/>
      <c r="N438" s="328"/>
      <c r="O438" s="366"/>
      <c r="P438" s="366"/>
    </row>
    <row r="439" spans="1:16" x14ac:dyDescent="0.25">
      <c r="A439" s="339"/>
      <c r="B439" s="340"/>
      <c r="C439" s="341"/>
      <c r="D439" s="342"/>
      <c r="E439" s="343"/>
      <c r="F439" s="341"/>
      <c r="G439" s="342"/>
      <c r="H439" s="343"/>
      <c r="I439" s="344"/>
      <c r="J439" s="342"/>
      <c r="K439" s="328"/>
      <c r="L439" s="328"/>
      <c r="M439" s="328"/>
      <c r="N439" s="328"/>
      <c r="O439" s="366"/>
      <c r="P439" s="366"/>
    </row>
    <row r="440" spans="1:16" x14ac:dyDescent="0.25">
      <c r="A440" s="339"/>
      <c r="B440" s="340"/>
      <c r="C440" s="341"/>
      <c r="D440" s="342"/>
      <c r="E440" s="343"/>
      <c r="F440" s="341"/>
      <c r="G440" s="342"/>
      <c r="H440" s="343"/>
      <c r="I440" s="344"/>
      <c r="J440" s="342"/>
      <c r="K440" s="328"/>
      <c r="L440" s="328"/>
      <c r="M440" s="328"/>
      <c r="N440" s="328"/>
      <c r="O440" s="366"/>
      <c r="P440" s="366"/>
    </row>
    <row r="441" spans="1:16" x14ac:dyDescent="0.25">
      <c r="A441" s="339"/>
      <c r="B441" s="340"/>
      <c r="C441" s="341"/>
      <c r="D441" s="342"/>
      <c r="E441" s="343"/>
      <c r="F441" s="341"/>
      <c r="G441" s="342"/>
      <c r="H441" s="343"/>
      <c r="I441" s="344"/>
      <c r="J441" s="342"/>
      <c r="K441" s="328"/>
      <c r="L441" s="328"/>
      <c r="M441" s="328"/>
      <c r="N441" s="328"/>
      <c r="O441" s="366"/>
      <c r="P441" s="366"/>
    </row>
    <row r="442" spans="1:16" x14ac:dyDescent="0.25">
      <c r="A442" s="339"/>
      <c r="B442" s="340"/>
      <c r="C442" s="341"/>
      <c r="D442" s="342"/>
      <c r="E442" s="343"/>
      <c r="F442" s="341"/>
      <c r="G442" s="342"/>
      <c r="H442" s="343"/>
      <c r="I442" s="344"/>
      <c r="J442" s="342"/>
      <c r="K442" s="328"/>
      <c r="L442" s="328"/>
      <c r="M442" s="328"/>
      <c r="N442" s="328"/>
      <c r="O442" s="366"/>
      <c r="P442" s="366"/>
    </row>
    <row r="443" spans="1:16" x14ac:dyDescent="0.25">
      <c r="A443" s="339"/>
      <c r="B443" s="340"/>
      <c r="C443" s="341"/>
      <c r="D443" s="342"/>
      <c r="E443" s="343"/>
      <c r="F443" s="341"/>
      <c r="G443" s="342"/>
      <c r="H443" s="343"/>
      <c r="I443" s="344"/>
      <c r="J443" s="342"/>
      <c r="K443" s="328"/>
      <c r="L443" s="328"/>
      <c r="M443" s="328"/>
      <c r="N443" s="328"/>
      <c r="O443" s="366"/>
      <c r="P443" s="366"/>
    </row>
    <row r="444" spans="1:16" x14ac:dyDescent="0.25">
      <c r="A444" s="339"/>
      <c r="B444" s="340"/>
      <c r="C444" s="341"/>
      <c r="D444" s="342"/>
      <c r="E444" s="343"/>
      <c r="F444" s="341"/>
      <c r="G444" s="342"/>
      <c r="H444" s="343"/>
      <c r="I444" s="344"/>
      <c r="J444" s="342"/>
      <c r="K444" s="328"/>
      <c r="L444" s="328"/>
      <c r="M444" s="328"/>
      <c r="N444" s="328"/>
      <c r="O444" s="366"/>
      <c r="P444" s="366"/>
    </row>
    <row r="445" spans="1:16" x14ac:dyDescent="0.25">
      <c r="A445" s="339"/>
      <c r="B445" s="340"/>
      <c r="C445" s="341"/>
      <c r="D445" s="342"/>
      <c r="E445" s="343"/>
      <c r="F445" s="341"/>
      <c r="G445" s="342"/>
      <c r="H445" s="343"/>
      <c r="I445" s="344"/>
      <c r="J445" s="342"/>
      <c r="K445" s="328"/>
      <c r="L445" s="328"/>
      <c r="M445" s="328"/>
      <c r="N445" s="328"/>
      <c r="O445" s="366"/>
      <c r="P445" s="366"/>
    </row>
    <row r="446" spans="1:16" x14ac:dyDescent="0.25">
      <c r="A446" s="339"/>
      <c r="B446" s="340"/>
      <c r="C446" s="341"/>
      <c r="D446" s="342"/>
      <c r="E446" s="343"/>
      <c r="F446" s="341"/>
      <c r="G446" s="342"/>
      <c r="H446" s="343"/>
      <c r="I446" s="344"/>
      <c r="J446" s="342"/>
      <c r="K446" s="328"/>
      <c r="L446" s="328"/>
      <c r="M446" s="328"/>
      <c r="N446" s="328"/>
      <c r="O446" s="366"/>
      <c r="P446" s="366"/>
    </row>
    <row r="447" spans="1:16" x14ac:dyDescent="0.25">
      <c r="A447" s="339"/>
      <c r="B447" s="340"/>
      <c r="C447" s="341"/>
      <c r="D447" s="342"/>
      <c r="E447" s="343"/>
      <c r="F447" s="341"/>
      <c r="G447" s="342"/>
      <c r="H447" s="343"/>
      <c r="I447" s="344"/>
      <c r="J447" s="342"/>
      <c r="K447" s="328"/>
      <c r="L447" s="328"/>
      <c r="M447" s="328"/>
      <c r="N447" s="328"/>
      <c r="O447" s="366"/>
      <c r="P447" s="366"/>
    </row>
    <row r="448" spans="1:16" x14ac:dyDescent="0.25">
      <c r="A448" s="339"/>
      <c r="B448" s="340"/>
      <c r="C448" s="341"/>
      <c r="D448" s="342"/>
      <c r="E448" s="343"/>
      <c r="F448" s="341"/>
      <c r="G448" s="342"/>
      <c r="H448" s="343"/>
      <c r="I448" s="344"/>
      <c r="J448" s="342"/>
      <c r="K448" s="328"/>
      <c r="L448" s="328"/>
      <c r="M448" s="328"/>
      <c r="N448" s="328"/>
      <c r="O448" s="366"/>
      <c r="P448" s="366"/>
    </row>
    <row r="449" spans="1:16" x14ac:dyDescent="0.25">
      <c r="A449" s="339"/>
      <c r="B449" s="340"/>
      <c r="C449" s="341"/>
      <c r="D449" s="342"/>
      <c r="E449" s="343"/>
      <c r="F449" s="341"/>
      <c r="G449" s="342"/>
      <c r="H449" s="343"/>
      <c r="I449" s="344"/>
      <c r="J449" s="342"/>
      <c r="K449" s="328"/>
      <c r="L449" s="328"/>
      <c r="M449" s="328"/>
      <c r="N449" s="328"/>
      <c r="O449" s="366"/>
      <c r="P449" s="366"/>
    </row>
    <row r="450" spans="1:16" x14ac:dyDescent="0.25">
      <c r="A450" s="339"/>
      <c r="B450" s="340"/>
      <c r="C450" s="341"/>
      <c r="D450" s="342"/>
      <c r="E450" s="343"/>
      <c r="F450" s="341"/>
      <c r="G450" s="342"/>
      <c r="H450" s="343"/>
      <c r="I450" s="344"/>
      <c r="J450" s="342"/>
      <c r="K450" s="328"/>
      <c r="L450" s="328"/>
      <c r="M450" s="328"/>
      <c r="N450" s="328"/>
      <c r="O450" s="366"/>
      <c r="P450" s="366"/>
    </row>
    <row r="451" spans="1:16" x14ac:dyDescent="0.25">
      <c r="A451" s="339"/>
      <c r="B451" s="340"/>
      <c r="C451" s="341"/>
      <c r="D451" s="342"/>
      <c r="E451" s="343"/>
      <c r="F451" s="341"/>
      <c r="G451" s="342"/>
      <c r="H451" s="343"/>
      <c r="I451" s="344"/>
      <c r="J451" s="342"/>
      <c r="K451" s="328"/>
      <c r="L451" s="328"/>
      <c r="M451" s="328"/>
      <c r="N451" s="328"/>
      <c r="O451" s="366"/>
      <c r="P451" s="366"/>
    </row>
    <row r="452" spans="1:16" x14ac:dyDescent="0.25">
      <c r="A452" s="339"/>
      <c r="B452" s="340"/>
      <c r="C452" s="341"/>
      <c r="D452" s="342"/>
      <c r="E452" s="343"/>
      <c r="F452" s="341"/>
      <c r="G452" s="342"/>
      <c r="H452" s="343"/>
      <c r="I452" s="344"/>
      <c r="J452" s="342"/>
      <c r="K452" s="328"/>
      <c r="L452" s="328"/>
      <c r="M452" s="328"/>
      <c r="N452" s="328"/>
      <c r="O452" s="366"/>
      <c r="P452" s="366"/>
    </row>
    <row r="453" spans="1:16" x14ac:dyDescent="0.25">
      <c r="A453" s="339"/>
      <c r="B453" s="340"/>
      <c r="C453" s="341"/>
      <c r="D453" s="342"/>
      <c r="E453" s="343"/>
      <c r="F453" s="341"/>
      <c r="G453" s="342"/>
      <c r="H453" s="343"/>
      <c r="I453" s="344"/>
      <c r="J453" s="342"/>
      <c r="K453" s="328"/>
      <c r="L453" s="328"/>
      <c r="M453" s="328"/>
      <c r="N453" s="328"/>
      <c r="O453" s="366"/>
      <c r="P453" s="366"/>
    </row>
    <row r="454" spans="1:16" x14ac:dyDescent="0.25">
      <c r="A454" s="339"/>
      <c r="B454" s="340"/>
      <c r="C454" s="341"/>
      <c r="D454" s="342"/>
      <c r="E454" s="343"/>
      <c r="F454" s="341"/>
      <c r="G454" s="342"/>
      <c r="H454" s="343"/>
      <c r="I454" s="344"/>
      <c r="J454" s="342"/>
      <c r="K454" s="328"/>
      <c r="L454" s="328"/>
      <c r="M454" s="328"/>
      <c r="N454" s="328"/>
      <c r="O454" s="366"/>
      <c r="P454" s="366"/>
    </row>
    <row r="455" spans="1:16" x14ac:dyDescent="0.25">
      <c r="A455" s="339"/>
      <c r="B455" s="340"/>
      <c r="C455" s="341"/>
      <c r="D455" s="342"/>
      <c r="E455" s="343"/>
      <c r="F455" s="341"/>
      <c r="G455" s="342"/>
      <c r="H455" s="343"/>
      <c r="I455" s="344"/>
      <c r="J455" s="342"/>
      <c r="K455" s="328"/>
      <c r="L455" s="328"/>
      <c r="M455" s="328"/>
      <c r="N455" s="328"/>
      <c r="O455" s="366"/>
      <c r="P455" s="366"/>
    </row>
    <row r="456" spans="1:16" x14ac:dyDescent="0.25">
      <c r="A456" s="339"/>
      <c r="B456" s="340"/>
      <c r="C456" s="341"/>
      <c r="D456" s="342"/>
      <c r="E456" s="343"/>
      <c r="F456" s="341"/>
      <c r="G456" s="342"/>
      <c r="H456" s="343"/>
      <c r="I456" s="344"/>
      <c r="J456" s="342"/>
      <c r="K456" s="328"/>
      <c r="L456" s="328"/>
      <c r="M456" s="328"/>
      <c r="N456" s="328"/>
      <c r="O456" s="366"/>
      <c r="P456" s="366"/>
    </row>
    <row r="457" spans="1:16" x14ac:dyDescent="0.25">
      <c r="A457" s="339"/>
      <c r="B457" s="340"/>
      <c r="C457" s="341"/>
      <c r="D457" s="342"/>
      <c r="E457" s="343"/>
      <c r="F457" s="341"/>
      <c r="G457" s="342"/>
      <c r="H457" s="343"/>
      <c r="I457" s="344"/>
      <c r="J457" s="342"/>
      <c r="K457" s="328"/>
      <c r="L457" s="328"/>
      <c r="M457" s="328"/>
      <c r="N457" s="328"/>
      <c r="O457" s="366"/>
      <c r="P457" s="366"/>
    </row>
    <row r="458" spans="1:16" x14ac:dyDescent="0.25">
      <c r="A458" s="339"/>
      <c r="B458" s="340"/>
      <c r="C458" s="341"/>
      <c r="D458" s="342"/>
      <c r="E458" s="343"/>
      <c r="F458" s="341"/>
      <c r="G458" s="342"/>
      <c r="H458" s="343"/>
      <c r="I458" s="344"/>
      <c r="J458" s="342"/>
      <c r="K458" s="328"/>
      <c r="L458" s="328"/>
      <c r="M458" s="328"/>
      <c r="N458" s="328"/>
      <c r="O458" s="366"/>
      <c r="P458" s="366"/>
    </row>
    <row r="459" spans="1:16" x14ac:dyDescent="0.25">
      <c r="A459" s="339"/>
      <c r="B459" s="340"/>
      <c r="C459" s="341"/>
      <c r="D459" s="342"/>
      <c r="E459" s="343"/>
      <c r="F459" s="341"/>
      <c r="G459" s="342"/>
      <c r="H459" s="343"/>
      <c r="I459" s="344"/>
      <c r="J459" s="342"/>
      <c r="K459" s="328"/>
      <c r="L459" s="328"/>
      <c r="M459" s="328"/>
      <c r="N459" s="328"/>
      <c r="O459" s="366"/>
      <c r="P459" s="366"/>
    </row>
    <row r="460" spans="1:16" x14ac:dyDescent="0.25">
      <c r="A460" s="339"/>
      <c r="B460" s="340"/>
      <c r="C460" s="341"/>
      <c r="D460" s="342"/>
      <c r="E460" s="343"/>
      <c r="F460" s="341"/>
      <c r="G460" s="342"/>
      <c r="H460" s="343"/>
      <c r="I460" s="344"/>
      <c r="J460" s="342"/>
      <c r="K460" s="328"/>
      <c r="L460" s="328"/>
      <c r="M460" s="328"/>
      <c r="N460" s="328"/>
      <c r="O460" s="366"/>
      <c r="P460" s="366"/>
    </row>
    <row r="461" spans="1:16" x14ac:dyDescent="0.25">
      <c r="A461" s="339"/>
      <c r="B461" s="340"/>
      <c r="C461" s="341"/>
      <c r="D461" s="342"/>
      <c r="E461" s="343"/>
      <c r="F461" s="341"/>
      <c r="G461" s="342"/>
      <c r="H461" s="343"/>
      <c r="I461" s="344"/>
      <c r="J461" s="342"/>
      <c r="K461" s="328"/>
      <c r="L461" s="328"/>
      <c r="M461" s="328"/>
      <c r="N461" s="328"/>
      <c r="O461" s="366"/>
      <c r="P461" s="366"/>
    </row>
    <row r="462" spans="1:16" x14ac:dyDescent="0.25">
      <c r="A462" s="339"/>
      <c r="B462" s="340"/>
      <c r="C462" s="341"/>
      <c r="D462" s="342"/>
      <c r="E462" s="343"/>
      <c r="F462" s="341"/>
      <c r="G462" s="342"/>
      <c r="H462" s="343"/>
      <c r="I462" s="344"/>
      <c r="J462" s="342"/>
      <c r="K462" s="328"/>
      <c r="L462" s="328"/>
      <c r="M462" s="328"/>
      <c r="N462" s="328"/>
      <c r="O462" s="366"/>
      <c r="P462" s="366"/>
    </row>
    <row r="463" spans="1:16" x14ac:dyDescent="0.25">
      <c r="A463" s="339"/>
      <c r="B463" s="340"/>
      <c r="C463" s="341"/>
      <c r="D463" s="342"/>
      <c r="E463" s="343"/>
      <c r="F463" s="341"/>
      <c r="G463" s="342"/>
      <c r="H463" s="343"/>
      <c r="I463" s="344"/>
      <c r="J463" s="342"/>
      <c r="K463" s="328"/>
      <c r="L463" s="328"/>
      <c r="M463" s="328"/>
      <c r="N463" s="328"/>
      <c r="O463" s="366"/>
      <c r="P463" s="366"/>
    </row>
    <row r="464" spans="1:16" x14ac:dyDescent="0.25">
      <c r="A464" s="339"/>
      <c r="B464" s="340"/>
      <c r="C464" s="341"/>
      <c r="D464" s="342"/>
      <c r="E464" s="343"/>
      <c r="F464" s="341"/>
      <c r="G464" s="342"/>
      <c r="H464" s="343"/>
      <c r="I464" s="344"/>
      <c r="J464" s="342"/>
      <c r="K464" s="328"/>
      <c r="L464" s="328"/>
      <c r="M464" s="328"/>
      <c r="N464" s="328"/>
      <c r="O464" s="366"/>
      <c r="P464" s="366"/>
    </row>
    <row r="465" spans="1:16" x14ac:dyDescent="0.25">
      <c r="A465" s="339"/>
      <c r="B465" s="340"/>
      <c r="C465" s="341"/>
      <c r="D465" s="342"/>
      <c r="E465" s="343"/>
      <c r="F465" s="341"/>
      <c r="G465" s="342"/>
      <c r="H465" s="343"/>
      <c r="I465" s="344"/>
      <c r="J465" s="342"/>
      <c r="K465" s="328"/>
      <c r="L465" s="328"/>
      <c r="M465" s="328"/>
      <c r="N465" s="328"/>
      <c r="O465" s="366"/>
      <c r="P465" s="366"/>
    </row>
    <row r="466" spans="1:16" x14ac:dyDescent="0.25">
      <c r="A466" s="339"/>
      <c r="B466" s="340"/>
      <c r="C466" s="341"/>
      <c r="D466" s="342"/>
      <c r="E466" s="343"/>
      <c r="F466" s="341"/>
      <c r="G466" s="342"/>
      <c r="H466" s="343"/>
      <c r="I466" s="344"/>
      <c r="J466" s="342"/>
      <c r="K466" s="328"/>
      <c r="L466" s="328"/>
      <c r="M466" s="328"/>
      <c r="N466" s="328"/>
      <c r="O466" s="366"/>
      <c r="P466" s="366"/>
    </row>
    <row r="467" spans="1:16" x14ac:dyDescent="0.25">
      <c r="A467" s="339"/>
      <c r="B467" s="340"/>
      <c r="C467" s="341"/>
      <c r="D467" s="342"/>
      <c r="E467" s="343"/>
      <c r="F467" s="341"/>
      <c r="G467" s="342"/>
      <c r="H467" s="343"/>
      <c r="I467" s="344"/>
      <c r="J467" s="342"/>
      <c r="K467" s="328"/>
      <c r="L467" s="328"/>
      <c r="M467" s="328"/>
      <c r="N467" s="328"/>
      <c r="O467" s="366"/>
      <c r="P467" s="366"/>
    </row>
    <row r="468" spans="1:16" x14ac:dyDescent="0.25">
      <c r="A468" s="339"/>
      <c r="B468" s="340"/>
      <c r="C468" s="341"/>
      <c r="D468" s="342"/>
      <c r="E468" s="343"/>
      <c r="F468" s="341"/>
      <c r="G468" s="342"/>
      <c r="H468" s="343"/>
      <c r="I468" s="344"/>
      <c r="J468" s="342"/>
      <c r="K468" s="328"/>
      <c r="L468" s="328"/>
      <c r="M468" s="328"/>
      <c r="N468" s="328"/>
      <c r="O468" s="366"/>
      <c r="P468" s="366"/>
    </row>
    <row r="469" spans="1:16" x14ac:dyDescent="0.25">
      <c r="A469" s="339"/>
      <c r="B469" s="340"/>
      <c r="C469" s="341"/>
      <c r="D469" s="342"/>
      <c r="E469" s="343"/>
      <c r="F469" s="341"/>
      <c r="G469" s="342"/>
      <c r="H469" s="343"/>
      <c r="I469" s="344"/>
      <c r="J469" s="342"/>
      <c r="K469" s="328"/>
      <c r="L469" s="328"/>
      <c r="M469" s="328"/>
      <c r="N469" s="328"/>
      <c r="O469" s="366"/>
      <c r="P469" s="366"/>
    </row>
    <row r="470" spans="1:16" x14ac:dyDescent="0.25">
      <c r="A470" s="339"/>
      <c r="B470" s="340"/>
      <c r="C470" s="341"/>
      <c r="D470" s="342"/>
      <c r="E470" s="343"/>
      <c r="F470" s="341"/>
      <c r="G470" s="342"/>
      <c r="H470" s="343"/>
      <c r="I470" s="344"/>
      <c r="J470" s="342"/>
      <c r="K470" s="328"/>
      <c r="L470" s="328"/>
      <c r="M470" s="328"/>
      <c r="N470" s="328"/>
      <c r="O470" s="366"/>
      <c r="P470" s="366"/>
    </row>
    <row r="471" spans="1:16" x14ac:dyDescent="0.25">
      <c r="A471" s="339"/>
      <c r="B471" s="340"/>
      <c r="C471" s="341"/>
      <c r="D471" s="342"/>
      <c r="E471" s="343"/>
      <c r="F471" s="341"/>
      <c r="G471" s="342"/>
      <c r="H471" s="343"/>
      <c r="I471" s="344"/>
      <c r="J471" s="342"/>
      <c r="K471" s="328"/>
      <c r="L471" s="328"/>
      <c r="M471" s="328"/>
      <c r="N471" s="328"/>
      <c r="O471" s="366"/>
      <c r="P471" s="366"/>
    </row>
    <row r="472" spans="1:16" x14ac:dyDescent="0.25">
      <c r="A472" s="339"/>
      <c r="B472" s="340"/>
      <c r="C472" s="341"/>
      <c r="D472" s="342"/>
      <c r="E472" s="343"/>
      <c r="F472" s="341"/>
      <c r="G472" s="342"/>
      <c r="H472" s="343"/>
      <c r="I472" s="344"/>
      <c r="J472" s="342"/>
      <c r="K472" s="328"/>
      <c r="L472" s="328"/>
      <c r="M472" s="328"/>
      <c r="N472" s="328"/>
      <c r="O472" s="366"/>
      <c r="P472" s="366"/>
    </row>
    <row r="473" spans="1:16" x14ac:dyDescent="0.25">
      <c r="A473" s="339"/>
      <c r="B473" s="340"/>
      <c r="C473" s="341"/>
      <c r="D473" s="342"/>
      <c r="E473" s="343"/>
      <c r="F473" s="341"/>
      <c r="G473" s="342"/>
      <c r="H473" s="343"/>
      <c r="I473" s="344"/>
      <c r="J473" s="342"/>
      <c r="K473" s="328"/>
      <c r="L473" s="328"/>
      <c r="M473" s="328"/>
      <c r="N473" s="328"/>
      <c r="O473" s="366"/>
      <c r="P473" s="366"/>
    </row>
    <row r="474" spans="1:16" x14ac:dyDescent="0.25">
      <c r="A474" s="339"/>
      <c r="B474" s="340"/>
      <c r="C474" s="341"/>
      <c r="D474" s="342"/>
      <c r="E474" s="343"/>
      <c r="F474" s="341"/>
      <c r="G474" s="342"/>
      <c r="H474" s="343"/>
      <c r="I474" s="344"/>
      <c r="J474" s="342"/>
      <c r="K474" s="328"/>
      <c r="L474" s="328"/>
      <c r="M474" s="328"/>
      <c r="N474" s="328"/>
      <c r="O474" s="366"/>
      <c r="P474" s="366"/>
    </row>
    <row r="475" spans="1:16" x14ac:dyDescent="0.25">
      <c r="A475" s="339"/>
      <c r="B475" s="340"/>
      <c r="C475" s="341"/>
      <c r="D475" s="342"/>
      <c r="E475" s="343"/>
      <c r="F475" s="341"/>
      <c r="G475" s="342"/>
      <c r="H475" s="343"/>
      <c r="I475" s="344"/>
      <c r="J475" s="342"/>
      <c r="K475" s="328"/>
      <c r="L475" s="328"/>
      <c r="M475" s="328"/>
      <c r="N475" s="328"/>
      <c r="O475" s="366"/>
      <c r="P475" s="366"/>
    </row>
    <row r="476" spans="1:16" x14ac:dyDescent="0.25">
      <c r="A476" s="339"/>
      <c r="B476" s="340"/>
      <c r="C476" s="341"/>
      <c r="D476" s="342"/>
      <c r="E476" s="343"/>
      <c r="F476" s="341"/>
      <c r="G476" s="342"/>
      <c r="H476" s="343"/>
      <c r="I476" s="344"/>
      <c r="J476" s="342"/>
      <c r="K476" s="328"/>
      <c r="L476" s="328"/>
      <c r="M476" s="328"/>
      <c r="N476" s="328"/>
      <c r="O476" s="366"/>
      <c r="P476" s="366"/>
    </row>
    <row r="477" spans="1:16" x14ac:dyDescent="0.25">
      <c r="A477" s="339"/>
      <c r="B477" s="340"/>
      <c r="C477" s="341"/>
      <c r="D477" s="342"/>
      <c r="E477" s="343"/>
      <c r="F477" s="341"/>
      <c r="G477" s="342"/>
      <c r="H477" s="343"/>
      <c r="I477" s="344"/>
      <c r="J477" s="342"/>
      <c r="K477" s="328"/>
      <c r="L477" s="328"/>
      <c r="M477" s="328"/>
      <c r="N477" s="328"/>
      <c r="O477" s="366"/>
      <c r="P477" s="366"/>
    </row>
    <row r="478" spans="1:16" x14ac:dyDescent="0.25">
      <c r="A478" s="339"/>
      <c r="B478" s="340"/>
      <c r="C478" s="341"/>
      <c r="D478" s="342"/>
      <c r="E478" s="343"/>
      <c r="F478" s="341"/>
      <c r="G478" s="342"/>
      <c r="H478" s="343"/>
      <c r="I478" s="344"/>
      <c r="J478" s="342"/>
      <c r="K478" s="328"/>
      <c r="L478" s="328"/>
      <c r="M478" s="328"/>
      <c r="N478" s="328"/>
      <c r="O478" s="366"/>
      <c r="P478" s="366"/>
    </row>
    <row r="479" spans="1:16" x14ac:dyDescent="0.25">
      <c r="A479" s="339"/>
      <c r="B479" s="340"/>
      <c r="C479" s="341"/>
      <c r="D479" s="342"/>
      <c r="E479" s="343"/>
      <c r="F479" s="341"/>
      <c r="G479" s="342"/>
      <c r="H479" s="343"/>
      <c r="I479" s="344"/>
      <c r="J479" s="342"/>
      <c r="K479" s="328"/>
      <c r="L479" s="328"/>
      <c r="M479" s="328"/>
      <c r="N479" s="328"/>
      <c r="O479" s="366"/>
      <c r="P479" s="366"/>
    </row>
    <row r="480" spans="1:16" x14ac:dyDescent="0.25">
      <c r="A480" s="339"/>
      <c r="B480" s="340"/>
      <c r="C480" s="341"/>
      <c r="D480" s="342"/>
      <c r="E480" s="343"/>
      <c r="F480" s="341"/>
      <c r="G480" s="342"/>
      <c r="H480" s="343"/>
      <c r="I480" s="344"/>
      <c r="J480" s="342"/>
      <c r="K480" s="328"/>
      <c r="L480" s="328"/>
      <c r="M480" s="328"/>
      <c r="N480" s="328"/>
      <c r="O480" s="366"/>
      <c r="P480" s="366"/>
    </row>
    <row r="481" spans="1:16" x14ac:dyDescent="0.25">
      <c r="A481" s="339"/>
      <c r="B481" s="340"/>
      <c r="C481" s="341"/>
      <c r="D481" s="342"/>
      <c r="E481" s="343"/>
      <c r="F481" s="341"/>
      <c r="G481" s="342"/>
      <c r="H481" s="343"/>
      <c r="I481" s="344"/>
      <c r="J481" s="342"/>
      <c r="K481" s="328"/>
      <c r="L481" s="328"/>
      <c r="M481" s="328"/>
      <c r="N481" s="328"/>
      <c r="O481" s="366"/>
      <c r="P481" s="366"/>
    </row>
    <row r="482" spans="1:16" x14ac:dyDescent="0.25">
      <c r="A482" s="339"/>
      <c r="B482" s="340"/>
      <c r="C482" s="341"/>
      <c r="D482" s="342"/>
      <c r="E482" s="343"/>
      <c r="F482" s="341"/>
      <c r="G482" s="342"/>
      <c r="H482" s="343"/>
      <c r="I482" s="344"/>
      <c r="J482" s="342"/>
      <c r="K482" s="328"/>
      <c r="L482" s="328"/>
      <c r="M482" s="328"/>
      <c r="N482" s="328"/>
      <c r="O482" s="366"/>
      <c r="P482" s="366"/>
    </row>
    <row r="483" spans="1:16" x14ac:dyDescent="0.25">
      <c r="A483" s="339"/>
      <c r="B483" s="340"/>
      <c r="C483" s="341"/>
      <c r="D483" s="342"/>
      <c r="E483" s="343"/>
      <c r="F483" s="341"/>
      <c r="G483" s="342"/>
      <c r="H483" s="343"/>
      <c r="I483" s="344"/>
      <c r="J483" s="342"/>
      <c r="K483" s="328"/>
      <c r="L483" s="328"/>
      <c r="M483" s="328"/>
      <c r="N483" s="328"/>
      <c r="O483" s="366"/>
      <c r="P483" s="366"/>
    </row>
    <row r="484" spans="1:16" x14ac:dyDescent="0.25">
      <c r="A484" s="339"/>
      <c r="B484" s="340"/>
      <c r="C484" s="341"/>
      <c r="D484" s="342"/>
      <c r="E484" s="343"/>
      <c r="F484" s="341"/>
      <c r="G484" s="342"/>
      <c r="H484" s="343"/>
      <c r="I484" s="344"/>
      <c r="J484" s="342"/>
      <c r="K484" s="328"/>
      <c r="L484" s="328"/>
      <c r="M484" s="328"/>
      <c r="N484" s="328"/>
      <c r="O484" s="366"/>
      <c r="P484" s="366"/>
    </row>
    <row r="485" spans="1:16" x14ac:dyDescent="0.25">
      <c r="A485" s="339"/>
      <c r="B485" s="340"/>
      <c r="C485" s="341"/>
      <c r="D485" s="342"/>
      <c r="E485" s="343"/>
      <c r="F485" s="341"/>
      <c r="G485" s="342"/>
      <c r="H485" s="343"/>
      <c r="I485" s="344"/>
      <c r="J485" s="342"/>
      <c r="K485" s="328"/>
      <c r="L485" s="328"/>
      <c r="M485" s="328"/>
      <c r="N485" s="328"/>
      <c r="O485" s="366"/>
      <c r="P485" s="366"/>
    </row>
    <row r="486" spans="1:16" x14ac:dyDescent="0.25">
      <c r="A486" s="339"/>
      <c r="B486" s="340"/>
      <c r="C486" s="341"/>
      <c r="D486" s="342"/>
      <c r="E486" s="343"/>
      <c r="F486" s="341"/>
      <c r="G486" s="342"/>
      <c r="H486" s="343"/>
      <c r="I486" s="344"/>
      <c r="J486" s="342"/>
      <c r="K486" s="328"/>
      <c r="L486" s="328"/>
      <c r="M486" s="328"/>
      <c r="N486" s="328"/>
      <c r="O486" s="366"/>
      <c r="P486" s="366"/>
    </row>
    <row r="487" spans="1:16" x14ac:dyDescent="0.25">
      <c r="A487" s="339"/>
      <c r="B487" s="340"/>
      <c r="C487" s="341"/>
      <c r="D487" s="342"/>
      <c r="E487" s="343"/>
      <c r="F487" s="341"/>
      <c r="G487" s="342"/>
      <c r="H487" s="343"/>
      <c r="I487" s="344"/>
      <c r="J487" s="342"/>
      <c r="K487" s="328"/>
      <c r="L487" s="328"/>
      <c r="M487" s="328"/>
      <c r="N487" s="328"/>
      <c r="O487" s="366"/>
      <c r="P487" s="366"/>
    </row>
    <row r="488" spans="1:16" x14ac:dyDescent="0.25">
      <c r="A488" s="339"/>
      <c r="B488" s="340"/>
      <c r="C488" s="341"/>
      <c r="D488" s="342"/>
      <c r="E488" s="343"/>
      <c r="F488" s="341"/>
      <c r="G488" s="342"/>
      <c r="H488" s="343"/>
      <c r="I488" s="344"/>
      <c r="J488" s="342"/>
      <c r="K488" s="328"/>
      <c r="L488" s="328"/>
      <c r="M488" s="328"/>
      <c r="N488" s="328"/>
      <c r="O488" s="366"/>
      <c r="P488" s="366"/>
    </row>
    <row r="489" spans="1:16" x14ac:dyDescent="0.25">
      <c r="A489" s="339"/>
      <c r="B489" s="340"/>
      <c r="C489" s="341"/>
      <c r="D489" s="342"/>
      <c r="E489" s="343"/>
      <c r="F489" s="341"/>
      <c r="G489" s="342"/>
      <c r="H489" s="343"/>
      <c r="I489" s="344"/>
      <c r="J489" s="342"/>
      <c r="K489" s="328"/>
      <c r="L489" s="328"/>
      <c r="M489" s="328"/>
      <c r="N489" s="328"/>
      <c r="O489" s="366"/>
      <c r="P489" s="366"/>
    </row>
    <row r="490" spans="1:16" x14ac:dyDescent="0.25">
      <c r="A490" s="339"/>
      <c r="B490" s="340"/>
      <c r="C490" s="341"/>
      <c r="D490" s="342"/>
      <c r="E490" s="343"/>
      <c r="F490" s="341"/>
      <c r="G490" s="342"/>
      <c r="H490" s="343"/>
      <c r="I490" s="344"/>
      <c r="J490" s="342"/>
      <c r="K490" s="328"/>
      <c r="L490" s="328"/>
      <c r="M490" s="328"/>
      <c r="N490" s="328"/>
      <c r="O490" s="366"/>
      <c r="P490" s="366"/>
    </row>
    <row r="491" spans="1:16" x14ac:dyDescent="0.25">
      <c r="A491" s="339"/>
      <c r="B491" s="340"/>
      <c r="C491" s="341"/>
      <c r="D491" s="342"/>
      <c r="E491" s="343"/>
      <c r="F491" s="341"/>
      <c r="G491" s="342"/>
      <c r="H491" s="343"/>
      <c r="I491" s="344"/>
      <c r="J491" s="342"/>
      <c r="K491" s="328"/>
      <c r="L491" s="328"/>
      <c r="M491" s="328"/>
      <c r="N491" s="328"/>
      <c r="O491" s="366"/>
      <c r="P491" s="366"/>
    </row>
    <row r="492" spans="1:16" x14ac:dyDescent="0.25">
      <c r="A492" s="339"/>
      <c r="B492" s="340"/>
      <c r="C492" s="341"/>
      <c r="D492" s="342"/>
      <c r="E492" s="343"/>
      <c r="F492" s="341"/>
      <c r="G492" s="342"/>
      <c r="H492" s="343"/>
      <c r="I492" s="344"/>
      <c r="J492" s="342"/>
      <c r="K492" s="328"/>
      <c r="L492" s="328"/>
      <c r="M492" s="328"/>
      <c r="N492" s="328"/>
      <c r="O492" s="366"/>
      <c r="P492" s="366"/>
    </row>
    <row r="493" spans="1:16" x14ac:dyDescent="0.25">
      <c r="A493" s="339"/>
      <c r="B493" s="340"/>
      <c r="C493" s="341"/>
      <c r="D493" s="342"/>
      <c r="E493" s="343"/>
      <c r="F493" s="341"/>
      <c r="G493" s="342"/>
      <c r="H493" s="343"/>
      <c r="I493" s="344"/>
      <c r="J493" s="342"/>
      <c r="K493" s="328"/>
      <c r="L493" s="328"/>
      <c r="M493" s="328"/>
      <c r="N493" s="328"/>
      <c r="O493" s="366"/>
      <c r="P493" s="366"/>
    </row>
    <row r="494" spans="1:16" x14ac:dyDescent="0.25">
      <c r="A494" s="339"/>
      <c r="B494" s="340"/>
      <c r="C494" s="341"/>
      <c r="D494" s="342"/>
      <c r="E494" s="343"/>
      <c r="F494" s="341"/>
      <c r="G494" s="342"/>
      <c r="H494" s="343"/>
      <c r="I494" s="344"/>
      <c r="J494" s="342"/>
      <c r="K494" s="328"/>
      <c r="L494" s="328"/>
      <c r="M494" s="328"/>
      <c r="N494" s="328"/>
      <c r="O494" s="366"/>
      <c r="P494" s="366"/>
    </row>
    <row r="495" spans="1:16" x14ac:dyDescent="0.25">
      <c r="A495" s="339"/>
      <c r="B495" s="340"/>
      <c r="C495" s="341"/>
      <c r="D495" s="342"/>
      <c r="E495" s="343"/>
      <c r="F495" s="341"/>
      <c r="G495" s="342"/>
      <c r="H495" s="343"/>
      <c r="I495" s="344"/>
      <c r="J495" s="342"/>
      <c r="K495" s="328"/>
      <c r="L495" s="328"/>
      <c r="M495" s="328"/>
      <c r="N495" s="328"/>
      <c r="O495" s="366"/>
      <c r="P495" s="366"/>
    </row>
    <row r="496" spans="1:16" x14ac:dyDescent="0.25">
      <c r="A496" s="339"/>
      <c r="B496" s="340"/>
      <c r="C496" s="341"/>
      <c r="D496" s="342"/>
      <c r="E496" s="343"/>
      <c r="F496" s="341"/>
      <c r="G496" s="342"/>
      <c r="H496" s="343"/>
      <c r="I496" s="344"/>
      <c r="J496" s="342"/>
      <c r="K496" s="328"/>
      <c r="L496" s="328"/>
      <c r="M496" s="328"/>
      <c r="N496" s="328"/>
      <c r="O496" s="366"/>
      <c r="P496" s="366"/>
    </row>
    <row r="497" spans="1:16" x14ac:dyDescent="0.25">
      <c r="A497" s="339"/>
      <c r="B497" s="340"/>
      <c r="C497" s="341"/>
      <c r="D497" s="342"/>
      <c r="E497" s="343"/>
      <c r="F497" s="341"/>
      <c r="G497" s="342"/>
      <c r="H497" s="343"/>
      <c r="I497" s="344"/>
      <c r="J497" s="342"/>
      <c r="K497" s="328"/>
      <c r="L497" s="328"/>
      <c r="M497" s="328"/>
      <c r="N497" s="328"/>
      <c r="O497" s="366"/>
      <c r="P497" s="366"/>
    </row>
    <row r="498" spans="1:16" x14ac:dyDescent="0.25">
      <c r="A498" s="339"/>
      <c r="B498" s="340"/>
      <c r="C498" s="341"/>
      <c r="D498" s="342"/>
      <c r="E498" s="343"/>
      <c r="F498" s="341"/>
      <c r="G498" s="342"/>
      <c r="H498" s="343"/>
      <c r="I498" s="344"/>
      <c r="J498" s="342"/>
      <c r="K498" s="328"/>
      <c r="L498" s="328"/>
      <c r="M498" s="328"/>
      <c r="N498" s="328"/>
      <c r="O498" s="366"/>
      <c r="P498" s="366"/>
    </row>
    <row r="499" spans="1:16" x14ac:dyDescent="0.25">
      <c r="A499" s="339"/>
      <c r="B499" s="340"/>
      <c r="C499" s="341"/>
      <c r="D499" s="342"/>
      <c r="E499" s="343"/>
      <c r="F499" s="341"/>
      <c r="G499" s="342"/>
      <c r="H499" s="343"/>
      <c r="I499" s="344"/>
      <c r="J499" s="342"/>
      <c r="K499" s="328"/>
      <c r="L499" s="328"/>
      <c r="M499" s="328"/>
      <c r="N499" s="328"/>
      <c r="O499" s="366"/>
      <c r="P499" s="366"/>
    </row>
    <row r="500" spans="1:16" x14ac:dyDescent="0.25">
      <c r="A500" s="339"/>
      <c r="B500" s="340"/>
      <c r="C500" s="341"/>
      <c r="D500" s="342"/>
      <c r="E500" s="343"/>
      <c r="F500" s="341"/>
      <c r="G500" s="342"/>
      <c r="H500" s="343"/>
      <c r="I500" s="344"/>
      <c r="J500" s="342"/>
      <c r="K500" s="328"/>
      <c r="L500" s="328"/>
      <c r="M500" s="328"/>
      <c r="N500" s="328"/>
      <c r="O500" s="366"/>
      <c r="P500" s="366"/>
    </row>
    <row r="501" spans="1:16" x14ac:dyDescent="0.25">
      <c r="A501" s="339"/>
      <c r="B501" s="340"/>
      <c r="C501" s="341"/>
      <c r="D501" s="342"/>
      <c r="E501" s="343"/>
      <c r="F501" s="341"/>
      <c r="G501" s="342"/>
      <c r="H501" s="343"/>
      <c r="I501" s="344"/>
      <c r="J501" s="342"/>
      <c r="K501" s="328"/>
      <c r="L501" s="328"/>
      <c r="M501" s="328"/>
      <c r="N501" s="328"/>
      <c r="O501" s="366"/>
      <c r="P501" s="366"/>
    </row>
    <row r="502" spans="1:16" x14ac:dyDescent="0.25">
      <c r="A502" s="339"/>
      <c r="B502" s="340"/>
      <c r="C502" s="341"/>
      <c r="D502" s="342"/>
      <c r="E502" s="343"/>
      <c r="F502" s="341"/>
      <c r="G502" s="342"/>
      <c r="H502" s="343"/>
      <c r="I502" s="344"/>
      <c r="J502" s="342"/>
      <c r="K502" s="328"/>
      <c r="L502" s="328"/>
      <c r="M502" s="328"/>
      <c r="N502" s="328"/>
      <c r="O502" s="366"/>
      <c r="P502" s="366"/>
    </row>
    <row r="503" spans="1:16" x14ac:dyDescent="0.25">
      <c r="A503" s="339"/>
      <c r="B503" s="340"/>
      <c r="C503" s="341"/>
      <c r="D503" s="342"/>
      <c r="E503" s="343"/>
      <c r="F503" s="341"/>
      <c r="G503" s="342"/>
      <c r="H503" s="343"/>
      <c r="I503" s="344"/>
      <c r="J503" s="342"/>
      <c r="K503" s="328"/>
      <c r="L503" s="328"/>
      <c r="M503" s="328"/>
      <c r="N503" s="328"/>
      <c r="O503" s="366"/>
      <c r="P503" s="366"/>
    </row>
    <row r="504" spans="1:16" x14ac:dyDescent="0.25">
      <c r="A504" s="339"/>
      <c r="B504" s="340"/>
      <c r="C504" s="341"/>
      <c r="D504" s="342"/>
      <c r="E504" s="343"/>
      <c r="F504" s="341"/>
      <c r="G504" s="342"/>
      <c r="H504" s="343"/>
      <c r="I504" s="344"/>
      <c r="J504" s="342"/>
      <c r="K504" s="328"/>
      <c r="L504" s="328"/>
      <c r="M504" s="328"/>
      <c r="N504" s="328"/>
      <c r="O504" s="366"/>
      <c r="P504" s="366"/>
    </row>
    <row r="505" spans="1:16" x14ac:dyDescent="0.25">
      <c r="A505" s="339"/>
      <c r="B505" s="340"/>
      <c r="C505" s="341"/>
      <c r="D505" s="342"/>
      <c r="E505" s="343"/>
      <c r="F505" s="341"/>
      <c r="G505" s="342"/>
      <c r="H505" s="343"/>
      <c r="I505" s="344"/>
      <c r="J505" s="342"/>
      <c r="K505" s="328"/>
      <c r="L505" s="328"/>
      <c r="M505" s="328"/>
      <c r="N505" s="328"/>
      <c r="O505" s="366"/>
      <c r="P505" s="366"/>
    </row>
    <row r="506" spans="1:16" x14ac:dyDescent="0.25">
      <c r="A506" s="339"/>
      <c r="B506" s="340"/>
      <c r="C506" s="341"/>
      <c r="D506" s="342"/>
      <c r="E506" s="343"/>
      <c r="F506" s="341"/>
      <c r="G506" s="342"/>
      <c r="H506" s="343"/>
      <c r="I506" s="344"/>
      <c r="J506" s="342"/>
      <c r="K506" s="328"/>
      <c r="L506" s="328"/>
      <c r="M506" s="328"/>
      <c r="N506" s="328"/>
      <c r="O506" s="366"/>
      <c r="P506" s="366"/>
    </row>
    <row r="507" spans="1:16" x14ac:dyDescent="0.25">
      <c r="A507" s="339"/>
      <c r="B507" s="340"/>
      <c r="C507" s="341"/>
      <c r="D507" s="342"/>
      <c r="E507" s="343"/>
      <c r="F507" s="341"/>
      <c r="G507" s="342"/>
      <c r="H507" s="343"/>
      <c r="I507" s="344"/>
      <c r="J507" s="342"/>
      <c r="K507" s="328"/>
      <c r="L507" s="328"/>
      <c r="M507" s="328"/>
      <c r="N507" s="328"/>
      <c r="O507" s="366"/>
      <c r="P507" s="366"/>
    </row>
    <row r="508" spans="1:16" x14ac:dyDescent="0.25">
      <c r="A508" s="339"/>
      <c r="B508" s="340"/>
      <c r="C508" s="341"/>
      <c r="D508" s="342"/>
      <c r="E508" s="343"/>
      <c r="F508" s="341"/>
      <c r="G508" s="342"/>
      <c r="H508" s="343"/>
      <c r="I508" s="344"/>
      <c r="J508" s="342"/>
      <c r="K508" s="328"/>
      <c r="L508" s="328"/>
      <c r="M508" s="328"/>
      <c r="N508" s="328"/>
      <c r="O508" s="366"/>
      <c r="P508" s="366"/>
    </row>
    <row r="509" spans="1:16" x14ac:dyDescent="0.25">
      <c r="A509" s="339"/>
      <c r="B509" s="340"/>
      <c r="C509" s="341"/>
      <c r="D509" s="342"/>
      <c r="E509" s="343"/>
      <c r="F509" s="341"/>
      <c r="G509" s="342"/>
      <c r="H509" s="343"/>
      <c r="I509" s="344"/>
      <c r="J509" s="342"/>
      <c r="K509" s="328"/>
      <c r="L509" s="328"/>
      <c r="M509" s="328"/>
      <c r="N509" s="328"/>
      <c r="O509" s="366"/>
      <c r="P509" s="366"/>
    </row>
    <row r="510" spans="1:16" x14ac:dyDescent="0.25">
      <c r="A510" s="339"/>
      <c r="B510" s="340"/>
      <c r="C510" s="341"/>
      <c r="D510" s="342"/>
      <c r="E510" s="343"/>
      <c r="F510" s="341"/>
      <c r="G510" s="342"/>
      <c r="H510" s="343"/>
      <c r="I510" s="344"/>
      <c r="J510" s="342"/>
      <c r="K510" s="328"/>
      <c r="L510" s="328"/>
      <c r="M510" s="328"/>
      <c r="N510" s="328"/>
      <c r="O510" s="366"/>
      <c r="P510" s="366"/>
    </row>
    <row r="511" spans="1:16" x14ac:dyDescent="0.25">
      <c r="A511" s="339"/>
      <c r="B511" s="340"/>
      <c r="C511" s="341"/>
      <c r="D511" s="342"/>
      <c r="E511" s="343"/>
      <c r="F511" s="341"/>
      <c r="G511" s="342"/>
      <c r="H511" s="343"/>
      <c r="I511" s="344"/>
      <c r="J511" s="342"/>
      <c r="K511" s="328"/>
      <c r="L511" s="328"/>
      <c r="M511" s="328"/>
      <c r="N511" s="328"/>
      <c r="O511" s="366"/>
      <c r="P511" s="366"/>
    </row>
    <row r="512" spans="1:16" x14ac:dyDescent="0.25">
      <c r="A512" s="339"/>
      <c r="B512" s="340"/>
      <c r="C512" s="341"/>
      <c r="D512" s="342"/>
      <c r="E512" s="343"/>
      <c r="F512" s="341"/>
      <c r="G512" s="342"/>
      <c r="H512" s="343"/>
      <c r="I512" s="344"/>
      <c r="J512" s="342"/>
      <c r="K512" s="328"/>
      <c r="L512" s="328"/>
      <c r="M512" s="328"/>
      <c r="N512" s="328"/>
      <c r="O512" s="366"/>
      <c r="P512" s="366"/>
    </row>
    <row r="513" spans="1:16" x14ac:dyDescent="0.25">
      <c r="A513" s="339"/>
      <c r="B513" s="340"/>
      <c r="C513" s="341"/>
      <c r="D513" s="342"/>
      <c r="E513" s="343"/>
      <c r="F513" s="341"/>
      <c r="G513" s="342"/>
      <c r="H513" s="343"/>
      <c r="I513" s="344"/>
      <c r="J513" s="342"/>
      <c r="K513" s="328"/>
      <c r="L513" s="328"/>
      <c r="M513" s="328"/>
      <c r="N513" s="328"/>
      <c r="O513" s="366"/>
      <c r="P513" s="366"/>
    </row>
    <row r="514" spans="1:16" x14ac:dyDescent="0.25">
      <c r="A514" s="339"/>
      <c r="B514" s="340"/>
      <c r="C514" s="341"/>
      <c r="D514" s="342"/>
      <c r="E514" s="343"/>
      <c r="F514" s="341"/>
      <c r="G514" s="342"/>
      <c r="H514" s="343"/>
      <c r="I514" s="344"/>
      <c r="J514" s="342"/>
      <c r="K514" s="328"/>
      <c r="L514" s="328"/>
      <c r="M514" s="328"/>
      <c r="N514" s="328"/>
      <c r="O514" s="366"/>
      <c r="P514" s="366"/>
    </row>
    <row r="515" spans="1:16" x14ac:dyDescent="0.25">
      <c r="A515" s="339"/>
      <c r="B515" s="340"/>
      <c r="C515" s="341"/>
      <c r="D515" s="342"/>
      <c r="E515" s="343"/>
      <c r="F515" s="341"/>
      <c r="G515" s="342"/>
      <c r="H515" s="343"/>
      <c r="I515" s="344"/>
      <c r="J515" s="342"/>
      <c r="K515" s="328"/>
      <c r="L515" s="328"/>
      <c r="M515" s="328"/>
      <c r="N515" s="328"/>
      <c r="O515" s="366"/>
      <c r="P515" s="366"/>
    </row>
    <row r="516" spans="1:16" x14ac:dyDescent="0.25">
      <c r="A516" s="339"/>
      <c r="B516" s="340"/>
      <c r="C516" s="341"/>
      <c r="D516" s="342"/>
      <c r="E516" s="343"/>
      <c r="F516" s="341"/>
      <c r="G516" s="342"/>
      <c r="H516" s="343"/>
      <c r="I516" s="344"/>
      <c r="J516" s="342"/>
      <c r="K516" s="328"/>
      <c r="L516" s="328"/>
      <c r="M516" s="328"/>
      <c r="N516" s="328"/>
      <c r="O516" s="366"/>
      <c r="P516" s="366"/>
    </row>
    <row r="517" spans="1:16" x14ac:dyDescent="0.25">
      <c r="A517" s="339"/>
      <c r="B517" s="340"/>
      <c r="C517" s="341"/>
      <c r="D517" s="342"/>
      <c r="E517" s="343"/>
      <c r="F517" s="341"/>
      <c r="G517" s="342"/>
      <c r="H517" s="343"/>
      <c r="I517" s="344"/>
      <c r="J517" s="342"/>
      <c r="K517" s="328"/>
      <c r="L517" s="328"/>
      <c r="M517" s="328"/>
      <c r="N517" s="328"/>
      <c r="O517" s="366"/>
      <c r="P517" s="366"/>
    </row>
    <row r="518" spans="1:16" x14ac:dyDescent="0.25">
      <c r="A518" s="339"/>
      <c r="B518" s="340"/>
      <c r="C518" s="341"/>
      <c r="D518" s="342"/>
      <c r="E518" s="343"/>
      <c r="F518" s="341"/>
      <c r="G518" s="342"/>
      <c r="H518" s="343"/>
      <c r="I518" s="344"/>
      <c r="J518" s="342"/>
      <c r="K518" s="328"/>
      <c r="L518" s="328"/>
      <c r="M518" s="328"/>
      <c r="N518" s="328"/>
      <c r="O518" s="366"/>
      <c r="P518" s="366"/>
    </row>
    <row r="519" spans="1:16" x14ac:dyDescent="0.25">
      <c r="A519" s="339"/>
      <c r="B519" s="340"/>
      <c r="C519" s="341"/>
      <c r="D519" s="342"/>
      <c r="E519" s="343"/>
      <c r="F519" s="341"/>
      <c r="G519" s="342"/>
      <c r="H519" s="343"/>
      <c r="I519" s="344"/>
      <c r="J519" s="342"/>
      <c r="K519" s="328"/>
      <c r="L519" s="328"/>
      <c r="M519" s="328"/>
      <c r="N519" s="328"/>
      <c r="O519" s="366"/>
      <c r="P519" s="366"/>
    </row>
    <row r="520" spans="1:16" x14ac:dyDescent="0.25">
      <c r="A520" s="339"/>
      <c r="B520" s="340"/>
      <c r="C520" s="341"/>
      <c r="D520" s="342"/>
      <c r="E520" s="343"/>
      <c r="F520" s="341"/>
      <c r="G520" s="342"/>
      <c r="H520" s="343"/>
      <c r="I520" s="344"/>
      <c r="J520" s="342"/>
      <c r="K520" s="328"/>
      <c r="L520" s="328"/>
      <c r="M520" s="328"/>
      <c r="N520" s="328"/>
      <c r="O520" s="366"/>
      <c r="P520" s="366"/>
    </row>
    <row r="521" spans="1:16" x14ac:dyDescent="0.25">
      <c r="A521" s="339"/>
      <c r="B521" s="340"/>
      <c r="C521" s="341"/>
      <c r="D521" s="342"/>
      <c r="E521" s="343"/>
      <c r="F521" s="341"/>
      <c r="G521" s="342"/>
      <c r="H521" s="343"/>
      <c r="I521" s="344"/>
      <c r="J521" s="342"/>
      <c r="K521" s="328"/>
      <c r="L521" s="328"/>
      <c r="M521" s="328"/>
      <c r="N521" s="328"/>
      <c r="O521" s="366"/>
      <c r="P521" s="366"/>
    </row>
    <row r="522" spans="1:16" x14ac:dyDescent="0.25">
      <c r="A522" s="339"/>
      <c r="B522" s="340"/>
      <c r="C522" s="341"/>
      <c r="D522" s="342"/>
      <c r="E522" s="343"/>
      <c r="F522" s="341"/>
      <c r="G522" s="342"/>
      <c r="H522" s="343"/>
      <c r="I522" s="344"/>
      <c r="J522" s="342"/>
      <c r="K522" s="328"/>
      <c r="L522" s="328"/>
      <c r="M522" s="328"/>
      <c r="N522" s="328"/>
      <c r="O522" s="366"/>
      <c r="P522" s="366"/>
    </row>
    <row r="523" spans="1:16" x14ac:dyDescent="0.25">
      <c r="A523" s="339"/>
      <c r="B523" s="340"/>
      <c r="C523" s="341"/>
      <c r="D523" s="342"/>
      <c r="E523" s="343"/>
      <c r="F523" s="341"/>
      <c r="G523" s="342"/>
      <c r="H523" s="343"/>
      <c r="I523" s="344"/>
      <c r="J523" s="342"/>
      <c r="K523" s="328"/>
      <c r="L523" s="328"/>
      <c r="M523" s="328"/>
      <c r="N523" s="328"/>
      <c r="O523" s="366"/>
      <c r="P523" s="366"/>
    </row>
    <row r="524" spans="1:16" x14ac:dyDescent="0.25">
      <c r="A524" s="339"/>
      <c r="B524" s="340"/>
      <c r="C524" s="341"/>
      <c r="D524" s="342"/>
      <c r="E524" s="343"/>
      <c r="F524" s="341"/>
      <c r="G524" s="342"/>
      <c r="H524" s="343"/>
      <c r="I524" s="344"/>
      <c r="J524" s="342"/>
      <c r="K524" s="328"/>
      <c r="L524" s="328"/>
      <c r="M524" s="328"/>
      <c r="N524" s="328"/>
      <c r="O524" s="366"/>
      <c r="P524" s="366"/>
    </row>
    <row r="525" spans="1:16" x14ac:dyDescent="0.25">
      <c r="A525" s="339"/>
      <c r="B525" s="340"/>
      <c r="C525" s="341"/>
      <c r="D525" s="342"/>
      <c r="E525" s="343"/>
      <c r="F525" s="341"/>
      <c r="G525" s="342"/>
      <c r="H525" s="343"/>
      <c r="I525" s="344"/>
      <c r="J525" s="342"/>
      <c r="K525" s="328"/>
      <c r="L525" s="328"/>
      <c r="M525" s="328"/>
      <c r="N525" s="328"/>
      <c r="O525" s="366"/>
      <c r="P525" s="366"/>
    </row>
    <row r="526" spans="1:16" x14ac:dyDescent="0.25">
      <c r="A526" s="339"/>
      <c r="B526" s="340"/>
      <c r="C526" s="341"/>
      <c r="D526" s="342"/>
      <c r="E526" s="343"/>
      <c r="F526" s="341"/>
      <c r="G526" s="342"/>
      <c r="H526" s="343"/>
      <c r="I526" s="344"/>
      <c r="J526" s="342"/>
      <c r="K526" s="328"/>
      <c r="L526" s="328"/>
      <c r="M526" s="328"/>
      <c r="N526" s="328"/>
      <c r="O526" s="366"/>
      <c r="P526" s="366"/>
    </row>
    <row r="527" spans="1:16" x14ac:dyDescent="0.25">
      <c r="A527" s="339"/>
      <c r="B527" s="340"/>
      <c r="C527" s="341"/>
      <c r="D527" s="342"/>
      <c r="E527" s="343"/>
      <c r="F527" s="341"/>
      <c r="G527" s="342"/>
      <c r="H527" s="343"/>
      <c r="I527" s="344"/>
      <c r="J527" s="342"/>
      <c r="K527" s="328"/>
      <c r="L527" s="328"/>
      <c r="M527" s="328"/>
      <c r="N527" s="328"/>
      <c r="O527" s="366"/>
      <c r="P527" s="366"/>
    </row>
    <row r="528" spans="1:16" x14ac:dyDescent="0.25">
      <c r="A528" s="339"/>
      <c r="B528" s="340"/>
      <c r="C528" s="341"/>
      <c r="D528" s="342"/>
      <c r="E528" s="343"/>
      <c r="F528" s="341"/>
      <c r="G528" s="342"/>
      <c r="H528" s="343"/>
      <c r="I528" s="344"/>
      <c r="J528" s="342"/>
      <c r="K528" s="328"/>
      <c r="L528" s="328"/>
      <c r="M528" s="328"/>
      <c r="N528" s="328"/>
      <c r="O528" s="366"/>
      <c r="P528" s="366"/>
    </row>
    <row r="529" spans="1:16" x14ac:dyDescent="0.25">
      <c r="A529" s="339"/>
      <c r="B529" s="340"/>
      <c r="C529" s="341"/>
      <c r="D529" s="342"/>
      <c r="E529" s="343"/>
      <c r="F529" s="341"/>
      <c r="G529" s="342"/>
      <c r="H529" s="343"/>
      <c r="I529" s="344"/>
      <c r="J529" s="342"/>
      <c r="K529" s="328"/>
      <c r="L529" s="328"/>
      <c r="M529" s="328"/>
      <c r="N529" s="328"/>
      <c r="O529" s="366"/>
      <c r="P529" s="366"/>
    </row>
    <row r="530" spans="1:16" x14ac:dyDescent="0.25">
      <c r="A530" s="339"/>
      <c r="B530" s="340"/>
      <c r="C530" s="341"/>
      <c r="D530" s="342"/>
      <c r="E530" s="343"/>
      <c r="F530" s="341"/>
      <c r="G530" s="342"/>
      <c r="H530" s="343"/>
      <c r="I530" s="344"/>
      <c r="J530" s="342"/>
      <c r="K530" s="328"/>
      <c r="L530" s="328"/>
      <c r="M530" s="328"/>
      <c r="N530" s="328"/>
      <c r="O530" s="366"/>
      <c r="P530" s="366"/>
    </row>
    <row r="531" spans="1:16" x14ac:dyDescent="0.25">
      <c r="A531" s="339"/>
      <c r="B531" s="340"/>
      <c r="C531" s="341"/>
      <c r="D531" s="342"/>
      <c r="E531" s="343"/>
      <c r="F531" s="341"/>
      <c r="G531" s="342"/>
      <c r="H531" s="343"/>
      <c r="I531" s="344"/>
      <c r="J531" s="342"/>
      <c r="K531" s="328"/>
      <c r="L531" s="328"/>
      <c r="M531" s="328"/>
      <c r="N531" s="328"/>
      <c r="O531" s="366"/>
      <c r="P531" s="366"/>
    </row>
    <row r="532" spans="1:16" x14ac:dyDescent="0.25">
      <c r="A532" s="339"/>
      <c r="B532" s="340"/>
      <c r="C532" s="341"/>
      <c r="D532" s="342"/>
      <c r="E532" s="343"/>
      <c r="F532" s="341"/>
      <c r="G532" s="342"/>
      <c r="H532" s="343"/>
      <c r="I532" s="344"/>
      <c r="J532" s="342"/>
      <c r="K532" s="328"/>
      <c r="L532" s="328"/>
      <c r="M532" s="328"/>
      <c r="N532" s="328"/>
      <c r="O532" s="366"/>
      <c r="P532" s="366"/>
    </row>
    <row r="533" spans="1:16" x14ac:dyDescent="0.25">
      <c r="A533" s="339"/>
      <c r="B533" s="340"/>
      <c r="C533" s="341"/>
      <c r="D533" s="342"/>
      <c r="E533" s="343"/>
      <c r="F533" s="341"/>
      <c r="G533" s="342"/>
      <c r="H533" s="343"/>
      <c r="I533" s="344"/>
      <c r="J533" s="342"/>
      <c r="K533" s="328"/>
      <c r="L533" s="328"/>
      <c r="M533" s="328"/>
      <c r="N533" s="328"/>
      <c r="O533" s="366"/>
      <c r="P533" s="366"/>
    </row>
    <row r="534" spans="1:16" x14ac:dyDescent="0.25">
      <c r="A534" s="339"/>
      <c r="B534" s="340"/>
      <c r="C534" s="341"/>
      <c r="D534" s="342"/>
      <c r="E534" s="343"/>
      <c r="F534" s="341"/>
      <c r="G534" s="342"/>
      <c r="H534" s="343"/>
      <c r="I534" s="344"/>
      <c r="J534" s="342"/>
      <c r="K534" s="328"/>
      <c r="L534" s="328"/>
      <c r="M534" s="328"/>
      <c r="N534" s="328"/>
      <c r="O534" s="366"/>
      <c r="P534" s="366"/>
    </row>
    <row r="535" spans="1:16" x14ac:dyDescent="0.25">
      <c r="A535" s="339"/>
      <c r="B535" s="340"/>
      <c r="C535" s="341"/>
      <c r="D535" s="342"/>
      <c r="E535" s="343"/>
      <c r="F535" s="341"/>
      <c r="G535" s="342"/>
      <c r="H535" s="343"/>
      <c r="I535" s="344"/>
      <c r="J535" s="342"/>
      <c r="K535" s="328"/>
      <c r="L535" s="328"/>
      <c r="M535" s="328"/>
      <c r="N535" s="328"/>
      <c r="O535" s="366"/>
      <c r="P535" s="366"/>
    </row>
    <row r="536" spans="1:16" x14ac:dyDescent="0.25">
      <c r="A536" s="339"/>
      <c r="B536" s="340"/>
      <c r="C536" s="341"/>
      <c r="D536" s="342"/>
      <c r="E536" s="343"/>
      <c r="F536" s="341"/>
      <c r="G536" s="342"/>
      <c r="H536" s="343"/>
      <c r="I536" s="344"/>
      <c r="J536" s="342"/>
      <c r="K536" s="328"/>
      <c r="L536" s="328"/>
      <c r="M536" s="328"/>
      <c r="N536" s="328"/>
      <c r="O536" s="366"/>
      <c r="P536" s="366"/>
    </row>
    <row r="537" spans="1:16" x14ac:dyDescent="0.25">
      <c r="A537" s="339"/>
      <c r="B537" s="340"/>
      <c r="C537" s="341"/>
      <c r="D537" s="342"/>
      <c r="E537" s="343"/>
      <c r="F537" s="341"/>
      <c r="G537" s="342"/>
      <c r="H537" s="343"/>
      <c r="I537" s="344"/>
      <c r="J537" s="342"/>
      <c r="K537" s="328"/>
      <c r="L537" s="328"/>
      <c r="M537" s="328"/>
      <c r="N537" s="328"/>
      <c r="O537" s="366"/>
      <c r="P537" s="366"/>
    </row>
    <row r="538" spans="1:16" x14ac:dyDescent="0.25">
      <c r="A538" s="339"/>
      <c r="B538" s="340"/>
      <c r="C538" s="341"/>
      <c r="D538" s="342"/>
      <c r="E538" s="343"/>
      <c r="F538" s="341"/>
      <c r="G538" s="342"/>
      <c r="H538" s="343"/>
      <c r="I538" s="344"/>
      <c r="J538" s="342"/>
      <c r="K538" s="328"/>
      <c r="L538" s="328"/>
      <c r="M538" s="328"/>
      <c r="N538" s="328"/>
      <c r="O538" s="366"/>
      <c r="P538" s="366"/>
    </row>
    <row r="539" spans="1:16" x14ac:dyDescent="0.25">
      <c r="A539" s="339"/>
      <c r="B539" s="340"/>
      <c r="C539" s="341"/>
      <c r="D539" s="342"/>
      <c r="E539" s="343"/>
      <c r="F539" s="341"/>
      <c r="G539" s="342"/>
      <c r="H539" s="343"/>
      <c r="I539" s="344"/>
      <c r="J539" s="342"/>
      <c r="K539" s="328"/>
      <c r="L539" s="328"/>
      <c r="M539" s="328"/>
      <c r="N539" s="328"/>
      <c r="O539" s="366"/>
      <c r="P539" s="366"/>
    </row>
    <row r="540" spans="1:16" x14ac:dyDescent="0.25">
      <c r="A540" s="339"/>
      <c r="B540" s="340"/>
      <c r="C540" s="341"/>
      <c r="D540" s="342"/>
      <c r="E540" s="343"/>
      <c r="F540" s="341"/>
      <c r="G540" s="342"/>
      <c r="H540" s="343"/>
      <c r="I540" s="344"/>
      <c r="J540" s="342"/>
      <c r="K540" s="328"/>
      <c r="L540" s="328"/>
      <c r="M540" s="328"/>
      <c r="N540" s="328"/>
      <c r="O540" s="366"/>
      <c r="P540" s="366"/>
    </row>
    <row r="541" spans="1:16" x14ac:dyDescent="0.25">
      <c r="A541" s="339"/>
      <c r="B541" s="340"/>
      <c r="C541" s="341"/>
      <c r="D541" s="342"/>
      <c r="E541" s="343"/>
      <c r="F541" s="341"/>
      <c r="G541" s="342"/>
      <c r="H541" s="343"/>
      <c r="I541" s="344"/>
      <c r="J541" s="342"/>
      <c r="K541" s="328"/>
      <c r="L541" s="328"/>
      <c r="M541" s="328"/>
      <c r="N541" s="328"/>
      <c r="O541" s="366"/>
      <c r="P541" s="366"/>
    </row>
    <row r="542" spans="1:16" x14ac:dyDescent="0.25">
      <c r="A542" s="339"/>
      <c r="B542" s="340"/>
      <c r="C542" s="341"/>
      <c r="D542" s="342"/>
      <c r="E542" s="343"/>
      <c r="F542" s="341"/>
      <c r="G542" s="342"/>
      <c r="H542" s="343"/>
      <c r="I542" s="344"/>
      <c r="J542" s="342"/>
      <c r="K542" s="328"/>
      <c r="L542" s="328"/>
      <c r="M542" s="328"/>
      <c r="N542" s="328"/>
      <c r="O542" s="366"/>
      <c r="P542" s="366"/>
    </row>
    <row r="543" spans="1:16" x14ac:dyDescent="0.25">
      <c r="A543" s="339"/>
      <c r="B543" s="340"/>
      <c r="C543" s="341"/>
      <c r="D543" s="342"/>
      <c r="E543" s="343"/>
      <c r="F543" s="341"/>
      <c r="G543" s="342"/>
      <c r="H543" s="343"/>
      <c r="I543" s="344"/>
      <c r="J543" s="342"/>
      <c r="K543" s="328"/>
      <c r="L543" s="328"/>
      <c r="M543" s="328"/>
      <c r="N543" s="328"/>
      <c r="O543" s="366"/>
      <c r="P543" s="366"/>
    </row>
    <row r="544" spans="1:16" x14ac:dyDescent="0.25">
      <c r="A544" s="339"/>
      <c r="B544" s="340"/>
      <c r="C544" s="341"/>
      <c r="D544" s="342"/>
      <c r="E544" s="343"/>
      <c r="F544" s="341"/>
      <c r="G544" s="342"/>
      <c r="H544" s="343"/>
      <c r="I544" s="344"/>
      <c r="J544" s="342"/>
      <c r="K544" s="328"/>
      <c r="L544" s="328"/>
      <c r="M544" s="328"/>
      <c r="N544" s="328"/>
      <c r="O544" s="366"/>
      <c r="P544" s="366"/>
    </row>
    <row r="545" spans="1:16" x14ac:dyDescent="0.25">
      <c r="A545" s="339"/>
      <c r="B545" s="340"/>
      <c r="C545" s="341"/>
      <c r="D545" s="342"/>
      <c r="E545" s="343"/>
      <c r="F545" s="341"/>
      <c r="G545" s="342"/>
      <c r="H545" s="343"/>
      <c r="I545" s="344"/>
      <c r="J545" s="342"/>
      <c r="K545" s="328"/>
      <c r="L545" s="328"/>
      <c r="M545" s="328"/>
      <c r="N545" s="328"/>
      <c r="O545" s="366"/>
      <c r="P545" s="366"/>
    </row>
    <row r="546" spans="1:16" x14ac:dyDescent="0.25">
      <c r="A546" s="339"/>
      <c r="B546" s="340"/>
      <c r="C546" s="341"/>
      <c r="D546" s="342"/>
      <c r="E546" s="343"/>
      <c r="F546" s="341"/>
      <c r="G546" s="342"/>
      <c r="H546" s="343"/>
      <c r="I546" s="344"/>
      <c r="J546" s="342"/>
      <c r="K546" s="328"/>
      <c r="L546" s="328"/>
      <c r="M546" s="328"/>
      <c r="N546" s="328"/>
      <c r="O546" s="366"/>
      <c r="P546" s="366"/>
    </row>
    <row r="547" spans="1:16" x14ac:dyDescent="0.25">
      <c r="A547" s="339"/>
      <c r="B547" s="340"/>
      <c r="C547" s="341"/>
      <c r="D547" s="342"/>
      <c r="E547" s="343"/>
      <c r="F547" s="341"/>
      <c r="G547" s="342"/>
      <c r="H547" s="343"/>
      <c r="I547" s="344"/>
      <c r="J547" s="342"/>
      <c r="K547" s="328"/>
      <c r="L547" s="328"/>
      <c r="M547" s="328"/>
      <c r="N547" s="328"/>
      <c r="O547" s="366"/>
      <c r="P547" s="366"/>
    </row>
    <row r="548" spans="1:16" x14ac:dyDescent="0.25">
      <c r="A548" s="339"/>
      <c r="B548" s="340"/>
      <c r="C548" s="341"/>
      <c r="D548" s="342"/>
      <c r="E548" s="343"/>
      <c r="F548" s="341"/>
      <c r="G548" s="342"/>
      <c r="H548" s="343"/>
      <c r="I548" s="344"/>
      <c r="J548" s="342"/>
      <c r="K548" s="328"/>
      <c r="L548" s="328"/>
      <c r="M548" s="328"/>
      <c r="N548" s="328"/>
      <c r="O548" s="366"/>
      <c r="P548" s="366"/>
    </row>
    <row r="549" spans="1:16" x14ac:dyDescent="0.25">
      <c r="A549" s="339"/>
      <c r="B549" s="340"/>
      <c r="C549" s="341"/>
      <c r="D549" s="342"/>
      <c r="E549" s="343"/>
      <c r="F549" s="341"/>
      <c r="G549" s="342"/>
      <c r="H549" s="343"/>
      <c r="I549" s="344"/>
      <c r="J549" s="342"/>
      <c r="K549" s="328"/>
      <c r="L549" s="328"/>
      <c r="M549" s="328"/>
      <c r="N549" s="328"/>
      <c r="O549" s="366"/>
      <c r="P549" s="366"/>
    </row>
    <row r="550" spans="1:16" x14ac:dyDescent="0.25">
      <c r="A550" s="339"/>
      <c r="B550" s="340"/>
      <c r="C550" s="341"/>
      <c r="D550" s="342"/>
      <c r="E550" s="343"/>
      <c r="F550" s="341"/>
      <c r="G550" s="342"/>
      <c r="H550" s="343"/>
      <c r="I550" s="344"/>
      <c r="J550" s="342"/>
      <c r="K550" s="328"/>
      <c r="L550" s="328"/>
      <c r="M550" s="328"/>
      <c r="N550" s="328"/>
      <c r="O550" s="366"/>
      <c r="P550" s="366"/>
    </row>
    <row r="551" spans="1:16" x14ac:dyDescent="0.25">
      <c r="A551" s="339"/>
      <c r="B551" s="340"/>
      <c r="C551" s="341"/>
      <c r="D551" s="342"/>
      <c r="E551" s="343"/>
      <c r="F551" s="341"/>
      <c r="G551" s="342"/>
      <c r="H551" s="343"/>
      <c r="I551" s="344"/>
      <c r="J551" s="342"/>
      <c r="K551" s="328"/>
      <c r="L551" s="328"/>
      <c r="M551" s="328"/>
      <c r="N551" s="328"/>
      <c r="O551" s="366"/>
      <c r="P551" s="366"/>
    </row>
    <row r="552" spans="1:16" x14ac:dyDescent="0.25">
      <c r="A552" s="339"/>
      <c r="B552" s="340"/>
      <c r="C552" s="341"/>
      <c r="D552" s="342"/>
      <c r="E552" s="343"/>
      <c r="F552" s="341"/>
      <c r="G552" s="342"/>
      <c r="H552" s="343"/>
      <c r="I552" s="344"/>
      <c r="J552" s="342"/>
      <c r="K552" s="328"/>
      <c r="L552" s="328"/>
      <c r="M552" s="328"/>
      <c r="N552" s="328"/>
      <c r="O552" s="366"/>
      <c r="P552" s="366"/>
    </row>
    <row r="553" spans="1:16" x14ac:dyDescent="0.25">
      <c r="A553" s="339"/>
      <c r="B553" s="340"/>
      <c r="C553" s="341"/>
      <c r="D553" s="342"/>
      <c r="E553" s="343"/>
      <c r="F553" s="341"/>
      <c r="G553" s="342"/>
      <c r="H553" s="343"/>
      <c r="I553" s="344"/>
      <c r="J553" s="342"/>
      <c r="K553" s="328"/>
      <c r="L553" s="328"/>
      <c r="M553" s="328"/>
      <c r="N553" s="328"/>
      <c r="O553" s="366"/>
      <c r="P553" s="366"/>
    </row>
    <row r="554" spans="1:16" x14ac:dyDescent="0.25">
      <c r="A554" s="339"/>
      <c r="B554" s="340"/>
      <c r="C554" s="341"/>
      <c r="D554" s="342"/>
      <c r="E554" s="343"/>
      <c r="F554" s="341"/>
      <c r="G554" s="342"/>
      <c r="H554" s="343"/>
      <c r="I554" s="344"/>
      <c r="J554" s="342"/>
      <c r="K554" s="328"/>
      <c r="L554" s="328"/>
      <c r="M554" s="328"/>
      <c r="N554" s="328"/>
      <c r="O554" s="366"/>
      <c r="P554" s="366"/>
    </row>
    <row r="555" spans="1:16" x14ac:dyDescent="0.25">
      <c r="A555" s="339"/>
      <c r="B555" s="340"/>
      <c r="C555" s="341"/>
      <c r="D555" s="342"/>
      <c r="E555" s="343"/>
      <c r="F555" s="341"/>
      <c r="G555" s="342"/>
      <c r="H555" s="343"/>
      <c r="I555" s="344"/>
      <c r="J555" s="342"/>
      <c r="K555" s="328"/>
      <c r="L555" s="328"/>
      <c r="M555" s="328"/>
      <c r="N555" s="328"/>
      <c r="O555" s="366"/>
      <c r="P555" s="366"/>
    </row>
    <row r="556" spans="1:16" x14ac:dyDescent="0.25">
      <c r="A556" s="339"/>
      <c r="B556" s="340"/>
      <c r="C556" s="341"/>
      <c r="D556" s="342"/>
      <c r="E556" s="343"/>
      <c r="F556" s="341"/>
      <c r="G556" s="342"/>
      <c r="H556" s="343"/>
      <c r="I556" s="344"/>
      <c r="J556" s="342"/>
      <c r="K556" s="328"/>
      <c r="L556" s="328"/>
      <c r="M556" s="328"/>
      <c r="N556" s="328"/>
      <c r="O556" s="366"/>
      <c r="P556" s="366"/>
    </row>
    <row r="557" spans="1:16" x14ac:dyDescent="0.25">
      <c r="A557" s="339"/>
      <c r="B557" s="340"/>
      <c r="C557" s="341"/>
      <c r="D557" s="342"/>
      <c r="E557" s="343"/>
      <c r="F557" s="341"/>
      <c r="G557" s="342"/>
      <c r="H557" s="343"/>
      <c r="I557" s="344"/>
      <c r="J557" s="342"/>
      <c r="K557" s="328"/>
      <c r="L557" s="328"/>
      <c r="M557" s="328"/>
      <c r="N557" s="328"/>
      <c r="O557" s="366"/>
      <c r="P557" s="366"/>
    </row>
    <row r="558" spans="1:16" x14ac:dyDescent="0.25">
      <c r="A558" s="339"/>
      <c r="B558" s="340"/>
      <c r="C558" s="341"/>
      <c r="D558" s="342"/>
      <c r="E558" s="343"/>
      <c r="F558" s="341"/>
      <c r="G558" s="342"/>
      <c r="H558" s="343"/>
      <c r="I558" s="344"/>
      <c r="J558" s="342"/>
      <c r="K558" s="328"/>
      <c r="L558" s="328"/>
      <c r="M558" s="328"/>
      <c r="N558" s="328"/>
      <c r="O558" s="366"/>
      <c r="P558" s="366"/>
    </row>
    <row r="559" spans="1:16" x14ac:dyDescent="0.25">
      <c r="A559" s="339"/>
      <c r="B559" s="340"/>
      <c r="C559" s="341"/>
      <c r="D559" s="342"/>
      <c r="E559" s="343"/>
      <c r="F559" s="341"/>
      <c r="G559" s="342"/>
      <c r="H559" s="343"/>
      <c r="I559" s="344"/>
      <c r="J559" s="342"/>
      <c r="K559" s="328"/>
      <c r="L559" s="328"/>
      <c r="M559" s="328"/>
      <c r="N559" s="328"/>
      <c r="O559" s="366"/>
      <c r="P559" s="366"/>
    </row>
    <row r="560" spans="1:16" x14ac:dyDescent="0.25">
      <c r="A560" s="339"/>
      <c r="B560" s="340"/>
      <c r="C560" s="341"/>
      <c r="D560" s="342"/>
      <c r="E560" s="343"/>
      <c r="F560" s="341"/>
      <c r="G560" s="342"/>
      <c r="H560" s="343"/>
      <c r="I560" s="344"/>
      <c r="J560" s="342"/>
      <c r="K560" s="328"/>
      <c r="L560" s="328"/>
      <c r="M560" s="328"/>
      <c r="N560" s="328"/>
      <c r="O560" s="366"/>
      <c r="P560" s="366"/>
    </row>
    <row r="561" spans="1:16" x14ac:dyDescent="0.25">
      <c r="A561" s="339"/>
      <c r="B561" s="340"/>
      <c r="C561" s="341"/>
      <c r="D561" s="342"/>
      <c r="E561" s="343"/>
      <c r="F561" s="341"/>
      <c r="G561" s="342"/>
      <c r="H561" s="343"/>
      <c r="I561" s="344"/>
      <c r="J561" s="342"/>
      <c r="K561" s="328"/>
      <c r="L561" s="328"/>
      <c r="M561" s="328"/>
      <c r="N561" s="328"/>
      <c r="O561" s="366"/>
      <c r="P561" s="366"/>
    </row>
    <row r="562" spans="1:16" x14ac:dyDescent="0.25">
      <c r="A562" s="339"/>
      <c r="B562" s="340"/>
      <c r="C562" s="341"/>
      <c r="D562" s="342"/>
      <c r="E562" s="343"/>
      <c r="F562" s="341"/>
      <c r="G562" s="342"/>
      <c r="H562" s="343"/>
      <c r="I562" s="344"/>
      <c r="J562" s="342"/>
      <c r="K562" s="328"/>
      <c r="L562" s="328"/>
      <c r="M562" s="328"/>
      <c r="N562" s="328"/>
      <c r="O562" s="366"/>
      <c r="P562" s="366"/>
    </row>
    <row r="563" spans="1:16" x14ac:dyDescent="0.25">
      <c r="A563" s="339"/>
      <c r="B563" s="340"/>
      <c r="C563" s="341"/>
      <c r="D563" s="342"/>
      <c r="E563" s="343"/>
      <c r="F563" s="341"/>
      <c r="G563" s="342"/>
      <c r="H563" s="343"/>
      <c r="I563" s="344"/>
      <c r="J563" s="342"/>
      <c r="K563" s="328"/>
      <c r="L563" s="328"/>
      <c r="M563" s="328"/>
      <c r="N563" s="328"/>
      <c r="O563" s="366"/>
      <c r="P563" s="366"/>
    </row>
    <row r="564" spans="1:16" x14ac:dyDescent="0.25">
      <c r="A564" s="339"/>
      <c r="B564" s="340"/>
      <c r="C564" s="341"/>
      <c r="D564" s="342"/>
      <c r="E564" s="343"/>
      <c r="F564" s="341"/>
      <c r="G564" s="342"/>
      <c r="H564" s="343"/>
      <c r="I564" s="344"/>
      <c r="J564" s="342"/>
      <c r="K564" s="328"/>
      <c r="L564" s="328"/>
      <c r="M564" s="328"/>
      <c r="N564" s="328"/>
      <c r="O564" s="366"/>
      <c r="P564" s="366"/>
    </row>
    <row r="565" spans="1:16" x14ac:dyDescent="0.25">
      <c r="A565" s="339"/>
      <c r="B565" s="340"/>
      <c r="C565" s="341"/>
      <c r="D565" s="342"/>
      <c r="E565" s="343"/>
      <c r="F565" s="341"/>
      <c r="G565" s="342"/>
      <c r="H565" s="343"/>
      <c r="I565" s="344"/>
      <c r="J565" s="342"/>
      <c r="K565" s="328"/>
      <c r="L565" s="328"/>
      <c r="M565" s="328"/>
      <c r="N565" s="328"/>
      <c r="O565" s="366"/>
      <c r="P565" s="366"/>
    </row>
    <row r="566" spans="1:16" x14ac:dyDescent="0.25">
      <c r="A566" s="339"/>
      <c r="B566" s="340"/>
      <c r="C566" s="341"/>
      <c r="D566" s="342"/>
      <c r="E566" s="343"/>
      <c r="F566" s="341"/>
      <c r="G566" s="342"/>
      <c r="H566" s="343"/>
      <c r="I566" s="344"/>
      <c r="J566" s="342"/>
      <c r="K566" s="328"/>
      <c r="L566" s="328"/>
      <c r="M566" s="328"/>
      <c r="N566" s="328"/>
      <c r="O566" s="366"/>
      <c r="P566" s="366"/>
    </row>
    <row r="567" spans="1:16" x14ac:dyDescent="0.25">
      <c r="A567" s="339"/>
      <c r="B567" s="340"/>
      <c r="C567" s="341"/>
      <c r="D567" s="342"/>
      <c r="E567" s="343"/>
      <c r="F567" s="341"/>
      <c r="G567" s="342"/>
      <c r="H567" s="343"/>
      <c r="I567" s="344"/>
      <c r="J567" s="342"/>
      <c r="K567" s="328"/>
      <c r="L567" s="328"/>
      <c r="M567" s="328"/>
      <c r="N567" s="328"/>
      <c r="O567" s="366"/>
      <c r="P567" s="366"/>
    </row>
    <row r="568" spans="1:16" x14ac:dyDescent="0.25">
      <c r="A568" s="339"/>
      <c r="B568" s="340"/>
      <c r="C568" s="341"/>
      <c r="D568" s="342"/>
      <c r="E568" s="343"/>
      <c r="F568" s="341"/>
      <c r="G568" s="342"/>
      <c r="H568" s="343"/>
      <c r="I568" s="344"/>
      <c r="J568" s="342"/>
      <c r="K568" s="328"/>
      <c r="L568" s="328"/>
      <c r="M568" s="328"/>
      <c r="N568" s="328"/>
      <c r="O568" s="366"/>
      <c r="P568" s="366"/>
    </row>
    <row r="569" spans="1:16" x14ac:dyDescent="0.25">
      <c r="A569" s="339"/>
      <c r="B569" s="340"/>
      <c r="C569" s="341"/>
      <c r="D569" s="342"/>
      <c r="E569" s="343"/>
      <c r="F569" s="341"/>
      <c r="G569" s="342"/>
      <c r="H569" s="343"/>
      <c r="I569" s="344"/>
      <c r="J569" s="342"/>
      <c r="K569" s="328"/>
      <c r="L569" s="328"/>
      <c r="M569" s="328"/>
      <c r="N569" s="328"/>
      <c r="O569" s="366"/>
      <c r="P569" s="366"/>
    </row>
    <row r="570" spans="1:16" x14ac:dyDescent="0.25">
      <c r="A570" s="339"/>
      <c r="B570" s="340"/>
      <c r="C570" s="341"/>
      <c r="D570" s="342"/>
      <c r="E570" s="343"/>
      <c r="F570" s="341"/>
      <c r="G570" s="342"/>
      <c r="H570" s="343"/>
      <c r="I570" s="344"/>
      <c r="J570" s="342"/>
      <c r="K570" s="328"/>
      <c r="L570" s="328"/>
      <c r="M570" s="328"/>
      <c r="N570" s="328"/>
      <c r="O570" s="366"/>
      <c r="P570" s="366"/>
    </row>
    <row r="571" spans="1:16" x14ac:dyDescent="0.25">
      <c r="A571" s="339"/>
      <c r="B571" s="340"/>
      <c r="C571" s="341"/>
      <c r="D571" s="342"/>
      <c r="E571" s="343"/>
      <c r="F571" s="341"/>
      <c r="G571" s="342"/>
      <c r="H571" s="343"/>
      <c r="I571" s="344"/>
      <c r="J571" s="342"/>
      <c r="K571" s="328"/>
      <c r="L571" s="328"/>
      <c r="M571" s="328"/>
      <c r="N571" s="328"/>
      <c r="O571" s="366"/>
      <c r="P571" s="366"/>
    </row>
    <row r="572" spans="1:16" x14ac:dyDescent="0.25">
      <c r="A572" s="339"/>
      <c r="B572" s="340"/>
      <c r="C572" s="341"/>
      <c r="D572" s="342"/>
      <c r="E572" s="343"/>
      <c r="F572" s="341"/>
      <c r="G572" s="342"/>
      <c r="H572" s="343"/>
      <c r="I572" s="344"/>
      <c r="J572" s="342"/>
      <c r="K572" s="328"/>
      <c r="L572" s="328"/>
      <c r="M572" s="328"/>
      <c r="N572" s="328"/>
      <c r="O572" s="366"/>
      <c r="P572" s="366"/>
    </row>
    <row r="573" spans="1:16" x14ac:dyDescent="0.25">
      <c r="A573" s="339"/>
      <c r="B573" s="340"/>
      <c r="C573" s="341"/>
      <c r="D573" s="342"/>
      <c r="E573" s="343"/>
      <c r="F573" s="341"/>
      <c r="G573" s="342"/>
      <c r="H573" s="343"/>
      <c r="I573" s="344"/>
      <c r="J573" s="364"/>
      <c r="K573" s="328"/>
      <c r="L573" s="328"/>
      <c r="M573" s="328"/>
      <c r="N573" s="328"/>
      <c r="O573" s="366"/>
      <c r="P573" s="366"/>
    </row>
    <row r="574" spans="1:16" x14ac:dyDescent="0.25">
      <c r="A574" s="339"/>
      <c r="B574" s="340"/>
      <c r="C574" s="341"/>
      <c r="D574" s="342"/>
      <c r="E574" s="343"/>
      <c r="F574" s="341"/>
      <c r="G574" s="342"/>
      <c r="H574" s="343"/>
      <c r="I574" s="344"/>
      <c r="J574" s="342"/>
      <c r="K574" s="328"/>
      <c r="L574" s="328"/>
      <c r="M574" s="328"/>
      <c r="N574" s="328"/>
      <c r="O574" s="366"/>
      <c r="P574" s="366"/>
    </row>
    <row r="575" spans="1:16" x14ac:dyDescent="0.25">
      <c r="A575" s="339"/>
      <c r="B575" s="340"/>
      <c r="C575" s="341"/>
      <c r="D575" s="342"/>
      <c r="E575" s="343"/>
      <c r="F575" s="341"/>
      <c r="G575" s="342"/>
      <c r="H575" s="343"/>
      <c r="I575" s="344"/>
      <c r="J575" s="364"/>
      <c r="K575" s="328"/>
      <c r="L575" s="328"/>
      <c r="M575" s="328"/>
      <c r="N575" s="328"/>
      <c r="O575" s="366"/>
      <c r="P575" s="366"/>
    </row>
    <row r="576" spans="1:16" x14ac:dyDescent="0.25">
      <c r="A576" s="339"/>
      <c r="B576" s="340"/>
      <c r="C576" s="341"/>
      <c r="D576" s="342"/>
      <c r="E576" s="343"/>
      <c r="F576" s="341"/>
      <c r="G576" s="342"/>
      <c r="H576" s="343"/>
      <c r="I576" s="344"/>
      <c r="J576" s="342"/>
      <c r="K576" s="328"/>
      <c r="L576" s="328"/>
      <c r="M576" s="328"/>
      <c r="N576" s="328"/>
      <c r="O576" s="366"/>
      <c r="P576" s="366"/>
    </row>
    <row r="577" spans="1:16" x14ac:dyDescent="0.25">
      <c r="A577" s="339"/>
      <c r="B577" s="340"/>
      <c r="C577" s="341"/>
      <c r="D577" s="342"/>
      <c r="E577" s="343"/>
      <c r="F577" s="341"/>
      <c r="G577" s="342"/>
      <c r="H577" s="343"/>
      <c r="I577" s="344"/>
      <c r="J577" s="342"/>
      <c r="K577" s="328"/>
      <c r="L577" s="328"/>
      <c r="M577" s="328"/>
      <c r="N577" s="328"/>
      <c r="O577" s="366"/>
      <c r="P577" s="366"/>
    </row>
    <row r="578" spans="1:16" x14ac:dyDescent="0.25">
      <c r="A578" s="339"/>
      <c r="B578" s="340"/>
      <c r="C578" s="341"/>
      <c r="D578" s="342"/>
      <c r="E578" s="343"/>
      <c r="F578" s="341"/>
      <c r="G578" s="342"/>
      <c r="H578" s="343"/>
      <c r="I578" s="344"/>
      <c r="J578" s="364"/>
      <c r="K578" s="328"/>
      <c r="L578" s="328"/>
      <c r="M578" s="328"/>
      <c r="N578" s="328"/>
      <c r="O578" s="366"/>
      <c r="P578" s="366"/>
    </row>
    <row r="579" spans="1:16" x14ac:dyDescent="0.25">
      <c r="A579" s="339"/>
      <c r="B579" s="340"/>
      <c r="C579" s="341"/>
      <c r="D579" s="342"/>
      <c r="E579" s="343"/>
      <c r="F579" s="341"/>
      <c r="G579" s="342"/>
      <c r="H579" s="343"/>
      <c r="I579" s="344"/>
      <c r="J579" s="342"/>
      <c r="K579" s="328"/>
      <c r="L579" s="328"/>
      <c r="M579" s="328"/>
      <c r="N579" s="328"/>
      <c r="O579" s="366"/>
      <c r="P579" s="366"/>
    </row>
    <row r="580" spans="1:16" x14ac:dyDescent="0.25">
      <c r="A580" s="339"/>
      <c r="B580" s="340"/>
      <c r="C580" s="341"/>
      <c r="D580" s="342"/>
      <c r="E580" s="343"/>
      <c r="F580" s="341"/>
      <c r="G580" s="342"/>
      <c r="H580" s="343"/>
      <c r="I580" s="344"/>
      <c r="J580" s="342"/>
      <c r="K580" s="328"/>
      <c r="L580" s="328"/>
      <c r="M580" s="328"/>
      <c r="N580" s="328"/>
      <c r="O580" s="366"/>
      <c r="P580" s="366"/>
    </row>
    <row r="581" spans="1:16" x14ac:dyDescent="0.25">
      <c r="A581" s="339"/>
      <c r="B581" s="340"/>
      <c r="C581" s="341"/>
      <c r="D581" s="342"/>
      <c r="E581" s="343"/>
      <c r="F581" s="341"/>
      <c r="G581" s="342"/>
      <c r="H581" s="343"/>
      <c r="I581" s="344"/>
      <c r="J581" s="342"/>
      <c r="K581" s="328"/>
      <c r="L581" s="328"/>
      <c r="M581" s="328"/>
      <c r="N581" s="328"/>
      <c r="O581" s="366"/>
      <c r="P581" s="366"/>
    </row>
    <row r="582" spans="1:16" x14ac:dyDescent="0.25">
      <c r="A582" s="339"/>
      <c r="B582" s="340"/>
      <c r="C582" s="341"/>
      <c r="D582" s="342"/>
      <c r="E582" s="343"/>
      <c r="F582" s="341"/>
      <c r="G582" s="342"/>
      <c r="H582" s="343"/>
      <c r="I582" s="344"/>
      <c r="J582" s="342"/>
      <c r="K582" s="328"/>
      <c r="L582" s="328"/>
      <c r="M582" s="328"/>
      <c r="N582" s="328"/>
      <c r="O582" s="366"/>
      <c r="P582" s="366"/>
    </row>
    <row r="583" spans="1:16" x14ac:dyDescent="0.25">
      <c r="A583" s="339"/>
      <c r="B583" s="340"/>
      <c r="C583" s="341"/>
      <c r="D583" s="342"/>
      <c r="E583" s="343"/>
      <c r="F583" s="341"/>
      <c r="G583" s="342"/>
      <c r="H583" s="343"/>
      <c r="I583" s="344"/>
      <c r="J583" s="342"/>
      <c r="K583" s="328"/>
      <c r="L583" s="328"/>
      <c r="M583" s="328"/>
      <c r="N583" s="328"/>
      <c r="O583" s="366"/>
      <c r="P583" s="366"/>
    </row>
    <row r="584" spans="1:16" x14ac:dyDescent="0.25">
      <c r="A584" s="339"/>
      <c r="B584" s="340"/>
      <c r="C584" s="341"/>
      <c r="D584" s="342"/>
      <c r="E584" s="343"/>
      <c r="F584" s="341"/>
      <c r="G584" s="342"/>
      <c r="H584" s="343"/>
      <c r="I584" s="344"/>
      <c r="J584" s="364"/>
      <c r="K584" s="328"/>
      <c r="L584" s="328"/>
      <c r="M584" s="328"/>
      <c r="N584" s="328"/>
      <c r="O584" s="366"/>
      <c r="P584" s="366"/>
    </row>
    <row r="585" spans="1:16" x14ac:dyDescent="0.25">
      <c r="A585" s="339"/>
      <c r="B585" s="340"/>
      <c r="C585" s="341"/>
      <c r="D585" s="342"/>
      <c r="E585" s="343"/>
      <c r="F585" s="341"/>
      <c r="G585" s="342"/>
      <c r="H585" s="343"/>
      <c r="I585" s="344"/>
      <c r="J585" s="342"/>
      <c r="K585" s="328"/>
      <c r="L585" s="328"/>
      <c r="M585" s="328"/>
      <c r="N585" s="328"/>
      <c r="O585" s="366"/>
      <c r="P585" s="366"/>
    </row>
    <row r="586" spans="1:16" x14ac:dyDescent="0.25">
      <c r="A586" s="339"/>
      <c r="B586" s="340"/>
      <c r="C586" s="341"/>
      <c r="D586" s="342"/>
      <c r="E586" s="343"/>
      <c r="F586" s="341"/>
      <c r="G586" s="342"/>
      <c r="H586" s="343"/>
      <c r="I586" s="344"/>
      <c r="J586" s="342"/>
      <c r="K586" s="328"/>
      <c r="L586" s="328"/>
      <c r="M586" s="328"/>
      <c r="N586" s="328"/>
      <c r="O586" s="366"/>
      <c r="P586" s="366"/>
    </row>
    <row r="587" spans="1:16" x14ac:dyDescent="0.25">
      <c r="A587" s="339"/>
      <c r="B587" s="340"/>
      <c r="C587" s="341"/>
      <c r="D587" s="342"/>
      <c r="E587" s="343"/>
      <c r="F587" s="341"/>
      <c r="G587" s="342"/>
      <c r="H587" s="343"/>
      <c r="I587" s="344"/>
      <c r="J587" s="364"/>
      <c r="K587" s="328"/>
      <c r="L587" s="328"/>
      <c r="M587" s="328"/>
      <c r="N587" s="328"/>
      <c r="O587" s="366"/>
      <c r="P587" s="366"/>
    </row>
    <row r="588" spans="1:16" x14ac:dyDescent="0.25">
      <c r="A588" s="339"/>
      <c r="B588" s="340"/>
      <c r="C588" s="341"/>
      <c r="D588" s="342"/>
      <c r="E588" s="343"/>
      <c r="F588" s="341"/>
      <c r="G588" s="342"/>
      <c r="H588" s="343"/>
      <c r="I588" s="344"/>
      <c r="J588" s="342"/>
      <c r="K588" s="328"/>
      <c r="L588" s="328"/>
      <c r="M588" s="328"/>
      <c r="N588" s="328"/>
      <c r="O588" s="366"/>
      <c r="P588" s="366"/>
    </row>
    <row r="589" spans="1:16" x14ac:dyDescent="0.25">
      <c r="A589" s="339"/>
      <c r="B589" s="340"/>
      <c r="C589" s="341"/>
      <c r="D589" s="342"/>
      <c r="E589" s="343"/>
      <c r="F589" s="341"/>
      <c r="G589" s="342"/>
      <c r="H589" s="343"/>
      <c r="I589" s="344"/>
      <c r="J589" s="364"/>
      <c r="K589" s="328"/>
      <c r="L589" s="328"/>
      <c r="M589" s="328"/>
      <c r="N589" s="328"/>
      <c r="O589" s="366"/>
      <c r="P589" s="366"/>
    </row>
    <row r="590" spans="1:16" x14ac:dyDescent="0.25">
      <c r="A590" s="339"/>
      <c r="B590" s="340"/>
      <c r="C590" s="341"/>
      <c r="D590" s="342"/>
      <c r="E590" s="343"/>
      <c r="F590" s="341"/>
      <c r="G590" s="342"/>
      <c r="H590" s="343"/>
      <c r="I590" s="344"/>
      <c r="J590" s="342"/>
      <c r="K590" s="328"/>
      <c r="L590" s="328"/>
      <c r="M590" s="328"/>
      <c r="N590" s="328"/>
      <c r="O590" s="366"/>
      <c r="P590" s="366"/>
    </row>
    <row r="591" spans="1:16" x14ac:dyDescent="0.25">
      <c r="A591" s="339"/>
      <c r="B591" s="340"/>
      <c r="C591" s="341"/>
      <c r="D591" s="342"/>
      <c r="E591" s="343"/>
      <c r="F591" s="341"/>
      <c r="G591" s="342"/>
      <c r="H591" s="343"/>
      <c r="I591" s="344"/>
      <c r="J591" s="342"/>
      <c r="K591" s="328"/>
      <c r="L591" s="328"/>
      <c r="M591" s="328"/>
      <c r="N591" s="328"/>
      <c r="O591" s="366"/>
      <c r="P591" s="366"/>
    </row>
    <row r="592" spans="1:16" x14ac:dyDescent="0.25">
      <c r="A592" s="339"/>
      <c r="B592" s="340"/>
      <c r="C592" s="341"/>
      <c r="D592" s="342"/>
      <c r="E592" s="343"/>
      <c r="F592" s="341"/>
      <c r="G592" s="342"/>
      <c r="H592" s="343"/>
      <c r="I592" s="344"/>
      <c r="J592" s="364"/>
      <c r="K592" s="328"/>
      <c r="L592" s="328"/>
      <c r="M592" s="328"/>
      <c r="N592" s="328"/>
      <c r="O592" s="366"/>
      <c r="P592" s="366"/>
    </row>
    <row r="593" spans="1:16" x14ac:dyDescent="0.25">
      <c r="A593" s="339"/>
      <c r="B593" s="340"/>
      <c r="C593" s="341"/>
      <c r="D593" s="342"/>
      <c r="E593" s="343"/>
      <c r="F593" s="341"/>
      <c r="G593" s="342"/>
      <c r="H593" s="343"/>
      <c r="I593" s="344"/>
      <c r="J593" s="364"/>
      <c r="K593" s="328"/>
      <c r="L593" s="328"/>
      <c r="M593" s="328"/>
      <c r="N593" s="328"/>
      <c r="O593" s="366"/>
      <c r="P593" s="366"/>
    </row>
    <row r="594" spans="1:16" x14ac:dyDescent="0.25">
      <c r="A594" s="339"/>
      <c r="B594" s="340"/>
      <c r="C594" s="341"/>
      <c r="D594" s="342"/>
      <c r="E594" s="343"/>
      <c r="F594" s="341"/>
      <c r="G594" s="342"/>
      <c r="H594" s="343"/>
      <c r="I594" s="344"/>
      <c r="J594" s="364"/>
      <c r="K594" s="328"/>
      <c r="L594" s="328"/>
      <c r="M594" s="328"/>
      <c r="N594" s="328"/>
      <c r="O594" s="366"/>
      <c r="P594" s="366"/>
    </row>
    <row r="595" spans="1:16" x14ac:dyDescent="0.25">
      <c r="A595" s="339"/>
      <c r="B595" s="340"/>
      <c r="C595" s="341"/>
      <c r="D595" s="342"/>
      <c r="E595" s="343"/>
      <c r="F595" s="341"/>
      <c r="G595" s="342"/>
      <c r="H595" s="343"/>
      <c r="I595" s="344"/>
      <c r="J595" s="364"/>
      <c r="K595" s="328"/>
      <c r="L595" s="328"/>
      <c r="M595" s="328"/>
      <c r="N595" s="328"/>
      <c r="O595" s="366"/>
      <c r="P595" s="366"/>
    </row>
    <row r="596" spans="1:16" x14ac:dyDescent="0.25">
      <c r="A596" s="339"/>
      <c r="B596" s="340"/>
      <c r="C596" s="341"/>
      <c r="D596" s="342"/>
      <c r="E596" s="343"/>
      <c r="F596" s="341"/>
      <c r="G596" s="342"/>
      <c r="H596" s="343"/>
      <c r="I596" s="344"/>
      <c r="J596" s="364"/>
      <c r="K596" s="328"/>
      <c r="L596" s="328"/>
      <c r="M596" s="328"/>
      <c r="N596" s="328"/>
      <c r="O596" s="366"/>
      <c r="P596" s="366"/>
    </row>
    <row r="597" spans="1:16" x14ac:dyDescent="0.25">
      <c r="A597" s="339"/>
      <c r="B597" s="340"/>
      <c r="C597" s="341"/>
      <c r="D597" s="342"/>
      <c r="E597" s="343"/>
      <c r="F597" s="341"/>
      <c r="G597" s="342"/>
      <c r="H597" s="343"/>
      <c r="I597" s="344"/>
      <c r="J597" s="364"/>
      <c r="K597" s="328"/>
      <c r="L597" s="328"/>
      <c r="M597" s="328"/>
      <c r="N597" s="328"/>
      <c r="O597" s="366"/>
      <c r="P597" s="366"/>
    </row>
    <row r="598" spans="1:16" x14ac:dyDescent="0.25">
      <c r="A598" s="339"/>
      <c r="B598" s="340"/>
      <c r="C598" s="341"/>
      <c r="D598" s="342"/>
      <c r="E598" s="343"/>
      <c r="F598" s="341"/>
      <c r="G598" s="342"/>
      <c r="H598" s="343"/>
      <c r="I598" s="344"/>
      <c r="J598" s="364"/>
      <c r="K598" s="328"/>
      <c r="L598" s="328"/>
      <c r="M598" s="328"/>
      <c r="N598" s="328"/>
      <c r="O598" s="366"/>
      <c r="P598" s="366"/>
    </row>
    <row r="599" spans="1:16" x14ac:dyDescent="0.25">
      <c r="A599" s="339"/>
      <c r="B599" s="340"/>
      <c r="C599" s="341"/>
      <c r="D599" s="342"/>
      <c r="E599" s="343"/>
      <c r="F599" s="341"/>
      <c r="G599" s="342"/>
      <c r="H599" s="343"/>
      <c r="I599" s="344"/>
      <c r="J599" s="364"/>
      <c r="K599" s="328"/>
      <c r="L599" s="328"/>
      <c r="M599" s="328"/>
      <c r="N599" s="328"/>
      <c r="O599" s="366"/>
      <c r="P599" s="366"/>
    </row>
    <row r="600" spans="1:16" x14ac:dyDescent="0.25">
      <c r="A600" s="339"/>
      <c r="B600" s="340"/>
      <c r="C600" s="341"/>
      <c r="D600" s="342"/>
      <c r="E600" s="343"/>
      <c r="F600" s="341"/>
      <c r="G600" s="342"/>
      <c r="H600" s="343"/>
      <c r="I600" s="344"/>
      <c r="J600" s="364"/>
      <c r="K600" s="328"/>
      <c r="L600" s="328"/>
      <c r="M600" s="328"/>
      <c r="N600" s="328"/>
      <c r="O600" s="366"/>
      <c r="P600" s="366"/>
    </row>
    <row r="601" spans="1:16" x14ac:dyDescent="0.25">
      <c r="A601" s="339"/>
      <c r="B601" s="340"/>
      <c r="C601" s="341"/>
      <c r="D601" s="342"/>
      <c r="E601" s="343"/>
      <c r="F601" s="341"/>
      <c r="G601" s="342"/>
      <c r="H601" s="343"/>
      <c r="I601" s="344"/>
      <c r="J601" s="364"/>
      <c r="K601" s="328"/>
      <c r="L601" s="328"/>
      <c r="M601" s="328"/>
      <c r="N601" s="328"/>
      <c r="O601" s="366"/>
      <c r="P601" s="366"/>
    </row>
    <row r="602" spans="1:16" x14ac:dyDescent="0.25">
      <c r="A602" s="339"/>
      <c r="B602" s="340"/>
      <c r="C602" s="341"/>
      <c r="D602" s="342"/>
      <c r="E602" s="343"/>
      <c r="F602" s="341"/>
      <c r="G602" s="342"/>
      <c r="H602" s="343"/>
      <c r="I602" s="344"/>
      <c r="J602" s="364"/>
      <c r="K602" s="328"/>
      <c r="L602" s="328"/>
      <c r="M602" s="328"/>
      <c r="N602" s="328"/>
      <c r="O602" s="366"/>
      <c r="P602" s="366"/>
    </row>
    <row r="603" spans="1:16" x14ac:dyDescent="0.25">
      <c r="A603" s="339"/>
      <c r="B603" s="340"/>
      <c r="C603" s="341"/>
      <c r="D603" s="342"/>
      <c r="E603" s="343"/>
      <c r="F603" s="341"/>
      <c r="G603" s="342"/>
      <c r="H603" s="343"/>
      <c r="I603" s="344"/>
      <c r="J603" s="364"/>
      <c r="K603" s="328"/>
      <c r="L603" s="328"/>
      <c r="M603" s="328"/>
      <c r="N603" s="328"/>
      <c r="O603" s="366"/>
      <c r="P603" s="366"/>
    </row>
    <row r="604" spans="1:16" x14ac:dyDescent="0.25">
      <c r="A604" s="339"/>
      <c r="B604" s="340"/>
      <c r="C604" s="341"/>
      <c r="D604" s="342"/>
      <c r="E604" s="343"/>
      <c r="F604" s="341"/>
      <c r="G604" s="342"/>
      <c r="H604" s="343"/>
      <c r="I604" s="344"/>
      <c r="J604" s="364"/>
      <c r="K604" s="328"/>
      <c r="L604" s="328"/>
      <c r="M604" s="328"/>
      <c r="N604" s="328"/>
      <c r="O604" s="366"/>
      <c r="P604" s="366"/>
    </row>
    <row r="605" spans="1:16" x14ac:dyDescent="0.25">
      <c r="A605" s="339"/>
      <c r="B605" s="340"/>
      <c r="C605" s="341"/>
      <c r="D605" s="342"/>
      <c r="E605" s="343"/>
      <c r="F605" s="341"/>
      <c r="G605" s="342"/>
      <c r="H605" s="343"/>
      <c r="I605" s="344"/>
      <c r="J605" s="364"/>
      <c r="K605" s="328"/>
      <c r="L605" s="328"/>
      <c r="M605" s="328"/>
      <c r="N605" s="328"/>
      <c r="O605" s="366"/>
      <c r="P605" s="366"/>
    </row>
    <row r="606" spans="1:16" x14ac:dyDescent="0.25">
      <c r="A606" s="339"/>
      <c r="B606" s="340"/>
      <c r="C606" s="341"/>
      <c r="D606" s="342"/>
      <c r="E606" s="343"/>
      <c r="F606" s="341"/>
      <c r="G606" s="342"/>
      <c r="H606" s="343"/>
      <c r="I606" s="344"/>
      <c r="J606" s="364"/>
      <c r="K606" s="328"/>
      <c r="L606" s="328"/>
      <c r="M606" s="328"/>
      <c r="N606" s="328"/>
      <c r="O606" s="366"/>
      <c r="P606" s="366"/>
    </row>
    <row r="607" spans="1:16" x14ac:dyDescent="0.25">
      <c r="A607" s="339"/>
      <c r="B607" s="340"/>
      <c r="C607" s="341"/>
      <c r="D607" s="342"/>
      <c r="E607" s="343"/>
      <c r="F607" s="341"/>
      <c r="G607" s="342"/>
      <c r="H607" s="343"/>
      <c r="I607" s="344"/>
      <c r="J607" s="364"/>
      <c r="K607" s="328"/>
      <c r="L607" s="328"/>
      <c r="M607" s="328"/>
      <c r="N607" s="328"/>
      <c r="O607" s="366"/>
      <c r="P607" s="366"/>
    </row>
    <row r="608" spans="1:16" x14ac:dyDescent="0.25">
      <c r="A608" s="339"/>
      <c r="B608" s="340"/>
      <c r="C608" s="341"/>
      <c r="D608" s="342"/>
      <c r="E608" s="343"/>
      <c r="F608" s="341"/>
      <c r="G608" s="342"/>
      <c r="H608" s="343"/>
      <c r="I608" s="344"/>
      <c r="J608" s="364"/>
      <c r="K608" s="328"/>
      <c r="L608" s="328"/>
      <c r="M608" s="328"/>
      <c r="N608" s="328"/>
      <c r="O608" s="366"/>
      <c r="P608" s="366"/>
    </row>
    <row r="609" spans="1:16" x14ac:dyDescent="0.25">
      <c r="A609" s="339"/>
      <c r="B609" s="340"/>
      <c r="C609" s="341"/>
      <c r="D609" s="342"/>
      <c r="E609" s="343"/>
      <c r="F609" s="341"/>
      <c r="G609" s="342"/>
      <c r="H609" s="343"/>
      <c r="I609" s="344"/>
      <c r="J609" s="364"/>
      <c r="K609" s="328"/>
      <c r="L609" s="328"/>
      <c r="M609" s="328"/>
      <c r="N609" s="328"/>
      <c r="O609" s="366"/>
      <c r="P609" s="366"/>
    </row>
    <row r="610" spans="1:16" x14ac:dyDescent="0.25">
      <c r="A610" s="339"/>
      <c r="B610" s="340"/>
      <c r="C610" s="341"/>
      <c r="D610" s="342"/>
      <c r="E610" s="343"/>
      <c r="F610" s="341"/>
      <c r="G610" s="342"/>
      <c r="H610" s="343"/>
      <c r="I610" s="344"/>
      <c r="J610" s="364"/>
      <c r="K610" s="328"/>
      <c r="L610" s="328"/>
      <c r="M610" s="328"/>
      <c r="N610" s="328"/>
      <c r="O610" s="366"/>
      <c r="P610" s="366"/>
    </row>
    <row r="611" spans="1:16" x14ac:dyDescent="0.25">
      <c r="A611" s="339"/>
      <c r="B611" s="340"/>
      <c r="C611" s="341"/>
      <c r="D611" s="342"/>
      <c r="E611" s="343"/>
      <c r="F611" s="341"/>
      <c r="G611" s="342"/>
      <c r="H611" s="343"/>
      <c r="I611" s="344"/>
      <c r="J611" s="364"/>
      <c r="K611" s="328"/>
      <c r="L611" s="328"/>
      <c r="M611" s="328"/>
      <c r="N611" s="328"/>
      <c r="O611" s="366"/>
      <c r="P611" s="366"/>
    </row>
    <row r="612" spans="1:16" x14ac:dyDescent="0.25">
      <c r="A612" s="339"/>
      <c r="B612" s="340"/>
      <c r="C612" s="341"/>
      <c r="D612" s="342"/>
      <c r="E612" s="343"/>
      <c r="F612" s="341"/>
      <c r="G612" s="342"/>
      <c r="H612" s="343"/>
      <c r="I612" s="344"/>
      <c r="J612" s="364"/>
      <c r="K612" s="328"/>
      <c r="L612" s="328"/>
      <c r="M612" s="328"/>
      <c r="N612" s="328"/>
      <c r="O612" s="366"/>
      <c r="P612" s="366"/>
    </row>
    <row r="613" spans="1:16" x14ac:dyDescent="0.25">
      <c r="A613" s="339"/>
      <c r="B613" s="340"/>
      <c r="C613" s="341"/>
      <c r="D613" s="342"/>
      <c r="E613" s="343"/>
      <c r="F613" s="341"/>
      <c r="G613" s="342"/>
      <c r="H613" s="343"/>
      <c r="I613" s="344"/>
      <c r="J613" s="364"/>
      <c r="K613" s="328"/>
      <c r="L613" s="328"/>
      <c r="M613" s="328"/>
      <c r="N613" s="328"/>
      <c r="O613" s="366"/>
      <c r="P613" s="366"/>
    </row>
    <row r="614" spans="1:16" x14ac:dyDescent="0.25">
      <c r="A614" s="339"/>
      <c r="B614" s="340"/>
      <c r="C614" s="341"/>
      <c r="D614" s="342"/>
      <c r="E614" s="343"/>
      <c r="F614" s="341"/>
      <c r="G614" s="342"/>
      <c r="H614" s="343"/>
      <c r="I614" s="344"/>
      <c r="J614" s="364"/>
      <c r="K614" s="328"/>
      <c r="L614" s="328"/>
      <c r="M614" s="328"/>
      <c r="N614" s="328"/>
      <c r="O614" s="366"/>
      <c r="P614" s="366"/>
    </row>
    <row r="615" spans="1:16" x14ac:dyDescent="0.25">
      <c r="A615" s="339"/>
      <c r="B615" s="340"/>
      <c r="C615" s="341"/>
      <c r="D615" s="342"/>
      <c r="E615" s="343"/>
      <c r="F615" s="341"/>
      <c r="G615" s="342"/>
      <c r="H615" s="343"/>
      <c r="I615" s="344"/>
      <c r="J615" s="364"/>
      <c r="K615" s="328"/>
      <c r="L615" s="328"/>
      <c r="M615" s="328"/>
      <c r="N615" s="328"/>
      <c r="O615" s="366"/>
      <c r="P615" s="366"/>
    </row>
    <row r="616" spans="1:16" x14ac:dyDescent="0.25">
      <c r="A616" s="339"/>
      <c r="B616" s="340"/>
      <c r="C616" s="341"/>
      <c r="D616" s="342"/>
      <c r="E616" s="343"/>
      <c r="F616" s="341"/>
      <c r="G616" s="342"/>
      <c r="H616" s="343"/>
      <c r="I616" s="344"/>
      <c r="J616" s="364"/>
      <c r="K616" s="328"/>
      <c r="L616" s="328"/>
      <c r="M616" s="328"/>
      <c r="N616" s="328"/>
      <c r="O616" s="366"/>
      <c r="P616" s="366"/>
    </row>
    <row r="617" spans="1:16" x14ac:dyDescent="0.25">
      <c r="A617" s="339"/>
      <c r="B617" s="340"/>
      <c r="C617" s="341"/>
      <c r="D617" s="342"/>
      <c r="E617" s="343"/>
      <c r="F617" s="341"/>
      <c r="G617" s="342"/>
      <c r="H617" s="343"/>
      <c r="I617" s="344"/>
      <c r="J617" s="364"/>
      <c r="K617" s="328"/>
      <c r="L617" s="328"/>
      <c r="M617" s="328"/>
      <c r="N617" s="328"/>
      <c r="O617" s="366"/>
      <c r="P617" s="366"/>
    </row>
    <row r="618" spans="1:16" x14ac:dyDescent="0.25">
      <c r="A618" s="339"/>
      <c r="B618" s="340"/>
      <c r="C618" s="341"/>
      <c r="D618" s="342"/>
      <c r="E618" s="343"/>
      <c r="F618" s="341"/>
      <c r="G618" s="342"/>
      <c r="H618" s="343"/>
      <c r="I618" s="344"/>
      <c r="J618" s="364"/>
      <c r="K618" s="328"/>
      <c r="L618" s="328"/>
      <c r="M618" s="328"/>
      <c r="N618" s="328"/>
      <c r="O618" s="366"/>
      <c r="P618" s="366"/>
    </row>
    <row r="619" spans="1:16" x14ac:dyDescent="0.25">
      <c r="A619" s="339"/>
      <c r="B619" s="340"/>
      <c r="C619" s="341"/>
      <c r="D619" s="342"/>
      <c r="E619" s="343"/>
      <c r="F619" s="341"/>
      <c r="G619" s="342"/>
      <c r="H619" s="343"/>
      <c r="I619" s="344"/>
      <c r="J619" s="364"/>
      <c r="K619" s="328"/>
      <c r="L619" s="328"/>
      <c r="M619" s="328"/>
      <c r="N619" s="328"/>
      <c r="O619" s="366"/>
      <c r="P619" s="366"/>
    </row>
    <row r="620" spans="1:16" x14ac:dyDescent="0.25">
      <c r="A620" s="339"/>
      <c r="B620" s="340"/>
      <c r="C620" s="341"/>
      <c r="D620" s="342"/>
      <c r="E620" s="343"/>
      <c r="F620" s="341"/>
      <c r="G620" s="342"/>
      <c r="H620" s="343"/>
      <c r="I620" s="344"/>
      <c r="J620" s="364"/>
      <c r="K620" s="328"/>
      <c r="L620" s="328"/>
      <c r="M620" s="328"/>
      <c r="N620" s="328"/>
      <c r="O620" s="366"/>
      <c r="P620" s="366"/>
    </row>
    <row r="621" spans="1:16" x14ac:dyDescent="0.25">
      <c r="A621" s="339"/>
      <c r="B621" s="340"/>
      <c r="C621" s="341"/>
      <c r="D621" s="342"/>
      <c r="E621" s="343"/>
      <c r="F621" s="341"/>
      <c r="G621" s="342"/>
      <c r="H621" s="343"/>
      <c r="I621" s="344"/>
      <c r="J621" s="364"/>
      <c r="K621" s="328"/>
      <c r="L621" s="328"/>
      <c r="M621" s="328"/>
      <c r="N621" s="328"/>
      <c r="O621" s="366"/>
      <c r="P621" s="366"/>
    </row>
    <row r="622" spans="1:16" x14ac:dyDescent="0.25">
      <c r="A622" s="339"/>
      <c r="B622" s="340"/>
      <c r="C622" s="341"/>
      <c r="D622" s="342"/>
      <c r="E622" s="343"/>
      <c r="F622" s="341"/>
      <c r="G622" s="342"/>
      <c r="H622" s="343"/>
      <c r="I622" s="344"/>
      <c r="J622" s="364"/>
      <c r="K622" s="328"/>
      <c r="L622" s="365"/>
      <c r="M622" s="328"/>
      <c r="N622" s="328"/>
      <c r="O622" s="366"/>
      <c r="P622" s="366"/>
    </row>
    <row r="623" spans="1:16" x14ac:dyDescent="0.25">
      <c r="A623" s="339"/>
      <c r="B623" s="340"/>
      <c r="C623" s="341"/>
      <c r="D623" s="342"/>
      <c r="E623" s="343"/>
      <c r="F623" s="341"/>
      <c r="G623" s="342"/>
      <c r="H623" s="343"/>
      <c r="I623" s="344"/>
      <c r="J623" s="364"/>
      <c r="K623" s="328"/>
      <c r="L623" s="328"/>
      <c r="M623" s="328"/>
      <c r="N623" s="328"/>
      <c r="O623" s="366"/>
      <c r="P623" s="366"/>
    </row>
    <row r="624" spans="1:16" x14ac:dyDescent="0.25">
      <c r="A624" s="339"/>
      <c r="B624" s="340"/>
      <c r="C624" s="341"/>
      <c r="D624" s="342"/>
      <c r="E624" s="343"/>
      <c r="F624" s="341"/>
      <c r="G624" s="342"/>
      <c r="H624" s="343"/>
      <c r="I624" s="344"/>
      <c r="J624" s="364"/>
      <c r="K624" s="328"/>
      <c r="L624" s="328"/>
      <c r="M624" s="328"/>
      <c r="N624" s="328"/>
      <c r="O624" s="366"/>
      <c r="P624" s="366"/>
    </row>
    <row r="625" spans="1:16" x14ac:dyDescent="0.25">
      <c r="A625" s="339"/>
      <c r="B625" s="340"/>
      <c r="C625" s="341"/>
      <c r="D625" s="342"/>
      <c r="E625" s="343"/>
      <c r="F625" s="341"/>
      <c r="G625" s="342"/>
      <c r="H625" s="343"/>
      <c r="I625" s="344"/>
      <c r="J625" s="364"/>
      <c r="K625" s="328"/>
      <c r="L625" s="367"/>
      <c r="M625" s="367"/>
      <c r="N625" s="328"/>
      <c r="O625" s="366"/>
      <c r="P625" s="366"/>
    </row>
    <row r="626" spans="1:16" x14ac:dyDescent="0.25">
      <c r="A626" s="339"/>
      <c r="B626" s="340"/>
      <c r="C626" s="341"/>
      <c r="D626" s="342"/>
      <c r="E626" s="343"/>
      <c r="F626" s="341"/>
      <c r="G626" s="342"/>
      <c r="H626" s="343"/>
      <c r="I626" s="342"/>
      <c r="J626" s="364"/>
      <c r="K626" s="328"/>
      <c r="L626" s="366"/>
      <c r="M626" s="366"/>
      <c r="N626" s="328"/>
      <c r="O626" s="366"/>
      <c r="P626" s="366"/>
    </row>
    <row r="627" spans="1:16" x14ac:dyDescent="0.25">
      <c r="A627" s="339"/>
      <c r="B627" s="340"/>
      <c r="C627" s="341"/>
      <c r="D627" s="342"/>
      <c r="E627" s="343"/>
      <c r="F627" s="341"/>
      <c r="G627" s="342"/>
      <c r="H627" s="343"/>
      <c r="I627" s="344"/>
      <c r="J627" s="364"/>
      <c r="K627" s="328"/>
      <c r="L627" s="219"/>
      <c r="M627" s="366"/>
      <c r="N627" s="328"/>
      <c r="O627" s="366"/>
      <c r="P627" s="366"/>
    </row>
    <row r="628" spans="1:16" x14ac:dyDescent="0.25">
      <c r="A628" s="339"/>
      <c r="B628" s="340"/>
      <c r="C628" s="341"/>
      <c r="D628" s="342"/>
      <c r="E628" s="343"/>
      <c r="F628" s="341"/>
      <c r="G628" s="342"/>
      <c r="H628" s="343"/>
      <c r="I628" s="344"/>
      <c r="J628" s="364"/>
      <c r="K628" s="328"/>
      <c r="L628" s="366"/>
      <c r="M628" s="366"/>
      <c r="N628" s="328"/>
      <c r="O628" s="366"/>
      <c r="P628" s="366"/>
    </row>
    <row r="629" spans="1:16" x14ac:dyDescent="0.25">
      <c r="A629" s="339"/>
      <c r="B629" s="340"/>
      <c r="C629" s="341"/>
      <c r="D629" s="342"/>
      <c r="E629" s="343"/>
      <c r="F629" s="341"/>
      <c r="G629" s="342"/>
      <c r="H629" s="343"/>
      <c r="I629" s="344"/>
      <c r="J629" s="364"/>
      <c r="K629" s="328"/>
      <c r="L629" s="366"/>
      <c r="M629" s="366"/>
      <c r="N629" s="328"/>
      <c r="O629" s="366"/>
      <c r="P629" s="366"/>
    </row>
    <row r="630" spans="1:16" x14ac:dyDescent="0.25">
      <c r="A630" s="339"/>
      <c r="B630" s="340"/>
      <c r="C630" s="341"/>
      <c r="D630" s="342"/>
      <c r="E630" s="343"/>
      <c r="F630" s="341"/>
      <c r="G630" s="342"/>
      <c r="H630" s="343"/>
      <c r="I630" s="344"/>
      <c r="J630" s="364"/>
      <c r="K630" s="328"/>
      <c r="L630" s="366"/>
      <c r="M630" s="366"/>
      <c r="N630" s="328"/>
      <c r="O630" s="366"/>
      <c r="P630" s="366"/>
    </row>
    <row r="631" spans="1:16" x14ac:dyDescent="0.25">
      <c r="A631" s="339"/>
      <c r="B631" s="340"/>
      <c r="C631" s="341"/>
      <c r="D631" s="342"/>
      <c r="E631" s="343"/>
      <c r="F631" s="341"/>
      <c r="G631" s="342"/>
      <c r="H631" s="343"/>
      <c r="I631" s="344"/>
      <c r="J631" s="364"/>
      <c r="K631" s="328"/>
      <c r="L631" s="366"/>
      <c r="M631" s="366"/>
      <c r="N631" s="328"/>
      <c r="O631" s="366"/>
      <c r="P631" s="366"/>
    </row>
    <row r="632" spans="1:16" x14ac:dyDescent="0.25">
      <c r="A632" s="339"/>
      <c r="B632" s="340"/>
      <c r="C632" s="341"/>
      <c r="D632" s="342"/>
      <c r="E632" s="343"/>
      <c r="F632" s="341"/>
      <c r="G632" s="342"/>
      <c r="H632" s="343"/>
      <c r="I632" s="344"/>
      <c r="J632" s="364"/>
      <c r="K632" s="328"/>
      <c r="L632" s="366"/>
      <c r="M632" s="366"/>
      <c r="N632" s="328"/>
      <c r="O632" s="366"/>
      <c r="P632" s="366"/>
    </row>
    <row r="633" spans="1:16" x14ac:dyDescent="0.25">
      <c r="A633" s="339"/>
      <c r="B633" s="340"/>
      <c r="C633" s="341"/>
      <c r="D633" s="342"/>
      <c r="E633" s="343"/>
      <c r="F633" s="341"/>
      <c r="G633" s="342"/>
      <c r="H633" s="343"/>
      <c r="I633" s="344"/>
      <c r="J633" s="364"/>
      <c r="K633" s="328"/>
      <c r="L633" s="366"/>
      <c r="M633" s="366"/>
      <c r="N633" s="328"/>
      <c r="O633" s="366"/>
      <c r="P633" s="366"/>
    </row>
    <row r="634" spans="1:16" x14ac:dyDescent="0.25">
      <c r="A634" s="339"/>
      <c r="B634" s="340"/>
      <c r="C634" s="341"/>
      <c r="D634" s="342"/>
      <c r="E634" s="343"/>
      <c r="F634" s="341"/>
      <c r="G634" s="342"/>
      <c r="H634" s="343"/>
      <c r="I634" s="344"/>
      <c r="J634" s="364"/>
      <c r="K634" s="328"/>
      <c r="L634" s="366"/>
      <c r="M634" s="366"/>
      <c r="N634" s="328"/>
      <c r="O634" s="366"/>
      <c r="P634" s="366"/>
    </row>
    <row r="635" spans="1:16" x14ac:dyDescent="0.25">
      <c r="A635" s="339"/>
      <c r="B635" s="340"/>
      <c r="C635" s="341"/>
      <c r="D635" s="342"/>
      <c r="E635" s="343"/>
      <c r="F635" s="341"/>
      <c r="G635" s="342"/>
      <c r="H635" s="343"/>
      <c r="I635" s="344"/>
      <c r="J635" s="364"/>
      <c r="K635" s="328"/>
      <c r="L635" s="366"/>
      <c r="M635" s="328"/>
      <c r="N635" s="328"/>
      <c r="O635" s="366"/>
      <c r="P635" s="366"/>
    </row>
    <row r="636" spans="1:16" x14ac:dyDescent="0.25">
      <c r="A636" s="339"/>
      <c r="B636" s="340"/>
      <c r="C636" s="341"/>
      <c r="D636" s="342"/>
      <c r="E636" s="343"/>
      <c r="F636" s="341"/>
      <c r="G636" s="342"/>
      <c r="H636" s="343"/>
      <c r="I636" s="344"/>
      <c r="J636" s="364"/>
      <c r="K636" s="328"/>
      <c r="L636" s="365"/>
      <c r="M636" s="328"/>
      <c r="N636" s="328"/>
      <c r="O636" s="366"/>
      <c r="P636" s="366"/>
    </row>
    <row r="637" spans="1:16" x14ac:dyDescent="0.25">
      <c r="A637" s="339"/>
      <c r="B637" s="340"/>
      <c r="C637" s="341"/>
      <c r="D637" s="342"/>
      <c r="E637" s="343"/>
      <c r="F637" s="341"/>
      <c r="G637" s="342"/>
      <c r="H637" s="343"/>
      <c r="I637" s="344"/>
      <c r="J637" s="364"/>
      <c r="K637" s="328"/>
      <c r="L637" s="328"/>
      <c r="M637" s="328"/>
      <c r="N637" s="328"/>
      <c r="O637" s="366"/>
      <c r="P637" s="366"/>
    </row>
    <row r="638" spans="1:16" x14ac:dyDescent="0.25">
      <c r="A638" s="339"/>
      <c r="B638" s="340"/>
      <c r="C638" s="341"/>
      <c r="D638" s="342"/>
      <c r="E638" s="343"/>
      <c r="F638" s="341"/>
      <c r="G638" s="342"/>
      <c r="H638" s="343"/>
      <c r="I638" s="344"/>
      <c r="J638" s="364"/>
      <c r="K638" s="328"/>
      <c r="L638" s="328"/>
      <c r="M638" s="328"/>
      <c r="N638" s="328"/>
      <c r="O638" s="366"/>
      <c r="P638" s="366"/>
    </row>
    <row r="639" spans="1:16" x14ac:dyDescent="0.25">
      <c r="A639" s="339"/>
      <c r="B639" s="340"/>
      <c r="C639" s="341"/>
      <c r="D639" s="342"/>
      <c r="E639" s="343"/>
      <c r="F639" s="341"/>
      <c r="G639" s="342"/>
      <c r="H639" s="343"/>
      <c r="I639" s="344"/>
      <c r="J639" s="364"/>
      <c r="K639" s="328"/>
      <c r="L639" s="328"/>
      <c r="M639" s="328"/>
      <c r="N639" s="328"/>
      <c r="O639" s="366"/>
      <c r="P639" s="366"/>
    </row>
    <row r="640" spans="1:16" x14ac:dyDescent="0.25">
      <c r="A640" s="339"/>
      <c r="B640" s="340"/>
      <c r="C640" s="341"/>
      <c r="D640" s="342"/>
      <c r="E640" s="343"/>
      <c r="F640" s="341"/>
      <c r="G640" s="342"/>
      <c r="H640" s="343"/>
      <c r="I640" s="344"/>
      <c r="J640" s="364"/>
      <c r="K640" s="328"/>
      <c r="L640" s="328"/>
      <c r="M640" s="328"/>
      <c r="N640" s="328"/>
      <c r="O640" s="366"/>
      <c r="P640" s="366"/>
    </row>
    <row r="641" spans="1:16" x14ac:dyDescent="0.25">
      <c r="A641" s="339"/>
      <c r="B641" s="340"/>
      <c r="C641" s="341"/>
      <c r="D641" s="342"/>
      <c r="E641" s="343"/>
      <c r="F641" s="341"/>
      <c r="G641" s="342"/>
      <c r="H641" s="343"/>
      <c r="I641" s="344"/>
      <c r="J641" s="364"/>
      <c r="K641" s="328"/>
      <c r="L641" s="328"/>
      <c r="M641" s="328"/>
      <c r="N641" s="328"/>
      <c r="O641" s="366"/>
      <c r="P641" s="366"/>
    </row>
    <row r="642" spans="1:16" x14ac:dyDescent="0.25">
      <c r="A642" s="339"/>
      <c r="B642" s="340"/>
      <c r="C642" s="341"/>
      <c r="D642" s="342"/>
      <c r="E642" s="343"/>
      <c r="F642" s="341"/>
      <c r="G642" s="342"/>
      <c r="H642" s="343"/>
      <c r="I642" s="344"/>
      <c r="J642" s="364"/>
      <c r="K642" s="328"/>
      <c r="L642" s="328"/>
      <c r="M642" s="328"/>
      <c r="N642" s="328"/>
      <c r="O642" s="366"/>
      <c r="P642" s="366"/>
    </row>
    <row r="643" spans="1:16" x14ac:dyDescent="0.25">
      <c r="A643" s="339"/>
      <c r="B643" s="340"/>
      <c r="C643" s="341"/>
      <c r="D643" s="342"/>
      <c r="E643" s="343"/>
      <c r="F643" s="341"/>
      <c r="G643" s="342"/>
      <c r="H643" s="343"/>
      <c r="I643" s="344"/>
      <c r="J643" s="364"/>
      <c r="K643" s="328"/>
      <c r="L643" s="328"/>
      <c r="M643" s="328"/>
      <c r="N643" s="328"/>
      <c r="O643" s="366"/>
      <c r="P643" s="366"/>
    </row>
    <row r="644" spans="1:16" x14ac:dyDescent="0.25">
      <c r="A644" s="339"/>
      <c r="B644" s="340"/>
      <c r="C644" s="341"/>
      <c r="D644" s="342"/>
      <c r="E644" s="343"/>
      <c r="F644" s="341"/>
      <c r="G644" s="342"/>
      <c r="H644" s="343"/>
      <c r="I644" s="344"/>
      <c r="J644" s="364"/>
      <c r="K644" s="328"/>
      <c r="L644" s="328"/>
      <c r="M644" s="328"/>
      <c r="N644" s="328"/>
      <c r="O644" s="366"/>
      <c r="P644" s="366"/>
    </row>
    <row r="645" spans="1:16" x14ac:dyDescent="0.25">
      <c r="A645" s="339"/>
      <c r="B645" s="340"/>
      <c r="C645" s="341"/>
      <c r="D645" s="342"/>
      <c r="E645" s="343"/>
      <c r="F645" s="341"/>
      <c r="G645" s="342"/>
      <c r="H645" s="343"/>
      <c r="I645" s="344"/>
      <c r="J645" s="364"/>
      <c r="K645" s="328"/>
      <c r="L645" s="328"/>
      <c r="M645" s="328"/>
      <c r="N645" s="328"/>
      <c r="O645" s="366"/>
      <c r="P645" s="366"/>
    </row>
    <row r="646" spans="1:16" x14ac:dyDescent="0.25">
      <c r="A646" s="339"/>
      <c r="B646" s="340"/>
      <c r="C646" s="341"/>
      <c r="D646" s="342"/>
      <c r="E646" s="343"/>
      <c r="F646" s="341"/>
      <c r="G646" s="342"/>
      <c r="H646" s="343"/>
      <c r="I646" s="344"/>
      <c r="J646" s="364"/>
      <c r="K646" s="328"/>
      <c r="L646" s="328"/>
      <c r="M646" s="328"/>
      <c r="N646" s="328"/>
      <c r="O646" s="366"/>
      <c r="P646" s="366"/>
    </row>
    <row r="647" spans="1:16" x14ac:dyDescent="0.25">
      <c r="A647" s="339"/>
      <c r="B647" s="340"/>
      <c r="C647" s="341"/>
      <c r="D647" s="342"/>
      <c r="E647" s="343"/>
      <c r="F647" s="341"/>
      <c r="G647" s="342"/>
      <c r="H647" s="343"/>
      <c r="I647" s="344"/>
      <c r="J647" s="342"/>
      <c r="K647" s="328"/>
      <c r="L647" s="328"/>
      <c r="M647" s="328"/>
      <c r="N647" s="328"/>
      <c r="O647" s="366"/>
      <c r="P647" s="366"/>
    </row>
    <row r="648" spans="1:16" x14ac:dyDescent="0.25">
      <c r="A648" s="339"/>
      <c r="B648" s="368" t="s">
        <v>11</v>
      </c>
      <c r="C648" s="369">
        <f>SUM(C7:C647)</f>
        <v>160</v>
      </c>
      <c r="D648" s="370">
        <f>SUM(D7:D647)</f>
        <v>10174831</v>
      </c>
      <c r="E648" s="368" t="s">
        <v>11</v>
      </c>
      <c r="F648" s="369">
        <f>SUM(F7:F647)</f>
        <v>18</v>
      </c>
      <c r="G648" s="370">
        <f>SUM(G7:G647)</f>
        <v>1285740</v>
      </c>
      <c r="H648" s="370">
        <f>SUM(H7:H647)</f>
        <v>0</v>
      </c>
      <c r="I648" s="369">
        <f>SUM(I7:I647)</f>
        <v>8895451</v>
      </c>
      <c r="J648" s="371"/>
      <c r="K648" s="328"/>
      <c r="L648" s="328"/>
      <c r="M648" s="328"/>
      <c r="N648" s="328"/>
      <c r="O648" s="366"/>
      <c r="P648" s="366"/>
    </row>
    <row r="649" spans="1:16" x14ac:dyDescent="0.25">
      <c r="A649" s="339"/>
      <c r="B649" s="368"/>
      <c r="C649" s="369"/>
      <c r="D649" s="370"/>
      <c r="E649" s="368"/>
      <c r="F649" s="369"/>
      <c r="G649" s="371"/>
      <c r="H649" s="340"/>
      <c r="I649" s="341"/>
      <c r="J649" s="371"/>
      <c r="K649" s="328"/>
      <c r="L649" s="328"/>
      <c r="M649" s="328"/>
      <c r="N649" s="328"/>
      <c r="O649" s="366"/>
      <c r="P649" s="366"/>
    </row>
    <row r="650" spans="1:16" x14ac:dyDescent="0.25">
      <c r="A650" s="339"/>
      <c r="B650" s="372"/>
      <c r="C650" s="341"/>
      <c r="D650" s="342"/>
      <c r="E650" s="368"/>
      <c r="F650" s="341"/>
      <c r="G650" s="438" t="s">
        <v>12</v>
      </c>
      <c r="H650" s="438"/>
      <c r="I650" s="344"/>
      <c r="J650" s="373">
        <f>SUM(D7:D647)</f>
        <v>10174831</v>
      </c>
      <c r="K650" s="328"/>
      <c r="L650" s="328"/>
      <c r="M650" s="328"/>
      <c r="N650" s="328"/>
      <c r="O650" s="366"/>
      <c r="P650" s="366"/>
    </row>
    <row r="651" spans="1:16" x14ac:dyDescent="0.25">
      <c r="A651" s="357"/>
      <c r="B651" s="346"/>
      <c r="C651" s="347"/>
      <c r="D651" s="349"/>
      <c r="E651" s="348"/>
      <c r="F651" s="347"/>
      <c r="G651" s="437" t="s">
        <v>13</v>
      </c>
      <c r="H651" s="437"/>
      <c r="I651" s="350"/>
      <c r="J651" s="356">
        <f>SUM(G7:G647)</f>
        <v>1285740</v>
      </c>
      <c r="K651" s="328"/>
      <c r="L651" s="328"/>
      <c r="M651" s="328"/>
      <c r="N651" s="328"/>
      <c r="O651" s="366"/>
      <c r="P651" s="366"/>
    </row>
    <row r="652" spans="1:16" x14ac:dyDescent="0.25">
      <c r="A652" s="345"/>
      <c r="B652" s="348"/>
      <c r="C652" s="347"/>
      <c r="D652" s="349"/>
      <c r="E652" s="348"/>
      <c r="F652" s="347"/>
      <c r="G652" s="437" t="s">
        <v>14</v>
      </c>
      <c r="H652" s="437"/>
      <c r="I652" s="358"/>
      <c r="J652" s="359">
        <f>J650-J651</f>
        <v>8889091</v>
      </c>
      <c r="K652" s="328"/>
      <c r="L652" s="328"/>
      <c r="M652" s="328"/>
      <c r="N652" s="328"/>
      <c r="O652" s="366"/>
      <c r="P652" s="366"/>
    </row>
    <row r="653" spans="1:16" x14ac:dyDescent="0.25">
      <c r="A653" s="360"/>
      <c r="B653" s="361"/>
      <c r="C653" s="347"/>
      <c r="D653" s="362"/>
      <c r="E653" s="348"/>
      <c r="F653" s="347"/>
      <c r="G653" s="437" t="s">
        <v>15</v>
      </c>
      <c r="H653" s="437"/>
      <c r="I653" s="350"/>
      <c r="J653" s="356">
        <f>SUM(H7:H647)</f>
        <v>0</v>
      </c>
      <c r="K653" s="328"/>
      <c r="L653" s="328"/>
      <c r="M653" s="328"/>
      <c r="N653" s="328"/>
      <c r="O653" s="366"/>
      <c r="P653" s="366"/>
    </row>
    <row r="654" spans="1:16" x14ac:dyDescent="0.25">
      <c r="A654" s="345"/>
      <c r="B654" s="361"/>
      <c r="C654" s="347"/>
      <c r="D654" s="362"/>
      <c r="E654" s="348"/>
      <c r="F654" s="347"/>
      <c r="G654" s="437" t="s">
        <v>16</v>
      </c>
      <c r="H654" s="437"/>
      <c r="I654" s="350"/>
      <c r="J654" s="356">
        <f>J652+J653</f>
        <v>8889091</v>
      </c>
      <c r="K654" s="328"/>
      <c r="L654" s="328"/>
      <c r="M654" s="328"/>
      <c r="N654" s="328"/>
      <c r="O654" s="366"/>
      <c r="P654" s="366"/>
    </row>
    <row r="655" spans="1:16" x14ac:dyDescent="0.25">
      <c r="A655" s="345"/>
      <c r="B655" s="361"/>
      <c r="C655" s="347"/>
      <c r="D655" s="362"/>
      <c r="E655" s="348"/>
      <c r="F655" s="347"/>
      <c r="G655" s="437" t="s">
        <v>5</v>
      </c>
      <c r="H655" s="437"/>
      <c r="I655" s="350"/>
      <c r="J655" s="356">
        <f>SUM(I7:I647)</f>
        <v>8895451</v>
      </c>
      <c r="K655" s="328"/>
      <c r="L655" s="328"/>
      <c r="M655" s="328"/>
      <c r="N655" s="328"/>
      <c r="O655" s="366"/>
      <c r="P655" s="366"/>
    </row>
    <row r="656" spans="1:16" x14ac:dyDescent="0.25">
      <c r="A656" s="345"/>
      <c r="B656" s="361"/>
      <c r="C656" s="347"/>
      <c r="D656" s="362"/>
      <c r="E656" s="348"/>
      <c r="F656" s="347"/>
      <c r="G656" s="437" t="s">
        <v>32</v>
      </c>
      <c r="H656" s="437"/>
      <c r="I656" s="347" t="str">
        <f>IF(J656&gt;0,"SALDO",IF(J656&lt;0,"PIUTANG",IF(J656=0,"LUNAS")))</f>
        <v>SALDO</v>
      </c>
      <c r="J656" s="356">
        <f>J655-J654</f>
        <v>6360</v>
      </c>
      <c r="K656" s="328"/>
      <c r="L656" s="328"/>
      <c r="M656" s="328"/>
      <c r="N656" s="328"/>
      <c r="O656" s="366"/>
      <c r="P656" s="366"/>
    </row>
    <row r="657" spans="1:16" x14ac:dyDescent="0.25">
      <c r="A657" s="345"/>
      <c r="K657" s="328"/>
      <c r="L657" s="328"/>
      <c r="M657" s="328"/>
      <c r="N657" s="328"/>
      <c r="O657" s="366"/>
      <c r="P657" s="366"/>
    </row>
  </sheetData>
  <mergeCells count="15">
    <mergeCell ref="G656:H656"/>
    <mergeCell ref="G650:H650"/>
    <mergeCell ref="G651:H651"/>
    <mergeCell ref="G652:H652"/>
    <mergeCell ref="G653:H653"/>
    <mergeCell ref="G654:H654"/>
    <mergeCell ref="G655:H655"/>
    <mergeCell ref="F1:H1"/>
    <mergeCell ref="F2:H2"/>
    <mergeCell ref="A4:J4"/>
    <mergeCell ref="A5:A6"/>
    <mergeCell ref="B5:G5"/>
    <mergeCell ref="H5:H6"/>
    <mergeCell ref="I5:I6"/>
    <mergeCell ref="J5:J6"/>
  </mergeCells>
  <pageMargins left="0.12" right="0.12" top="0.51" bottom="0.41" header="0.3" footer="1.04"/>
  <pageSetup orientation="portrait" horizontalDpi="120" verticalDpi="72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1"/>
  <dimension ref="A1:P316"/>
  <sheetViews>
    <sheetView zoomScale="85" zoomScaleNormal="85" workbookViewId="0">
      <pane ySplit="7" topLeftCell="A289" activePane="bottomLeft" state="frozen"/>
      <selection pane="bottomLeft" activeCell="D301" sqref="D301"/>
    </sheetView>
  </sheetViews>
  <sheetFormatPr defaultRowHeight="15" x14ac:dyDescent="0.25"/>
  <cols>
    <col min="1" max="1" width="9.28515625" style="233" customWidth="1"/>
    <col min="2" max="2" width="11.85546875" style="233" bestFit="1" customWidth="1"/>
    <col min="3" max="3" width="7" style="222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2.42578125" style="233" customWidth="1"/>
    <col min="8" max="8" width="11.7109375" style="219" customWidth="1"/>
    <col min="9" max="9" width="15.28515625" style="219" customWidth="1"/>
    <col min="10" max="10" width="22.7109375" style="233" customWidth="1"/>
    <col min="11" max="11" width="9.140625" style="219"/>
    <col min="12" max="16" width="11.5703125" style="219" bestFit="1" customWidth="1"/>
    <col min="17" max="16384" width="9.140625" style="233"/>
  </cols>
  <sheetData>
    <row r="1" spans="1:15" x14ac:dyDescent="0.25">
      <c r="A1" s="218" t="s">
        <v>0</v>
      </c>
      <c r="B1" s="218"/>
      <c r="C1" s="221" t="s">
        <v>187</v>
      </c>
      <c r="D1" s="218"/>
      <c r="E1" s="218"/>
      <c r="F1" s="405" t="s">
        <v>22</v>
      </c>
      <c r="G1" s="405"/>
      <c r="H1" s="405"/>
      <c r="I1" s="220"/>
      <c r="J1" s="218"/>
      <c r="M1" s="219">
        <f>SUM(D281:D293)</f>
        <v>9812340</v>
      </c>
      <c r="N1" s="219">
        <v>7053025</v>
      </c>
      <c r="O1" s="219">
        <f>N1-M1</f>
        <v>-2759315</v>
      </c>
    </row>
    <row r="2" spans="1:15" x14ac:dyDescent="0.25">
      <c r="A2" s="218" t="s">
        <v>1</v>
      </c>
      <c r="B2" s="218"/>
      <c r="C2" s="221" t="s">
        <v>92</v>
      </c>
      <c r="D2" s="218"/>
      <c r="E2" s="218"/>
      <c r="F2" s="405" t="s">
        <v>21</v>
      </c>
      <c r="G2" s="405"/>
      <c r="H2" s="405"/>
      <c r="I2" s="220">
        <f>J310*-1</f>
        <v>4345152</v>
      </c>
      <c r="J2" s="218"/>
      <c r="M2" s="219">
        <f>SUM(G281:G293)</f>
        <v>318151</v>
      </c>
      <c r="N2" s="219">
        <v>6175225</v>
      </c>
      <c r="O2" s="219">
        <f>N2-M2</f>
        <v>5857074</v>
      </c>
    </row>
    <row r="3" spans="1:15" x14ac:dyDescent="0.25">
      <c r="A3" s="218" t="s">
        <v>115</v>
      </c>
      <c r="B3" s="218"/>
      <c r="C3" s="221" t="s">
        <v>92</v>
      </c>
      <c r="D3" s="218"/>
      <c r="E3" s="218"/>
      <c r="F3" s="315" t="s">
        <v>117</v>
      </c>
      <c r="G3" s="315"/>
      <c r="H3" s="315" t="s">
        <v>131</v>
      </c>
      <c r="I3" s="278"/>
      <c r="J3" s="218"/>
      <c r="M3" s="219">
        <f>M1-M2</f>
        <v>9494189</v>
      </c>
      <c r="N3" s="219">
        <f>N1-N2</f>
        <v>877800</v>
      </c>
    </row>
    <row r="5" spans="1:15" ht="19.5" x14ac:dyDescent="0.25">
      <c r="A5" s="439"/>
      <c r="B5" s="439"/>
      <c r="C5" s="439"/>
      <c r="D5" s="439"/>
      <c r="E5" s="439"/>
      <c r="F5" s="439"/>
      <c r="G5" s="439"/>
      <c r="H5" s="439"/>
      <c r="I5" s="439"/>
      <c r="J5" s="440"/>
    </row>
    <row r="6" spans="1:15" x14ac:dyDescent="0.25">
      <c r="A6" s="441" t="s">
        <v>2</v>
      </c>
      <c r="B6" s="443" t="s">
        <v>3</v>
      </c>
      <c r="C6" s="444"/>
      <c r="D6" s="444"/>
      <c r="E6" s="444"/>
      <c r="F6" s="444"/>
      <c r="G6" s="445"/>
      <c r="H6" s="446" t="s">
        <v>4</v>
      </c>
      <c r="I6" s="448" t="s">
        <v>5</v>
      </c>
      <c r="J6" s="420" t="s">
        <v>6</v>
      </c>
    </row>
    <row r="7" spans="1:15" x14ac:dyDescent="0.25">
      <c r="A7" s="442"/>
      <c r="B7" s="316" t="s">
        <v>7</v>
      </c>
      <c r="C7" s="318" t="s">
        <v>8</v>
      </c>
      <c r="D7" s="317" t="s">
        <v>9</v>
      </c>
      <c r="E7" s="316" t="s">
        <v>10</v>
      </c>
      <c r="F7" s="316" t="s">
        <v>8</v>
      </c>
      <c r="G7" s="317" t="s">
        <v>9</v>
      </c>
      <c r="H7" s="447"/>
      <c r="I7" s="449"/>
      <c r="J7" s="421"/>
    </row>
    <row r="8" spans="1:15" x14ac:dyDescent="0.25">
      <c r="A8" s="241">
        <v>43207</v>
      </c>
      <c r="B8" s="242">
        <v>180160587</v>
      </c>
      <c r="C8" s="247">
        <v>2</v>
      </c>
      <c r="D8" s="246">
        <v>177363</v>
      </c>
      <c r="E8" s="244"/>
      <c r="F8" s="242"/>
      <c r="G8" s="246"/>
      <c r="H8" s="245"/>
      <c r="I8" s="245"/>
      <c r="J8" s="246"/>
    </row>
    <row r="9" spans="1:15" x14ac:dyDescent="0.25">
      <c r="A9" s="241">
        <v>43207</v>
      </c>
      <c r="B9" s="242">
        <v>180160620</v>
      </c>
      <c r="C9" s="247">
        <v>1</v>
      </c>
      <c r="D9" s="246">
        <v>59588</v>
      </c>
      <c r="E9" s="244"/>
      <c r="F9" s="242"/>
      <c r="G9" s="246"/>
      <c r="H9" s="245"/>
      <c r="I9" s="245"/>
      <c r="J9" s="246"/>
    </row>
    <row r="10" spans="1:15" x14ac:dyDescent="0.25">
      <c r="A10" s="241">
        <v>43208</v>
      </c>
      <c r="B10" s="242">
        <v>180160754</v>
      </c>
      <c r="C10" s="247">
        <v>1</v>
      </c>
      <c r="D10" s="246">
        <v>112788</v>
      </c>
      <c r="E10" s="244"/>
      <c r="F10" s="242"/>
      <c r="G10" s="246"/>
      <c r="H10" s="245"/>
      <c r="I10" s="245"/>
      <c r="J10" s="246"/>
    </row>
    <row r="11" spans="1:15" x14ac:dyDescent="0.25">
      <c r="A11" s="241">
        <v>43208</v>
      </c>
      <c r="B11" s="242">
        <v>180160756</v>
      </c>
      <c r="C11" s="247">
        <v>1</v>
      </c>
      <c r="D11" s="246">
        <v>121888</v>
      </c>
      <c r="E11" s="244"/>
      <c r="F11" s="242"/>
      <c r="G11" s="246"/>
      <c r="H11" s="245"/>
      <c r="I11" s="245"/>
      <c r="J11" s="246"/>
    </row>
    <row r="12" spans="1:15" x14ac:dyDescent="0.25">
      <c r="A12" s="241">
        <v>43208</v>
      </c>
      <c r="B12" s="242">
        <v>180160757</v>
      </c>
      <c r="C12" s="247">
        <v>1</v>
      </c>
      <c r="D12" s="246">
        <v>96338</v>
      </c>
      <c r="E12" s="244"/>
      <c r="F12" s="242"/>
      <c r="G12" s="246"/>
      <c r="H12" s="245"/>
      <c r="I12" s="245"/>
      <c r="J12" s="246"/>
    </row>
    <row r="13" spans="1:15" x14ac:dyDescent="0.25">
      <c r="A13" s="241">
        <v>43208</v>
      </c>
      <c r="B13" s="242">
        <v>180160758</v>
      </c>
      <c r="C13" s="247">
        <v>1</v>
      </c>
      <c r="D13" s="246">
        <v>52938</v>
      </c>
      <c r="E13" s="244"/>
      <c r="F13" s="242"/>
      <c r="G13" s="246"/>
      <c r="H13" s="245"/>
      <c r="I13" s="245"/>
      <c r="J13" s="246"/>
    </row>
    <row r="14" spans="1:15" x14ac:dyDescent="0.25">
      <c r="A14" s="241">
        <v>43208</v>
      </c>
      <c r="B14" s="242">
        <v>180160759</v>
      </c>
      <c r="C14" s="247">
        <v>1</v>
      </c>
      <c r="D14" s="246">
        <v>49438</v>
      </c>
      <c r="E14" s="244"/>
      <c r="F14" s="242"/>
      <c r="G14" s="246"/>
      <c r="H14" s="245"/>
      <c r="I14" s="245"/>
      <c r="J14" s="246"/>
    </row>
    <row r="15" spans="1:15" x14ac:dyDescent="0.25">
      <c r="A15" s="241">
        <v>43208</v>
      </c>
      <c r="B15" s="242">
        <v>180160768</v>
      </c>
      <c r="C15" s="247">
        <v>1</v>
      </c>
      <c r="D15" s="246">
        <v>113575</v>
      </c>
      <c r="E15" s="244"/>
      <c r="F15" s="242"/>
      <c r="G15" s="246"/>
      <c r="H15" s="245"/>
      <c r="I15" s="245"/>
      <c r="J15" s="246"/>
    </row>
    <row r="16" spans="1:15" x14ac:dyDescent="0.25">
      <c r="A16" s="241">
        <v>43208</v>
      </c>
      <c r="B16" s="242">
        <v>180160777</v>
      </c>
      <c r="C16" s="247">
        <v>1</v>
      </c>
      <c r="D16" s="246">
        <v>100013</v>
      </c>
      <c r="E16" s="244"/>
      <c r="F16" s="242"/>
      <c r="G16" s="246"/>
      <c r="H16" s="245"/>
      <c r="I16" s="245"/>
      <c r="J16" s="246"/>
    </row>
    <row r="17" spans="1:10" x14ac:dyDescent="0.25">
      <c r="A17" s="241">
        <v>43208</v>
      </c>
      <c r="B17" s="242">
        <v>180160778</v>
      </c>
      <c r="C17" s="247">
        <v>1</v>
      </c>
      <c r="D17" s="246">
        <v>98088</v>
      </c>
      <c r="E17" s="244"/>
      <c r="F17" s="242"/>
      <c r="G17" s="246"/>
      <c r="H17" s="245"/>
      <c r="I17" s="245"/>
      <c r="J17" s="246"/>
    </row>
    <row r="18" spans="1:10" x14ac:dyDescent="0.25">
      <c r="A18" s="241">
        <v>43208</v>
      </c>
      <c r="B18" s="242">
        <v>180160779</v>
      </c>
      <c r="C18" s="247">
        <v>1</v>
      </c>
      <c r="D18" s="246">
        <v>92575</v>
      </c>
      <c r="E18" s="244"/>
      <c r="F18" s="242"/>
      <c r="G18" s="246"/>
      <c r="H18" s="245"/>
      <c r="I18" s="245"/>
      <c r="J18" s="246"/>
    </row>
    <row r="19" spans="1:10" x14ac:dyDescent="0.25">
      <c r="A19" s="241">
        <v>43208</v>
      </c>
      <c r="B19" s="242">
        <v>180160888</v>
      </c>
      <c r="C19" s="247">
        <v>6</v>
      </c>
      <c r="D19" s="246">
        <v>609788</v>
      </c>
      <c r="E19" s="244"/>
      <c r="F19" s="242"/>
      <c r="G19" s="246"/>
      <c r="H19" s="245"/>
      <c r="I19" s="245"/>
      <c r="J19" s="246"/>
    </row>
    <row r="20" spans="1:10" x14ac:dyDescent="0.25">
      <c r="A20" s="241">
        <v>43210</v>
      </c>
      <c r="B20" s="242">
        <v>180160965</v>
      </c>
      <c r="C20" s="247">
        <v>1</v>
      </c>
      <c r="D20" s="246">
        <v>100975</v>
      </c>
      <c r="E20" s="244"/>
      <c r="F20" s="242"/>
      <c r="G20" s="246"/>
      <c r="H20" s="245"/>
      <c r="I20" s="245"/>
      <c r="J20" s="246"/>
    </row>
    <row r="21" spans="1:10" x14ac:dyDescent="0.25">
      <c r="A21" s="241">
        <v>43210</v>
      </c>
      <c r="B21" s="242">
        <v>180160967</v>
      </c>
      <c r="C21" s="247">
        <v>2</v>
      </c>
      <c r="D21" s="246">
        <v>179113</v>
      </c>
      <c r="E21" s="244"/>
      <c r="F21" s="242"/>
      <c r="G21" s="246"/>
      <c r="H21" s="245"/>
      <c r="I21" s="245"/>
      <c r="J21" s="246"/>
    </row>
    <row r="22" spans="1:10" x14ac:dyDescent="0.25">
      <c r="A22" s="241">
        <v>43210</v>
      </c>
      <c r="B22" s="242">
        <v>180160968</v>
      </c>
      <c r="C22" s="247">
        <v>1</v>
      </c>
      <c r="D22" s="246">
        <v>79013</v>
      </c>
      <c r="E22" s="244"/>
      <c r="F22" s="242"/>
      <c r="G22" s="246"/>
      <c r="H22" s="245"/>
      <c r="I22" s="245"/>
      <c r="J22" s="246"/>
    </row>
    <row r="23" spans="1:10" x14ac:dyDescent="0.25">
      <c r="A23" s="241">
        <v>43210</v>
      </c>
      <c r="B23" s="242">
        <v>180160970</v>
      </c>
      <c r="C23" s="247">
        <v>1</v>
      </c>
      <c r="D23" s="246">
        <v>188650</v>
      </c>
      <c r="E23" s="244"/>
      <c r="F23" s="242"/>
      <c r="G23" s="246"/>
      <c r="H23" s="245"/>
      <c r="I23" s="245"/>
      <c r="J23" s="246"/>
    </row>
    <row r="24" spans="1:10" x14ac:dyDescent="0.25">
      <c r="A24" s="241">
        <v>43210</v>
      </c>
      <c r="B24" s="242">
        <v>180160991</v>
      </c>
      <c r="C24" s="247">
        <v>1</v>
      </c>
      <c r="D24" s="246">
        <v>100013</v>
      </c>
      <c r="E24" s="244"/>
      <c r="F24" s="242"/>
      <c r="G24" s="246"/>
      <c r="H24" s="245"/>
      <c r="I24" s="245">
        <v>2332144</v>
      </c>
      <c r="J24" s="246" t="s">
        <v>17</v>
      </c>
    </row>
    <row r="25" spans="1:10" x14ac:dyDescent="0.25">
      <c r="A25" s="241">
        <v>43211</v>
      </c>
      <c r="B25" s="242">
        <v>180161117</v>
      </c>
      <c r="C25" s="247">
        <v>5</v>
      </c>
      <c r="D25" s="246">
        <v>543813</v>
      </c>
      <c r="E25" s="244"/>
      <c r="F25" s="242"/>
      <c r="G25" s="246"/>
      <c r="H25" s="245"/>
      <c r="I25" s="245"/>
      <c r="J25" s="246"/>
    </row>
    <row r="26" spans="1:10" x14ac:dyDescent="0.25">
      <c r="A26" s="241">
        <v>43213</v>
      </c>
      <c r="B26" s="242">
        <v>180161217</v>
      </c>
      <c r="C26" s="247">
        <v>9</v>
      </c>
      <c r="D26" s="246">
        <v>981138</v>
      </c>
      <c r="E26" s="244"/>
      <c r="F26" s="242"/>
      <c r="G26" s="246"/>
      <c r="H26" s="245"/>
      <c r="I26" s="245"/>
      <c r="J26" s="246"/>
    </row>
    <row r="27" spans="1:10" x14ac:dyDescent="0.25">
      <c r="A27" s="241">
        <v>43213</v>
      </c>
      <c r="B27" s="242">
        <v>180161272</v>
      </c>
      <c r="C27" s="247">
        <v>3</v>
      </c>
      <c r="D27" s="246">
        <v>293738</v>
      </c>
      <c r="E27" s="244"/>
      <c r="F27" s="242"/>
      <c r="G27" s="246"/>
      <c r="H27" s="245"/>
      <c r="I27" s="245"/>
      <c r="J27" s="246"/>
    </row>
    <row r="28" spans="1:10" x14ac:dyDescent="0.25">
      <c r="A28" s="241">
        <v>43213</v>
      </c>
      <c r="B28" s="242">
        <v>180161295</v>
      </c>
      <c r="C28" s="247">
        <v>4</v>
      </c>
      <c r="D28" s="246">
        <v>386050</v>
      </c>
      <c r="E28" s="244"/>
      <c r="F28" s="242"/>
      <c r="G28" s="246"/>
      <c r="H28" s="245"/>
      <c r="I28" s="245"/>
      <c r="J28" s="246"/>
    </row>
    <row r="29" spans="1:10" x14ac:dyDescent="0.25">
      <c r="A29" s="241">
        <v>43214</v>
      </c>
      <c r="B29" s="242">
        <v>180161303</v>
      </c>
      <c r="C29" s="247">
        <v>20</v>
      </c>
      <c r="D29" s="246">
        <v>2196600</v>
      </c>
      <c r="E29" s="244"/>
      <c r="F29" s="242"/>
      <c r="G29" s="246"/>
      <c r="H29" s="245"/>
      <c r="I29" s="245"/>
      <c r="J29" s="246"/>
    </row>
    <row r="30" spans="1:10" x14ac:dyDescent="0.25">
      <c r="A30" s="241">
        <v>43214</v>
      </c>
      <c r="B30" s="242">
        <v>180161390</v>
      </c>
      <c r="C30" s="247">
        <v>6</v>
      </c>
      <c r="D30" s="246">
        <v>519488</v>
      </c>
      <c r="E30" s="244"/>
      <c r="F30" s="242"/>
      <c r="G30" s="246"/>
      <c r="H30" s="245"/>
      <c r="I30" s="245"/>
      <c r="J30" s="246"/>
    </row>
    <row r="31" spans="1:10" x14ac:dyDescent="0.25">
      <c r="A31" s="241">
        <v>43215</v>
      </c>
      <c r="B31" s="242">
        <v>180161491</v>
      </c>
      <c r="C31" s="247">
        <v>5</v>
      </c>
      <c r="D31" s="246">
        <v>419388</v>
      </c>
      <c r="E31" s="244"/>
      <c r="F31" s="242"/>
      <c r="G31" s="246"/>
      <c r="H31" s="245"/>
      <c r="I31" s="245">
        <v>5340215</v>
      </c>
      <c r="J31" s="246" t="s">
        <v>17</v>
      </c>
    </row>
    <row r="32" spans="1:10" x14ac:dyDescent="0.25">
      <c r="A32" s="241">
        <v>43216</v>
      </c>
      <c r="B32" s="242">
        <v>180161547</v>
      </c>
      <c r="C32" s="247">
        <v>6</v>
      </c>
      <c r="D32" s="246">
        <v>638313</v>
      </c>
      <c r="E32" s="244"/>
      <c r="F32" s="242"/>
      <c r="G32" s="246"/>
      <c r="H32" s="245"/>
      <c r="I32" s="245"/>
      <c r="J32" s="246"/>
    </row>
    <row r="33" spans="1:10" x14ac:dyDescent="0.25">
      <c r="A33" s="241">
        <v>43216</v>
      </c>
      <c r="B33" s="242">
        <v>180161614</v>
      </c>
      <c r="C33" s="247">
        <v>9</v>
      </c>
      <c r="D33" s="246">
        <v>803513</v>
      </c>
      <c r="E33" s="244"/>
      <c r="F33" s="242"/>
      <c r="G33" s="246"/>
      <c r="H33" s="245"/>
      <c r="I33" s="245"/>
      <c r="J33" s="246"/>
    </row>
    <row r="34" spans="1:10" x14ac:dyDescent="0.25">
      <c r="A34" s="241">
        <v>43217</v>
      </c>
      <c r="B34" s="242">
        <v>180161635</v>
      </c>
      <c r="C34" s="247">
        <v>38</v>
      </c>
      <c r="D34" s="246">
        <v>4224850</v>
      </c>
      <c r="E34" s="244"/>
      <c r="F34" s="242"/>
      <c r="G34" s="246"/>
      <c r="H34" s="245"/>
      <c r="I34" s="245"/>
      <c r="J34" s="246"/>
    </row>
    <row r="35" spans="1:10" x14ac:dyDescent="0.25">
      <c r="A35" s="241">
        <v>43217</v>
      </c>
      <c r="B35" s="242">
        <v>180161652</v>
      </c>
      <c r="C35" s="247">
        <v>5</v>
      </c>
      <c r="D35" s="246">
        <v>319113</v>
      </c>
      <c r="E35" s="244"/>
      <c r="F35" s="242"/>
      <c r="G35" s="246"/>
      <c r="H35" s="245"/>
      <c r="I35" s="245"/>
      <c r="J35" s="246"/>
    </row>
    <row r="36" spans="1:10" x14ac:dyDescent="0.25">
      <c r="A36" s="241">
        <v>43217</v>
      </c>
      <c r="B36" s="242">
        <v>180161719</v>
      </c>
      <c r="C36" s="247">
        <v>7</v>
      </c>
      <c r="D36" s="246">
        <v>557025</v>
      </c>
      <c r="E36" s="244"/>
      <c r="F36" s="242"/>
      <c r="G36" s="246"/>
      <c r="H36" s="245"/>
      <c r="I36" s="245"/>
      <c r="J36" s="246"/>
    </row>
    <row r="37" spans="1:10" x14ac:dyDescent="0.25">
      <c r="A37" s="241">
        <v>43217</v>
      </c>
      <c r="B37" s="242">
        <v>180161721</v>
      </c>
      <c r="C37" s="247">
        <v>1</v>
      </c>
      <c r="D37" s="246">
        <v>47163</v>
      </c>
      <c r="E37" s="244"/>
      <c r="F37" s="242"/>
      <c r="G37" s="246"/>
      <c r="H37" s="245"/>
      <c r="I37" s="245"/>
      <c r="J37" s="246"/>
    </row>
    <row r="38" spans="1:10" x14ac:dyDescent="0.25">
      <c r="A38" s="241">
        <v>43218</v>
      </c>
      <c r="B38" s="242">
        <v>180161778</v>
      </c>
      <c r="C38" s="247">
        <v>11</v>
      </c>
      <c r="D38" s="246">
        <v>947013</v>
      </c>
      <c r="E38" s="244"/>
      <c r="F38" s="242"/>
      <c r="G38" s="246"/>
      <c r="H38" s="245"/>
      <c r="I38" s="245"/>
      <c r="J38" s="246"/>
    </row>
    <row r="39" spans="1:10" x14ac:dyDescent="0.25">
      <c r="A39" s="241">
        <v>43218</v>
      </c>
      <c r="B39" s="242">
        <v>180161848</v>
      </c>
      <c r="C39" s="247">
        <v>4</v>
      </c>
      <c r="D39" s="246">
        <v>310713</v>
      </c>
      <c r="E39" s="244"/>
      <c r="F39" s="242"/>
      <c r="G39" s="246"/>
      <c r="H39" s="245"/>
      <c r="I39" s="245"/>
      <c r="J39" s="246"/>
    </row>
    <row r="40" spans="1:10" x14ac:dyDescent="0.25">
      <c r="A40" s="241">
        <v>43220</v>
      </c>
      <c r="B40" s="242">
        <v>180161997</v>
      </c>
      <c r="C40" s="247">
        <v>13</v>
      </c>
      <c r="D40" s="246">
        <v>1101888</v>
      </c>
      <c r="E40" s="244"/>
      <c r="F40" s="242"/>
      <c r="G40" s="246"/>
      <c r="H40" s="245"/>
      <c r="I40" s="245"/>
      <c r="J40" s="246"/>
    </row>
    <row r="41" spans="1:10" x14ac:dyDescent="0.25">
      <c r="A41" s="241">
        <v>43220</v>
      </c>
      <c r="B41" s="242">
        <v>180162063</v>
      </c>
      <c r="C41" s="247">
        <v>2</v>
      </c>
      <c r="D41" s="246">
        <v>196175</v>
      </c>
      <c r="E41" s="244"/>
      <c r="F41" s="242"/>
      <c r="G41" s="246"/>
      <c r="H41" s="245"/>
      <c r="I41" s="245"/>
      <c r="J41" s="246"/>
    </row>
    <row r="42" spans="1:10" x14ac:dyDescent="0.25">
      <c r="A42" s="241">
        <v>43220</v>
      </c>
      <c r="B42" s="242">
        <v>180162083</v>
      </c>
      <c r="C42" s="247">
        <v>3</v>
      </c>
      <c r="D42" s="246">
        <v>303625</v>
      </c>
      <c r="E42" s="244"/>
      <c r="F42" s="242"/>
      <c r="G42" s="246"/>
      <c r="H42" s="245"/>
      <c r="I42" s="245">
        <v>9449391</v>
      </c>
      <c r="J42" s="246" t="s">
        <v>17</v>
      </c>
    </row>
    <row r="43" spans="1:10" x14ac:dyDescent="0.25">
      <c r="A43" s="241">
        <v>43221</v>
      </c>
      <c r="B43" s="242">
        <v>180162116</v>
      </c>
      <c r="C43" s="247">
        <v>6</v>
      </c>
      <c r="D43" s="246">
        <v>604888</v>
      </c>
      <c r="E43" s="244"/>
      <c r="F43" s="242"/>
      <c r="G43" s="246"/>
      <c r="H43" s="245"/>
      <c r="I43" s="245"/>
      <c r="J43" s="246"/>
    </row>
    <row r="44" spans="1:10" x14ac:dyDescent="0.25">
      <c r="A44" s="241">
        <v>43221</v>
      </c>
      <c r="B44" s="242">
        <v>180162185</v>
      </c>
      <c r="C44" s="247">
        <v>3</v>
      </c>
      <c r="D44" s="246">
        <v>287613</v>
      </c>
      <c r="E44" s="244"/>
      <c r="F44" s="242"/>
      <c r="G44" s="246"/>
      <c r="H44" s="245"/>
      <c r="I44" s="245"/>
      <c r="J44" s="246"/>
    </row>
    <row r="45" spans="1:10" x14ac:dyDescent="0.25">
      <c r="A45" s="241">
        <v>43222</v>
      </c>
      <c r="B45" s="242">
        <v>180162250</v>
      </c>
      <c r="C45" s="247">
        <v>8</v>
      </c>
      <c r="D45" s="246">
        <v>626238</v>
      </c>
      <c r="E45" s="244"/>
      <c r="F45" s="242"/>
      <c r="G45" s="246"/>
      <c r="H45" s="245"/>
      <c r="I45" s="245"/>
      <c r="J45" s="246"/>
    </row>
    <row r="46" spans="1:10" x14ac:dyDescent="0.25">
      <c r="A46" s="241">
        <v>43222</v>
      </c>
      <c r="B46" s="242">
        <v>180162300</v>
      </c>
      <c r="C46" s="247">
        <v>1</v>
      </c>
      <c r="D46" s="246">
        <v>179725</v>
      </c>
      <c r="E46" s="244"/>
      <c r="F46" s="242"/>
      <c r="G46" s="246"/>
      <c r="H46" s="245"/>
      <c r="I46" s="245"/>
      <c r="J46" s="246"/>
    </row>
    <row r="47" spans="1:10" x14ac:dyDescent="0.25">
      <c r="A47" s="241">
        <v>43223</v>
      </c>
      <c r="B47" s="242">
        <v>180162361</v>
      </c>
      <c r="C47" s="247">
        <v>6</v>
      </c>
      <c r="D47" s="246">
        <v>473463</v>
      </c>
      <c r="E47" s="244"/>
      <c r="F47" s="242"/>
      <c r="G47" s="246"/>
      <c r="H47" s="245"/>
      <c r="I47" s="245"/>
      <c r="J47" s="246"/>
    </row>
    <row r="48" spans="1:10" x14ac:dyDescent="0.25">
      <c r="A48" s="241">
        <v>43223</v>
      </c>
      <c r="B48" s="242">
        <v>180162434</v>
      </c>
      <c r="C48" s="247">
        <v>10</v>
      </c>
      <c r="D48" s="246">
        <v>949113</v>
      </c>
      <c r="E48" s="244"/>
      <c r="F48" s="242"/>
      <c r="G48" s="246"/>
      <c r="H48" s="245"/>
      <c r="I48" s="245"/>
      <c r="J48" s="246"/>
    </row>
    <row r="49" spans="1:10" x14ac:dyDescent="0.25">
      <c r="A49" s="241">
        <v>43224</v>
      </c>
      <c r="B49" s="242">
        <v>180162470</v>
      </c>
      <c r="C49" s="247">
        <v>10</v>
      </c>
      <c r="D49" s="246">
        <v>915688</v>
      </c>
      <c r="E49" s="244"/>
      <c r="F49" s="242"/>
      <c r="G49" s="246"/>
      <c r="H49" s="245"/>
      <c r="I49" s="245"/>
      <c r="J49" s="246"/>
    </row>
    <row r="50" spans="1:10" x14ac:dyDescent="0.25">
      <c r="A50" s="241">
        <v>43224</v>
      </c>
      <c r="B50" s="242">
        <v>180162532</v>
      </c>
      <c r="C50" s="247">
        <v>3</v>
      </c>
      <c r="D50" s="246">
        <v>352275</v>
      </c>
      <c r="E50" s="244"/>
      <c r="F50" s="242"/>
      <c r="G50" s="246"/>
      <c r="H50" s="245"/>
      <c r="I50" s="245"/>
      <c r="J50" s="246"/>
    </row>
    <row r="51" spans="1:10" x14ac:dyDescent="0.25">
      <c r="A51" s="241">
        <v>43225</v>
      </c>
      <c r="B51" s="242">
        <v>180162651</v>
      </c>
      <c r="C51" s="247">
        <v>25</v>
      </c>
      <c r="D51" s="246">
        <v>2549750</v>
      </c>
      <c r="E51" s="244"/>
      <c r="F51" s="242"/>
      <c r="G51" s="246"/>
      <c r="H51" s="245"/>
      <c r="I51" s="245"/>
      <c r="J51" s="246"/>
    </row>
    <row r="52" spans="1:10" x14ac:dyDescent="0.25">
      <c r="A52" s="241">
        <v>43225</v>
      </c>
      <c r="B52" s="242">
        <v>180162652</v>
      </c>
      <c r="C52" s="247">
        <v>6</v>
      </c>
      <c r="D52" s="246">
        <v>552475</v>
      </c>
      <c r="E52" s="244"/>
      <c r="F52" s="242"/>
      <c r="G52" s="246"/>
      <c r="H52" s="245"/>
      <c r="I52" s="245"/>
      <c r="J52" s="246"/>
    </row>
    <row r="53" spans="1:10" x14ac:dyDescent="0.25">
      <c r="A53" s="241">
        <v>43227</v>
      </c>
      <c r="B53" s="242">
        <v>180162819</v>
      </c>
      <c r="C53" s="247">
        <v>14</v>
      </c>
      <c r="D53" s="246">
        <v>1169263</v>
      </c>
      <c r="E53" s="244"/>
      <c r="F53" s="242"/>
      <c r="G53" s="246"/>
      <c r="H53" s="245"/>
      <c r="I53" s="245"/>
      <c r="J53" s="246"/>
    </row>
    <row r="54" spans="1:10" x14ac:dyDescent="0.25">
      <c r="A54" s="241">
        <v>43227</v>
      </c>
      <c r="B54" s="242">
        <v>180162893</v>
      </c>
      <c r="C54" s="247">
        <v>6</v>
      </c>
      <c r="D54" s="246">
        <v>509425</v>
      </c>
      <c r="E54" s="244">
        <v>180042652</v>
      </c>
      <c r="F54" s="242">
        <v>34</v>
      </c>
      <c r="G54" s="246">
        <v>3945288</v>
      </c>
      <c r="H54" s="245"/>
      <c r="I54" s="245"/>
      <c r="J54" s="246"/>
    </row>
    <row r="55" spans="1:10" x14ac:dyDescent="0.25">
      <c r="A55" s="241">
        <v>43228</v>
      </c>
      <c r="B55" s="242">
        <v>180162964</v>
      </c>
      <c r="C55" s="247">
        <v>6</v>
      </c>
      <c r="D55" s="246">
        <v>515813</v>
      </c>
      <c r="E55" s="244"/>
      <c r="F55" s="242"/>
      <c r="G55" s="246"/>
      <c r="H55" s="245"/>
      <c r="I55" s="245"/>
      <c r="J55" s="246"/>
    </row>
    <row r="56" spans="1:10" x14ac:dyDescent="0.25">
      <c r="A56" s="241">
        <v>43228</v>
      </c>
      <c r="B56" s="242">
        <v>180163022</v>
      </c>
      <c r="C56" s="247">
        <v>9</v>
      </c>
      <c r="D56" s="246">
        <v>718550</v>
      </c>
      <c r="E56" s="244"/>
      <c r="F56" s="242"/>
      <c r="G56" s="246"/>
      <c r="H56" s="245"/>
      <c r="I56" s="245"/>
      <c r="J56" s="246"/>
    </row>
    <row r="57" spans="1:10" x14ac:dyDescent="0.25">
      <c r="A57" s="241">
        <v>43229</v>
      </c>
      <c r="B57" s="242">
        <v>180163093</v>
      </c>
      <c r="C57" s="247">
        <v>3</v>
      </c>
      <c r="D57" s="246">
        <v>422363</v>
      </c>
      <c r="E57" s="244"/>
      <c r="F57" s="242"/>
      <c r="G57" s="246"/>
      <c r="H57" s="245"/>
      <c r="I57" s="245"/>
      <c r="J57" s="246"/>
    </row>
    <row r="58" spans="1:10" x14ac:dyDescent="0.25">
      <c r="A58" s="241">
        <v>43229</v>
      </c>
      <c r="B58" s="242">
        <v>180163146</v>
      </c>
      <c r="C58" s="247">
        <v>2</v>
      </c>
      <c r="D58" s="246">
        <v>119000</v>
      </c>
      <c r="E58" s="244"/>
      <c r="F58" s="242"/>
      <c r="G58" s="246"/>
      <c r="H58" s="245"/>
      <c r="I58" s="245"/>
      <c r="J58" s="246"/>
    </row>
    <row r="59" spans="1:10" x14ac:dyDescent="0.25">
      <c r="A59" s="241">
        <v>43230</v>
      </c>
      <c r="B59" s="242">
        <v>180163241</v>
      </c>
      <c r="C59" s="247">
        <v>8</v>
      </c>
      <c r="D59" s="246">
        <v>688363</v>
      </c>
      <c r="E59" s="244"/>
      <c r="F59" s="242"/>
      <c r="G59" s="246"/>
      <c r="H59" s="245"/>
      <c r="I59" s="245"/>
      <c r="J59" s="246"/>
    </row>
    <row r="60" spans="1:10" x14ac:dyDescent="0.25">
      <c r="A60" s="241">
        <v>43230</v>
      </c>
      <c r="B60" s="242">
        <v>180163255</v>
      </c>
      <c r="C60" s="247">
        <v>47</v>
      </c>
      <c r="D60" s="246">
        <v>5207038</v>
      </c>
      <c r="E60" s="244"/>
      <c r="F60" s="242"/>
      <c r="G60" s="246"/>
      <c r="H60" s="245"/>
      <c r="I60" s="245"/>
      <c r="J60" s="246"/>
    </row>
    <row r="61" spans="1:10" x14ac:dyDescent="0.25">
      <c r="A61" s="241">
        <v>43230</v>
      </c>
      <c r="B61" s="242">
        <v>180163259</v>
      </c>
      <c r="C61" s="247">
        <v>1</v>
      </c>
      <c r="D61" s="246">
        <v>91438</v>
      </c>
      <c r="E61" s="244"/>
      <c r="F61" s="242"/>
      <c r="G61" s="246"/>
      <c r="H61" s="245"/>
      <c r="I61" s="245"/>
      <c r="J61" s="246"/>
    </row>
    <row r="62" spans="1:10" x14ac:dyDescent="0.25">
      <c r="A62" s="241">
        <v>43231</v>
      </c>
      <c r="B62" s="242">
        <v>180163386</v>
      </c>
      <c r="C62" s="247">
        <v>1</v>
      </c>
      <c r="D62" s="246">
        <v>79013</v>
      </c>
      <c r="E62" s="244"/>
      <c r="F62" s="242"/>
      <c r="G62" s="246"/>
      <c r="H62" s="245"/>
      <c r="I62" s="245"/>
      <c r="J62" s="246"/>
    </row>
    <row r="63" spans="1:10" x14ac:dyDescent="0.25">
      <c r="A63" s="241">
        <v>43231</v>
      </c>
      <c r="B63" s="242">
        <v>180163387</v>
      </c>
      <c r="C63" s="247">
        <v>10</v>
      </c>
      <c r="D63" s="246">
        <v>988138</v>
      </c>
      <c r="E63" s="244">
        <v>180042806</v>
      </c>
      <c r="F63" s="242">
        <v>37</v>
      </c>
      <c r="G63" s="246">
        <v>4460838</v>
      </c>
      <c r="H63" s="245"/>
      <c r="I63" s="245"/>
      <c r="J63" s="246"/>
    </row>
    <row r="64" spans="1:10" x14ac:dyDescent="0.25">
      <c r="A64" s="241">
        <v>43232</v>
      </c>
      <c r="B64" s="242">
        <v>180163432</v>
      </c>
      <c r="C64" s="247">
        <v>8</v>
      </c>
      <c r="D64" s="246">
        <v>882613</v>
      </c>
      <c r="E64" s="244"/>
      <c r="F64" s="242"/>
      <c r="G64" s="246"/>
      <c r="H64" s="245"/>
      <c r="I64" s="245">
        <v>18539145</v>
      </c>
      <c r="J64" s="246" t="s">
        <v>17</v>
      </c>
    </row>
    <row r="65" spans="1:13" x14ac:dyDescent="0.25">
      <c r="A65" s="241">
        <v>43234</v>
      </c>
      <c r="B65" s="242">
        <v>180163655</v>
      </c>
      <c r="C65" s="247">
        <v>3</v>
      </c>
      <c r="D65" s="246">
        <v>226538</v>
      </c>
      <c r="E65" s="244"/>
      <c r="F65" s="242"/>
      <c r="G65" s="246"/>
      <c r="H65" s="245"/>
      <c r="I65" s="245"/>
      <c r="J65" s="246"/>
      <c r="M65" s="219">
        <f>SUM(D64:D66)</f>
        <v>2327676</v>
      </c>
    </row>
    <row r="66" spans="1:13" x14ac:dyDescent="0.25">
      <c r="A66" s="241">
        <v>43234</v>
      </c>
      <c r="B66" s="242">
        <v>180163682</v>
      </c>
      <c r="C66" s="247">
        <v>14</v>
      </c>
      <c r="D66" s="246">
        <v>1218525</v>
      </c>
      <c r="E66" s="244"/>
      <c r="F66" s="242"/>
      <c r="G66" s="246"/>
      <c r="H66" s="245"/>
      <c r="I66" s="245"/>
      <c r="J66" s="246"/>
      <c r="M66" s="219">
        <f>SUM(D68:D76)</f>
        <v>6086590</v>
      </c>
    </row>
    <row r="67" spans="1:13" x14ac:dyDescent="0.25">
      <c r="A67" s="241">
        <v>43234</v>
      </c>
      <c r="B67" s="242">
        <v>180163683</v>
      </c>
      <c r="C67" s="247">
        <v>7</v>
      </c>
      <c r="D67" s="246">
        <v>593513</v>
      </c>
      <c r="E67" s="244"/>
      <c r="F67" s="242"/>
      <c r="G67" s="246"/>
      <c r="H67" s="245"/>
      <c r="I67" s="245">
        <v>54000</v>
      </c>
      <c r="J67" s="246" t="s">
        <v>17</v>
      </c>
      <c r="M67" s="219">
        <f>SUM(M65:M66)</f>
        <v>8414266</v>
      </c>
    </row>
    <row r="68" spans="1:13" x14ac:dyDescent="0.25">
      <c r="A68" s="241">
        <v>43234</v>
      </c>
      <c r="B68" s="242">
        <v>180163769</v>
      </c>
      <c r="C68" s="247">
        <v>11</v>
      </c>
      <c r="D68" s="246">
        <v>957163</v>
      </c>
      <c r="E68" s="244"/>
      <c r="F68" s="242"/>
      <c r="G68" s="246"/>
      <c r="H68" s="245"/>
      <c r="I68" s="245"/>
      <c r="J68" s="246"/>
    </row>
    <row r="69" spans="1:13" x14ac:dyDescent="0.25">
      <c r="A69" s="241">
        <v>43235</v>
      </c>
      <c r="B69" s="242">
        <v>180163816</v>
      </c>
      <c r="C69" s="247">
        <v>8</v>
      </c>
      <c r="D69" s="246">
        <v>773238</v>
      </c>
      <c r="E69" s="244"/>
      <c r="F69" s="242"/>
      <c r="G69" s="246"/>
      <c r="H69" s="245"/>
      <c r="I69" s="245"/>
      <c r="J69" s="246"/>
    </row>
    <row r="70" spans="1:13" x14ac:dyDescent="0.25">
      <c r="A70" s="241">
        <v>43235</v>
      </c>
      <c r="B70" s="242">
        <v>180163907</v>
      </c>
      <c r="C70" s="247">
        <v>13</v>
      </c>
      <c r="D70" s="246">
        <v>1438850</v>
      </c>
      <c r="E70" s="244"/>
      <c r="F70" s="242"/>
      <c r="G70" s="246"/>
      <c r="H70" s="245"/>
      <c r="I70" s="245"/>
      <c r="J70" s="246"/>
    </row>
    <row r="71" spans="1:13" x14ac:dyDescent="0.25">
      <c r="A71" s="241">
        <v>43236</v>
      </c>
      <c r="B71" s="242">
        <v>180163951</v>
      </c>
      <c r="C71" s="247">
        <v>6</v>
      </c>
      <c r="D71" s="246">
        <v>542325</v>
      </c>
      <c r="E71" s="244"/>
      <c r="F71" s="242"/>
      <c r="G71" s="246"/>
      <c r="H71" s="245"/>
      <c r="I71" s="245"/>
      <c r="J71" s="246"/>
    </row>
    <row r="72" spans="1:13" x14ac:dyDescent="0.25">
      <c r="A72" s="241">
        <v>43236</v>
      </c>
      <c r="B72" s="242">
        <v>180164013</v>
      </c>
      <c r="C72" s="247">
        <v>4</v>
      </c>
      <c r="D72" s="246">
        <v>411075</v>
      </c>
      <c r="E72" s="244"/>
      <c r="F72" s="242"/>
      <c r="G72" s="246"/>
      <c r="H72" s="245"/>
      <c r="I72" s="245"/>
      <c r="J72" s="246"/>
    </row>
    <row r="73" spans="1:13" x14ac:dyDescent="0.25">
      <c r="A73" s="241">
        <v>43236</v>
      </c>
      <c r="B73" s="242">
        <v>180164014</v>
      </c>
      <c r="C73" s="247">
        <v>11</v>
      </c>
      <c r="D73" s="246">
        <v>1033288</v>
      </c>
      <c r="E73" s="244"/>
      <c r="F73" s="242"/>
      <c r="G73" s="246"/>
      <c r="H73" s="245"/>
      <c r="I73" s="245"/>
      <c r="J73" s="246"/>
    </row>
    <row r="74" spans="1:13" x14ac:dyDescent="0.25">
      <c r="A74" s="241">
        <v>43236</v>
      </c>
      <c r="B74" s="242">
        <v>180164017</v>
      </c>
      <c r="C74" s="247">
        <v>1</v>
      </c>
      <c r="D74" s="246">
        <v>100013</v>
      </c>
      <c r="E74" s="244"/>
      <c r="F74" s="242"/>
      <c r="G74" s="246"/>
      <c r="H74" s="245"/>
      <c r="I74" s="245"/>
      <c r="J74" s="246"/>
    </row>
    <row r="75" spans="1:13" x14ac:dyDescent="0.25">
      <c r="A75" s="241">
        <v>43237</v>
      </c>
      <c r="B75" s="242">
        <v>180164063</v>
      </c>
      <c r="C75" s="247">
        <v>7</v>
      </c>
      <c r="D75" s="246">
        <v>485538</v>
      </c>
      <c r="E75" s="244"/>
      <c r="F75" s="242"/>
      <c r="G75" s="246"/>
      <c r="H75" s="245"/>
      <c r="I75" s="245"/>
      <c r="J75" s="246"/>
    </row>
    <row r="76" spans="1:13" x14ac:dyDescent="0.25">
      <c r="A76" s="241">
        <v>43237</v>
      </c>
      <c r="B76" s="242">
        <v>180164126</v>
      </c>
      <c r="C76" s="247">
        <v>4</v>
      </c>
      <c r="D76" s="246">
        <v>345100</v>
      </c>
      <c r="E76" s="244"/>
      <c r="F76" s="242"/>
      <c r="G76" s="246"/>
      <c r="H76" s="245"/>
      <c r="I76" s="245"/>
      <c r="J76" s="246"/>
    </row>
    <row r="77" spans="1:13" x14ac:dyDescent="0.25">
      <c r="A77" s="241">
        <v>43238</v>
      </c>
      <c r="B77" s="242">
        <v>180164176</v>
      </c>
      <c r="C77" s="247">
        <v>6</v>
      </c>
      <c r="D77" s="246">
        <v>711113</v>
      </c>
      <c r="E77" s="244"/>
      <c r="F77" s="242"/>
      <c r="G77" s="246"/>
      <c r="H77" s="245"/>
      <c r="I77" s="245"/>
      <c r="J77" s="246"/>
    </row>
    <row r="78" spans="1:13" x14ac:dyDescent="0.25">
      <c r="A78" s="241">
        <v>43238</v>
      </c>
      <c r="B78" s="242">
        <v>180164249</v>
      </c>
      <c r="C78" s="247">
        <v>5</v>
      </c>
      <c r="D78" s="246">
        <v>426913</v>
      </c>
      <c r="E78" s="244"/>
      <c r="F78" s="242"/>
      <c r="G78" s="246"/>
      <c r="H78" s="245"/>
      <c r="I78" s="245">
        <v>1146166</v>
      </c>
      <c r="J78" s="246" t="s">
        <v>17</v>
      </c>
    </row>
    <row r="79" spans="1:13" x14ac:dyDescent="0.25">
      <c r="A79" s="241">
        <v>43239</v>
      </c>
      <c r="B79" s="242">
        <v>180164268</v>
      </c>
      <c r="C79" s="247">
        <v>34</v>
      </c>
      <c r="D79" s="246">
        <v>3601850</v>
      </c>
      <c r="E79" s="244"/>
      <c r="F79" s="242"/>
      <c r="G79" s="246"/>
      <c r="H79" s="245"/>
      <c r="I79" s="245"/>
      <c r="J79" s="246"/>
    </row>
    <row r="80" spans="1:13" x14ac:dyDescent="0.25">
      <c r="A80" s="241">
        <v>43239</v>
      </c>
      <c r="B80" s="242">
        <v>180164312</v>
      </c>
      <c r="C80" s="247">
        <v>6</v>
      </c>
      <c r="D80" s="246">
        <v>584588</v>
      </c>
      <c r="E80" s="244"/>
      <c r="F80" s="242"/>
      <c r="G80" s="246"/>
      <c r="H80" s="245"/>
      <c r="I80" s="245"/>
      <c r="J80" s="246"/>
    </row>
    <row r="81" spans="1:10" x14ac:dyDescent="0.25">
      <c r="A81" s="241">
        <v>43239</v>
      </c>
      <c r="B81" s="242">
        <v>180164401</v>
      </c>
      <c r="C81" s="247">
        <v>9</v>
      </c>
      <c r="D81" s="246">
        <v>905888</v>
      </c>
      <c r="E81" s="244"/>
      <c r="F81" s="242"/>
      <c r="G81" s="246"/>
      <c r="H81" s="245"/>
      <c r="I81" s="245"/>
      <c r="J81" s="246"/>
    </row>
    <row r="82" spans="1:10" x14ac:dyDescent="0.25">
      <c r="A82" s="241">
        <v>43240</v>
      </c>
      <c r="B82" s="242">
        <v>180164538</v>
      </c>
      <c r="C82" s="247">
        <v>11</v>
      </c>
      <c r="D82" s="246">
        <v>1183963</v>
      </c>
      <c r="E82" s="244"/>
      <c r="F82" s="242"/>
      <c r="G82" s="246"/>
      <c r="H82" s="245"/>
      <c r="I82" s="245"/>
      <c r="J82" s="246"/>
    </row>
    <row r="83" spans="1:10" x14ac:dyDescent="0.25">
      <c r="A83" s="241">
        <v>43241</v>
      </c>
      <c r="B83" s="242">
        <v>180164587</v>
      </c>
      <c r="C83" s="247">
        <v>13</v>
      </c>
      <c r="D83" s="246">
        <v>975013</v>
      </c>
      <c r="E83" s="244"/>
      <c r="F83" s="242"/>
      <c r="G83" s="246"/>
      <c r="H83" s="245"/>
      <c r="I83" s="245"/>
      <c r="J83" s="246"/>
    </row>
    <row r="84" spans="1:10" x14ac:dyDescent="0.25">
      <c r="A84" s="241">
        <v>43241</v>
      </c>
      <c r="B84" s="242">
        <v>180164639</v>
      </c>
      <c r="C84" s="247">
        <v>9</v>
      </c>
      <c r="D84" s="246">
        <v>982625</v>
      </c>
      <c r="E84" s="244"/>
      <c r="F84" s="242"/>
      <c r="G84" s="246"/>
      <c r="H84" s="245"/>
      <c r="I84" s="245"/>
      <c r="J84" s="246"/>
    </row>
    <row r="85" spans="1:10" x14ac:dyDescent="0.25">
      <c r="A85" s="241">
        <v>43242</v>
      </c>
      <c r="B85" s="242">
        <v>180164692</v>
      </c>
      <c r="C85" s="247">
        <v>6</v>
      </c>
      <c r="D85" s="246">
        <v>573388</v>
      </c>
      <c r="E85" s="244"/>
      <c r="F85" s="242"/>
      <c r="G85" s="246"/>
      <c r="H85" s="245"/>
      <c r="I85" s="245"/>
      <c r="J85" s="246"/>
    </row>
    <row r="86" spans="1:10" x14ac:dyDescent="0.25">
      <c r="A86" s="241">
        <v>43242</v>
      </c>
      <c r="B86" s="242">
        <v>180164758</v>
      </c>
      <c r="C86" s="247">
        <v>1</v>
      </c>
      <c r="D86" s="246">
        <v>75513</v>
      </c>
      <c r="E86" s="244"/>
      <c r="F86" s="242"/>
      <c r="G86" s="246"/>
      <c r="H86" s="245"/>
      <c r="I86" s="245"/>
      <c r="J86" s="246"/>
    </row>
    <row r="87" spans="1:10" x14ac:dyDescent="0.25">
      <c r="A87" s="241">
        <v>43243</v>
      </c>
      <c r="B87" s="242">
        <v>180164841</v>
      </c>
      <c r="C87" s="247">
        <v>2</v>
      </c>
      <c r="D87" s="246">
        <v>158025</v>
      </c>
      <c r="E87" s="244"/>
      <c r="F87" s="242"/>
      <c r="G87" s="246"/>
      <c r="H87" s="245"/>
      <c r="I87" s="245"/>
      <c r="J87" s="246"/>
    </row>
    <row r="88" spans="1:10" x14ac:dyDescent="0.25">
      <c r="A88" s="241">
        <v>43243</v>
      </c>
      <c r="B88" s="242">
        <v>180164907</v>
      </c>
      <c r="C88" s="247">
        <v>10</v>
      </c>
      <c r="D88" s="246">
        <v>935900</v>
      </c>
      <c r="E88" s="244"/>
      <c r="F88" s="242"/>
      <c r="G88" s="246"/>
      <c r="H88" s="245"/>
      <c r="I88" s="245"/>
      <c r="J88" s="246"/>
    </row>
    <row r="89" spans="1:10" x14ac:dyDescent="0.25">
      <c r="A89" s="241">
        <v>43244</v>
      </c>
      <c r="B89" s="242">
        <v>180164956</v>
      </c>
      <c r="C89" s="247">
        <v>12</v>
      </c>
      <c r="D89" s="246">
        <v>1311975</v>
      </c>
      <c r="E89" s="244"/>
      <c r="F89" s="242"/>
      <c r="G89" s="246"/>
      <c r="H89" s="245"/>
      <c r="I89" s="245"/>
      <c r="J89" s="246"/>
    </row>
    <row r="90" spans="1:10" x14ac:dyDescent="0.25">
      <c r="A90" s="241">
        <v>43244</v>
      </c>
      <c r="B90" s="242">
        <v>180165023</v>
      </c>
      <c r="C90" s="247">
        <v>3</v>
      </c>
      <c r="D90" s="246">
        <v>248588</v>
      </c>
      <c r="E90" s="244"/>
      <c r="F90" s="242"/>
      <c r="G90" s="246"/>
      <c r="H90" s="245"/>
      <c r="I90" s="245"/>
      <c r="J90" s="246"/>
    </row>
    <row r="91" spans="1:10" x14ac:dyDescent="0.25">
      <c r="A91" s="241">
        <v>43245</v>
      </c>
      <c r="B91" s="242">
        <v>180165094</v>
      </c>
      <c r="C91" s="247">
        <v>32</v>
      </c>
      <c r="D91" s="246">
        <v>3258238</v>
      </c>
      <c r="E91" s="244"/>
      <c r="F91" s="242"/>
      <c r="G91" s="246"/>
      <c r="H91" s="245"/>
      <c r="I91" s="245"/>
      <c r="J91" s="246"/>
    </row>
    <row r="92" spans="1:10" x14ac:dyDescent="0.25">
      <c r="A92" s="241">
        <v>43245</v>
      </c>
      <c r="B92" s="242">
        <v>180165097</v>
      </c>
      <c r="C92" s="247">
        <v>11</v>
      </c>
      <c r="D92" s="246">
        <v>1191313</v>
      </c>
      <c r="E92" s="244"/>
      <c r="F92" s="242"/>
      <c r="G92" s="246"/>
      <c r="H92" s="245"/>
      <c r="I92" s="245"/>
      <c r="J92" s="246"/>
    </row>
    <row r="93" spans="1:10" x14ac:dyDescent="0.25">
      <c r="A93" s="241">
        <v>43245</v>
      </c>
      <c r="B93" s="242">
        <v>180165165</v>
      </c>
      <c r="C93" s="247">
        <v>11</v>
      </c>
      <c r="D93" s="246">
        <v>960925</v>
      </c>
      <c r="E93" s="244"/>
      <c r="F93" s="242"/>
      <c r="G93" s="246"/>
      <c r="H93" s="245"/>
      <c r="I93" s="245">
        <v>16947792</v>
      </c>
      <c r="J93" s="246" t="s">
        <v>17</v>
      </c>
    </row>
    <row r="94" spans="1:10" x14ac:dyDescent="0.25">
      <c r="A94" s="241">
        <v>43246</v>
      </c>
      <c r="B94" s="242">
        <v>180165320</v>
      </c>
      <c r="C94" s="247">
        <v>7</v>
      </c>
      <c r="D94" s="246">
        <v>811125</v>
      </c>
      <c r="E94" s="244">
        <v>180043327</v>
      </c>
      <c r="F94" s="242">
        <v>1</v>
      </c>
      <c r="G94" s="246">
        <v>117863</v>
      </c>
      <c r="H94" s="245"/>
      <c r="I94" s="245"/>
      <c r="J94" s="246"/>
    </row>
    <row r="95" spans="1:10" x14ac:dyDescent="0.25">
      <c r="A95" s="241">
        <v>43246</v>
      </c>
      <c r="B95" s="242">
        <v>180165324</v>
      </c>
      <c r="C95" s="247">
        <v>18</v>
      </c>
      <c r="D95" s="246">
        <v>1763038</v>
      </c>
      <c r="E95" s="244"/>
      <c r="F95" s="242"/>
      <c r="G95" s="246"/>
      <c r="H95" s="245"/>
      <c r="I95" s="245"/>
      <c r="J95" s="246"/>
    </row>
    <row r="96" spans="1:10" x14ac:dyDescent="0.25">
      <c r="A96" s="241">
        <v>43246</v>
      </c>
      <c r="B96" s="242">
        <v>180165326</v>
      </c>
      <c r="C96" s="247">
        <v>5</v>
      </c>
      <c r="D96" s="246">
        <v>500238</v>
      </c>
      <c r="E96" s="244"/>
      <c r="F96" s="242"/>
      <c r="G96" s="246"/>
      <c r="H96" s="245"/>
      <c r="I96" s="245"/>
      <c r="J96" s="246"/>
    </row>
    <row r="97" spans="1:10" x14ac:dyDescent="0.25">
      <c r="A97" s="241">
        <v>43246</v>
      </c>
      <c r="B97" s="242">
        <v>180165334</v>
      </c>
      <c r="C97" s="247">
        <v>1</v>
      </c>
      <c r="D97" s="246">
        <v>98088</v>
      </c>
      <c r="E97" s="244"/>
      <c r="F97" s="242"/>
      <c r="G97" s="246"/>
      <c r="H97" s="245"/>
      <c r="I97" s="245"/>
      <c r="J97" s="246"/>
    </row>
    <row r="98" spans="1:10" x14ac:dyDescent="0.25">
      <c r="A98" s="241">
        <v>43246</v>
      </c>
      <c r="B98" s="242">
        <v>180165337</v>
      </c>
      <c r="C98" s="247">
        <v>1</v>
      </c>
      <c r="D98" s="246">
        <v>84088</v>
      </c>
      <c r="E98" s="244"/>
      <c r="F98" s="242"/>
      <c r="G98" s="246"/>
      <c r="H98" s="245"/>
      <c r="I98" s="245"/>
      <c r="J98" s="246"/>
    </row>
    <row r="99" spans="1:10" x14ac:dyDescent="0.25">
      <c r="A99" s="241">
        <v>43248</v>
      </c>
      <c r="B99" s="242">
        <v>180165586</v>
      </c>
      <c r="C99" s="247">
        <v>25</v>
      </c>
      <c r="D99" s="246">
        <v>2377375</v>
      </c>
      <c r="E99" s="244"/>
      <c r="F99" s="242"/>
      <c r="G99" s="246"/>
      <c r="H99" s="245"/>
      <c r="I99" s="245"/>
      <c r="J99" s="246"/>
    </row>
    <row r="100" spans="1:10" x14ac:dyDescent="0.25">
      <c r="A100" s="241">
        <v>43248</v>
      </c>
      <c r="B100" s="242">
        <v>180165643</v>
      </c>
      <c r="C100" s="247">
        <v>9</v>
      </c>
      <c r="D100" s="246">
        <v>858200</v>
      </c>
      <c r="E100" s="244"/>
      <c r="F100" s="242"/>
      <c r="G100" s="246"/>
      <c r="H100" s="245"/>
      <c r="I100" s="245"/>
      <c r="J100" s="246"/>
    </row>
    <row r="101" spans="1:10" x14ac:dyDescent="0.25">
      <c r="A101" s="241">
        <v>43249</v>
      </c>
      <c r="B101" s="242">
        <v>180165756</v>
      </c>
      <c r="C101" s="247">
        <v>23</v>
      </c>
      <c r="D101" s="246">
        <v>2322163</v>
      </c>
      <c r="E101" s="244"/>
      <c r="F101" s="242"/>
      <c r="G101" s="246"/>
      <c r="H101" s="245"/>
      <c r="I101" s="245"/>
      <c r="J101" s="246"/>
    </row>
    <row r="102" spans="1:10" x14ac:dyDescent="0.25">
      <c r="A102" s="241">
        <v>43249</v>
      </c>
      <c r="B102" s="242">
        <v>180165803</v>
      </c>
      <c r="C102" s="247">
        <v>8</v>
      </c>
      <c r="D102" s="246">
        <v>665525</v>
      </c>
      <c r="E102" s="244"/>
      <c r="F102" s="242"/>
      <c r="G102" s="246"/>
      <c r="H102" s="245"/>
      <c r="I102" s="245"/>
      <c r="J102" s="246"/>
    </row>
    <row r="103" spans="1:10" x14ac:dyDescent="0.25">
      <c r="A103" s="241">
        <v>43250</v>
      </c>
      <c r="B103" s="242">
        <v>180165837</v>
      </c>
      <c r="C103" s="247">
        <v>38</v>
      </c>
      <c r="D103" s="246">
        <v>3631600</v>
      </c>
      <c r="E103" s="244"/>
      <c r="F103" s="242"/>
      <c r="G103" s="246"/>
      <c r="H103" s="245"/>
      <c r="I103" s="245"/>
      <c r="J103" s="246"/>
    </row>
    <row r="104" spans="1:10" x14ac:dyDescent="0.25">
      <c r="A104" s="241">
        <v>43250</v>
      </c>
      <c r="B104" s="242">
        <v>180165839</v>
      </c>
      <c r="C104" s="247">
        <v>32</v>
      </c>
      <c r="D104" s="246">
        <v>3398763</v>
      </c>
      <c r="E104" s="244"/>
      <c r="F104" s="242"/>
      <c r="G104" s="246"/>
      <c r="H104" s="245"/>
      <c r="I104" s="245"/>
      <c r="J104" s="246"/>
    </row>
    <row r="105" spans="1:10" x14ac:dyDescent="0.25">
      <c r="A105" s="241">
        <v>43250</v>
      </c>
      <c r="B105" s="242">
        <v>180165873</v>
      </c>
      <c r="C105" s="247">
        <v>21</v>
      </c>
      <c r="D105" s="246">
        <v>1884400</v>
      </c>
      <c r="E105" s="244"/>
      <c r="F105" s="242"/>
      <c r="G105" s="246"/>
      <c r="H105" s="245"/>
      <c r="I105" s="245"/>
      <c r="J105" s="246"/>
    </row>
    <row r="106" spans="1:10" x14ac:dyDescent="0.25">
      <c r="A106" s="241">
        <v>43250</v>
      </c>
      <c r="B106" s="242">
        <v>180165960</v>
      </c>
      <c r="C106" s="247">
        <v>14</v>
      </c>
      <c r="D106" s="246">
        <v>1579113</v>
      </c>
      <c r="E106" s="244"/>
      <c r="F106" s="242"/>
      <c r="G106" s="246"/>
      <c r="H106" s="245"/>
      <c r="I106" s="245"/>
      <c r="J106" s="246"/>
    </row>
    <row r="107" spans="1:10" x14ac:dyDescent="0.25">
      <c r="A107" s="241">
        <v>43251</v>
      </c>
      <c r="B107" s="242">
        <v>180166011</v>
      </c>
      <c r="C107" s="247">
        <v>10</v>
      </c>
      <c r="D107" s="246">
        <v>1012288</v>
      </c>
      <c r="E107" s="244"/>
      <c r="F107" s="242"/>
      <c r="G107" s="246"/>
      <c r="H107" s="245"/>
      <c r="I107" s="245"/>
      <c r="J107" s="246"/>
    </row>
    <row r="108" spans="1:10" x14ac:dyDescent="0.25">
      <c r="A108" s="241">
        <v>43251</v>
      </c>
      <c r="B108" s="242">
        <v>180166033</v>
      </c>
      <c r="C108" s="247">
        <v>19</v>
      </c>
      <c r="D108" s="246">
        <v>1899625</v>
      </c>
      <c r="E108" s="244"/>
      <c r="F108" s="242"/>
      <c r="G108" s="246"/>
      <c r="H108" s="245"/>
      <c r="I108" s="245"/>
      <c r="J108" s="246"/>
    </row>
    <row r="109" spans="1:10" x14ac:dyDescent="0.25">
      <c r="A109" s="241">
        <v>43251</v>
      </c>
      <c r="B109" s="242">
        <v>180166098</v>
      </c>
      <c r="C109" s="247">
        <v>4</v>
      </c>
      <c r="D109" s="246">
        <v>322525</v>
      </c>
      <c r="E109" s="244"/>
      <c r="F109" s="242"/>
      <c r="G109" s="246"/>
      <c r="H109" s="245"/>
      <c r="I109" s="245"/>
      <c r="J109" s="246"/>
    </row>
    <row r="110" spans="1:10" x14ac:dyDescent="0.25">
      <c r="A110" s="241">
        <v>43252</v>
      </c>
      <c r="B110" s="242">
        <v>180166183</v>
      </c>
      <c r="C110" s="247">
        <v>17</v>
      </c>
      <c r="D110" s="246">
        <v>1547350</v>
      </c>
      <c r="E110" s="244"/>
      <c r="F110" s="242"/>
      <c r="G110" s="246"/>
      <c r="H110" s="245"/>
      <c r="I110" s="245"/>
      <c r="J110" s="246"/>
    </row>
    <row r="111" spans="1:10" x14ac:dyDescent="0.25">
      <c r="A111" s="241">
        <v>43252</v>
      </c>
      <c r="B111" s="242">
        <v>180166254</v>
      </c>
      <c r="C111" s="247">
        <v>10</v>
      </c>
      <c r="D111" s="246">
        <v>994525</v>
      </c>
      <c r="E111" s="244"/>
      <c r="F111" s="242"/>
      <c r="G111" s="246"/>
      <c r="H111" s="245"/>
      <c r="I111" s="245">
        <v>25632171</v>
      </c>
      <c r="J111" s="246" t="s">
        <v>17</v>
      </c>
    </row>
    <row r="112" spans="1:10" x14ac:dyDescent="0.25">
      <c r="A112" s="241">
        <v>43253</v>
      </c>
      <c r="B112" s="242">
        <v>180166373</v>
      </c>
      <c r="C112" s="247">
        <v>17</v>
      </c>
      <c r="D112" s="246">
        <v>1585150</v>
      </c>
      <c r="E112" s="244"/>
      <c r="F112" s="242"/>
      <c r="G112" s="246"/>
      <c r="H112" s="245"/>
      <c r="I112" s="245"/>
      <c r="J112" s="246"/>
    </row>
    <row r="113" spans="1:10" x14ac:dyDescent="0.25">
      <c r="A113" s="241">
        <v>43253</v>
      </c>
      <c r="B113" s="242">
        <v>180166467</v>
      </c>
      <c r="C113" s="247">
        <v>9</v>
      </c>
      <c r="D113" s="246">
        <v>723450</v>
      </c>
      <c r="E113" s="244"/>
      <c r="F113" s="242"/>
      <c r="G113" s="246"/>
      <c r="H113" s="245"/>
      <c r="I113" s="245"/>
      <c r="J113" s="246"/>
    </row>
    <row r="114" spans="1:10" x14ac:dyDescent="0.25">
      <c r="A114" s="241">
        <v>43256</v>
      </c>
      <c r="B114" s="242">
        <v>180166812</v>
      </c>
      <c r="C114" s="247">
        <v>33</v>
      </c>
      <c r="D114" s="246">
        <v>3046138</v>
      </c>
      <c r="E114" s="244">
        <v>180043694</v>
      </c>
      <c r="F114" s="242">
        <v>31</v>
      </c>
      <c r="G114" s="246">
        <v>3021375</v>
      </c>
      <c r="H114" s="245">
        <v>315000</v>
      </c>
      <c r="I114" s="245"/>
      <c r="J114" s="246"/>
    </row>
    <row r="115" spans="1:10" x14ac:dyDescent="0.25">
      <c r="A115" s="241">
        <v>43256</v>
      </c>
      <c r="B115" s="242">
        <v>180166815</v>
      </c>
      <c r="C115" s="247">
        <v>28</v>
      </c>
      <c r="D115" s="246">
        <v>2798688</v>
      </c>
      <c r="E115" s="244"/>
      <c r="F115" s="242"/>
      <c r="G115" s="246"/>
      <c r="H115" s="245"/>
      <c r="I115" s="245"/>
      <c r="J115" s="246"/>
    </row>
    <row r="116" spans="1:10" x14ac:dyDescent="0.25">
      <c r="A116" s="241">
        <v>43256</v>
      </c>
      <c r="B116" s="242">
        <v>180166831</v>
      </c>
      <c r="C116" s="247">
        <v>13</v>
      </c>
      <c r="D116" s="246">
        <v>1043088</v>
      </c>
      <c r="E116" s="244"/>
      <c r="F116" s="242"/>
      <c r="G116" s="246"/>
      <c r="H116" s="245"/>
      <c r="I116" s="245"/>
      <c r="J116" s="246"/>
    </row>
    <row r="117" spans="1:10" x14ac:dyDescent="0.25">
      <c r="A117" s="241">
        <v>43256</v>
      </c>
      <c r="B117" s="242">
        <v>180166902</v>
      </c>
      <c r="C117" s="247">
        <v>6</v>
      </c>
      <c r="D117" s="246">
        <v>490875</v>
      </c>
      <c r="E117" s="244"/>
      <c r="F117" s="242"/>
      <c r="G117" s="246"/>
      <c r="H117" s="245"/>
      <c r="I117" s="245"/>
      <c r="J117" s="246"/>
    </row>
    <row r="118" spans="1:10" x14ac:dyDescent="0.25">
      <c r="A118" s="241">
        <v>43256</v>
      </c>
      <c r="B118" s="242">
        <v>180167010</v>
      </c>
      <c r="C118" s="247">
        <v>18</v>
      </c>
      <c r="D118" s="246">
        <v>1717800</v>
      </c>
      <c r="E118" s="244"/>
      <c r="F118" s="242"/>
      <c r="G118" s="246"/>
      <c r="H118" s="245"/>
      <c r="I118" s="245"/>
      <c r="J118" s="246"/>
    </row>
    <row r="119" spans="1:10" x14ac:dyDescent="0.25">
      <c r="A119" s="241">
        <v>43257</v>
      </c>
      <c r="B119" s="242">
        <v>180167171</v>
      </c>
      <c r="C119" s="247">
        <v>3</v>
      </c>
      <c r="D119" s="246">
        <v>213763</v>
      </c>
      <c r="E119" s="244"/>
      <c r="F119" s="242"/>
      <c r="G119" s="246"/>
      <c r="H119" s="245"/>
      <c r="I119" s="245"/>
      <c r="J119" s="246"/>
    </row>
    <row r="120" spans="1:10" x14ac:dyDescent="0.25">
      <c r="A120" s="241">
        <v>43257</v>
      </c>
      <c r="B120" s="242">
        <v>180167206</v>
      </c>
      <c r="C120" s="247">
        <v>10</v>
      </c>
      <c r="D120" s="246">
        <v>931175</v>
      </c>
      <c r="E120" s="244"/>
      <c r="F120" s="242"/>
      <c r="G120" s="246"/>
      <c r="H120" s="245"/>
      <c r="I120" s="245"/>
      <c r="J120" s="246"/>
    </row>
    <row r="121" spans="1:10" x14ac:dyDescent="0.25">
      <c r="A121" s="241">
        <v>43258</v>
      </c>
      <c r="B121" s="242">
        <v>180167255</v>
      </c>
      <c r="C121" s="247">
        <v>52</v>
      </c>
      <c r="D121" s="246">
        <v>5501388</v>
      </c>
      <c r="E121" s="244"/>
      <c r="F121" s="242"/>
      <c r="G121" s="246"/>
      <c r="H121" s="245"/>
      <c r="I121" s="245"/>
      <c r="J121" s="246"/>
    </row>
    <row r="122" spans="1:10" x14ac:dyDescent="0.25">
      <c r="A122" s="241">
        <v>43258</v>
      </c>
      <c r="B122" s="242">
        <v>180167308</v>
      </c>
      <c r="C122" s="247">
        <v>8</v>
      </c>
      <c r="D122" s="246">
        <v>816813</v>
      </c>
      <c r="E122" s="244"/>
      <c r="F122" s="242"/>
      <c r="G122" s="246"/>
      <c r="H122" s="245"/>
      <c r="I122" s="245"/>
      <c r="J122" s="246"/>
    </row>
    <row r="123" spans="1:10" x14ac:dyDescent="0.25">
      <c r="A123" s="241">
        <v>43258</v>
      </c>
      <c r="B123" s="242">
        <v>180167397</v>
      </c>
      <c r="C123" s="247">
        <v>5</v>
      </c>
      <c r="D123" s="246">
        <v>481950</v>
      </c>
      <c r="E123" s="244"/>
      <c r="F123" s="242"/>
      <c r="G123" s="246"/>
      <c r="H123" s="245"/>
      <c r="I123" s="245">
        <v>17400603</v>
      </c>
      <c r="J123" s="246" t="s">
        <v>17</v>
      </c>
    </row>
    <row r="124" spans="1:10" x14ac:dyDescent="0.25">
      <c r="A124" s="241">
        <v>43259</v>
      </c>
      <c r="B124" s="242">
        <v>180167441</v>
      </c>
      <c r="C124" s="247">
        <v>12</v>
      </c>
      <c r="D124" s="246">
        <v>1071700</v>
      </c>
      <c r="E124" s="244"/>
      <c r="F124" s="242"/>
      <c r="G124" s="246"/>
      <c r="H124" s="245"/>
      <c r="I124" s="245">
        <v>315000</v>
      </c>
      <c r="J124" s="246" t="s">
        <v>17</v>
      </c>
    </row>
    <row r="125" spans="1:10" x14ac:dyDescent="0.25">
      <c r="A125" s="241">
        <v>43260</v>
      </c>
      <c r="B125" s="242">
        <v>180167748</v>
      </c>
      <c r="C125" s="247">
        <v>8</v>
      </c>
      <c r="D125" s="246">
        <v>617400</v>
      </c>
      <c r="E125" s="244">
        <v>180043864</v>
      </c>
      <c r="F125" s="242">
        <v>52</v>
      </c>
      <c r="G125" s="246">
        <v>5501388</v>
      </c>
      <c r="H125" s="245"/>
      <c r="I125" s="245"/>
      <c r="J125" s="246"/>
    </row>
    <row r="126" spans="1:10" x14ac:dyDescent="0.25">
      <c r="A126" s="241">
        <v>43277</v>
      </c>
      <c r="B126" s="242">
        <v>180168199</v>
      </c>
      <c r="C126" s="247">
        <v>5</v>
      </c>
      <c r="D126" s="246">
        <v>444850</v>
      </c>
      <c r="E126" s="244"/>
      <c r="F126" s="242"/>
      <c r="G126" s="246"/>
      <c r="H126" s="245"/>
      <c r="I126" s="245"/>
      <c r="J126" s="246"/>
    </row>
    <row r="127" spans="1:10" x14ac:dyDescent="0.25">
      <c r="A127" s="241">
        <v>43279</v>
      </c>
      <c r="B127" s="242">
        <v>180168251</v>
      </c>
      <c r="C127" s="247">
        <v>8</v>
      </c>
      <c r="D127" s="246">
        <v>773675</v>
      </c>
      <c r="E127" s="244"/>
      <c r="F127" s="242"/>
      <c r="G127" s="246"/>
      <c r="H127" s="245"/>
      <c r="I127" s="245"/>
      <c r="J127" s="246"/>
    </row>
    <row r="128" spans="1:10" x14ac:dyDescent="0.25">
      <c r="A128" s="241">
        <v>43279</v>
      </c>
      <c r="B128" s="242">
        <v>180168315</v>
      </c>
      <c r="C128" s="247">
        <v>4</v>
      </c>
      <c r="D128" s="246">
        <v>310975</v>
      </c>
      <c r="E128" s="244"/>
      <c r="F128" s="242"/>
      <c r="G128" s="246"/>
      <c r="H128" s="245"/>
      <c r="I128" s="245"/>
      <c r="J128" s="246"/>
    </row>
    <row r="129" spans="1:10" x14ac:dyDescent="0.25">
      <c r="A129" s="241">
        <v>43280</v>
      </c>
      <c r="B129" s="242">
        <v>180168343</v>
      </c>
      <c r="C129" s="247">
        <v>2</v>
      </c>
      <c r="D129" s="246">
        <v>136938</v>
      </c>
      <c r="E129" s="244"/>
      <c r="F129" s="242"/>
      <c r="G129" s="246"/>
      <c r="H129" s="245"/>
      <c r="I129" s="245"/>
      <c r="J129" s="246"/>
    </row>
    <row r="130" spans="1:10" x14ac:dyDescent="0.25">
      <c r="A130" s="241">
        <v>43280</v>
      </c>
      <c r="B130" s="242">
        <v>180168393</v>
      </c>
      <c r="C130" s="247">
        <v>1</v>
      </c>
      <c r="D130" s="246">
        <v>80500</v>
      </c>
      <c r="E130" s="244"/>
      <c r="F130" s="242"/>
      <c r="G130" s="246"/>
      <c r="H130" s="245"/>
      <c r="I130" s="245"/>
      <c r="J130" s="246"/>
    </row>
    <row r="131" spans="1:10" x14ac:dyDescent="0.25">
      <c r="A131" s="241">
        <v>43281</v>
      </c>
      <c r="B131" s="242">
        <v>180168424</v>
      </c>
      <c r="C131" s="247">
        <v>1</v>
      </c>
      <c r="D131" s="246">
        <v>68075</v>
      </c>
      <c r="E131" s="244"/>
      <c r="F131" s="242"/>
      <c r="G131" s="246"/>
      <c r="H131" s="245"/>
      <c r="I131" s="245"/>
      <c r="J131" s="246"/>
    </row>
    <row r="132" spans="1:10" x14ac:dyDescent="0.25">
      <c r="A132" s="241">
        <v>43281</v>
      </c>
      <c r="B132" s="242">
        <v>180168425</v>
      </c>
      <c r="C132" s="247">
        <v>18</v>
      </c>
      <c r="D132" s="246">
        <v>1757700</v>
      </c>
      <c r="E132" s="244"/>
      <c r="F132" s="242"/>
      <c r="G132" s="246"/>
      <c r="H132" s="245"/>
      <c r="I132" s="245"/>
      <c r="J132" s="246"/>
    </row>
    <row r="133" spans="1:10" x14ac:dyDescent="0.25">
      <c r="A133" s="241">
        <v>43283</v>
      </c>
      <c r="B133" s="242">
        <v>180168533</v>
      </c>
      <c r="C133" s="247">
        <v>3</v>
      </c>
      <c r="D133" s="246">
        <v>277200</v>
      </c>
      <c r="E133" s="244"/>
      <c r="F133" s="242"/>
      <c r="G133" s="246"/>
      <c r="H133" s="245"/>
      <c r="I133" s="245"/>
      <c r="J133" s="246"/>
    </row>
    <row r="134" spans="1:10" x14ac:dyDescent="0.25">
      <c r="A134" s="241">
        <v>43283</v>
      </c>
      <c r="B134" s="242">
        <v>180168584</v>
      </c>
      <c r="C134" s="247">
        <v>2</v>
      </c>
      <c r="D134" s="246">
        <v>106750</v>
      </c>
      <c r="E134" s="244"/>
      <c r="F134" s="242"/>
      <c r="G134" s="246"/>
      <c r="H134" s="245"/>
      <c r="I134" s="245"/>
      <c r="J134" s="246"/>
    </row>
    <row r="135" spans="1:10" x14ac:dyDescent="0.25">
      <c r="A135" s="241">
        <v>43284</v>
      </c>
      <c r="B135" s="242">
        <v>180168623</v>
      </c>
      <c r="C135" s="247">
        <v>5</v>
      </c>
      <c r="D135" s="246">
        <v>306163</v>
      </c>
      <c r="E135" s="244"/>
      <c r="F135" s="242"/>
      <c r="G135" s="246"/>
      <c r="H135" s="245"/>
      <c r="I135" s="245"/>
      <c r="J135" s="246"/>
    </row>
    <row r="136" spans="1:10" x14ac:dyDescent="0.25">
      <c r="A136" s="241">
        <v>43284</v>
      </c>
      <c r="B136" s="242">
        <v>180168655</v>
      </c>
      <c r="C136" s="247">
        <v>15</v>
      </c>
      <c r="D136" s="246">
        <v>1497563</v>
      </c>
      <c r="E136" s="244"/>
      <c r="F136" s="242"/>
      <c r="G136" s="246"/>
      <c r="H136" s="245"/>
      <c r="I136" s="245"/>
      <c r="J136" s="246"/>
    </row>
    <row r="137" spans="1:10" x14ac:dyDescent="0.25">
      <c r="A137" s="241">
        <v>43285</v>
      </c>
      <c r="B137" s="242">
        <v>180168706</v>
      </c>
      <c r="C137" s="247">
        <v>2</v>
      </c>
      <c r="D137" s="246">
        <v>141488</v>
      </c>
      <c r="E137" s="244"/>
      <c r="F137" s="242"/>
      <c r="G137" s="246"/>
      <c r="H137" s="245"/>
      <c r="I137" s="245"/>
      <c r="J137" s="246"/>
    </row>
    <row r="138" spans="1:10" x14ac:dyDescent="0.25">
      <c r="A138" s="241">
        <v>43285</v>
      </c>
      <c r="B138" s="242">
        <v>180168764</v>
      </c>
      <c r="C138" s="247">
        <v>1</v>
      </c>
      <c r="D138" s="246">
        <v>99488</v>
      </c>
      <c r="E138" s="244"/>
      <c r="F138" s="242"/>
      <c r="G138" s="246"/>
      <c r="H138" s="245"/>
      <c r="I138" s="245"/>
      <c r="J138" s="246"/>
    </row>
    <row r="139" spans="1:10" x14ac:dyDescent="0.25">
      <c r="A139" s="241">
        <v>43286</v>
      </c>
      <c r="B139" s="242">
        <v>180168798</v>
      </c>
      <c r="C139" s="247">
        <v>4</v>
      </c>
      <c r="D139" s="246">
        <v>365138</v>
      </c>
      <c r="E139" s="244"/>
      <c r="F139" s="242"/>
      <c r="G139" s="246"/>
      <c r="H139" s="245"/>
      <c r="I139" s="245"/>
      <c r="J139" s="246"/>
    </row>
    <row r="140" spans="1:10" x14ac:dyDescent="0.25">
      <c r="A140" s="241">
        <v>43286</v>
      </c>
      <c r="B140" s="242">
        <v>180168847</v>
      </c>
      <c r="C140" s="247">
        <v>1</v>
      </c>
      <c r="D140" s="246">
        <v>111300</v>
      </c>
      <c r="E140" s="244"/>
      <c r="F140" s="242"/>
      <c r="G140" s="246"/>
      <c r="H140" s="245"/>
      <c r="I140" s="245"/>
      <c r="J140" s="246"/>
    </row>
    <row r="141" spans="1:10" x14ac:dyDescent="0.25">
      <c r="A141" s="241">
        <v>43287</v>
      </c>
      <c r="B141" s="242">
        <v>180168885</v>
      </c>
      <c r="C141" s="247">
        <v>2</v>
      </c>
      <c r="D141" s="246">
        <v>119175</v>
      </c>
      <c r="E141" s="244"/>
      <c r="F141" s="242"/>
      <c r="G141" s="246"/>
      <c r="H141" s="245"/>
      <c r="I141" s="245"/>
      <c r="J141" s="246"/>
    </row>
    <row r="142" spans="1:10" x14ac:dyDescent="0.25">
      <c r="A142" s="241">
        <v>43287</v>
      </c>
      <c r="B142" s="242">
        <v>180168933</v>
      </c>
      <c r="C142" s="247">
        <v>2</v>
      </c>
      <c r="D142" s="246">
        <v>203175</v>
      </c>
      <c r="E142" s="244"/>
      <c r="F142" s="242"/>
      <c r="G142" s="246"/>
      <c r="H142" s="245"/>
      <c r="I142" s="245">
        <v>1916166</v>
      </c>
      <c r="J142" s="246" t="s">
        <v>17</v>
      </c>
    </row>
    <row r="143" spans="1:10" x14ac:dyDescent="0.25">
      <c r="A143" s="241">
        <v>43288</v>
      </c>
      <c r="B143" s="242">
        <v>180168977</v>
      </c>
      <c r="C143" s="247">
        <v>2</v>
      </c>
      <c r="D143" s="246">
        <v>245875</v>
      </c>
      <c r="E143" s="244"/>
      <c r="F143" s="242"/>
      <c r="G143" s="246"/>
      <c r="H143" s="245"/>
      <c r="I143" s="245"/>
      <c r="J143" s="246"/>
    </row>
    <row r="144" spans="1:10" x14ac:dyDescent="0.25">
      <c r="A144" s="241">
        <v>43288</v>
      </c>
      <c r="B144" s="242">
        <v>180169024</v>
      </c>
      <c r="C144" s="247">
        <v>3</v>
      </c>
      <c r="D144" s="246">
        <v>351488</v>
      </c>
      <c r="E144" s="244"/>
      <c r="F144" s="242"/>
      <c r="G144" s="246"/>
      <c r="H144" s="245"/>
      <c r="I144" s="245"/>
      <c r="J144" s="246"/>
    </row>
    <row r="145" spans="1:10" x14ac:dyDescent="0.25">
      <c r="A145" s="241">
        <v>43290</v>
      </c>
      <c r="B145" s="242">
        <v>180169110</v>
      </c>
      <c r="C145" s="247">
        <v>9</v>
      </c>
      <c r="D145" s="246">
        <v>680663</v>
      </c>
      <c r="E145" s="244"/>
      <c r="F145" s="242"/>
      <c r="G145" s="246"/>
      <c r="H145" s="245"/>
      <c r="I145" s="245"/>
      <c r="J145" s="246"/>
    </row>
    <row r="146" spans="1:10" x14ac:dyDescent="0.25">
      <c r="A146" s="241">
        <v>43290</v>
      </c>
      <c r="B146" s="242">
        <v>180169179</v>
      </c>
      <c r="C146" s="247">
        <v>1</v>
      </c>
      <c r="D146" s="246">
        <v>94938</v>
      </c>
      <c r="E146" s="244"/>
      <c r="F146" s="242"/>
      <c r="G146" s="246"/>
      <c r="H146" s="245"/>
      <c r="I146" s="245"/>
      <c r="J146" s="246"/>
    </row>
    <row r="147" spans="1:10" x14ac:dyDescent="0.25">
      <c r="A147" s="241">
        <v>43291</v>
      </c>
      <c r="B147" s="242">
        <v>180169223</v>
      </c>
      <c r="C147" s="247">
        <v>3</v>
      </c>
      <c r="D147" s="246">
        <v>250075</v>
      </c>
      <c r="E147" s="244"/>
      <c r="F147" s="242"/>
      <c r="G147" s="246"/>
      <c r="H147" s="245"/>
      <c r="I147" s="245"/>
      <c r="J147" s="246"/>
    </row>
    <row r="148" spans="1:10" x14ac:dyDescent="0.25">
      <c r="A148" s="241">
        <v>43291</v>
      </c>
      <c r="B148" s="242">
        <v>180169270</v>
      </c>
      <c r="C148" s="247">
        <v>3</v>
      </c>
      <c r="D148" s="246">
        <v>333288</v>
      </c>
      <c r="E148" s="244"/>
      <c r="F148" s="242"/>
      <c r="G148" s="246"/>
      <c r="H148" s="245"/>
      <c r="I148" s="245"/>
      <c r="J148" s="246"/>
    </row>
    <row r="149" spans="1:10" x14ac:dyDescent="0.25">
      <c r="A149" s="241">
        <v>43292</v>
      </c>
      <c r="B149" s="242">
        <v>180169323</v>
      </c>
      <c r="C149" s="247">
        <v>6</v>
      </c>
      <c r="D149" s="246">
        <v>640500</v>
      </c>
      <c r="E149" s="244"/>
      <c r="F149" s="242"/>
      <c r="G149" s="246"/>
      <c r="H149" s="245"/>
      <c r="I149" s="245"/>
      <c r="J149" s="246"/>
    </row>
    <row r="150" spans="1:10" x14ac:dyDescent="0.25">
      <c r="A150" s="241">
        <v>43292</v>
      </c>
      <c r="B150" s="242">
        <v>180169386</v>
      </c>
      <c r="C150" s="247">
        <v>2</v>
      </c>
      <c r="D150" s="246">
        <v>192938</v>
      </c>
      <c r="E150" s="244"/>
      <c r="F150" s="242"/>
      <c r="G150" s="246"/>
      <c r="H150" s="245"/>
      <c r="I150" s="245"/>
      <c r="J150" s="246"/>
    </row>
    <row r="151" spans="1:10" x14ac:dyDescent="0.25">
      <c r="A151" s="241">
        <v>43293</v>
      </c>
      <c r="B151" s="242">
        <v>180169424</v>
      </c>
      <c r="C151" s="247">
        <v>3</v>
      </c>
      <c r="D151" s="246">
        <v>250338</v>
      </c>
      <c r="E151" s="244"/>
      <c r="F151" s="242"/>
      <c r="G151" s="246"/>
      <c r="H151" s="245"/>
      <c r="I151" s="245"/>
      <c r="J151" s="246"/>
    </row>
    <row r="152" spans="1:10" x14ac:dyDescent="0.25">
      <c r="A152" s="241">
        <v>43293</v>
      </c>
      <c r="B152" s="242">
        <v>180169479</v>
      </c>
      <c r="C152" s="247">
        <v>3</v>
      </c>
      <c r="D152" s="246">
        <v>322263</v>
      </c>
      <c r="E152" s="244"/>
      <c r="F152" s="242"/>
      <c r="G152" s="246"/>
      <c r="H152" s="245"/>
      <c r="I152" s="245"/>
      <c r="J152" s="246"/>
    </row>
    <row r="153" spans="1:10" x14ac:dyDescent="0.25">
      <c r="A153" s="241">
        <v>43293</v>
      </c>
      <c r="B153" s="242">
        <v>180169480</v>
      </c>
      <c r="C153" s="247">
        <v>1</v>
      </c>
      <c r="D153" s="246">
        <v>110600</v>
      </c>
      <c r="E153" s="244"/>
      <c r="F153" s="242"/>
      <c r="G153" s="246"/>
      <c r="H153" s="245"/>
      <c r="I153" s="245">
        <v>3610779</v>
      </c>
      <c r="J153" s="246" t="s">
        <v>17</v>
      </c>
    </row>
    <row r="154" spans="1:10" x14ac:dyDescent="0.25">
      <c r="A154" s="241">
        <v>43294</v>
      </c>
      <c r="B154" s="242">
        <v>180169530</v>
      </c>
      <c r="C154" s="247">
        <v>1</v>
      </c>
      <c r="D154" s="246">
        <v>137813</v>
      </c>
      <c r="E154" s="244"/>
      <c r="F154" s="242"/>
      <c r="G154" s="246"/>
      <c r="H154" s="245">
        <v>60000</v>
      </c>
      <c r="I154" s="245">
        <v>60000</v>
      </c>
      <c r="J154" s="246" t="s">
        <v>17</v>
      </c>
    </row>
    <row r="155" spans="1:10" x14ac:dyDescent="0.25">
      <c r="A155" s="241">
        <v>43295</v>
      </c>
      <c r="B155" s="242">
        <v>180169673</v>
      </c>
      <c r="C155" s="247">
        <v>1</v>
      </c>
      <c r="D155" s="246">
        <v>80063</v>
      </c>
      <c r="E155" s="244"/>
      <c r="F155" s="242"/>
      <c r="G155" s="246"/>
      <c r="H155" s="245"/>
      <c r="I155" s="245"/>
      <c r="J155" s="246"/>
    </row>
    <row r="156" spans="1:10" x14ac:dyDescent="0.25">
      <c r="A156" s="241">
        <v>43297</v>
      </c>
      <c r="B156" s="242">
        <v>180169807</v>
      </c>
      <c r="C156" s="247">
        <v>4</v>
      </c>
      <c r="D156" s="246">
        <v>434438</v>
      </c>
      <c r="E156" s="244"/>
      <c r="F156" s="242"/>
      <c r="G156" s="246"/>
      <c r="H156" s="245"/>
      <c r="I156" s="245"/>
      <c r="J156" s="246"/>
    </row>
    <row r="157" spans="1:10" x14ac:dyDescent="0.25">
      <c r="A157" s="241">
        <v>43298</v>
      </c>
      <c r="B157" s="242">
        <v>180169880</v>
      </c>
      <c r="C157" s="247">
        <v>3</v>
      </c>
      <c r="D157" s="246">
        <v>231438</v>
      </c>
      <c r="E157" s="244"/>
      <c r="F157" s="242"/>
      <c r="G157" s="246"/>
      <c r="H157" s="245"/>
      <c r="I157" s="245"/>
      <c r="J157" s="246"/>
    </row>
    <row r="158" spans="1:10" x14ac:dyDescent="0.25">
      <c r="A158" s="241">
        <v>43299</v>
      </c>
      <c r="B158" s="242">
        <v>180169965</v>
      </c>
      <c r="C158" s="247">
        <v>5</v>
      </c>
      <c r="D158" s="246">
        <v>453688</v>
      </c>
      <c r="E158" s="244"/>
      <c r="F158" s="242"/>
      <c r="G158" s="246"/>
      <c r="H158" s="245"/>
      <c r="I158" s="245"/>
      <c r="J158" s="246"/>
    </row>
    <row r="159" spans="1:10" x14ac:dyDescent="0.25">
      <c r="A159" s="241">
        <v>43300</v>
      </c>
      <c r="B159" s="242">
        <v>180170063</v>
      </c>
      <c r="C159" s="247">
        <v>5</v>
      </c>
      <c r="D159" s="246">
        <v>496563</v>
      </c>
      <c r="E159" s="244"/>
      <c r="F159" s="242"/>
      <c r="G159" s="246"/>
      <c r="H159" s="245"/>
      <c r="I159" s="245"/>
      <c r="J159" s="246"/>
    </row>
    <row r="160" spans="1:10" x14ac:dyDescent="0.25">
      <c r="A160" s="241">
        <v>43300</v>
      </c>
      <c r="B160" s="242">
        <v>180170096</v>
      </c>
      <c r="C160" s="247">
        <v>1</v>
      </c>
      <c r="D160" s="246">
        <v>130025</v>
      </c>
      <c r="E160" s="244"/>
      <c r="F160" s="242"/>
      <c r="G160" s="246"/>
      <c r="H160" s="245"/>
      <c r="I160" s="245"/>
      <c r="J160" s="246"/>
    </row>
    <row r="161" spans="1:10" x14ac:dyDescent="0.25">
      <c r="A161" s="241">
        <v>43301</v>
      </c>
      <c r="B161" s="242">
        <v>180170172</v>
      </c>
      <c r="C161" s="247">
        <v>1</v>
      </c>
      <c r="D161" s="246">
        <v>127225</v>
      </c>
      <c r="E161" s="244"/>
      <c r="F161" s="242"/>
      <c r="G161" s="246"/>
      <c r="H161" s="245"/>
      <c r="I161" s="245">
        <v>1953440</v>
      </c>
      <c r="J161" s="246" t="s">
        <v>17</v>
      </c>
    </row>
    <row r="162" spans="1:10" x14ac:dyDescent="0.25">
      <c r="A162" s="241">
        <v>43302</v>
      </c>
      <c r="B162" s="242">
        <v>180170264</v>
      </c>
      <c r="C162" s="247">
        <v>2</v>
      </c>
      <c r="D162" s="246">
        <v>195563</v>
      </c>
      <c r="E162" s="244"/>
      <c r="F162" s="242"/>
      <c r="G162" s="246"/>
      <c r="H162" s="245"/>
      <c r="I162" s="245"/>
      <c r="J162" s="246"/>
    </row>
    <row r="163" spans="1:10" x14ac:dyDescent="0.25">
      <c r="A163" s="241">
        <v>43304</v>
      </c>
      <c r="B163" s="242">
        <v>180170361</v>
      </c>
      <c r="C163" s="247">
        <v>8</v>
      </c>
      <c r="D163" s="246">
        <v>632975</v>
      </c>
      <c r="E163" s="244"/>
      <c r="F163" s="242"/>
      <c r="G163" s="246"/>
      <c r="H163" s="245"/>
      <c r="I163" s="245"/>
      <c r="J163" s="246"/>
    </row>
    <row r="164" spans="1:10" x14ac:dyDescent="0.25">
      <c r="A164" s="241">
        <v>43305</v>
      </c>
      <c r="B164" s="242">
        <v>180170459</v>
      </c>
      <c r="C164" s="247">
        <v>8</v>
      </c>
      <c r="D164" s="246">
        <v>984113</v>
      </c>
      <c r="E164" s="244"/>
      <c r="F164" s="242"/>
      <c r="G164" s="246"/>
      <c r="H164" s="245"/>
      <c r="I164" s="245"/>
      <c r="J164" s="246"/>
    </row>
    <row r="165" spans="1:10" x14ac:dyDescent="0.25">
      <c r="A165" s="241">
        <v>43305</v>
      </c>
      <c r="B165" s="242">
        <v>180170515</v>
      </c>
      <c r="C165" s="247">
        <v>1</v>
      </c>
      <c r="D165" s="246">
        <v>116725</v>
      </c>
      <c r="E165" s="244"/>
      <c r="F165" s="242"/>
      <c r="G165" s="246"/>
      <c r="H165" s="245"/>
      <c r="I165" s="245"/>
      <c r="J165" s="246"/>
    </row>
    <row r="166" spans="1:10" x14ac:dyDescent="0.25">
      <c r="A166" s="241">
        <v>43307</v>
      </c>
      <c r="B166" s="242">
        <v>180170645</v>
      </c>
      <c r="C166" s="247">
        <v>1</v>
      </c>
      <c r="D166" s="246">
        <v>59588</v>
      </c>
      <c r="E166" s="244"/>
      <c r="F166" s="242"/>
      <c r="G166" s="246"/>
      <c r="H166" s="245"/>
      <c r="I166" s="245"/>
      <c r="J166" s="246"/>
    </row>
    <row r="167" spans="1:10" x14ac:dyDescent="0.25">
      <c r="A167" s="241">
        <v>43307</v>
      </c>
      <c r="B167" s="242">
        <v>180170693</v>
      </c>
      <c r="C167" s="247">
        <v>4</v>
      </c>
      <c r="D167" s="246">
        <v>395850</v>
      </c>
      <c r="E167" s="244"/>
      <c r="F167" s="242"/>
      <c r="G167" s="246"/>
      <c r="H167" s="245"/>
      <c r="I167" s="245"/>
      <c r="J167" s="246"/>
    </row>
    <row r="168" spans="1:10" x14ac:dyDescent="0.25">
      <c r="A168" s="241">
        <v>43308</v>
      </c>
      <c r="B168" s="242">
        <v>180170717</v>
      </c>
      <c r="C168" s="247">
        <v>1</v>
      </c>
      <c r="D168" s="246">
        <v>95025</v>
      </c>
      <c r="E168" s="244"/>
      <c r="F168" s="242"/>
      <c r="G168" s="246"/>
      <c r="H168" s="245"/>
      <c r="I168" s="245"/>
      <c r="J168" s="246"/>
    </row>
    <row r="169" spans="1:10" x14ac:dyDescent="0.25">
      <c r="A169" s="241">
        <v>43308</v>
      </c>
      <c r="B169" s="242">
        <v>180170772</v>
      </c>
      <c r="C169" s="247">
        <v>4</v>
      </c>
      <c r="D169" s="246">
        <v>265650</v>
      </c>
      <c r="E169" s="244"/>
      <c r="F169" s="242"/>
      <c r="G169" s="246"/>
      <c r="H169" s="245"/>
      <c r="I169" s="245">
        <v>2745489</v>
      </c>
      <c r="J169" s="246" t="s">
        <v>17</v>
      </c>
    </row>
    <row r="170" spans="1:10" x14ac:dyDescent="0.25">
      <c r="A170" s="241">
        <v>43309</v>
      </c>
      <c r="B170" s="242">
        <v>180170826</v>
      </c>
      <c r="C170" s="247">
        <v>4</v>
      </c>
      <c r="D170" s="246">
        <v>414663</v>
      </c>
      <c r="E170" s="244"/>
      <c r="F170" s="242"/>
      <c r="G170" s="246"/>
      <c r="H170" s="245"/>
      <c r="I170" s="245"/>
      <c r="J170" s="246"/>
    </row>
    <row r="171" spans="1:10" x14ac:dyDescent="0.25">
      <c r="A171" s="241">
        <v>43311</v>
      </c>
      <c r="B171" s="242">
        <v>180170983</v>
      </c>
      <c r="C171" s="247">
        <v>3</v>
      </c>
      <c r="D171" s="246">
        <v>408538</v>
      </c>
      <c r="E171" s="244"/>
      <c r="F171" s="242"/>
      <c r="G171" s="246"/>
      <c r="H171" s="245"/>
      <c r="I171" s="245"/>
      <c r="J171" s="246"/>
    </row>
    <row r="172" spans="1:10" x14ac:dyDescent="0.25">
      <c r="A172" s="241">
        <v>43311</v>
      </c>
      <c r="B172" s="242">
        <v>180171035</v>
      </c>
      <c r="C172" s="247">
        <v>2</v>
      </c>
      <c r="D172" s="246">
        <v>194513</v>
      </c>
      <c r="E172" s="244"/>
      <c r="F172" s="242"/>
      <c r="G172" s="246"/>
      <c r="H172" s="245"/>
      <c r="I172" s="245"/>
      <c r="J172" s="246"/>
    </row>
    <row r="173" spans="1:10" x14ac:dyDescent="0.25">
      <c r="A173" s="241">
        <v>43312</v>
      </c>
      <c r="B173" s="242">
        <v>180171079</v>
      </c>
      <c r="C173" s="247">
        <v>2</v>
      </c>
      <c r="D173" s="246">
        <v>176663</v>
      </c>
      <c r="E173" s="244">
        <v>180044609</v>
      </c>
      <c r="F173" s="242">
        <v>28</v>
      </c>
      <c r="G173" s="246">
        <v>2710925</v>
      </c>
      <c r="H173" s="245"/>
      <c r="I173" s="245"/>
      <c r="J173" s="246"/>
    </row>
    <row r="174" spans="1:10" x14ac:dyDescent="0.25">
      <c r="A174" s="241">
        <v>43313</v>
      </c>
      <c r="B174" s="242">
        <v>180171177</v>
      </c>
      <c r="C174" s="247">
        <v>3</v>
      </c>
      <c r="D174" s="246">
        <v>202563</v>
      </c>
      <c r="E174" s="244"/>
      <c r="F174" s="242"/>
      <c r="G174" s="246"/>
      <c r="H174" s="245"/>
      <c r="I174" s="245"/>
      <c r="J174" s="246"/>
    </row>
    <row r="175" spans="1:10" x14ac:dyDescent="0.25">
      <c r="A175" s="241">
        <v>43313</v>
      </c>
      <c r="B175" s="242">
        <v>180171179</v>
      </c>
      <c r="C175" s="247">
        <v>2</v>
      </c>
      <c r="D175" s="246">
        <v>178763</v>
      </c>
      <c r="E175" s="244"/>
      <c r="F175" s="242"/>
      <c r="G175" s="246"/>
      <c r="H175" s="245"/>
      <c r="I175" s="245"/>
      <c r="J175" s="246"/>
    </row>
    <row r="176" spans="1:10" x14ac:dyDescent="0.25">
      <c r="A176" s="241">
        <v>43314</v>
      </c>
      <c r="B176" s="242">
        <v>180171238</v>
      </c>
      <c r="C176" s="247">
        <v>1</v>
      </c>
      <c r="D176" s="246">
        <v>103075</v>
      </c>
      <c r="E176" s="244"/>
      <c r="F176" s="242"/>
      <c r="G176" s="246"/>
      <c r="H176" s="245"/>
      <c r="I176" s="245"/>
      <c r="J176" s="246"/>
    </row>
    <row r="177" spans="1:10" x14ac:dyDescent="0.25">
      <c r="A177" s="241">
        <v>43314</v>
      </c>
      <c r="B177" s="242">
        <v>180171263</v>
      </c>
      <c r="C177" s="247">
        <v>3</v>
      </c>
      <c r="D177" s="246">
        <v>329963</v>
      </c>
      <c r="E177" s="244"/>
      <c r="F177" s="242"/>
      <c r="G177" s="246"/>
      <c r="H177" s="245"/>
      <c r="I177" s="245"/>
      <c r="J177" s="246"/>
    </row>
    <row r="178" spans="1:10" x14ac:dyDescent="0.25">
      <c r="A178" s="241">
        <v>43314</v>
      </c>
      <c r="B178" s="242">
        <v>180171265</v>
      </c>
      <c r="C178" s="247">
        <v>5</v>
      </c>
      <c r="D178" s="246">
        <v>352713</v>
      </c>
      <c r="E178" s="244"/>
      <c r="F178" s="242"/>
      <c r="G178" s="246"/>
      <c r="H178" s="245"/>
      <c r="I178" s="245"/>
      <c r="J178" s="246"/>
    </row>
    <row r="179" spans="1:10" x14ac:dyDescent="0.25">
      <c r="A179" s="241">
        <v>43314</v>
      </c>
      <c r="B179" s="242">
        <v>180171312</v>
      </c>
      <c r="C179" s="247">
        <v>2</v>
      </c>
      <c r="D179" s="246">
        <v>134313</v>
      </c>
      <c r="E179" s="244"/>
      <c r="F179" s="242"/>
      <c r="G179" s="246"/>
      <c r="H179" s="245"/>
      <c r="I179" s="245"/>
      <c r="J179" s="246"/>
    </row>
    <row r="180" spans="1:10" x14ac:dyDescent="0.25">
      <c r="A180" s="241">
        <v>43315</v>
      </c>
      <c r="B180" s="242">
        <v>180171392</v>
      </c>
      <c r="C180" s="247">
        <v>4</v>
      </c>
      <c r="D180" s="246">
        <v>323575</v>
      </c>
      <c r="E180" s="244"/>
      <c r="F180" s="242"/>
      <c r="G180" s="246"/>
      <c r="H180" s="245"/>
      <c r="I180" s="245"/>
      <c r="J180" s="246"/>
    </row>
    <row r="181" spans="1:10" x14ac:dyDescent="0.25">
      <c r="A181" s="241">
        <v>43316</v>
      </c>
      <c r="B181" s="242">
        <v>180171458</v>
      </c>
      <c r="C181" s="247">
        <v>3</v>
      </c>
      <c r="D181" s="246">
        <v>392263</v>
      </c>
      <c r="E181" s="244"/>
      <c r="F181" s="242"/>
      <c r="G181" s="246"/>
      <c r="H181" s="245"/>
      <c r="I181" s="245"/>
      <c r="J181" s="246"/>
    </row>
    <row r="182" spans="1:10" x14ac:dyDescent="0.25">
      <c r="A182" s="241">
        <v>43318</v>
      </c>
      <c r="B182" s="242">
        <v>180171633</v>
      </c>
      <c r="C182" s="247">
        <v>8</v>
      </c>
      <c r="D182" s="246">
        <v>615913</v>
      </c>
      <c r="E182" s="244"/>
      <c r="F182" s="242"/>
      <c r="G182" s="246"/>
      <c r="H182" s="245"/>
      <c r="I182" s="245"/>
      <c r="J182" s="246"/>
    </row>
    <row r="183" spans="1:10" x14ac:dyDescent="0.25">
      <c r="A183" s="241">
        <v>43320</v>
      </c>
      <c r="B183" s="242">
        <v>180171815</v>
      </c>
      <c r="C183" s="247">
        <v>2</v>
      </c>
      <c r="D183" s="246">
        <v>151550</v>
      </c>
      <c r="E183" s="244"/>
      <c r="F183" s="242"/>
      <c r="G183" s="246"/>
      <c r="H183" s="245"/>
      <c r="I183" s="245"/>
      <c r="J183" s="246"/>
    </row>
    <row r="184" spans="1:10" x14ac:dyDescent="0.25">
      <c r="A184" s="241">
        <v>43320</v>
      </c>
      <c r="B184" s="242">
        <v>180171874</v>
      </c>
      <c r="C184" s="247">
        <v>4</v>
      </c>
      <c r="D184" s="246">
        <v>477575</v>
      </c>
      <c r="E184" s="244"/>
      <c r="F184" s="242"/>
      <c r="G184" s="246"/>
      <c r="H184" s="245"/>
      <c r="I184" s="245"/>
      <c r="J184" s="246"/>
    </row>
    <row r="185" spans="1:10" x14ac:dyDescent="0.25">
      <c r="A185" s="241">
        <v>43321</v>
      </c>
      <c r="B185" s="242">
        <v>180171924</v>
      </c>
      <c r="C185" s="247">
        <v>1</v>
      </c>
      <c r="D185" s="246">
        <v>102900</v>
      </c>
      <c r="E185" s="244"/>
      <c r="F185" s="242"/>
      <c r="G185" s="246"/>
      <c r="H185" s="245"/>
      <c r="I185" s="245"/>
      <c r="J185" s="246"/>
    </row>
    <row r="186" spans="1:10" x14ac:dyDescent="0.25">
      <c r="A186" s="241">
        <v>43321</v>
      </c>
      <c r="B186" s="242">
        <v>180171971</v>
      </c>
      <c r="C186" s="247">
        <v>1</v>
      </c>
      <c r="D186" s="246">
        <v>59588</v>
      </c>
      <c r="E186" s="244"/>
      <c r="F186" s="242"/>
      <c r="G186" s="246"/>
      <c r="H186" s="245"/>
      <c r="I186" s="245"/>
      <c r="J186" s="246"/>
    </row>
    <row r="187" spans="1:10" x14ac:dyDescent="0.25">
      <c r="A187" s="241">
        <v>43322</v>
      </c>
      <c r="B187" s="242">
        <v>180172022</v>
      </c>
      <c r="C187" s="247">
        <v>1</v>
      </c>
      <c r="D187" s="246">
        <v>47163</v>
      </c>
      <c r="E187" s="244"/>
      <c r="F187" s="242"/>
      <c r="G187" s="246"/>
      <c r="H187" s="245"/>
      <c r="I187" s="245"/>
      <c r="J187" s="246"/>
    </row>
    <row r="188" spans="1:10" x14ac:dyDescent="0.25">
      <c r="A188" s="241">
        <v>43322</v>
      </c>
      <c r="B188" s="242">
        <v>180172055</v>
      </c>
      <c r="C188" s="247">
        <v>2</v>
      </c>
      <c r="D188" s="246">
        <v>227063</v>
      </c>
      <c r="E188" s="244"/>
      <c r="F188" s="242"/>
      <c r="G188" s="246"/>
      <c r="H188" s="245"/>
      <c r="I188" s="245"/>
      <c r="J188" s="246"/>
    </row>
    <row r="189" spans="1:10" x14ac:dyDescent="0.25">
      <c r="A189" s="241">
        <v>43323</v>
      </c>
      <c r="B189" s="242">
        <v>180172109</v>
      </c>
      <c r="C189" s="247">
        <v>1</v>
      </c>
      <c r="D189" s="246">
        <v>150500</v>
      </c>
      <c r="E189" s="244">
        <v>180044789</v>
      </c>
      <c r="F189" s="242">
        <v>32</v>
      </c>
      <c r="G189" s="246">
        <v>3464300</v>
      </c>
      <c r="H189" s="245"/>
      <c r="I189" s="245"/>
      <c r="J189" s="246"/>
    </row>
    <row r="190" spans="1:10" x14ac:dyDescent="0.25">
      <c r="A190" s="241">
        <v>43325</v>
      </c>
      <c r="B190" s="242">
        <v>180172291</v>
      </c>
      <c r="C190" s="247">
        <v>3</v>
      </c>
      <c r="D190" s="246">
        <v>233363</v>
      </c>
      <c r="E190" s="244"/>
      <c r="F190" s="242"/>
      <c r="G190" s="246"/>
      <c r="H190" s="245"/>
      <c r="I190" s="245"/>
      <c r="J190" s="246"/>
    </row>
    <row r="191" spans="1:10" x14ac:dyDescent="0.25">
      <c r="A191" s="241">
        <v>43326</v>
      </c>
      <c r="B191" s="242">
        <v>180172388</v>
      </c>
      <c r="C191" s="247">
        <v>7</v>
      </c>
      <c r="D191" s="246">
        <v>748650</v>
      </c>
      <c r="E191" s="244"/>
      <c r="F191" s="242"/>
      <c r="G191" s="246"/>
      <c r="H191" s="245"/>
      <c r="I191" s="245"/>
      <c r="J191" s="246"/>
    </row>
    <row r="192" spans="1:10" x14ac:dyDescent="0.25">
      <c r="A192" s="241">
        <v>43326</v>
      </c>
      <c r="B192" s="242">
        <v>180172450</v>
      </c>
      <c r="C192" s="247">
        <v>2</v>
      </c>
      <c r="D192" s="246">
        <v>190750</v>
      </c>
      <c r="E192" s="244"/>
      <c r="F192" s="242"/>
      <c r="G192" s="246"/>
      <c r="H192" s="245"/>
      <c r="I192" s="245"/>
      <c r="J192" s="246"/>
    </row>
    <row r="193" spans="1:10" x14ac:dyDescent="0.25">
      <c r="A193" s="241">
        <v>43327</v>
      </c>
      <c r="B193" s="242">
        <v>180172498</v>
      </c>
      <c r="C193" s="247">
        <v>6</v>
      </c>
      <c r="D193" s="246">
        <v>624750</v>
      </c>
      <c r="E193" s="244"/>
      <c r="F193" s="242"/>
      <c r="G193" s="246"/>
      <c r="H193" s="245"/>
      <c r="I193" s="245">
        <v>266007</v>
      </c>
      <c r="J193" s="246" t="s">
        <v>17</v>
      </c>
    </row>
    <row r="194" spans="1:10" x14ac:dyDescent="0.25">
      <c r="A194" s="241">
        <v>43328</v>
      </c>
      <c r="B194" s="242">
        <v>180172585</v>
      </c>
      <c r="C194" s="247">
        <v>2</v>
      </c>
      <c r="D194" s="246">
        <v>211663</v>
      </c>
      <c r="E194" s="244"/>
      <c r="F194" s="242"/>
      <c r="G194" s="246"/>
      <c r="H194" s="245"/>
      <c r="I194" s="245">
        <v>611801</v>
      </c>
      <c r="J194" s="246" t="s">
        <v>17</v>
      </c>
    </row>
    <row r="195" spans="1:10" x14ac:dyDescent="0.25">
      <c r="A195" s="241">
        <v>43330</v>
      </c>
      <c r="B195" s="242">
        <v>180172699</v>
      </c>
      <c r="C195" s="247">
        <v>4</v>
      </c>
      <c r="D195" s="246">
        <v>517300</v>
      </c>
      <c r="E195" s="244"/>
      <c r="F195" s="242"/>
      <c r="G195" s="246"/>
      <c r="H195" s="245"/>
      <c r="I195" s="245"/>
      <c r="J195" s="246"/>
    </row>
    <row r="196" spans="1:10" x14ac:dyDescent="0.25">
      <c r="A196" s="241">
        <v>43332</v>
      </c>
      <c r="B196" s="242">
        <v>180172864</v>
      </c>
      <c r="C196" s="247">
        <v>2</v>
      </c>
      <c r="D196" s="246">
        <v>132563</v>
      </c>
      <c r="E196" s="244"/>
      <c r="F196" s="242"/>
      <c r="G196" s="246"/>
      <c r="H196" s="245"/>
      <c r="I196" s="245"/>
      <c r="J196" s="246"/>
    </row>
    <row r="197" spans="1:10" x14ac:dyDescent="0.25">
      <c r="A197" s="241">
        <v>43332</v>
      </c>
      <c r="B197" s="242">
        <v>180172902</v>
      </c>
      <c r="C197" s="247">
        <v>1</v>
      </c>
      <c r="D197" s="246">
        <v>77613</v>
      </c>
      <c r="E197" s="244"/>
      <c r="F197" s="242"/>
      <c r="G197" s="246"/>
      <c r="H197" s="245"/>
      <c r="I197" s="245"/>
      <c r="J197" s="246"/>
    </row>
    <row r="198" spans="1:10" x14ac:dyDescent="0.25">
      <c r="A198" s="241">
        <v>43333</v>
      </c>
      <c r="B198" s="242">
        <v>180172940</v>
      </c>
      <c r="C198" s="247">
        <v>2</v>
      </c>
      <c r="D198" s="246">
        <v>194863</v>
      </c>
      <c r="E198" s="244"/>
      <c r="F198" s="242"/>
      <c r="G198" s="246"/>
      <c r="H198" s="245"/>
      <c r="I198" s="245"/>
      <c r="J198" s="246"/>
    </row>
    <row r="199" spans="1:10" x14ac:dyDescent="0.25">
      <c r="A199" s="241">
        <v>43335</v>
      </c>
      <c r="B199" s="242">
        <v>180173041</v>
      </c>
      <c r="C199" s="247">
        <v>3</v>
      </c>
      <c r="D199" s="246">
        <v>222338</v>
      </c>
      <c r="E199" s="244"/>
      <c r="F199" s="242"/>
      <c r="G199" s="246"/>
      <c r="H199" s="245"/>
      <c r="I199" s="245"/>
      <c r="J199" s="246"/>
    </row>
    <row r="200" spans="1:10" x14ac:dyDescent="0.25">
      <c r="A200" s="241">
        <v>43335</v>
      </c>
      <c r="B200" s="242">
        <v>180173088</v>
      </c>
      <c r="C200" s="247">
        <v>2</v>
      </c>
      <c r="D200" s="246">
        <v>271950</v>
      </c>
      <c r="E200" s="244"/>
      <c r="F200" s="242"/>
      <c r="G200" s="246"/>
      <c r="H200" s="245"/>
      <c r="I200" s="245"/>
      <c r="J200" s="246"/>
    </row>
    <row r="201" spans="1:10" x14ac:dyDescent="0.25">
      <c r="A201" s="241">
        <v>43336</v>
      </c>
      <c r="B201" s="242">
        <v>180173157</v>
      </c>
      <c r="C201" s="247">
        <v>1</v>
      </c>
      <c r="D201" s="246">
        <v>69825</v>
      </c>
      <c r="E201" s="244"/>
      <c r="F201" s="242"/>
      <c r="G201" s="246"/>
      <c r="H201" s="245"/>
      <c r="I201" s="245">
        <v>1486452</v>
      </c>
      <c r="J201" s="246" t="s">
        <v>17</v>
      </c>
    </row>
    <row r="202" spans="1:10" x14ac:dyDescent="0.25">
      <c r="A202" s="241">
        <v>43337</v>
      </c>
      <c r="B202" s="242">
        <v>180173198</v>
      </c>
      <c r="C202" s="247">
        <v>2</v>
      </c>
      <c r="D202" s="246">
        <v>180688</v>
      </c>
      <c r="E202" s="244"/>
      <c r="F202" s="242"/>
      <c r="G202" s="246"/>
      <c r="H202" s="245"/>
      <c r="I202" s="245"/>
      <c r="J202" s="246"/>
    </row>
    <row r="203" spans="1:10" x14ac:dyDescent="0.25">
      <c r="A203" s="241">
        <v>43337</v>
      </c>
      <c r="B203" s="242">
        <v>180173222</v>
      </c>
      <c r="C203" s="247">
        <v>2</v>
      </c>
      <c r="D203" s="246">
        <v>246575</v>
      </c>
      <c r="E203" s="244"/>
      <c r="F203" s="242"/>
      <c r="G203" s="246"/>
      <c r="H203" s="245"/>
      <c r="I203" s="245"/>
      <c r="J203" s="246"/>
    </row>
    <row r="204" spans="1:10" x14ac:dyDescent="0.25">
      <c r="A204" s="241">
        <v>43339</v>
      </c>
      <c r="B204" s="242">
        <v>180173328</v>
      </c>
      <c r="C204" s="247">
        <v>3</v>
      </c>
      <c r="D204" s="246">
        <v>394450</v>
      </c>
      <c r="E204" s="244"/>
      <c r="F204" s="242"/>
      <c r="G204" s="246"/>
      <c r="H204" s="245"/>
      <c r="I204" s="245"/>
      <c r="J204" s="246"/>
    </row>
    <row r="205" spans="1:10" x14ac:dyDescent="0.25">
      <c r="A205" s="241">
        <v>43340</v>
      </c>
      <c r="B205" s="242">
        <v>180173408</v>
      </c>
      <c r="C205" s="247">
        <v>2</v>
      </c>
      <c r="D205" s="246">
        <v>237825</v>
      </c>
      <c r="E205" s="244"/>
      <c r="F205" s="242"/>
      <c r="G205" s="246"/>
      <c r="H205" s="245"/>
      <c r="I205" s="245"/>
      <c r="J205" s="246"/>
    </row>
    <row r="206" spans="1:10" x14ac:dyDescent="0.25">
      <c r="A206" s="241">
        <v>43341</v>
      </c>
      <c r="B206" s="242">
        <v>180173522</v>
      </c>
      <c r="C206" s="247">
        <v>4</v>
      </c>
      <c r="D206" s="246">
        <v>419475</v>
      </c>
      <c r="E206" s="244"/>
      <c r="F206" s="242"/>
      <c r="G206" s="246"/>
      <c r="H206" s="245"/>
      <c r="I206" s="245"/>
      <c r="J206" s="246"/>
    </row>
    <row r="207" spans="1:10" x14ac:dyDescent="0.25">
      <c r="A207" s="241">
        <v>43341</v>
      </c>
      <c r="B207" s="242">
        <v>180173564</v>
      </c>
      <c r="C207" s="247">
        <v>8</v>
      </c>
      <c r="D207" s="246">
        <v>758450</v>
      </c>
      <c r="E207" s="244"/>
      <c r="F207" s="242"/>
      <c r="G207" s="246"/>
      <c r="H207" s="245"/>
      <c r="I207" s="245"/>
      <c r="J207" s="246"/>
    </row>
    <row r="208" spans="1:10" x14ac:dyDescent="0.25">
      <c r="A208" s="241">
        <v>43342</v>
      </c>
      <c r="B208" s="242">
        <v>180173599</v>
      </c>
      <c r="C208" s="247">
        <v>4</v>
      </c>
      <c r="D208" s="246">
        <v>322000</v>
      </c>
      <c r="E208" s="244"/>
      <c r="F208" s="242"/>
      <c r="G208" s="246"/>
      <c r="H208" s="245"/>
      <c r="I208" s="245"/>
      <c r="J208" s="246"/>
    </row>
    <row r="209" spans="1:10" x14ac:dyDescent="0.25">
      <c r="A209" s="241">
        <v>43342</v>
      </c>
      <c r="B209" s="242">
        <v>180173642</v>
      </c>
      <c r="C209" s="247">
        <v>2</v>
      </c>
      <c r="D209" s="246">
        <v>182963</v>
      </c>
      <c r="E209" s="244"/>
      <c r="F209" s="242"/>
      <c r="G209" s="246"/>
      <c r="H209" s="245"/>
      <c r="I209" s="245"/>
      <c r="J209" s="246"/>
    </row>
    <row r="210" spans="1:10" x14ac:dyDescent="0.25">
      <c r="A210" s="241">
        <v>43343</v>
      </c>
      <c r="B210" s="242">
        <v>180173674</v>
      </c>
      <c r="C210" s="247">
        <v>2</v>
      </c>
      <c r="D210" s="246">
        <v>207200</v>
      </c>
      <c r="E210" s="244"/>
      <c r="F210" s="242"/>
      <c r="G210" s="246"/>
      <c r="H210" s="245"/>
      <c r="I210" s="245"/>
      <c r="J210" s="246"/>
    </row>
    <row r="211" spans="1:10" x14ac:dyDescent="0.25">
      <c r="A211" s="241">
        <v>43343</v>
      </c>
      <c r="B211" s="242">
        <v>180173717</v>
      </c>
      <c r="C211" s="247">
        <v>3</v>
      </c>
      <c r="D211" s="246">
        <v>306513</v>
      </c>
      <c r="E211" s="244"/>
      <c r="F211" s="242"/>
      <c r="G211" s="246"/>
      <c r="H211" s="245"/>
      <c r="I211" s="245">
        <v>3256139</v>
      </c>
      <c r="J211" s="246" t="s">
        <v>17</v>
      </c>
    </row>
    <row r="212" spans="1:10" x14ac:dyDescent="0.25">
      <c r="A212" s="241">
        <v>43344</v>
      </c>
      <c r="B212" s="242">
        <v>180173765</v>
      </c>
      <c r="C212" s="247">
        <v>6</v>
      </c>
      <c r="D212" s="246">
        <v>426475</v>
      </c>
      <c r="E212" s="244"/>
      <c r="F212" s="242"/>
      <c r="G212" s="246"/>
      <c r="H212" s="245"/>
      <c r="I212" s="245"/>
      <c r="J212" s="246"/>
    </row>
    <row r="213" spans="1:10" x14ac:dyDescent="0.25">
      <c r="A213" s="241">
        <v>43344</v>
      </c>
      <c r="B213" s="242">
        <v>180173804</v>
      </c>
      <c r="C213" s="247">
        <v>10</v>
      </c>
      <c r="D213" s="246">
        <v>910613</v>
      </c>
      <c r="E213" s="244"/>
      <c r="F213" s="242"/>
      <c r="G213" s="246"/>
      <c r="H213" s="245"/>
      <c r="I213" s="245"/>
      <c r="J213" s="246"/>
    </row>
    <row r="214" spans="1:10" x14ac:dyDescent="0.25">
      <c r="A214" s="241">
        <v>43346</v>
      </c>
      <c r="B214" s="242">
        <v>180173897</v>
      </c>
      <c r="C214" s="247">
        <v>11</v>
      </c>
      <c r="D214" s="246">
        <v>1200063</v>
      </c>
      <c r="E214" s="244"/>
      <c r="F214" s="242"/>
      <c r="G214" s="246"/>
      <c r="H214" s="245"/>
      <c r="I214" s="245"/>
      <c r="J214" s="246"/>
    </row>
    <row r="215" spans="1:10" x14ac:dyDescent="0.25">
      <c r="A215" s="241">
        <v>43346</v>
      </c>
      <c r="B215" s="242">
        <v>180173952</v>
      </c>
      <c r="C215" s="247">
        <v>2</v>
      </c>
      <c r="D215" s="246">
        <v>145250</v>
      </c>
      <c r="E215" s="244"/>
      <c r="F215" s="242"/>
      <c r="G215" s="246"/>
      <c r="H215" s="245"/>
      <c r="I215" s="245"/>
      <c r="J215" s="246"/>
    </row>
    <row r="216" spans="1:10" x14ac:dyDescent="0.25">
      <c r="A216" s="241">
        <v>43347</v>
      </c>
      <c r="B216" s="242">
        <v>180173982</v>
      </c>
      <c r="C216" s="247">
        <v>8</v>
      </c>
      <c r="D216" s="246">
        <v>677163</v>
      </c>
      <c r="E216" s="244"/>
      <c r="F216" s="242"/>
      <c r="G216" s="246"/>
      <c r="H216" s="245"/>
      <c r="I216" s="245"/>
      <c r="J216" s="246"/>
    </row>
    <row r="217" spans="1:10" x14ac:dyDescent="0.25">
      <c r="A217" s="241">
        <v>43348</v>
      </c>
      <c r="B217" s="242">
        <v>180174092</v>
      </c>
      <c r="C217" s="247">
        <v>11</v>
      </c>
      <c r="D217" s="246">
        <v>1083600</v>
      </c>
      <c r="E217" s="244"/>
      <c r="F217" s="242"/>
      <c r="G217" s="246"/>
      <c r="H217" s="245"/>
      <c r="I217" s="245"/>
      <c r="J217" s="246"/>
    </row>
    <row r="218" spans="1:10" x14ac:dyDescent="0.25">
      <c r="A218" s="241">
        <v>43348</v>
      </c>
      <c r="B218" s="242">
        <v>180174134</v>
      </c>
      <c r="C218" s="247">
        <v>4</v>
      </c>
      <c r="D218" s="246">
        <v>368288</v>
      </c>
      <c r="E218" s="244"/>
      <c r="F218" s="242"/>
      <c r="G218" s="246"/>
      <c r="H218" s="245"/>
      <c r="I218" s="245"/>
      <c r="J218" s="246"/>
    </row>
    <row r="219" spans="1:10" x14ac:dyDescent="0.25">
      <c r="A219" s="241">
        <v>43349</v>
      </c>
      <c r="B219" s="242">
        <v>180174177</v>
      </c>
      <c r="C219" s="247">
        <v>10</v>
      </c>
      <c r="D219" s="246">
        <v>917263</v>
      </c>
      <c r="E219" s="244"/>
      <c r="F219" s="242"/>
      <c r="G219" s="246"/>
      <c r="H219" s="245"/>
      <c r="I219" s="245"/>
      <c r="J219" s="246"/>
    </row>
    <row r="220" spans="1:10" x14ac:dyDescent="0.25">
      <c r="A220" s="241">
        <v>43349</v>
      </c>
      <c r="B220" s="242">
        <v>180174231</v>
      </c>
      <c r="C220" s="247">
        <v>6</v>
      </c>
      <c r="D220" s="246">
        <v>532788</v>
      </c>
      <c r="E220" s="244"/>
      <c r="F220" s="242"/>
      <c r="G220" s="246"/>
      <c r="H220" s="245"/>
      <c r="I220" s="245"/>
      <c r="J220" s="246"/>
    </row>
    <row r="221" spans="1:10" x14ac:dyDescent="0.25">
      <c r="A221" s="241">
        <v>43350</v>
      </c>
      <c r="B221" s="242">
        <v>180174268</v>
      </c>
      <c r="C221" s="247">
        <v>2</v>
      </c>
      <c r="D221" s="246">
        <v>178150</v>
      </c>
      <c r="E221" s="244"/>
      <c r="F221" s="242"/>
      <c r="G221" s="246"/>
      <c r="H221" s="245"/>
      <c r="I221" s="245"/>
      <c r="J221" s="246"/>
    </row>
    <row r="222" spans="1:10" x14ac:dyDescent="0.25">
      <c r="A222" s="241">
        <v>43350</v>
      </c>
      <c r="B222" s="242">
        <v>180174321</v>
      </c>
      <c r="C222" s="247">
        <v>4</v>
      </c>
      <c r="D222" s="246">
        <v>485625</v>
      </c>
      <c r="E222" s="244"/>
      <c r="F222" s="242"/>
      <c r="G222" s="246"/>
      <c r="H222" s="245"/>
      <c r="I222" s="245">
        <v>6925280</v>
      </c>
      <c r="J222" s="246" t="s">
        <v>17</v>
      </c>
    </row>
    <row r="223" spans="1:10" x14ac:dyDescent="0.25">
      <c r="A223" s="241">
        <v>43351</v>
      </c>
      <c r="B223" s="242">
        <v>180174353</v>
      </c>
      <c r="C223" s="247">
        <v>11</v>
      </c>
      <c r="D223" s="246">
        <v>859425</v>
      </c>
      <c r="E223" s="244"/>
      <c r="F223" s="242"/>
      <c r="G223" s="246"/>
      <c r="H223" s="245"/>
      <c r="I223" s="245"/>
      <c r="J223" s="246"/>
    </row>
    <row r="224" spans="1:10" x14ac:dyDescent="0.25">
      <c r="A224" s="241">
        <v>43351</v>
      </c>
      <c r="B224" s="242">
        <v>180174390</v>
      </c>
      <c r="C224" s="247">
        <v>1</v>
      </c>
      <c r="D224" s="246">
        <v>69650</v>
      </c>
      <c r="E224" s="244"/>
      <c r="F224" s="242"/>
      <c r="G224" s="246"/>
      <c r="H224" s="245"/>
      <c r="I224" s="245"/>
      <c r="J224" s="246"/>
    </row>
    <row r="225" spans="1:10" x14ac:dyDescent="0.25">
      <c r="A225" s="241">
        <v>43353</v>
      </c>
      <c r="B225" s="242">
        <v>180174495</v>
      </c>
      <c r="C225" s="247">
        <v>6</v>
      </c>
      <c r="D225" s="246">
        <v>484663</v>
      </c>
      <c r="E225" s="244"/>
      <c r="F225" s="242"/>
      <c r="G225" s="246"/>
      <c r="H225" s="245"/>
      <c r="I225" s="245"/>
      <c r="J225" s="246"/>
    </row>
    <row r="226" spans="1:10" x14ac:dyDescent="0.25">
      <c r="A226" s="241">
        <v>43353</v>
      </c>
      <c r="B226" s="242">
        <v>180174553</v>
      </c>
      <c r="C226" s="247">
        <v>1</v>
      </c>
      <c r="D226" s="246">
        <v>87150</v>
      </c>
      <c r="E226" s="244"/>
      <c r="F226" s="242"/>
      <c r="G226" s="246"/>
      <c r="H226" s="245"/>
      <c r="I226" s="245"/>
      <c r="J226" s="246"/>
    </row>
    <row r="227" spans="1:10" x14ac:dyDescent="0.25">
      <c r="A227" s="241">
        <v>43354</v>
      </c>
      <c r="B227" s="242">
        <v>180174597</v>
      </c>
      <c r="C227" s="247">
        <v>1</v>
      </c>
      <c r="D227" s="246">
        <v>46463</v>
      </c>
      <c r="E227" s="244"/>
      <c r="F227" s="242"/>
      <c r="G227" s="246"/>
      <c r="H227" s="245"/>
      <c r="I227" s="245"/>
      <c r="J227" s="246"/>
    </row>
    <row r="228" spans="1:10" x14ac:dyDescent="0.25">
      <c r="A228" s="241">
        <v>43355</v>
      </c>
      <c r="B228" s="242">
        <v>180174667</v>
      </c>
      <c r="C228" s="247">
        <v>11</v>
      </c>
      <c r="D228" s="246">
        <v>1072575</v>
      </c>
      <c r="E228" s="244"/>
      <c r="F228" s="242"/>
      <c r="G228" s="246"/>
      <c r="H228" s="245"/>
      <c r="I228" s="245"/>
      <c r="J228" s="246"/>
    </row>
    <row r="229" spans="1:10" x14ac:dyDescent="0.25">
      <c r="A229" s="241">
        <v>43355</v>
      </c>
      <c r="B229" s="242">
        <v>180174717</v>
      </c>
      <c r="C229" s="247">
        <v>4</v>
      </c>
      <c r="D229" s="246">
        <v>335038</v>
      </c>
      <c r="E229" s="244"/>
      <c r="F229" s="242"/>
      <c r="G229" s="246"/>
      <c r="H229" s="245"/>
      <c r="I229" s="245"/>
      <c r="J229" s="246"/>
    </row>
    <row r="230" spans="1:10" x14ac:dyDescent="0.25">
      <c r="A230" s="241">
        <v>43356</v>
      </c>
      <c r="B230" s="242">
        <v>180174751</v>
      </c>
      <c r="C230" s="247">
        <v>3</v>
      </c>
      <c r="D230" s="246">
        <v>161525</v>
      </c>
      <c r="E230" s="244"/>
      <c r="F230" s="242"/>
      <c r="G230" s="246"/>
      <c r="H230" s="245"/>
      <c r="I230" s="245"/>
      <c r="J230" s="246"/>
    </row>
    <row r="231" spans="1:10" x14ac:dyDescent="0.25">
      <c r="A231" s="241">
        <v>43356</v>
      </c>
      <c r="B231" s="242">
        <v>180174789</v>
      </c>
      <c r="C231" s="247">
        <v>5</v>
      </c>
      <c r="D231" s="246">
        <v>387188</v>
      </c>
      <c r="E231" s="244"/>
      <c r="F231" s="242"/>
      <c r="G231" s="246"/>
      <c r="H231" s="245"/>
      <c r="I231" s="245"/>
      <c r="J231" s="246"/>
    </row>
    <row r="232" spans="1:10" x14ac:dyDescent="0.25">
      <c r="A232" s="241">
        <v>43357</v>
      </c>
      <c r="B232" s="242">
        <v>180174831</v>
      </c>
      <c r="C232" s="247">
        <v>3</v>
      </c>
      <c r="D232" s="246">
        <v>311150</v>
      </c>
      <c r="E232" s="244"/>
      <c r="F232" s="242"/>
      <c r="G232" s="246"/>
      <c r="H232" s="245"/>
      <c r="I232" s="245">
        <v>3814827</v>
      </c>
      <c r="J232" s="246" t="s">
        <v>17</v>
      </c>
    </row>
    <row r="233" spans="1:10" x14ac:dyDescent="0.25">
      <c r="A233" s="241">
        <v>43360</v>
      </c>
      <c r="B233" s="242">
        <v>180175074</v>
      </c>
      <c r="C233" s="247">
        <v>3</v>
      </c>
      <c r="D233" s="246">
        <v>246663</v>
      </c>
      <c r="E233" s="244"/>
      <c r="F233" s="242"/>
      <c r="G233" s="246"/>
      <c r="H233" s="245"/>
      <c r="I233" s="245"/>
      <c r="J233" s="246"/>
    </row>
    <row r="234" spans="1:10" x14ac:dyDescent="0.25">
      <c r="A234" s="241">
        <v>43360</v>
      </c>
      <c r="B234" s="242">
        <v>180175143</v>
      </c>
      <c r="C234" s="247">
        <v>2</v>
      </c>
      <c r="D234" s="246">
        <v>256900</v>
      </c>
      <c r="E234" s="244"/>
      <c r="F234" s="242"/>
      <c r="G234" s="246"/>
      <c r="H234" s="245"/>
      <c r="I234" s="245"/>
      <c r="J234" s="246"/>
    </row>
    <row r="235" spans="1:10" x14ac:dyDescent="0.25">
      <c r="A235" s="241">
        <v>43361</v>
      </c>
      <c r="B235" s="242">
        <v>180175163</v>
      </c>
      <c r="C235" s="247">
        <v>9</v>
      </c>
      <c r="D235" s="246">
        <v>757313</v>
      </c>
      <c r="E235" s="244"/>
      <c r="F235" s="242"/>
      <c r="G235" s="246"/>
      <c r="H235" s="245"/>
      <c r="I235" s="245"/>
      <c r="J235" s="246"/>
    </row>
    <row r="236" spans="1:10" x14ac:dyDescent="0.25">
      <c r="A236" s="241">
        <v>43362</v>
      </c>
      <c r="B236" s="242">
        <v>180175253</v>
      </c>
      <c r="C236" s="247">
        <v>2</v>
      </c>
      <c r="D236" s="246">
        <v>201600</v>
      </c>
      <c r="E236" s="244"/>
      <c r="F236" s="242"/>
      <c r="G236" s="246"/>
      <c r="H236" s="245"/>
      <c r="I236" s="245"/>
      <c r="J236" s="246"/>
    </row>
    <row r="237" spans="1:10" x14ac:dyDescent="0.25">
      <c r="A237" s="241">
        <v>43362</v>
      </c>
      <c r="B237" s="242">
        <v>180175307</v>
      </c>
      <c r="C237" s="247">
        <v>2</v>
      </c>
      <c r="D237" s="246">
        <v>177975</v>
      </c>
      <c r="E237" s="244"/>
      <c r="F237" s="242"/>
      <c r="G237" s="246"/>
      <c r="H237" s="245"/>
      <c r="I237" s="245"/>
      <c r="J237" s="246"/>
    </row>
    <row r="238" spans="1:10" x14ac:dyDescent="0.25">
      <c r="A238" s="241">
        <v>43363</v>
      </c>
      <c r="B238" s="242">
        <v>180175349</v>
      </c>
      <c r="C238" s="247">
        <v>1</v>
      </c>
      <c r="D238" s="246">
        <v>127138</v>
      </c>
      <c r="E238" s="244">
        <v>180045366</v>
      </c>
      <c r="F238" s="242">
        <v>5</v>
      </c>
      <c r="G238" s="246">
        <v>536025</v>
      </c>
      <c r="H238" s="245"/>
      <c r="I238" s="245"/>
      <c r="J238" s="246"/>
    </row>
    <row r="239" spans="1:10" x14ac:dyDescent="0.25">
      <c r="A239" s="241">
        <v>43363</v>
      </c>
      <c r="B239" s="242">
        <v>180175392</v>
      </c>
      <c r="C239" s="247">
        <v>5</v>
      </c>
      <c r="D239" s="246">
        <v>614163</v>
      </c>
      <c r="E239" s="244"/>
      <c r="F239" s="242"/>
      <c r="G239" s="246"/>
      <c r="H239" s="245"/>
      <c r="I239" s="245"/>
      <c r="J239" s="246"/>
    </row>
    <row r="240" spans="1:10" x14ac:dyDescent="0.25">
      <c r="A240" s="241">
        <v>43364</v>
      </c>
      <c r="B240" s="242">
        <v>180175416</v>
      </c>
      <c r="C240" s="247">
        <v>3</v>
      </c>
      <c r="D240" s="246">
        <v>178763</v>
      </c>
      <c r="E240" s="244">
        <v>180045384</v>
      </c>
      <c r="F240" s="242">
        <v>2</v>
      </c>
      <c r="G240" s="246">
        <v>196963</v>
      </c>
      <c r="H240" s="245"/>
      <c r="I240" s="245"/>
      <c r="J240" s="246"/>
    </row>
    <row r="241" spans="1:10" x14ac:dyDescent="0.25">
      <c r="A241" s="241">
        <v>43364</v>
      </c>
      <c r="B241" s="242">
        <v>180175461</v>
      </c>
      <c r="C241" s="247">
        <v>1</v>
      </c>
      <c r="D241" s="246">
        <v>77613</v>
      </c>
      <c r="E241" s="244"/>
      <c r="F241" s="242"/>
      <c r="G241" s="246"/>
      <c r="H241" s="245"/>
      <c r="I241" s="245"/>
      <c r="J241" s="246"/>
    </row>
    <row r="242" spans="1:10" x14ac:dyDescent="0.25">
      <c r="A242" s="241">
        <v>43364</v>
      </c>
      <c r="B242" s="242">
        <v>180175463</v>
      </c>
      <c r="C242" s="247">
        <v>2</v>
      </c>
      <c r="D242" s="246">
        <v>191625</v>
      </c>
      <c r="E242" s="244"/>
      <c r="F242" s="242"/>
      <c r="G242" s="246"/>
      <c r="H242" s="245"/>
      <c r="I242" s="245">
        <v>2096765</v>
      </c>
      <c r="J242" s="246" t="s">
        <v>17</v>
      </c>
    </row>
    <row r="243" spans="1:10" x14ac:dyDescent="0.25">
      <c r="A243" s="241">
        <v>43365</v>
      </c>
      <c r="B243" s="242">
        <v>180175493</v>
      </c>
      <c r="C243" s="247">
        <v>5</v>
      </c>
      <c r="D243" s="246">
        <v>322350</v>
      </c>
      <c r="E243" s="244"/>
      <c r="F243" s="242"/>
      <c r="G243" s="246"/>
      <c r="H243" s="245"/>
      <c r="I243" s="245"/>
      <c r="J243" s="246"/>
    </row>
    <row r="244" spans="1:10" x14ac:dyDescent="0.25">
      <c r="A244" s="241">
        <v>43365</v>
      </c>
      <c r="B244" s="242">
        <v>180175544</v>
      </c>
      <c r="C244" s="247">
        <v>2</v>
      </c>
      <c r="D244" s="246">
        <v>154175</v>
      </c>
      <c r="E244" s="244"/>
      <c r="F244" s="242"/>
      <c r="G244" s="246"/>
      <c r="H244" s="245"/>
      <c r="I244" s="245"/>
      <c r="J244" s="246"/>
    </row>
    <row r="245" spans="1:10" x14ac:dyDescent="0.25">
      <c r="A245" s="241">
        <v>43367</v>
      </c>
      <c r="B245" s="242">
        <v>180175637</v>
      </c>
      <c r="C245" s="247">
        <v>4</v>
      </c>
      <c r="D245" s="246">
        <v>369513</v>
      </c>
      <c r="E245" s="244"/>
      <c r="F245" s="242"/>
      <c r="G245" s="246"/>
      <c r="H245" s="245"/>
      <c r="I245" s="245"/>
      <c r="J245" s="246"/>
    </row>
    <row r="246" spans="1:10" x14ac:dyDescent="0.25">
      <c r="A246" s="241">
        <v>43367</v>
      </c>
      <c r="B246" s="242">
        <v>180175683</v>
      </c>
      <c r="C246" s="247"/>
      <c r="D246" s="246">
        <v>550463</v>
      </c>
      <c r="E246" s="244"/>
      <c r="F246" s="242"/>
      <c r="G246" s="246"/>
      <c r="H246" s="245"/>
      <c r="I246" s="245"/>
      <c r="J246" s="246"/>
    </row>
    <row r="247" spans="1:10" x14ac:dyDescent="0.25">
      <c r="A247" s="241">
        <v>43368</v>
      </c>
      <c r="B247" s="242">
        <v>180175723</v>
      </c>
      <c r="C247" s="247">
        <v>4</v>
      </c>
      <c r="D247" s="246">
        <v>320600</v>
      </c>
      <c r="E247" s="244"/>
      <c r="F247" s="242"/>
      <c r="G247" s="246"/>
      <c r="H247" s="245"/>
      <c r="I247" s="245"/>
      <c r="J247" s="246"/>
    </row>
    <row r="248" spans="1:10" x14ac:dyDescent="0.25">
      <c r="A248" s="241">
        <v>43368</v>
      </c>
      <c r="B248" s="242">
        <v>180175775</v>
      </c>
      <c r="C248" s="247">
        <v>3</v>
      </c>
      <c r="D248" s="246">
        <v>304938</v>
      </c>
      <c r="E248" s="244"/>
      <c r="F248" s="242"/>
      <c r="G248" s="246"/>
      <c r="H248" s="245"/>
      <c r="I248" s="245"/>
      <c r="J248" s="246"/>
    </row>
    <row r="249" spans="1:10" x14ac:dyDescent="0.25">
      <c r="A249" s="241">
        <v>43369</v>
      </c>
      <c r="B249" s="242">
        <v>180175803</v>
      </c>
      <c r="C249" s="247">
        <v>9</v>
      </c>
      <c r="D249" s="246">
        <v>933800</v>
      </c>
      <c r="E249" s="244"/>
      <c r="F249" s="242"/>
      <c r="G249" s="246"/>
      <c r="H249" s="245"/>
      <c r="I249" s="245"/>
      <c r="J249" s="246"/>
    </row>
    <row r="250" spans="1:10" x14ac:dyDescent="0.25">
      <c r="A250" s="241">
        <v>43369</v>
      </c>
      <c r="B250" s="242">
        <v>180175857</v>
      </c>
      <c r="C250" s="247">
        <v>1</v>
      </c>
      <c r="D250" s="246">
        <v>46463</v>
      </c>
      <c r="E250" s="244"/>
      <c r="F250" s="242"/>
      <c r="G250" s="246"/>
      <c r="H250" s="245"/>
      <c r="I250" s="245"/>
      <c r="J250" s="246"/>
    </row>
    <row r="251" spans="1:10" x14ac:dyDescent="0.25">
      <c r="A251" s="241">
        <v>43370</v>
      </c>
      <c r="B251" s="242">
        <v>180175885</v>
      </c>
      <c r="C251" s="247">
        <v>6</v>
      </c>
      <c r="D251" s="246">
        <v>677950</v>
      </c>
      <c r="E251" s="244"/>
      <c r="F251" s="242"/>
      <c r="G251" s="246"/>
      <c r="H251" s="245"/>
      <c r="I251" s="245"/>
      <c r="J251" s="246"/>
    </row>
    <row r="252" spans="1:10" x14ac:dyDescent="0.25">
      <c r="A252" s="241">
        <v>43370</v>
      </c>
      <c r="B252" s="242">
        <v>180175933</v>
      </c>
      <c r="C252" s="247">
        <v>5</v>
      </c>
      <c r="D252" s="246">
        <v>338275</v>
      </c>
      <c r="E252" s="244"/>
      <c r="F252" s="242"/>
      <c r="G252" s="246"/>
      <c r="H252" s="245"/>
      <c r="I252" s="245"/>
      <c r="J252" s="246"/>
    </row>
    <row r="253" spans="1:10" x14ac:dyDescent="0.25">
      <c r="A253" s="241">
        <v>43371</v>
      </c>
      <c r="B253" s="242">
        <v>180175979</v>
      </c>
      <c r="C253" s="247">
        <v>18</v>
      </c>
      <c r="D253" s="246">
        <v>1945388</v>
      </c>
      <c r="E253" s="244"/>
      <c r="F253" s="242"/>
      <c r="G253" s="246"/>
      <c r="H253" s="245"/>
      <c r="I253" s="245"/>
      <c r="J253" s="246"/>
    </row>
    <row r="254" spans="1:10" x14ac:dyDescent="0.25">
      <c r="A254" s="241">
        <v>43372</v>
      </c>
      <c r="B254" s="242">
        <v>180176028</v>
      </c>
      <c r="C254" s="247">
        <v>1</v>
      </c>
      <c r="D254" s="246">
        <v>104650</v>
      </c>
      <c r="E254" s="244"/>
      <c r="F254" s="242"/>
      <c r="G254" s="246"/>
      <c r="H254" s="245"/>
      <c r="I254" s="245">
        <v>6068568</v>
      </c>
      <c r="J254" s="246" t="s">
        <v>17</v>
      </c>
    </row>
    <row r="255" spans="1:10" x14ac:dyDescent="0.25">
      <c r="A255" s="241">
        <v>43372</v>
      </c>
      <c r="B255" s="242">
        <v>180176055</v>
      </c>
      <c r="C255" s="247">
        <v>2</v>
      </c>
      <c r="D255" s="246">
        <v>132563</v>
      </c>
      <c r="E255" s="244"/>
      <c r="F255" s="242"/>
      <c r="G255" s="246"/>
      <c r="H255" s="245"/>
      <c r="I255" s="245"/>
      <c r="J255" s="246"/>
    </row>
    <row r="256" spans="1:10" x14ac:dyDescent="0.25">
      <c r="A256" s="241">
        <v>43372</v>
      </c>
      <c r="B256" s="242">
        <v>180176101</v>
      </c>
      <c r="C256" s="247">
        <v>2</v>
      </c>
      <c r="D256" s="246">
        <v>298113</v>
      </c>
      <c r="E256" s="244"/>
      <c r="F256" s="242"/>
      <c r="G256" s="246"/>
      <c r="H256" s="245"/>
      <c r="I256" s="245"/>
      <c r="J256" s="246"/>
    </row>
    <row r="257" spans="1:10" x14ac:dyDescent="0.25">
      <c r="A257" s="241">
        <v>43374</v>
      </c>
      <c r="B257" s="242">
        <v>180176202</v>
      </c>
      <c r="C257" s="247">
        <v>24</v>
      </c>
      <c r="D257" s="246">
        <v>2417538</v>
      </c>
      <c r="E257" s="244"/>
      <c r="F257" s="242"/>
      <c r="G257" s="246"/>
      <c r="H257" s="245"/>
      <c r="I257" s="245"/>
      <c r="J257" s="246"/>
    </row>
    <row r="258" spans="1:10" x14ac:dyDescent="0.25">
      <c r="A258" s="241">
        <v>43374</v>
      </c>
      <c r="B258" s="242">
        <v>180176264</v>
      </c>
      <c r="C258" s="247">
        <v>7</v>
      </c>
      <c r="D258" s="246">
        <v>536288</v>
      </c>
      <c r="E258" s="244"/>
      <c r="F258" s="242"/>
      <c r="G258" s="246"/>
      <c r="H258" s="245"/>
      <c r="I258" s="245"/>
      <c r="J258" s="246"/>
    </row>
    <row r="259" spans="1:10" x14ac:dyDescent="0.25">
      <c r="A259" s="241">
        <v>43374</v>
      </c>
      <c r="B259" s="242">
        <v>180176275</v>
      </c>
      <c r="C259" s="247">
        <v>1</v>
      </c>
      <c r="D259" s="246">
        <v>46463</v>
      </c>
      <c r="E259" s="244"/>
      <c r="F259" s="242"/>
      <c r="G259" s="246"/>
      <c r="H259" s="245"/>
      <c r="I259" s="245"/>
      <c r="J259" s="246"/>
    </row>
    <row r="260" spans="1:10" x14ac:dyDescent="0.25">
      <c r="A260" s="241">
        <v>43375</v>
      </c>
      <c r="B260" s="242">
        <v>180176302</v>
      </c>
      <c r="C260" s="247">
        <v>4</v>
      </c>
      <c r="D260" s="246">
        <v>312900</v>
      </c>
      <c r="E260" s="244"/>
      <c r="F260" s="242"/>
      <c r="G260" s="246"/>
      <c r="H260" s="245"/>
      <c r="I260" s="245"/>
      <c r="J260" s="246"/>
    </row>
    <row r="261" spans="1:10" x14ac:dyDescent="0.25">
      <c r="A261" s="241">
        <v>43375</v>
      </c>
      <c r="B261" s="242">
        <v>180176353</v>
      </c>
      <c r="C261" s="247">
        <v>6</v>
      </c>
      <c r="D261" s="246">
        <v>445550</v>
      </c>
      <c r="E261" s="244"/>
      <c r="F261" s="242"/>
      <c r="G261" s="246"/>
      <c r="H261" s="245"/>
      <c r="I261" s="245"/>
      <c r="J261" s="246"/>
    </row>
    <row r="262" spans="1:10" x14ac:dyDescent="0.25">
      <c r="A262" s="241">
        <v>43376</v>
      </c>
      <c r="B262" s="242">
        <v>180176392</v>
      </c>
      <c r="C262" s="247">
        <v>6</v>
      </c>
      <c r="D262" s="246">
        <v>518350</v>
      </c>
      <c r="E262" s="244"/>
      <c r="F262" s="242"/>
      <c r="G262" s="246"/>
      <c r="H262" s="245"/>
      <c r="I262" s="245"/>
      <c r="J262" s="246"/>
    </row>
    <row r="263" spans="1:10" x14ac:dyDescent="0.25">
      <c r="A263" s="241">
        <v>43376</v>
      </c>
      <c r="B263" s="242">
        <v>180176433</v>
      </c>
      <c r="C263" s="247">
        <v>9</v>
      </c>
      <c r="D263" s="246">
        <v>903963</v>
      </c>
      <c r="E263" s="244"/>
      <c r="F263" s="242"/>
      <c r="G263" s="246"/>
      <c r="H263" s="245"/>
      <c r="I263" s="245"/>
      <c r="J263" s="246"/>
    </row>
    <row r="264" spans="1:10" x14ac:dyDescent="0.25">
      <c r="A264" s="241">
        <v>43377</v>
      </c>
      <c r="B264" s="242">
        <v>180176466</v>
      </c>
      <c r="C264" s="247">
        <v>2</v>
      </c>
      <c r="D264" s="246">
        <v>147788</v>
      </c>
      <c r="E264" s="244"/>
      <c r="F264" s="242"/>
      <c r="G264" s="246"/>
      <c r="H264" s="245"/>
      <c r="I264" s="245"/>
      <c r="J264" s="246"/>
    </row>
    <row r="265" spans="1:10" x14ac:dyDescent="0.25">
      <c r="A265" s="241">
        <v>43377</v>
      </c>
      <c r="B265" s="242">
        <v>180176518</v>
      </c>
      <c r="C265" s="247">
        <v>4</v>
      </c>
      <c r="D265" s="246">
        <v>340900</v>
      </c>
      <c r="E265" s="244"/>
      <c r="F265" s="242"/>
      <c r="G265" s="246"/>
      <c r="H265" s="245"/>
      <c r="I265" s="245"/>
      <c r="J265" s="246"/>
    </row>
    <row r="266" spans="1:10" x14ac:dyDescent="0.25">
      <c r="A266" s="241">
        <v>43378</v>
      </c>
      <c r="B266" s="242">
        <v>180176553</v>
      </c>
      <c r="C266" s="247">
        <v>12</v>
      </c>
      <c r="D266" s="246">
        <v>1137500</v>
      </c>
      <c r="E266" s="244"/>
      <c r="F266" s="242"/>
      <c r="G266" s="246"/>
      <c r="H266" s="245"/>
      <c r="I266" s="245"/>
      <c r="J266" s="246"/>
    </row>
    <row r="267" spans="1:10" x14ac:dyDescent="0.25">
      <c r="A267" s="241">
        <v>43378</v>
      </c>
      <c r="B267" s="242">
        <v>180176599</v>
      </c>
      <c r="C267" s="247">
        <v>3</v>
      </c>
      <c r="D267" s="246">
        <v>276588</v>
      </c>
      <c r="E267" s="244"/>
      <c r="F267" s="242"/>
      <c r="G267" s="246"/>
      <c r="H267" s="245"/>
      <c r="I267" s="245">
        <v>7514505</v>
      </c>
      <c r="J267" s="246" t="s">
        <v>17</v>
      </c>
    </row>
    <row r="268" spans="1:10" x14ac:dyDescent="0.25">
      <c r="A268" s="241">
        <v>43379</v>
      </c>
      <c r="B268" s="242">
        <v>180176631</v>
      </c>
      <c r="C268" s="247">
        <v>6</v>
      </c>
      <c r="D268" s="246">
        <v>614075</v>
      </c>
      <c r="E268" s="244"/>
      <c r="F268" s="242"/>
      <c r="G268" s="246"/>
      <c r="H268" s="245"/>
      <c r="I268" s="245"/>
      <c r="J268" s="246"/>
    </row>
    <row r="269" spans="1:10" x14ac:dyDescent="0.25">
      <c r="A269" s="241">
        <v>43379</v>
      </c>
      <c r="B269" s="242">
        <v>180176666</v>
      </c>
      <c r="C269" s="247">
        <v>2</v>
      </c>
      <c r="D269" s="246">
        <v>236950</v>
      </c>
      <c r="E269" s="244"/>
      <c r="F269" s="242"/>
      <c r="G269" s="246"/>
      <c r="H269" s="245"/>
      <c r="I269" s="245"/>
      <c r="J269" s="246"/>
    </row>
    <row r="270" spans="1:10" x14ac:dyDescent="0.25">
      <c r="A270" s="241">
        <v>43381</v>
      </c>
      <c r="B270" s="242">
        <v>180176780</v>
      </c>
      <c r="C270" s="247">
        <v>4</v>
      </c>
      <c r="D270" s="246">
        <v>485888</v>
      </c>
      <c r="E270" s="244"/>
      <c r="F270" s="242"/>
      <c r="G270" s="246"/>
      <c r="H270" s="245"/>
      <c r="I270" s="245"/>
      <c r="J270" s="246"/>
    </row>
    <row r="271" spans="1:10" x14ac:dyDescent="0.25">
      <c r="A271" s="241">
        <v>43381</v>
      </c>
      <c r="B271" s="242">
        <v>180176829</v>
      </c>
      <c r="C271" s="247">
        <v>7</v>
      </c>
      <c r="D271" s="246">
        <v>836063</v>
      </c>
      <c r="E271" s="244"/>
      <c r="F271" s="242"/>
      <c r="G271" s="246"/>
      <c r="H271" s="245"/>
      <c r="I271" s="245"/>
      <c r="J271" s="246"/>
    </row>
    <row r="272" spans="1:10" x14ac:dyDescent="0.25">
      <c r="A272" s="241">
        <v>43382</v>
      </c>
      <c r="B272" s="242">
        <v>180176866</v>
      </c>
      <c r="C272" s="247">
        <v>4</v>
      </c>
      <c r="D272" s="246">
        <v>348163</v>
      </c>
      <c r="E272" s="244"/>
      <c r="F272" s="242"/>
      <c r="G272" s="246"/>
      <c r="H272" s="245"/>
      <c r="I272" s="245"/>
      <c r="J272" s="246"/>
    </row>
    <row r="273" spans="1:10" x14ac:dyDescent="0.25">
      <c r="A273" s="241">
        <v>43382</v>
      </c>
      <c r="B273" s="242">
        <v>180176922</v>
      </c>
      <c r="C273" s="247">
        <v>5</v>
      </c>
      <c r="D273" s="246">
        <v>514150</v>
      </c>
      <c r="E273" s="244"/>
      <c r="F273" s="242"/>
      <c r="G273" s="246"/>
      <c r="H273" s="245"/>
      <c r="I273" s="245"/>
      <c r="J273" s="246"/>
    </row>
    <row r="274" spans="1:10" x14ac:dyDescent="0.25">
      <c r="A274" s="241">
        <v>43383</v>
      </c>
      <c r="B274" s="242">
        <v>180176959</v>
      </c>
      <c r="C274" s="247">
        <v>18</v>
      </c>
      <c r="D274" s="246">
        <v>1681313</v>
      </c>
      <c r="E274" s="244"/>
      <c r="F274" s="242"/>
      <c r="G274" s="246"/>
      <c r="H274" s="245"/>
      <c r="I274" s="245"/>
      <c r="J274" s="246"/>
    </row>
    <row r="275" spans="1:10" x14ac:dyDescent="0.25">
      <c r="A275" s="241">
        <v>43383</v>
      </c>
      <c r="B275" s="242">
        <v>180177007</v>
      </c>
      <c r="C275" s="247">
        <v>5</v>
      </c>
      <c r="D275" s="246">
        <v>634988</v>
      </c>
      <c r="E275" s="244"/>
      <c r="F275" s="242"/>
      <c r="G275" s="246"/>
      <c r="H275" s="245"/>
      <c r="I275" s="245"/>
      <c r="J275" s="246"/>
    </row>
    <row r="276" spans="1:10" x14ac:dyDescent="0.25">
      <c r="A276" s="241">
        <v>43384</v>
      </c>
      <c r="B276" s="242">
        <v>180177043</v>
      </c>
      <c r="C276" s="247">
        <v>6</v>
      </c>
      <c r="D276" s="246">
        <v>493150</v>
      </c>
      <c r="E276" s="244"/>
      <c r="F276" s="242"/>
      <c r="G276" s="246"/>
      <c r="H276" s="245"/>
      <c r="I276" s="245"/>
      <c r="J276" s="246"/>
    </row>
    <row r="277" spans="1:10" x14ac:dyDescent="0.25">
      <c r="A277" s="241">
        <v>43384</v>
      </c>
      <c r="B277" s="242">
        <v>180177080</v>
      </c>
      <c r="C277" s="247">
        <v>2</v>
      </c>
      <c r="D277" s="246">
        <v>136675</v>
      </c>
      <c r="E277" s="244"/>
      <c r="F277" s="242"/>
      <c r="G277" s="246"/>
      <c r="H277" s="245"/>
      <c r="I277" s="245"/>
      <c r="J277" s="246"/>
    </row>
    <row r="278" spans="1:10" x14ac:dyDescent="0.25">
      <c r="A278" s="241">
        <v>43385</v>
      </c>
      <c r="B278" s="242">
        <v>180177112</v>
      </c>
      <c r="C278" s="247">
        <v>2</v>
      </c>
      <c r="D278" s="246">
        <v>133613</v>
      </c>
      <c r="E278" s="244"/>
      <c r="F278" s="242"/>
      <c r="G278" s="246"/>
      <c r="H278" s="245"/>
      <c r="I278" s="245"/>
      <c r="J278" s="246"/>
    </row>
    <row r="279" spans="1:10" x14ac:dyDescent="0.25">
      <c r="A279" s="241">
        <v>43385</v>
      </c>
      <c r="B279" s="242">
        <v>180177164</v>
      </c>
      <c r="C279" s="247">
        <v>18</v>
      </c>
      <c r="D279" s="246">
        <v>1790250</v>
      </c>
      <c r="E279" s="244"/>
      <c r="F279" s="242"/>
      <c r="G279" s="246"/>
      <c r="H279" s="245"/>
      <c r="I279" s="245"/>
      <c r="J279" s="246"/>
    </row>
    <row r="280" spans="1:10" x14ac:dyDescent="0.25">
      <c r="A280" s="241">
        <v>43386</v>
      </c>
      <c r="B280" s="242">
        <v>180177184</v>
      </c>
      <c r="C280" s="247">
        <v>1</v>
      </c>
      <c r="D280" s="246">
        <v>192150</v>
      </c>
      <c r="E280" s="244"/>
      <c r="F280" s="242"/>
      <c r="G280" s="246"/>
      <c r="H280" s="245"/>
      <c r="I280" s="245">
        <v>8097428</v>
      </c>
      <c r="J280" s="246" t="s">
        <v>17</v>
      </c>
    </row>
    <row r="281" spans="1:10" x14ac:dyDescent="0.25">
      <c r="A281" s="241">
        <v>43386</v>
      </c>
      <c r="B281" s="242">
        <v>180177211</v>
      </c>
      <c r="C281" s="247">
        <v>10</v>
      </c>
      <c r="D281" s="246">
        <v>1005900</v>
      </c>
      <c r="E281" s="244"/>
      <c r="F281" s="242"/>
      <c r="G281" s="246"/>
      <c r="H281" s="245"/>
      <c r="I281" s="245"/>
      <c r="J281" s="246"/>
    </row>
    <row r="282" spans="1:10" x14ac:dyDescent="0.25">
      <c r="A282" s="241">
        <v>43386</v>
      </c>
      <c r="B282" s="242">
        <v>180177231</v>
      </c>
      <c r="C282" s="247">
        <v>7</v>
      </c>
      <c r="D282" s="246">
        <v>761600</v>
      </c>
      <c r="E282" s="244"/>
      <c r="F282" s="242"/>
      <c r="G282" s="246"/>
      <c r="H282" s="245"/>
      <c r="I282" s="245"/>
      <c r="J282" s="246"/>
    </row>
    <row r="283" spans="1:10" x14ac:dyDescent="0.25">
      <c r="A283" s="241">
        <v>43388</v>
      </c>
      <c r="B283" s="242">
        <v>180177326</v>
      </c>
      <c r="C283" s="247">
        <v>8</v>
      </c>
      <c r="D283" s="246">
        <v>686175</v>
      </c>
      <c r="E283" s="244"/>
      <c r="F283" s="242"/>
      <c r="G283" s="246"/>
      <c r="H283" s="245"/>
      <c r="I283" s="245"/>
      <c r="J283" s="246"/>
    </row>
    <row r="284" spans="1:10" x14ac:dyDescent="0.25">
      <c r="A284" s="241">
        <v>43388</v>
      </c>
      <c r="B284" s="242">
        <v>180177373</v>
      </c>
      <c r="C284" s="247">
        <v>14</v>
      </c>
      <c r="D284" s="246">
        <v>1553125</v>
      </c>
      <c r="E284" s="244"/>
      <c r="F284" s="242"/>
      <c r="G284" s="246"/>
      <c r="H284" s="245"/>
      <c r="I284" s="245"/>
      <c r="J284" s="246"/>
    </row>
    <row r="285" spans="1:10" x14ac:dyDescent="0.25">
      <c r="A285" s="241">
        <v>43389</v>
      </c>
      <c r="B285" s="242">
        <v>180177382</v>
      </c>
      <c r="C285" s="247">
        <v>1</v>
      </c>
      <c r="D285" s="246">
        <v>97213</v>
      </c>
      <c r="E285" s="244"/>
      <c r="F285" s="242"/>
      <c r="G285" s="246"/>
      <c r="H285" s="245"/>
      <c r="I285" s="245"/>
      <c r="J285" s="246"/>
    </row>
    <row r="286" spans="1:10" x14ac:dyDescent="0.25">
      <c r="A286" s="241">
        <v>43389</v>
      </c>
      <c r="B286" s="242">
        <v>180177410</v>
      </c>
      <c r="C286" s="247">
        <v>9</v>
      </c>
      <c r="D286" s="246">
        <v>985775</v>
      </c>
      <c r="E286" s="244">
        <v>180045752</v>
      </c>
      <c r="F286" s="242">
        <v>2</v>
      </c>
      <c r="G286" s="246">
        <v>224088</v>
      </c>
      <c r="H286" s="245"/>
      <c r="I286" s="245"/>
      <c r="J286" s="246"/>
    </row>
    <row r="287" spans="1:10" x14ac:dyDescent="0.25">
      <c r="A287" s="241">
        <v>43389</v>
      </c>
      <c r="B287" s="242">
        <v>180177438</v>
      </c>
      <c r="C287" s="247">
        <v>9</v>
      </c>
      <c r="D287" s="246">
        <v>787938</v>
      </c>
      <c r="E287" s="244"/>
      <c r="F287" s="242"/>
      <c r="G287" s="246"/>
      <c r="H287" s="245"/>
      <c r="I287" s="245"/>
      <c r="J287" s="246"/>
    </row>
    <row r="288" spans="1:10" x14ac:dyDescent="0.25">
      <c r="A288" s="241">
        <v>43390</v>
      </c>
      <c r="B288" s="242">
        <v>180177476</v>
      </c>
      <c r="C288" s="247">
        <v>14</v>
      </c>
      <c r="D288" s="246">
        <v>1232438</v>
      </c>
      <c r="E288" s="244"/>
      <c r="F288" s="242"/>
      <c r="G288" s="246"/>
      <c r="H288" s="245"/>
      <c r="I288" s="245"/>
      <c r="J288" s="246"/>
    </row>
    <row r="289" spans="1:10" x14ac:dyDescent="0.25">
      <c r="A289" s="241">
        <v>43390</v>
      </c>
      <c r="B289" s="242">
        <v>180177517</v>
      </c>
      <c r="C289" s="247">
        <v>2</v>
      </c>
      <c r="D289" s="246">
        <v>248325</v>
      </c>
      <c r="E289" s="244"/>
      <c r="F289" s="242"/>
      <c r="G289" s="246"/>
      <c r="H289" s="245"/>
      <c r="I289" s="245"/>
      <c r="J289" s="246"/>
    </row>
    <row r="290" spans="1:10" x14ac:dyDescent="0.25">
      <c r="A290" s="241">
        <v>43391</v>
      </c>
      <c r="B290" s="242">
        <v>180177570</v>
      </c>
      <c r="C290" s="247">
        <v>6</v>
      </c>
      <c r="D290" s="246">
        <v>635688</v>
      </c>
      <c r="E290" s="244">
        <v>180045778</v>
      </c>
      <c r="F290" s="242">
        <v>1</v>
      </c>
      <c r="G290" s="246">
        <v>94063</v>
      </c>
      <c r="H290" s="245"/>
      <c r="I290" s="245"/>
      <c r="J290" s="246"/>
    </row>
    <row r="291" spans="1:10" x14ac:dyDescent="0.25">
      <c r="A291" s="241">
        <v>43391</v>
      </c>
      <c r="B291" s="242">
        <v>180177599</v>
      </c>
      <c r="C291" s="247">
        <v>4</v>
      </c>
      <c r="D291" s="246">
        <v>406350</v>
      </c>
      <c r="E291" s="244"/>
      <c r="F291" s="242"/>
      <c r="G291" s="246"/>
      <c r="H291" s="245"/>
      <c r="I291" s="245"/>
      <c r="J291" s="246"/>
    </row>
    <row r="292" spans="1:10" x14ac:dyDescent="0.25">
      <c r="A292" s="241">
        <v>43392</v>
      </c>
      <c r="B292" s="242">
        <v>180177639</v>
      </c>
      <c r="C292" s="247">
        <v>5</v>
      </c>
      <c r="D292" s="246">
        <v>603575</v>
      </c>
      <c r="E292" s="244"/>
      <c r="F292" s="242"/>
      <c r="G292" s="246"/>
      <c r="H292" s="245"/>
      <c r="I292" s="245"/>
      <c r="J292" s="246"/>
    </row>
    <row r="293" spans="1:10" x14ac:dyDescent="0.25">
      <c r="A293" s="241">
        <v>43392</v>
      </c>
      <c r="B293" s="242">
        <v>180177670</v>
      </c>
      <c r="C293" s="247">
        <v>7</v>
      </c>
      <c r="D293" s="246">
        <v>808238</v>
      </c>
      <c r="E293" s="244"/>
      <c r="F293" s="242"/>
      <c r="G293" s="246"/>
      <c r="H293" s="245"/>
      <c r="I293" s="245">
        <v>9494189</v>
      </c>
      <c r="J293" s="246" t="s">
        <v>17</v>
      </c>
    </row>
    <row r="294" spans="1:10" x14ac:dyDescent="0.25">
      <c r="A294" s="98">
        <v>43393</v>
      </c>
      <c r="B294" s="99">
        <v>180177725</v>
      </c>
      <c r="C294" s="100">
        <v>5</v>
      </c>
      <c r="D294" s="34">
        <v>533400</v>
      </c>
      <c r="E294" s="101"/>
      <c r="F294" s="99"/>
      <c r="G294" s="34"/>
      <c r="H294" s="102"/>
      <c r="I294" s="102"/>
      <c r="J294" s="34"/>
    </row>
    <row r="295" spans="1:10" x14ac:dyDescent="0.25">
      <c r="A295" s="98">
        <v>43393</v>
      </c>
      <c r="B295" s="99">
        <v>180177749</v>
      </c>
      <c r="C295" s="100">
        <v>3</v>
      </c>
      <c r="D295" s="34">
        <v>315350</v>
      </c>
      <c r="E295" s="101"/>
      <c r="F295" s="99"/>
      <c r="G295" s="34"/>
      <c r="H295" s="102"/>
      <c r="I295" s="102"/>
      <c r="J295" s="34"/>
    </row>
    <row r="296" spans="1:10" x14ac:dyDescent="0.25">
      <c r="A296" s="98">
        <v>43395</v>
      </c>
      <c r="B296" s="99">
        <v>180177832</v>
      </c>
      <c r="C296" s="100">
        <v>15</v>
      </c>
      <c r="D296" s="34">
        <v>1391425</v>
      </c>
      <c r="E296" s="101">
        <v>180045841</v>
      </c>
      <c r="F296" s="99">
        <v>2</v>
      </c>
      <c r="G296" s="34">
        <v>205625</v>
      </c>
      <c r="H296" s="102"/>
      <c r="I296" s="102"/>
      <c r="J296" s="34"/>
    </row>
    <row r="297" spans="1:10" x14ac:dyDescent="0.25">
      <c r="A297" s="98">
        <v>43395</v>
      </c>
      <c r="B297" s="99">
        <v>180177873</v>
      </c>
      <c r="C297" s="100">
        <v>11</v>
      </c>
      <c r="D297" s="34">
        <v>1503863</v>
      </c>
      <c r="E297" s="101"/>
      <c r="F297" s="99"/>
      <c r="G297" s="34"/>
      <c r="H297" s="102"/>
      <c r="I297" s="102"/>
      <c r="J297" s="34"/>
    </row>
    <row r="298" spans="1:10" x14ac:dyDescent="0.25">
      <c r="A298" s="98">
        <v>43396</v>
      </c>
      <c r="B298" s="99">
        <v>180177914</v>
      </c>
      <c r="C298" s="100">
        <v>4</v>
      </c>
      <c r="D298" s="34">
        <v>365663</v>
      </c>
      <c r="E298" s="101"/>
      <c r="F298" s="99"/>
      <c r="G298" s="34"/>
      <c r="H298" s="102"/>
      <c r="I298" s="102"/>
      <c r="J298" s="34"/>
    </row>
    <row r="299" spans="1:10" x14ac:dyDescent="0.25">
      <c r="A299" s="98">
        <v>43396</v>
      </c>
      <c r="B299" s="99">
        <v>180177950</v>
      </c>
      <c r="C299" s="100">
        <v>3</v>
      </c>
      <c r="D299" s="34">
        <v>345363</v>
      </c>
      <c r="E299" s="101"/>
      <c r="F299" s="99"/>
      <c r="G299" s="34"/>
      <c r="H299" s="102"/>
      <c r="I299" s="102"/>
      <c r="J299" s="34"/>
    </row>
    <row r="300" spans="1:10" x14ac:dyDescent="0.25">
      <c r="A300" s="98">
        <v>43396</v>
      </c>
      <c r="B300" s="99">
        <v>180177962</v>
      </c>
      <c r="C300" s="100">
        <v>1</v>
      </c>
      <c r="D300" s="34">
        <v>95725</v>
      </c>
      <c r="E300" s="101"/>
      <c r="F300" s="99"/>
      <c r="G300" s="34"/>
      <c r="H300" s="102"/>
      <c r="I300" s="102"/>
      <c r="J300" s="34"/>
    </row>
    <row r="301" spans="1:10" x14ac:dyDescent="0.25">
      <c r="A301" s="235"/>
      <c r="B301" s="234"/>
      <c r="C301" s="240"/>
      <c r="D301" s="236"/>
      <c r="E301" s="237"/>
      <c r="F301" s="234"/>
      <c r="G301" s="236"/>
      <c r="H301" s="239"/>
      <c r="I301" s="239"/>
      <c r="J301" s="236"/>
    </row>
    <row r="302" spans="1:10" x14ac:dyDescent="0.25">
      <c r="A302" s="235"/>
      <c r="B302" s="223" t="s">
        <v>11</v>
      </c>
      <c r="C302" s="232">
        <f>SUM(C8:C301)</f>
        <v>1913</v>
      </c>
      <c r="D302" s="224"/>
      <c r="E302" s="223" t="s">
        <v>11</v>
      </c>
      <c r="F302" s="223">
        <f>SUM(F8:F301)</f>
        <v>227</v>
      </c>
      <c r="G302" s="224">
        <f>SUM(G8:G301)</f>
        <v>24478741</v>
      </c>
      <c r="H302" s="239"/>
      <c r="I302" s="239"/>
      <c r="J302" s="236"/>
    </row>
    <row r="303" spans="1:10" x14ac:dyDescent="0.25">
      <c r="A303" s="235"/>
      <c r="B303" s="223"/>
      <c r="C303" s="232"/>
      <c r="D303" s="224"/>
      <c r="E303" s="237"/>
      <c r="F303" s="234"/>
      <c r="G303" s="236"/>
      <c r="H303" s="239"/>
      <c r="I303" s="239"/>
      <c r="J303" s="236"/>
    </row>
    <row r="304" spans="1:10" x14ac:dyDescent="0.25">
      <c r="A304" s="225"/>
      <c r="B304" s="226"/>
      <c r="C304" s="240"/>
      <c r="D304" s="236"/>
      <c r="E304" s="223"/>
      <c r="F304" s="234"/>
      <c r="G304" s="411" t="s">
        <v>12</v>
      </c>
      <c r="H304" s="411"/>
      <c r="I304" s="239"/>
      <c r="J304" s="227">
        <f>SUM(D8:D301)</f>
        <v>185523355</v>
      </c>
    </row>
    <row r="305" spans="1:16" x14ac:dyDescent="0.25">
      <c r="A305" s="235"/>
      <c r="B305" s="234"/>
      <c r="C305" s="240"/>
      <c r="D305" s="236"/>
      <c r="E305" s="223"/>
      <c r="F305" s="234"/>
      <c r="G305" s="411" t="s">
        <v>13</v>
      </c>
      <c r="H305" s="411"/>
      <c r="I305" s="239"/>
      <c r="J305" s="227">
        <f>SUM(G8:G301)</f>
        <v>24478741</v>
      </c>
    </row>
    <row r="306" spans="1:16" x14ac:dyDescent="0.25">
      <c r="A306" s="228"/>
      <c r="B306" s="237"/>
      <c r="C306" s="240"/>
      <c r="D306" s="236"/>
      <c r="E306" s="237"/>
      <c r="F306" s="234"/>
      <c r="G306" s="411" t="s">
        <v>14</v>
      </c>
      <c r="H306" s="411"/>
      <c r="I306" s="41"/>
      <c r="J306" s="229">
        <f>J304-J305</f>
        <v>161044614</v>
      </c>
    </row>
    <row r="307" spans="1:16" x14ac:dyDescent="0.25">
      <c r="A307" s="235"/>
      <c r="B307" s="230"/>
      <c r="C307" s="240"/>
      <c r="D307" s="231"/>
      <c r="E307" s="237"/>
      <c r="F307" s="223"/>
      <c r="G307" s="411" t="s">
        <v>15</v>
      </c>
      <c r="H307" s="411"/>
      <c r="I307" s="239"/>
      <c r="J307" s="227">
        <f>SUM(H8:H303)</f>
        <v>375000</v>
      </c>
    </row>
    <row r="308" spans="1:16" x14ac:dyDescent="0.25">
      <c r="A308" s="235"/>
      <c r="B308" s="230"/>
      <c r="C308" s="240"/>
      <c r="D308" s="231"/>
      <c r="E308" s="237"/>
      <c r="F308" s="223"/>
      <c r="G308" s="411" t="s">
        <v>16</v>
      </c>
      <c r="H308" s="411"/>
      <c r="I308" s="239"/>
      <c r="J308" s="227">
        <f>J306+J307</f>
        <v>161419614</v>
      </c>
    </row>
    <row r="309" spans="1:16" x14ac:dyDescent="0.25">
      <c r="A309" s="235"/>
      <c r="B309" s="230"/>
      <c r="C309" s="240"/>
      <c r="D309" s="231"/>
      <c r="E309" s="237"/>
      <c r="F309" s="234"/>
      <c r="G309" s="411" t="s">
        <v>5</v>
      </c>
      <c r="H309" s="411"/>
      <c r="I309" s="239"/>
      <c r="J309" s="227">
        <f>SUM(I8:I303)</f>
        <v>157074462</v>
      </c>
    </row>
    <row r="310" spans="1:16" x14ac:dyDescent="0.25">
      <c r="A310" s="235"/>
      <c r="B310" s="230"/>
      <c r="C310" s="240"/>
      <c r="D310" s="231"/>
      <c r="E310" s="237"/>
      <c r="F310" s="234"/>
      <c r="G310" s="411" t="s">
        <v>32</v>
      </c>
      <c r="H310" s="411"/>
      <c r="I310" s="240" t="str">
        <f>IF(J310&gt;0,"SALDO",IF(J310&lt;0,"PIUTANG",IF(J310=0,"LUNAS")))</f>
        <v>PIUTANG</v>
      </c>
      <c r="J310" s="227">
        <f>J309-J308</f>
        <v>-4345152</v>
      </c>
    </row>
    <row r="311" spans="1:16" x14ac:dyDescent="0.25">
      <c r="F311" s="219"/>
      <c r="G311" s="219"/>
      <c r="J311" s="219"/>
    </row>
    <row r="312" spans="1:16" x14ac:dyDescent="0.25">
      <c r="C312" s="219"/>
      <c r="D312" s="219"/>
      <c r="F312" s="219"/>
      <c r="G312" s="219"/>
      <c r="J312" s="219"/>
      <c r="L312" s="233"/>
      <c r="M312" s="233"/>
      <c r="N312" s="233"/>
      <c r="O312" s="233"/>
      <c r="P312" s="233"/>
    </row>
    <row r="313" spans="1:16" x14ac:dyDescent="0.25">
      <c r="C313" s="219"/>
      <c r="D313" s="219"/>
      <c r="F313" s="219"/>
      <c r="G313" s="219"/>
      <c r="J313" s="219"/>
      <c r="L313" s="233"/>
      <c r="M313" s="233"/>
      <c r="N313" s="233"/>
      <c r="O313" s="233"/>
      <c r="P313" s="233"/>
    </row>
    <row r="314" spans="1:16" x14ac:dyDescent="0.25">
      <c r="C314" s="219"/>
      <c r="D314" s="219"/>
      <c r="F314" s="219"/>
      <c r="G314" s="219"/>
      <c r="J314" s="219"/>
      <c r="L314" s="233"/>
      <c r="M314" s="233"/>
      <c r="N314" s="233"/>
      <c r="O314" s="233"/>
      <c r="P314" s="233"/>
    </row>
    <row r="315" spans="1:16" x14ac:dyDescent="0.25">
      <c r="C315" s="219"/>
      <c r="D315" s="219"/>
      <c r="F315" s="219"/>
      <c r="G315" s="219"/>
      <c r="J315" s="219"/>
      <c r="L315" s="233"/>
      <c r="M315" s="233"/>
      <c r="N315" s="233"/>
      <c r="O315" s="233"/>
      <c r="P315" s="233"/>
    </row>
    <row r="316" spans="1:16" x14ac:dyDescent="0.25">
      <c r="C316" s="219"/>
      <c r="D316" s="219"/>
      <c r="L316" s="233"/>
      <c r="M316" s="233"/>
      <c r="N316" s="233"/>
      <c r="O316" s="233"/>
      <c r="P316" s="233"/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10:H310"/>
    <mergeCell ref="G304:H304"/>
    <mergeCell ref="G305:H305"/>
    <mergeCell ref="G306:H306"/>
    <mergeCell ref="G307:H307"/>
    <mergeCell ref="G308:H308"/>
    <mergeCell ref="G309:H309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3"/>
  <dimension ref="A1:J241"/>
  <sheetViews>
    <sheetView workbookViewId="0">
      <pane ySplit="7" topLeftCell="A36" activePane="bottomLeft" state="frozen"/>
      <selection pane="bottomLeft" activeCell="B49" sqref="B49"/>
    </sheetView>
  </sheetViews>
  <sheetFormatPr defaultRowHeight="15" x14ac:dyDescent="0.25"/>
  <cols>
    <col min="1" max="1" width="9.28515625" style="233" customWidth="1"/>
    <col min="2" max="2" width="11.85546875" style="233" bestFit="1" customWidth="1"/>
    <col min="3" max="3" width="7" style="222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2.42578125" style="233" customWidth="1"/>
    <col min="8" max="8" width="11.7109375" style="219" customWidth="1"/>
    <col min="9" max="9" width="15.28515625" style="219" customWidth="1"/>
    <col min="10" max="10" width="22.7109375" style="233" customWidth="1"/>
    <col min="11" max="16384" width="9.140625" style="233"/>
  </cols>
  <sheetData>
    <row r="1" spans="1:10" x14ac:dyDescent="0.25">
      <c r="A1" s="218" t="s">
        <v>0</v>
      </c>
      <c r="B1" s="218"/>
      <c r="C1" s="221" t="s">
        <v>187</v>
      </c>
      <c r="D1" s="218"/>
      <c r="E1" s="218"/>
      <c r="F1" s="405" t="s">
        <v>22</v>
      </c>
      <c r="G1" s="405"/>
      <c r="H1" s="405"/>
      <c r="I1" s="220"/>
      <c r="J1" s="218"/>
    </row>
    <row r="2" spans="1:10" x14ac:dyDescent="0.25">
      <c r="A2" s="218" t="s">
        <v>1</v>
      </c>
      <c r="B2" s="218"/>
      <c r="C2" s="221" t="s">
        <v>92</v>
      </c>
      <c r="D2" s="218"/>
      <c r="E2" s="218"/>
      <c r="F2" s="405" t="s">
        <v>21</v>
      </c>
      <c r="G2" s="405"/>
      <c r="H2" s="405"/>
      <c r="I2" s="220">
        <f>J235*-1</f>
        <v>107370</v>
      </c>
      <c r="J2" s="218"/>
    </row>
    <row r="3" spans="1:10" x14ac:dyDescent="0.25">
      <c r="A3" s="218" t="s">
        <v>115</v>
      </c>
      <c r="B3" s="218"/>
      <c r="C3" s="221" t="s">
        <v>92</v>
      </c>
      <c r="D3" s="218"/>
      <c r="E3" s="218"/>
      <c r="F3" s="377" t="s">
        <v>117</v>
      </c>
      <c r="G3" s="377"/>
      <c r="H3" s="377" t="s">
        <v>131</v>
      </c>
      <c r="I3" s="278"/>
      <c r="J3" s="218"/>
    </row>
    <row r="5" spans="1:10" ht="19.5" x14ac:dyDescent="0.25">
      <c r="A5" s="439"/>
      <c r="B5" s="439"/>
      <c r="C5" s="439"/>
      <c r="D5" s="439"/>
      <c r="E5" s="439"/>
      <c r="F5" s="439"/>
      <c r="G5" s="439"/>
      <c r="H5" s="439"/>
      <c r="I5" s="439"/>
      <c r="J5" s="440"/>
    </row>
    <row r="6" spans="1:10" x14ac:dyDescent="0.25">
      <c r="A6" s="441" t="s">
        <v>2</v>
      </c>
      <c r="B6" s="443" t="s">
        <v>3</v>
      </c>
      <c r="C6" s="444"/>
      <c r="D6" s="444"/>
      <c r="E6" s="444"/>
      <c r="F6" s="444"/>
      <c r="G6" s="445"/>
      <c r="H6" s="446" t="s">
        <v>4</v>
      </c>
      <c r="I6" s="448" t="s">
        <v>5</v>
      </c>
      <c r="J6" s="420" t="s">
        <v>6</v>
      </c>
    </row>
    <row r="7" spans="1:10" x14ac:dyDescent="0.25">
      <c r="A7" s="442"/>
      <c r="B7" s="378" t="s">
        <v>7</v>
      </c>
      <c r="C7" s="380" t="s">
        <v>8</v>
      </c>
      <c r="D7" s="379" t="s">
        <v>9</v>
      </c>
      <c r="E7" s="378" t="s">
        <v>10</v>
      </c>
      <c r="F7" s="378" t="s">
        <v>8</v>
      </c>
      <c r="G7" s="379" t="s">
        <v>9</v>
      </c>
      <c r="H7" s="447"/>
      <c r="I7" s="449"/>
      <c r="J7" s="421"/>
    </row>
    <row r="8" spans="1:10" x14ac:dyDescent="0.25">
      <c r="A8" s="241">
        <v>43333</v>
      </c>
      <c r="B8" s="242">
        <v>18000044</v>
      </c>
      <c r="C8" s="247">
        <v>1</v>
      </c>
      <c r="D8" s="246">
        <v>59850</v>
      </c>
      <c r="E8" s="244"/>
      <c r="F8" s="242"/>
      <c r="G8" s="246"/>
      <c r="H8" s="245"/>
      <c r="I8" s="245"/>
      <c r="J8" s="246"/>
    </row>
    <row r="9" spans="1:10" x14ac:dyDescent="0.25">
      <c r="A9" s="241">
        <v>43342</v>
      </c>
      <c r="B9" s="242">
        <v>18000045</v>
      </c>
      <c r="C9" s="247">
        <v>1</v>
      </c>
      <c r="D9" s="246">
        <v>70740</v>
      </c>
      <c r="E9" s="244"/>
      <c r="F9" s="242"/>
      <c r="G9" s="246"/>
      <c r="H9" s="245"/>
      <c r="I9" s="245"/>
      <c r="J9" s="246"/>
    </row>
    <row r="10" spans="1:10" x14ac:dyDescent="0.25">
      <c r="A10" s="241">
        <v>43346</v>
      </c>
      <c r="B10" s="242">
        <v>18000034</v>
      </c>
      <c r="C10" s="247">
        <v>1</v>
      </c>
      <c r="D10" s="246">
        <v>72000</v>
      </c>
      <c r="E10" s="244"/>
      <c r="F10" s="242"/>
      <c r="G10" s="246"/>
      <c r="H10" s="245"/>
      <c r="I10" s="245"/>
      <c r="J10" s="246"/>
    </row>
    <row r="11" spans="1:10" x14ac:dyDescent="0.25">
      <c r="A11" s="241">
        <v>43347</v>
      </c>
      <c r="B11" s="242">
        <v>18000037</v>
      </c>
      <c r="C11" s="247">
        <v>1</v>
      </c>
      <c r="D11" s="246">
        <v>70425</v>
      </c>
      <c r="E11" s="244"/>
      <c r="F11" s="242"/>
      <c r="G11" s="246"/>
      <c r="H11" s="245"/>
      <c r="I11" s="245"/>
      <c r="J11" s="246"/>
    </row>
    <row r="12" spans="1:10" x14ac:dyDescent="0.25">
      <c r="A12" s="241">
        <v>43350</v>
      </c>
      <c r="B12" s="242">
        <v>18000041</v>
      </c>
      <c r="C12" s="247">
        <v>1</v>
      </c>
      <c r="D12" s="246">
        <v>70425</v>
      </c>
      <c r="E12" s="244"/>
      <c r="F12" s="242"/>
      <c r="G12" s="246"/>
      <c r="H12" s="245"/>
      <c r="I12" s="245"/>
      <c r="J12" s="246"/>
    </row>
    <row r="13" spans="1:10" x14ac:dyDescent="0.25">
      <c r="A13" s="241">
        <v>43350</v>
      </c>
      <c r="B13" s="242">
        <v>18000043</v>
      </c>
      <c r="C13" s="247">
        <v>1</v>
      </c>
      <c r="D13" s="246">
        <v>42930</v>
      </c>
      <c r="E13" s="244"/>
      <c r="F13" s="242"/>
      <c r="G13" s="246"/>
      <c r="H13" s="245"/>
      <c r="I13" s="245">
        <v>386370</v>
      </c>
      <c r="J13" s="246" t="s">
        <v>17</v>
      </c>
    </row>
    <row r="14" spans="1:10" x14ac:dyDescent="0.25">
      <c r="A14" s="241">
        <v>43353</v>
      </c>
      <c r="B14" s="242">
        <v>18000049</v>
      </c>
      <c r="C14" s="247">
        <v>1</v>
      </c>
      <c r="D14" s="246">
        <v>65835</v>
      </c>
      <c r="E14" s="244"/>
      <c r="F14" s="242"/>
      <c r="G14" s="246"/>
      <c r="H14" s="245"/>
      <c r="I14" s="245"/>
      <c r="J14" s="246"/>
    </row>
    <row r="15" spans="1:10" x14ac:dyDescent="0.25">
      <c r="A15" s="241">
        <v>43353</v>
      </c>
      <c r="B15" s="242">
        <v>18000051</v>
      </c>
      <c r="C15" s="247">
        <v>1</v>
      </c>
      <c r="D15" s="246">
        <v>150750</v>
      </c>
      <c r="E15" s="244"/>
      <c r="F15" s="242"/>
      <c r="G15" s="246"/>
      <c r="H15" s="245"/>
      <c r="I15" s="245">
        <v>216585</v>
      </c>
      <c r="J15" s="246" t="s">
        <v>17</v>
      </c>
    </row>
    <row r="16" spans="1:10" x14ac:dyDescent="0.25">
      <c r="A16" s="241">
        <v>43358</v>
      </c>
      <c r="B16" s="242">
        <v>18000061</v>
      </c>
      <c r="C16" s="247">
        <v>1</v>
      </c>
      <c r="D16" s="246">
        <v>64575</v>
      </c>
      <c r="E16" s="244"/>
      <c r="F16" s="242"/>
      <c r="G16" s="246"/>
      <c r="H16" s="245"/>
      <c r="I16" s="245"/>
      <c r="J16" s="246"/>
    </row>
    <row r="17" spans="1:10" x14ac:dyDescent="0.25">
      <c r="A17" s="241">
        <v>43360</v>
      </c>
      <c r="B17" s="242">
        <v>18000063</v>
      </c>
      <c r="C17" s="247">
        <v>1</v>
      </c>
      <c r="D17" s="246">
        <v>52155</v>
      </c>
      <c r="E17" s="244"/>
      <c r="F17" s="242"/>
      <c r="G17" s="246"/>
      <c r="H17" s="245"/>
      <c r="I17" s="245"/>
      <c r="J17" s="246"/>
    </row>
    <row r="18" spans="1:10" x14ac:dyDescent="0.25">
      <c r="A18" s="241">
        <v>39710</v>
      </c>
      <c r="B18" s="242">
        <v>18000065</v>
      </c>
      <c r="C18" s="247">
        <v>1</v>
      </c>
      <c r="D18" s="246">
        <v>72000</v>
      </c>
      <c r="E18" s="244"/>
      <c r="F18" s="242"/>
      <c r="G18" s="246"/>
      <c r="H18" s="245"/>
      <c r="I18" s="245"/>
      <c r="J18" s="246"/>
    </row>
    <row r="19" spans="1:10" x14ac:dyDescent="0.25">
      <c r="A19" s="241">
        <v>39710</v>
      </c>
      <c r="B19" s="242">
        <v>18000068</v>
      </c>
      <c r="C19" s="247">
        <v>1</v>
      </c>
      <c r="D19" s="246">
        <v>105750</v>
      </c>
      <c r="E19" s="244"/>
      <c r="F19" s="242"/>
      <c r="G19" s="246"/>
      <c r="H19" s="245"/>
      <c r="I19" s="245"/>
      <c r="J19" s="246"/>
    </row>
    <row r="20" spans="1:10" x14ac:dyDescent="0.25">
      <c r="A20" s="241">
        <v>43363</v>
      </c>
      <c r="B20" s="242">
        <v>18000069</v>
      </c>
      <c r="C20" s="247">
        <v>1</v>
      </c>
      <c r="D20" s="246">
        <v>55800</v>
      </c>
      <c r="E20" s="244" t="s">
        <v>216</v>
      </c>
      <c r="F20" s="242">
        <v>1</v>
      </c>
      <c r="G20" s="246">
        <v>112500</v>
      </c>
      <c r="H20" s="245"/>
      <c r="I20" s="245">
        <v>237780</v>
      </c>
      <c r="J20" s="246" t="s">
        <v>17</v>
      </c>
    </row>
    <row r="21" spans="1:10" x14ac:dyDescent="0.25">
      <c r="A21" s="241">
        <v>43368</v>
      </c>
      <c r="B21" s="242">
        <v>18000079</v>
      </c>
      <c r="C21" s="247">
        <v>1</v>
      </c>
      <c r="D21" s="246">
        <v>57870</v>
      </c>
      <c r="E21" s="244"/>
      <c r="F21" s="242"/>
      <c r="G21" s="246"/>
      <c r="H21" s="245"/>
      <c r="I21" s="245"/>
      <c r="J21" s="246"/>
    </row>
    <row r="22" spans="1:10" x14ac:dyDescent="0.25">
      <c r="A22" s="241">
        <v>43371</v>
      </c>
      <c r="B22" s="242">
        <v>18000083</v>
      </c>
      <c r="C22" s="247">
        <v>3</v>
      </c>
      <c r="D22" s="246">
        <v>175185</v>
      </c>
      <c r="E22" s="244"/>
      <c r="F22" s="242"/>
      <c r="G22" s="246"/>
      <c r="H22" s="245"/>
      <c r="I22" s="245">
        <v>233055</v>
      </c>
      <c r="J22" s="246" t="s">
        <v>17</v>
      </c>
    </row>
    <row r="23" spans="1:10" x14ac:dyDescent="0.25">
      <c r="A23" s="241">
        <v>43372</v>
      </c>
      <c r="B23" s="242">
        <v>18000084</v>
      </c>
      <c r="C23" s="247">
        <v>1</v>
      </c>
      <c r="D23" s="246">
        <v>54900</v>
      </c>
      <c r="E23" s="244"/>
      <c r="F23" s="242"/>
      <c r="G23" s="246"/>
      <c r="H23" s="245"/>
      <c r="I23" s="245"/>
      <c r="J23" s="246"/>
    </row>
    <row r="24" spans="1:10" x14ac:dyDescent="0.25">
      <c r="A24" s="241">
        <v>43374</v>
      </c>
      <c r="B24" s="242">
        <v>18000088</v>
      </c>
      <c r="C24" s="247">
        <v>1</v>
      </c>
      <c r="D24" s="246">
        <v>70425</v>
      </c>
      <c r="E24" s="244"/>
      <c r="F24" s="242"/>
      <c r="G24" s="246"/>
      <c r="H24" s="245"/>
      <c r="I24" s="245"/>
      <c r="J24" s="246"/>
    </row>
    <row r="25" spans="1:10" x14ac:dyDescent="0.25">
      <c r="A25" s="241">
        <v>43375</v>
      </c>
      <c r="B25" s="242">
        <v>18000089</v>
      </c>
      <c r="C25" s="247">
        <v>4</v>
      </c>
      <c r="D25" s="246">
        <v>204660</v>
      </c>
      <c r="E25" s="244"/>
      <c r="F25" s="242"/>
      <c r="G25" s="246"/>
      <c r="H25" s="245"/>
      <c r="I25" s="245"/>
      <c r="J25" s="246"/>
    </row>
    <row r="26" spans="1:10" x14ac:dyDescent="0.25">
      <c r="A26" s="241">
        <v>43377</v>
      </c>
      <c r="B26" s="242">
        <v>18000095</v>
      </c>
      <c r="C26" s="247">
        <v>1</v>
      </c>
      <c r="D26" s="246">
        <v>75420</v>
      </c>
      <c r="E26" s="244"/>
      <c r="F26" s="242"/>
      <c r="G26" s="246"/>
      <c r="H26" s="245"/>
      <c r="I26" s="245"/>
      <c r="J26" s="246"/>
    </row>
    <row r="27" spans="1:10" x14ac:dyDescent="0.25">
      <c r="A27" s="241">
        <v>43377</v>
      </c>
      <c r="B27" s="242">
        <v>18000097</v>
      </c>
      <c r="C27" s="247">
        <v>1</v>
      </c>
      <c r="D27" s="246">
        <v>49500</v>
      </c>
      <c r="E27" s="244"/>
      <c r="F27" s="242"/>
      <c r="G27" s="246"/>
      <c r="H27" s="245"/>
      <c r="I27" s="245"/>
      <c r="J27" s="246"/>
    </row>
    <row r="28" spans="1:10" x14ac:dyDescent="0.25">
      <c r="A28" s="241">
        <v>43378</v>
      </c>
      <c r="B28" s="242">
        <v>18000099</v>
      </c>
      <c r="C28" s="247">
        <v>3</v>
      </c>
      <c r="D28" s="246">
        <v>183825</v>
      </c>
      <c r="E28" s="244"/>
      <c r="F28" s="242"/>
      <c r="G28" s="246"/>
      <c r="H28" s="245"/>
      <c r="I28" s="245">
        <v>638730</v>
      </c>
      <c r="J28" s="246" t="s">
        <v>17</v>
      </c>
    </row>
    <row r="29" spans="1:10" x14ac:dyDescent="0.25">
      <c r="A29" s="241">
        <v>43379</v>
      </c>
      <c r="B29" s="242">
        <v>18000100</v>
      </c>
      <c r="C29" s="247">
        <v>3</v>
      </c>
      <c r="D29" s="246">
        <v>247320</v>
      </c>
      <c r="E29" s="244"/>
      <c r="F29" s="242"/>
      <c r="G29" s="246"/>
      <c r="H29" s="245"/>
      <c r="I29" s="245"/>
      <c r="J29" s="246"/>
    </row>
    <row r="30" spans="1:10" x14ac:dyDescent="0.25">
      <c r="A30" s="241">
        <v>43381</v>
      </c>
      <c r="B30" s="242">
        <v>18000101</v>
      </c>
      <c r="C30" s="247">
        <v>1</v>
      </c>
      <c r="D30" s="246">
        <v>65835</v>
      </c>
      <c r="E30" s="244"/>
      <c r="F30" s="242"/>
      <c r="G30" s="246"/>
      <c r="H30" s="245"/>
      <c r="I30" s="245"/>
      <c r="J30" s="246"/>
    </row>
    <row r="31" spans="1:10" x14ac:dyDescent="0.25">
      <c r="A31" s="241">
        <v>43381</v>
      </c>
      <c r="B31" s="242">
        <v>18000102</v>
      </c>
      <c r="C31" s="247">
        <v>1</v>
      </c>
      <c r="D31" s="246">
        <v>70425</v>
      </c>
      <c r="E31" s="244"/>
      <c r="F31" s="242"/>
      <c r="G31" s="246"/>
      <c r="H31" s="245"/>
      <c r="I31" s="245"/>
      <c r="J31" s="246"/>
    </row>
    <row r="32" spans="1:10" x14ac:dyDescent="0.25">
      <c r="A32" s="241">
        <v>43382</v>
      </c>
      <c r="B32" s="242">
        <v>18000103</v>
      </c>
      <c r="C32" s="247">
        <v>2</v>
      </c>
      <c r="D32" s="246">
        <v>215460</v>
      </c>
      <c r="E32" s="244"/>
      <c r="F32" s="242"/>
      <c r="G32" s="246"/>
      <c r="H32" s="245"/>
      <c r="I32" s="245"/>
      <c r="J32" s="246"/>
    </row>
    <row r="33" spans="1:10" x14ac:dyDescent="0.25">
      <c r="A33" s="241">
        <v>43382</v>
      </c>
      <c r="B33" s="242">
        <v>18000105</v>
      </c>
      <c r="C33" s="247">
        <v>2</v>
      </c>
      <c r="D33" s="246">
        <v>111030</v>
      </c>
      <c r="E33" s="244"/>
      <c r="F33" s="242"/>
      <c r="G33" s="246"/>
      <c r="H33" s="245"/>
      <c r="I33" s="245"/>
      <c r="J33" s="246"/>
    </row>
    <row r="34" spans="1:10" x14ac:dyDescent="0.25">
      <c r="A34" s="241">
        <v>43383</v>
      </c>
      <c r="B34" s="242">
        <v>18000106</v>
      </c>
      <c r="C34" s="247">
        <v>1</v>
      </c>
      <c r="D34" s="246">
        <v>70200</v>
      </c>
      <c r="E34" s="244"/>
      <c r="F34" s="242"/>
      <c r="G34" s="246"/>
      <c r="H34" s="245"/>
      <c r="I34" s="245"/>
      <c r="J34" s="246"/>
    </row>
    <row r="35" spans="1:10" x14ac:dyDescent="0.25">
      <c r="A35" s="241">
        <v>43383</v>
      </c>
      <c r="B35" s="242">
        <v>18000107</v>
      </c>
      <c r="C35" s="247">
        <v>1</v>
      </c>
      <c r="D35" s="246">
        <v>105750</v>
      </c>
      <c r="E35" s="244"/>
      <c r="F35" s="242"/>
      <c r="G35" s="246"/>
      <c r="H35" s="245"/>
      <c r="I35" s="245"/>
      <c r="J35" s="246"/>
    </row>
    <row r="36" spans="1:10" x14ac:dyDescent="0.25">
      <c r="A36" s="241">
        <v>43384</v>
      </c>
      <c r="B36" s="242">
        <v>18000109</v>
      </c>
      <c r="C36" s="247">
        <v>1</v>
      </c>
      <c r="D36" s="246">
        <v>49500</v>
      </c>
      <c r="E36" s="244"/>
      <c r="F36" s="242"/>
      <c r="G36" s="246"/>
      <c r="H36" s="245"/>
      <c r="I36" s="245"/>
      <c r="J36" s="246"/>
    </row>
    <row r="37" spans="1:10" x14ac:dyDescent="0.25">
      <c r="A37" s="241">
        <v>43385</v>
      </c>
      <c r="B37" s="242">
        <v>18000110</v>
      </c>
      <c r="C37" s="247">
        <v>1</v>
      </c>
      <c r="D37" s="246">
        <v>105750</v>
      </c>
      <c r="E37" s="244"/>
      <c r="F37" s="242"/>
      <c r="G37" s="246"/>
      <c r="H37" s="245"/>
      <c r="I37" s="245"/>
      <c r="J37" s="246"/>
    </row>
    <row r="38" spans="1:10" x14ac:dyDescent="0.25">
      <c r="A38" s="241">
        <v>43385</v>
      </c>
      <c r="B38" s="242">
        <v>18000111</v>
      </c>
      <c r="C38" s="247">
        <v>6</v>
      </c>
      <c r="D38" s="246">
        <v>378945</v>
      </c>
      <c r="E38" s="244"/>
      <c r="F38" s="242"/>
      <c r="G38" s="246"/>
      <c r="H38" s="245"/>
      <c r="I38" s="245">
        <v>1420215</v>
      </c>
      <c r="J38" s="246" t="s">
        <v>17</v>
      </c>
    </row>
    <row r="39" spans="1:10" x14ac:dyDescent="0.25">
      <c r="A39" s="241">
        <v>43386</v>
      </c>
      <c r="B39" s="242">
        <v>18000113</v>
      </c>
      <c r="C39" s="247">
        <v>1</v>
      </c>
      <c r="D39" s="246">
        <v>42930</v>
      </c>
      <c r="E39" s="244" t="s">
        <v>227</v>
      </c>
      <c r="F39" s="242">
        <v>1</v>
      </c>
      <c r="G39" s="246">
        <v>79200</v>
      </c>
      <c r="H39" s="245"/>
      <c r="I39" s="245"/>
      <c r="J39" s="246"/>
    </row>
    <row r="40" spans="1:10" x14ac:dyDescent="0.25">
      <c r="A40" s="241">
        <v>43388</v>
      </c>
      <c r="B40" s="242">
        <v>18000114</v>
      </c>
      <c r="C40" s="247">
        <v>2</v>
      </c>
      <c r="D40" s="246">
        <v>149895</v>
      </c>
      <c r="E40" s="244"/>
      <c r="F40" s="242"/>
      <c r="G40" s="246"/>
      <c r="H40" s="245"/>
      <c r="I40" s="245"/>
      <c r="J40" s="246"/>
    </row>
    <row r="41" spans="1:10" x14ac:dyDescent="0.25">
      <c r="A41" s="241">
        <v>43388</v>
      </c>
      <c r="B41" s="242">
        <v>18000115</v>
      </c>
      <c r="C41" s="247">
        <v>4</v>
      </c>
      <c r="D41" s="246">
        <v>210930</v>
      </c>
      <c r="E41" s="244"/>
      <c r="F41" s="242"/>
      <c r="G41" s="246"/>
      <c r="H41" s="245"/>
      <c r="I41" s="245"/>
      <c r="J41" s="246"/>
    </row>
    <row r="42" spans="1:10" x14ac:dyDescent="0.25">
      <c r="A42" s="241">
        <v>43389</v>
      </c>
      <c r="B42" s="242">
        <v>18000116</v>
      </c>
      <c r="C42" s="247">
        <v>1</v>
      </c>
      <c r="D42" s="246">
        <v>75600</v>
      </c>
      <c r="E42" s="244"/>
      <c r="F42" s="242"/>
      <c r="G42" s="246"/>
      <c r="H42" s="245"/>
      <c r="I42" s="245"/>
      <c r="J42" s="246"/>
    </row>
    <row r="43" spans="1:10" x14ac:dyDescent="0.25">
      <c r="A43" s="241">
        <v>43389</v>
      </c>
      <c r="B43" s="242">
        <v>18000120</v>
      </c>
      <c r="C43" s="247">
        <v>2</v>
      </c>
      <c r="D43" s="246">
        <v>106868</v>
      </c>
      <c r="E43" s="244"/>
      <c r="F43" s="242"/>
      <c r="G43" s="246"/>
      <c r="H43" s="245"/>
      <c r="I43" s="245"/>
      <c r="J43" s="246"/>
    </row>
    <row r="44" spans="1:10" x14ac:dyDescent="0.25">
      <c r="A44" s="241">
        <v>43390</v>
      </c>
      <c r="B44" s="242">
        <v>18000122</v>
      </c>
      <c r="C44" s="247">
        <v>1</v>
      </c>
      <c r="D44" s="246">
        <v>63810</v>
      </c>
      <c r="E44" s="244"/>
      <c r="F44" s="242"/>
      <c r="G44" s="246"/>
      <c r="H44" s="245"/>
      <c r="I44" s="245"/>
      <c r="J44" s="246"/>
    </row>
    <row r="45" spans="1:10" x14ac:dyDescent="0.25">
      <c r="A45" s="241">
        <v>43390</v>
      </c>
      <c r="B45" s="242">
        <v>18000123</v>
      </c>
      <c r="C45" s="247">
        <v>2</v>
      </c>
      <c r="D45" s="246">
        <v>141885</v>
      </c>
      <c r="E45" s="244"/>
      <c r="F45" s="242"/>
      <c r="G45" s="246"/>
      <c r="H45" s="245"/>
      <c r="I45" s="245"/>
      <c r="J45" s="246"/>
    </row>
    <row r="46" spans="1:10" x14ac:dyDescent="0.25">
      <c r="A46" s="241">
        <v>43391</v>
      </c>
      <c r="B46" s="242">
        <v>18000124</v>
      </c>
      <c r="C46" s="247">
        <v>2</v>
      </c>
      <c r="D46" s="246">
        <v>121455</v>
      </c>
      <c r="E46" s="244"/>
      <c r="F46" s="242"/>
      <c r="G46" s="246"/>
      <c r="H46" s="245"/>
      <c r="I46" s="245"/>
      <c r="J46" s="246"/>
    </row>
    <row r="47" spans="1:10" x14ac:dyDescent="0.25">
      <c r="A47" s="241">
        <v>43391</v>
      </c>
      <c r="B47" s="242">
        <v>18000125</v>
      </c>
      <c r="C47" s="247">
        <v>3</v>
      </c>
      <c r="D47" s="246">
        <v>170640</v>
      </c>
      <c r="E47" s="244"/>
      <c r="F47" s="242"/>
      <c r="G47" s="246"/>
      <c r="H47" s="245"/>
      <c r="I47" s="245"/>
      <c r="J47" s="246"/>
    </row>
    <row r="48" spans="1:10" x14ac:dyDescent="0.25">
      <c r="A48" s="241">
        <v>43392</v>
      </c>
      <c r="B48" s="242">
        <v>18000126</v>
      </c>
      <c r="C48" s="247">
        <v>1</v>
      </c>
      <c r="D48" s="246">
        <v>72000</v>
      </c>
      <c r="E48" s="244"/>
      <c r="F48" s="242"/>
      <c r="G48" s="246"/>
      <c r="H48" s="245"/>
      <c r="I48" s="245"/>
      <c r="J48" s="246"/>
    </row>
    <row r="49" spans="1:10" x14ac:dyDescent="0.25">
      <c r="A49" s="241">
        <v>43392</v>
      </c>
      <c r="B49" s="242">
        <v>18000128</v>
      </c>
      <c r="C49" s="247">
        <v>1</v>
      </c>
      <c r="D49" s="246">
        <v>53685</v>
      </c>
      <c r="E49" s="244"/>
      <c r="F49" s="242"/>
      <c r="G49" s="246"/>
      <c r="H49" s="245"/>
      <c r="I49" s="245">
        <v>1130498</v>
      </c>
      <c r="J49" s="246" t="s">
        <v>17</v>
      </c>
    </row>
    <row r="50" spans="1:10" x14ac:dyDescent="0.25">
      <c r="A50" s="98">
        <v>43393</v>
      </c>
      <c r="B50" s="99">
        <v>18000129</v>
      </c>
      <c r="C50" s="100">
        <v>2</v>
      </c>
      <c r="D50" s="34">
        <v>107370</v>
      </c>
      <c r="E50" s="101"/>
      <c r="F50" s="99"/>
      <c r="G50" s="34"/>
      <c r="H50" s="102"/>
      <c r="I50" s="102"/>
      <c r="J50" s="34"/>
    </row>
    <row r="51" spans="1:10" x14ac:dyDescent="0.25">
      <c r="A51" s="98"/>
      <c r="B51" s="99"/>
      <c r="C51" s="100"/>
      <c r="D51" s="34"/>
      <c r="E51" s="101"/>
      <c r="F51" s="99"/>
      <c r="G51" s="34"/>
      <c r="H51" s="102"/>
      <c r="I51" s="102"/>
      <c r="J51" s="34"/>
    </row>
    <row r="52" spans="1:10" x14ac:dyDescent="0.25">
      <c r="A52" s="98"/>
      <c r="B52" s="99"/>
      <c r="C52" s="100"/>
      <c r="D52" s="34"/>
      <c r="E52" s="101"/>
      <c r="F52" s="99"/>
      <c r="G52" s="34"/>
      <c r="H52" s="102"/>
      <c r="I52" s="102"/>
      <c r="J52" s="34"/>
    </row>
    <row r="53" spans="1:10" x14ac:dyDescent="0.25">
      <c r="A53" s="98"/>
      <c r="B53" s="99"/>
      <c r="C53" s="100"/>
      <c r="D53" s="34"/>
      <c r="E53" s="101"/>
      <c r="F53" s="99"/>
      <c r="G53" s="34"/>
      <c r="H53" s="102"/>
      <c r="I53" s="102"/>
      <c r="J53" s="34"/>
    </row>
    <row r="54" spans="1:10" x14ac:dyDescent="0.25">
      <c r="A54" s="98"/>
      <c r="B54" s="99"/>
      <c r="C54" s="100"/>
      <c r="D54" s="34"/>
      <c r="E54" s="101"/>
      <c r="F54" s="99"/>
      <c r="G54" s="34"/>
      <c r="H54" s="102"/>
      <c r="I54" s="102"/>
      <c r="J54" s="34"/>
    </row>
    <row r="55" spans="1:10" x14ac:dyDescent="0.25">
      <c r="A55" s="98"/>
      <c r="B55" s="99"/>
      <c r="C55" s="100"/>
      <c r="D55" s="34"/>
      <c r="E55" s="101"/>
      <c r="F55" s="99"/>
      <c r="G55" s="34"/>
      <c r="H55" s="102"/>
      <c r="I55" s="102"/>
      <c r="J55" s="34"/>
    </row>
    <row r="56" spans="1:10" x14ac:dyDescent="0.25">
      <c r="A56" s="98"/>
      <c r="B56" s="99"/>
      <c r="C56" s="100"/>
      <c r="D56" s="34"/>
      <c r="E56" s="101"/>
      <c r="F56" s="99"/>
      <c r="G56" s="34"/>
      <c r="H56" s="102"/>
      <c r="I56" s="102"/>
      <c r="J56" s="34"/>
    </row>
    <row r="57" spans="1:10" x14ac:dyDescent="0.25">
      <c r="A57" s="98"/>
      <c r="B57" s="99"/>
      <c r="C57" s="100"/>
      <c r="D57" s="34"/>
      <c r="E57" s="101"/>
      <c r="F57" s="99"/>
      <c r="G57" s="34"/>
      <c r="H57" s="102"/>
      <c r="I57" s="102"/>
      <c r="J57" s="34"/>
    </row>
    <row r="58" spans="1:10" x14ac:dyDescent="0.25">
      <c r="A58" s="98"/>
      <c r="B58" s="99"/>
      <c r="C58" s="100"/>
      <c r="D58" s="34"/>
      <c r="E58" s="101"/>
      <c r="F58" s="99"/>
      <c r="G58" s="34"/>
      <c r="H58" s="102"/>
      <c r="I58" s="102"/>
      <c r="J58" s="34"/>
    </row>
    <row r="59" spans="1:10" x14ac:dyDescent="0.25">
      <c r="A59" s="98"/>
      <c r="B59" s="99"/>
      <c r="C59" s="100"/>
      <c r="D59" s="34"/>
      <c r="E59" s="101"/>
      <c r="F59" s="99"/>
      <c r="G59" s="34"/>
      <c r="H59" s="102"/>
      <c r="I59" s="102"/>
      <c r="J59" s="34"/>
    </row>
    <row r="60" spans="1:10" x14ac:dyDescent="0.25">
      <c r="A60" s="98"/>
      <c r="B60" s="99"/>
      <c r="C60" s="100"/>
      <c r="D60" s="34"/>
      <c r="E60" s="101"/>
      <c r="F60" s="99"/>
      <c r="G60" s="34"/>
      <c r="H60" s="102"/>
      <c r="I60" s="102"/>
      <c r="J60" s="34"/>
    </row>
    <row r="61" spans="1:10" x14ac:dyDescent="0.25">
      <c r="A61" s="98"/>
      <c r="B61" s="99"/>
      <c r="C61" s="100"/>
      <c r="D61" s="34"/>
      <c r="E61" s="101"/>
      <c r="F61" s="99"/>
      <c r="G61" s="34"/>
      <c r="H61" s="102"/>
      <c r="I61" s="102"/>
      <c r="J61" s="34"/>
    </row>
    <row r="62" spans="1:10" x14ac:dyDescent="0.25">
      <c r="A62" s="98"/>
      <c r="B62" s="99"/>
      <c r="C62" s="100"/>
      <c r="D62" s="34"/>
      <c r="E62" s="101"/>
      <c r="F62" s="99"/>
      <c r="G62" s="34"/>
      <c r="H62" s="102"/>
      <c r="I62" s="102"/>
      <c r="J62" s="34"/>
    </row>
    <row r="63" spans="1:10" x14ac:dyDescent="0.25">
      <c r="A63" s="98"/>
      <c r="B63" s="99"/>
      <c r="C63" s="100"/>
      <c r="D63" s="34"/>
      <c r="E63" s="101"/>
      <c r="F63" s="99"/>
      <c r="G63" s="34"/>
      <c r="H63" s="102"/>
      <c r="I63" s="102"/>
      <c r="J63" s="34"/>
    </row>
    <row r="64" spans="1:10" x14ac:dyDescent="0.25">
      <c r="A64" s="98"/>
      <c r="B64" s="99"/>
      <c r="C64" s="100"/>
      <c r="D64" s="34"/>
      <c r="E64" s="101"/>
      <c r="F64" s="99"/>
      <c r="G64" s="34"/>
      <c r="H64" s="102"/>
      <c r="I64" s="102"/>
      <c r="J64" s="34"/>
    </row>
    <row r="65" spans="1:10" x14ac:dyDescent="0.25">
      <c r="A65" s="98"/>
      <c r="B65" s="99"/>
      <c r="C65" s="100"/>
      <c r="D65" s="34"/>
      <c r="E65" s="101"/>
      <c r="F65" s="99"/>
      <c r="G65" s="34"/>
      <c r="H65" s="102"/>
      <c r="I65" s="102"/>
      <c r="J65" s="34"/>
    </row>
    <row r="66" spans="1:10" x14ac:dyDescent="0.25">
      <c r="A66" s="98"/>
      <c r="B66" s="99"/>
      <c r="C66" s="100"/>
      <c r="D66" s="34"/>
      <c r="E66" s="101"/>
      <c r="F66" s="99"/>
      <c r="G66" s="34"/>
      <c r="H66" s="102"/>
      <c r="I66" s="102"/>
      <c r="J66" s="34"/>
    </row>
    <row r="67" spans="1:10" x14ac:dyDescent="0.25">
      <c r="A67" s="98"/>
      <c r="B67" s="99"/>
      <c r="C67" s="100"/>
      <c r="D67" s="34"/>
      <c r="E67" s="101"/>
      <c r="F67" s="99"/>
      <c r="G67" s="34"/>
      <c r="H67" s="102"/>
      <c r="I67" s="102"/>
      <c r="J67" s="34"/>
    </row>
    <row r="68" spans="1:10" x14ac:dyDescent="0.25">
      <c r="A68" s="98"/>
      <c r="B68" s="99"/>
      <c r="C68" s="100"/>
      <c r="D68" s="34"/>
      <c r="E68" s="101"/>
      <c r="F68" s="99"/>
      <c r="G68" s="34"/>
      <c r="H68" s="102"/>
      <c r="I68" s="102"/>
      <c r="J68" s="34"/>
    </row>
    <row r="69" spans="1:10" x14ac:dyDescent="0.25">
      <c r="A69" s="98"/>
      <c r="B69" s="99"/>
      <c r="C69" s="100"/>
      <c r="D69" s="34"/>
      <c r="E69" s="101"/>
      <c r="F69" s="99"/>
      <c r="G69" s="34"/>
      <c r="H69" s="102"/>
      <c r="I69" s="102"/>
      <c r="J69" s="34"/>
    </row>
    <row r="70" spans="1:10" x14ac:dyDescent="0.25">
      <c r="A70" s="98"/>
      <c r="B70" s="99"/>
      <c r="C70" s="100"/>
      <c r="D70" s="34"/>
      <c r="E70" s="101"/>
      <c r="F70" s="99"/>
      <c r="G70" s="34"/>
      <c r="H70" s="102"/>
      <c r="I70" s="102"/>
      <c r="J70" s="34"/>
    </row>
    <row r="71" spans="1:10" x14ac:dyDescent="0.25">
      <c r="A71" s="98"/>
      <c r="B71" s="99"/>
      <c r="C71" s="100"/>
      <c r="D71" s="34"/>
      <c r="E71" s="101"/>
      <c r="F71" s="99"/>
      <c r="G71" s="34"/>
      <c r="H71" s="102"/>
      <c r="I71" s="102"/>
      <c r="J71" s="34"/>
    </row>
    <row r="72" spans="1:10" x14ac:dyDescent="0.25">
      <c r="A72" s="98"/>
      <c r="B72" s="99"/>
      <c r="C72" s="100"/>
      <c r="D72" s="34"/>
      <c r="E72" s="101"/>
      <c r="F72" s="99"/>
      <c r="G72" s="34"/>
      <c r="H72" s="102"/>
      <c r="I72" s="102"/>
      <c r="J72" s="34"/>
    </row>
    <row r="73" spans="1:10" x14ac:dyDescent="0.25">
      <c r="A73" s="98"/>
      <c r="B73" s="99"/>
      <c r="C73" s="100"/>
      <c r="D73" s="34"/>
      <c r="E73" s="101"/>
      <c r="F73" s="99"/>
      <c r="G73" s="34"/>
      <c r="H73" s="102"/>
      <c r="I73" s="102"/>
      <c r="J73" s="34"/>
    </row>
    <row r="74" spans="1:10" x14ac:dyDescent="0.25">
      <c r="A74" s="98"/>
      <c r="B74" s="99"/>
      <c r="C74" s="100"/>
      <c r="D74" s="34"/>
      <c r="E74" s="101"/>
      <c r="F74" s="99"/>
      <c r="G74" s="34"/>
      <c r="H74" s="102"/>
      <c r="I74" s="102"/>
      <c r="J74" s="34"/>
    </row>
    <row r="75" spans="1:10" x14ac:dyDescent="0.25">
      <c r="A75" s="98"/>
      <c r="B75" s="99"/>
      <c r="C75" s="100"/>
      <c r="D75" s="34"/>
      <c r="E75" s="101"/>
      <c r="F75" s="99"/>
      <c r="G75" s="34"/>
      <c r="H75" s="102"/>
      <c r="I75" s="102"/>
      <c r="J75" s="34"/>
    </row>
    <row r="76" spans="1:10" x14ac:dyDescent="0.25">
      <c r="A76" s="98"/>
      <c r="B76" s="99"/>
      <c r="C76" s="100"/>
      <c r="D76" s="34"/>
      <c r="E76" s="101"/>
      <c r="F76" s="99"/>
      <c r="G76" s="34"/>
      <c r="H76" s="102"/>
      <c r="I76" s="102"/>
      <c r="J76" s="34"/>
    </row>
    <row r="77" spans="1:10" x14ac:dyDescent="0.25">
      <c r="A77" s="98"/>
      <c r="B77" s="99"/>
      <c r="C77" s="100"/>
      <c r="D77" s="34"/>
      <c r="E77" s="101"/>
      <c r="F77" s="99"/>
      <c r="G77" s="34"/>
      <c r="H77" s="102"/>
      <c r="I77" s="102"/>
      <c r="J77" s="34"/>
    </row>
    <row r="78" spans="1:10" x14ac:dyDescent="0.25">
      <c r="A78" s="98"/>
      <c r="B78" s="99"/>
      <c r="C78" s="100"/>
      <c r="D78" s="34"/>
      <c r="E78" s="101"/>
      <c r="F78" s="99"/>
      <c r="G78" s="34"/>
      <c r="H78" s="102"/>
      <c r="I78" s="102"/>
      <c r="J78" s="34"/>
    </row>
    <row r="79" spans="1:10" x14ac:dyDescent="0.25">
      <c r="A79" s="98"/>
      <c r="B79" s="99"/>
      <c r="C79" s="100"/>
      <c r="D79" s="34"/>
      <c r="E79" s="101"/>
      <c r="F79" s="99"/>
      <c r="G79" s="34"/>
      <c r="H79" s="102"/>
      <c r="I79" s="102"/>
      <c r="J79" s="34"/>
    </row>
    <row r="80" spans="1:10" x14ac:dyDescent="0.25">
      <c r="A80" s="98"/>
      <c r="B80" s="99"/>
      <c r="C80" s="100"/>
      <c r="D80" s="34"/>
      <c r="E80" s="101"/>
      <c r="F80" s="99"/>
      <c r="G80" s="34"/>
      <c r="H80" s="102"/>
      <c r="I80" s="102"/>
      <c r="J80" s="34"/>
    </row>
    <row r="81" spans="1:10" x14ac:dyDescent="0.25">
      <c r="A81" s="98"/>
      <c r="B81" s="99"/>
      <c r="C81" s="100"/>
      <c r="D81" s="34"/>
      <c r="E81" s="101"/>
      <c r="F81" s="99"/>
      <c r="G81" s="34"/>
      <c r="H81" s="102"/>
      <c r="I81" s="102"/>
      <c r="J81" s="34"/>
    </row>
    <row r="82" spans="1:10" x14ac:dyDescent="0.25">
      <c r="A82" s="98"/>
      <c r="B82" s="99"/>
      <c r="C82" s="100"/>
      <c r="D82" s="34"/>
      <c r="E82" s="101"/>
      <c r="F82" s="99"/>
      <c r="G82" s="34"/>
      <c r="H82" s="102"/>
      <c r="I82" s="102"/>
      <c r="J82" s="34"/>
    </row>
    <row r="83" spans="1:10" x14ac:dyDescent="0.25">
      <c r="A83" s="98"/>
      <c r="B83" s="99"/>
      <c r="C83" s="100"/>
      <c r="D83" s="34"/>
      <c r="E83" s="101"/>
      <c r="F83" s="99"/>
      <c r="G83" s="34"/>
      <c r="H83" s="102"/>
      <c r="I83" s="102"/>
      <c r="J83" s="34"/>
    </row>
    <row r="84" spans="1:10" x14ac:dyDescent="0.25">
      <c r="A84" s="98"/>
      <c r="B84" s="99"/>
      <c r="C84" s="100"/>
      <c r="D84" s="34"/>
      <c r="E84" s="101"/>
      <c r="F84" s="99"/>
      <c r="G84" s="34"/>
      <c r="H84" s="102"/>
      <c r="I84" s="102"/>
      <c r="J84" s="34"/>
    </row>
    <row r="85" spans="1:10" x14ac:dyDescent="0.25">
      <c r="A85" s="98"/>
      <c r="B85" s="99"/>
      <c r="C85" s="100"/>
      <c r="D85" s="34"/>
      <c r="E85" s="101"/>
      <c r="F85" s="99"/>
      <c r="G85" s="34"/>
      <c r="H85" s="102"/>
      <c r="I85" s="102"/>
      <c r="J85" s="34"/>
    </row>
    <row r="86" spans="1:10" x14ac:dyDescent="0.25">
      <c r="A86" s="98"/>
      <c r="B86" s="99"/>
      <c r="C86" s="100"/>
      <c r="D86" s="34"/>
      <c r="E86" s="101"/>
      <c r="F86" s="99"/>
      <c r="G86" s="34"/>
      <c r="H86" s="102"/>
      <c r="I86" s="102"/>
      <c r="J86" s="34"/>
    </row>
    <row r="87" spans="1:10" x14ac:dyDescent="0.25">
      <c r="A87" s="98"/>
      <c r="B87" s="99"/>
      <c r="C87" s="100"/>
      <c r="D87" s="34"/>
      <c r="E87" s="101"/>
      <c r="F87" s="99"/>
      <c r="G87" s="34"/>
      <c r="H87" s="102"/>
      <c r="I87" s="102"/>
      <c r="J87" s="34"/>
    </row>
    <row r="88" spans="1:10" x14ac:dyDescent="0.25">
      <c r="A88" s="98"/>
      <c r="B88" s="99"/>
      <c r="C88" s="100"/>
      <c r="D88" s="34"/>
      <c r="E88" s="101"/>
      <c r="F88" s="99"/>
      <c r="G88" s="34"/>
      <c r="H88" s="102"/>
      <c r="I88" s="102"/>
      <c r="J88" s="34"/>
    </row>
    <row r="89" spans="1:10" x14ac:dyDescent="0.25">
      <c r="A89" s="98"/>
      <c r="B89" s="99"/>
      <c r="C89" s="100"/>
      <c r="D89" s="34"/>
      <c r="E89" s="101"/>
      <c r="F89" s="99"/>
      <c r="G89" s="34"/>
      <c r="H89" s="102"/>
      <c r="I89" s="102"/>
      <c r="J89" s="34"/>
    </row>
    <row r="90" spans="1:10" x14ac:dyDescent="0.25">
      <c r="A90" s="98"/>
      <c r="B90" s="99"/>
      <c r="C90" s="100"/>
      <c r="D90" s="34"/>
      <c r="E90" s="101"/>
      <c r="F90" s="99"/>
      <c r="G90" s="34"/>
      <c r="H90" s="102"/>
      <c r="I90" s="102"/>
      <c r="J90" s="34"/>
    </row>
    <row r="91" spans="1:10" x14ac:dyDescent="0.25">
      <c r="A91" s="98"/>
      <c r="B91" s="99"/>
      <c r="C91" s="100"/>
      <c r="D91" s="34"/>
      <c r="E91" s="101"/>
      <c r="F91" s="99"/>
      <c r="G91" s="34"/>
      <c r="H91" s="102"/>
      <c r="I91" s="102"/>
      <c r="J91" s="34"/>
    </row>
    <row r="92" spans="1:10" x14ac:dyDescent="0.25">
      <c r="A92" s="98"/>
      <c r="B92" s="99"/>
      <c r="C92" s="100"/>
      <c r="D92" s="34"/>
      <c r="E92" s="101"/>
      <c r="F92" s="99"/>
      <c r="G92" s="34"/>
      <c r="H92" s="102"/>
      <c r="I92" s="102"/>
      <c r="J92" s="34"/>
    </row>
    <row r="93" spans="1:10" x14ac:dyDescent="0.25">
      <c r="A93" s="98"/>
      <c r="B93" s="99"/>
      <c r="C93" s="100"/>
      <c r="D93" s="34"/>
      <c r="E93" s="101"/>
      <c r="F93" s="99"/>
      <c r="G93" s="34"/>
      <c r="H93" s="102"/>
      <c r="I93" s="102"/>
      <c r="J93" s="34"/>
    </row>
    <row r="94" spans="1:10" x14ac:dyDescent="0.25">
      <c r="A94" s="98"/>
      <c r="B94" s="99"/>
      <c r="C94" s="100"/>
      <c r="D94" s="34"/>
      <c r="E94" s="101"/>
      <c r="F94" s="99"/>
      <c r="G94" s="34"/>
      <c r="H94" s="102"/>
      <c r="I94" s="102"/>
      <c r="J94" s="34"/>
    </row>
    <row r="95" spans="1:10" x14ac:dyDescent="0.25">
      <c r="A95" s="98"/>
      <c r="B95" s="99"/>
      <c r="C95" s="100"/>
      <c r="D95" s="34"/>
      <c r="E95" s="101"/>
      <c r="F95" s="99"/>
      <c r="G95" s="34"/>
      <c r="H95" s="102"/>
      <c r="I95" s="102"/>
      <c r="J95" s="34"/>
    </row>
    <row r="96" spans="1:10" x14ac:dyDescent="0.25">
      <c r="A96" s="98"/>
      <c r="B96" s="99"/>
      <c r="C96" s="100"/>
      <c r="D96" s="34"/>
      <c r="E96" s="101"/>
      <c r="F96" s="99"/>
      <c r="G96" s="34"/>
      <c r="H96" s="102"/>
      <c r="I96" s="102"/>
      <c r="J96" s="34"/>
    </row>
    <row r="97" spans="1:10" x14ac:dyDescent="0.25">
      <c r="A97" s="98"/>
      <c r="B97" s="99"/>
      <c r="C97" s="100"/>
      <c r="D97" s="34"/>
      <c r="E97" s="101"/>
      <c r="F97" s="99"/>
      <c r="G97" s="34"/>
      <c r="H97" s="102"/>
      <c r="I97" s="102"/>
      <c r="J97" s="34"/>
    </row>
    <row r="98" spans="1:10" x14ac:dyDescent="0.25">
      <c r="A98" s="98"/>
      <c r="B98" s="99"/>
      <c r="C98" s="100"/>
      <c r="D98" s="34"/>
      <c r="E98" s="101"/>
      <c r="F98" s="99"/>
      <c r="G98" s="34"/>
      <c r="H98" s="102"/>
      <c r="I98" s="102"/>
      <c r="J98" s="34"/>
    </row>
    <row r="99" spans="1:10" x14ac:dyDescent="0.25">
      <c r="A99" s="98"/>
      <c r="B99" s="99"/>
      <c r="C99" s="100"/>
      <c r="D99" s="34"/>
      <c r="E99" s="101"/>
      <c r="F99" s="99"/>
      <c r="G99" s="34"/>
      <c r="H99" s="102"/>
      <c r="I99" s="102"/>
      <c r="J99" s="34"/>
    </row>
    <row r="100" spans="1:10" x14ac:dyDescent="0.25">
      <c r="A100" s="98"/>
      <c r="B100" s="99"/>
      <c r="C100" s="100"/>
      <c r="D100" s="34"/>
      <c r="E100" s="101"/>
      <c r="F100" s="99"/>
      <c r="G100" s="34"/>
      <c r="H100" s="102"/>
      <c r="I100" s="102"/>
      <c r="J100" s="34"/>
    </row>
    <row r="101" spans="1:10" x14ac:dyDescent="0.25">
      <c r="A101" s="98"/>
      <c r="B101" s="99"/>
      <c r="C101" s="100"/>
      <c r="D101" s="34"/>
      <c r="E101" s="101"/>
      <c r="F101" s="99"/>
      <c r="G101" s="34"/>
      <c r="H101" s="102"/>
      <c r="I101" s="102"/>
      <c r="J101" s="34"/>
    </row>
    <row r="102" spans="1:10" x14ac:dyDescent="0.25">
      <c r="A102" s="98"/>
      <c r="B102" s="99"/>
      <c r="C102" s="100"/>
      <c r="D102" s="34"/>
      <c r="E102" s="101"/>
      <c r="F102" s="99"/>
      <c r="G102" s="34"/>
      <c r="H102" s="102"/>
      <c r="I102" s="102"/>
      <c r="J102" s="34"/>
    </row>
    <row r="103" spans="1:10" x14ac:dyDescent="0.25">
      <c r="A103" s="98"/>
      <c r="B103" s="99"/>
      <c r="C103" s="100"/>
      <c r="D103" s="34"/>
      <c r="E103" s="101"/>
      <c r="F103" s="99"/>
      <c r="G103" s="34"/>
      <c r="H103" s="102"/>
      <c r="I103" s="102"/>
      <c r="J103" s="34"/>
    </row>
    <row r="104" spans="1:10" x14ac:dyDescent="0.25">
      <c r="A104" s="98"/>
      <c r="B104" s="99"/>
      <c r="C104" s="100"/>
      <c r="D104" s="34"/>
      <c r="E104" s="101"/>
      <c r="F104" s="99"/>
      <c r="G104" s="34"/>
      <c r="H104" s="102"/>
      <c r="I104" s="102"/>
      <c r="J104" s="34"/>
    </row>
    <row r="105" spans="1:10" x14ac:dyDescent="0.25">
      <c r="A105" s="98"/>
      <c r="B105" s="99"/>
      <c r="C105" s="100"/>
      <c r="D105" s="34"/>
      <c r="E105" s="101"/>
      <c r="F105" s="99"/>
      <c r="G105" s="34"/>
      <c r="H105" s="102"/>
      <c r="I105" s="102"/>
      <c r="J105" s="34"/>
    </row>
    <row r="106" spans="1:10" x14ac:dyDescent="0.25">
      <c r="A106" s="98"/>
      <c r="B106" s="99"/>
      <c r="C106" s="100"/>
      <c r="D106" s="34"/>
      <c r="E106" s="101"/>
      <c r="F106" s="99"/>
      <c r="G106" s="34"/>
      <c r="H106" s="102"/>
      <c r="I106" s="102"/>
      <c r="J106" s="34"/>
    </row>
    <row r="107" spans="1:10" x14ac:dyDescent="0.25">
      <c r="A107" s="98"/>
      <c r="B107" s="99"/>
      <c r="C107" s="100"/>
      <c r="D107" s="34"/>
      <c r="E107" s="101"/>
      <c r="F107" s="99"/>
      <c r="G107" s="34"/>
      <c r="H107" s="102"/>
      <c r="I107" s="102"/>
      <c r="J107" s="34"/>
    </row>
    <row r="108" spans="1:10" x14ac:dyDescent="0.25">
      <c r="A108" s="98"/>
      <c r="B108" s="99"/>
      <c r="C108" s="100"/>
      <c r="D108" s="34"/>
      <c r="E108" s="101"/>
      <c r="F108" s="99"/>
      <c r="G108" s="34"/>
      <c r="H108" s="102"/>
      <c r="I108" s="102"/>
      <c r="J108" s="34"/>
    </row>
    <row r="109" spans="1:10" x14ac:dyDescent="0.25">
      <c r="A109" s="98"/>
      <c r="B109" s="99"/>
      <c r="C109" s="100"/>
      <c r="D109" s="34"/>
      <c r="E109" s="101"/>
      <c r="F109" s="99"/>
      <c r="G109" s="34"/>
      <c r="H109" s="102"/>
      <c r="I109" s="102"/>
      <c r="J109" s="34"/>
    </row>
    <row r="110" spans="1:10" x14ac:dyDescent="0.25">
      <c r="A110" s="98"/>
      <c r="B110" s="99"/>
      <c r="C110" s="100"/>
      <c r="D110" s="34"/>
      <c r="E110" s="101"/>
      <c r="F110" s="99"/>
      <c r="G110" s="34"/>
      <c r="H110" s="102"/>
      <c r="I110" s="102"/>
      <c r="J110" s="34"/>
    </row>
    <row r="111" spans="1:10" x14ac:dyDescent="0.25">
      <c r="A111" s="98"/>
      <c r="B111" s="99"/>
      <c r="C111" s="100"/>
      <c r="D111" s="34"/>
      <c r="E111" s="101"/>
      <c r="F111" s="99"/>
      <c r="G111" s="34"/>
      <c r="H111" s="102"/>
      <c r="I111" s="102"/>
      <c r="J111" s="34"/>
    </row>
    <row r="112" spans="1:10" x14ac:dyDescent="0.25">
      <c r="A112" s="98"/>
      <c r="B112" s="99"/>
      <c r="C112" s="100"/>
      <c r="D112" s="34"/>
      <c r="E112" s="101"/>
      <c r="F112" s="99"/>
      <c r="G112" s="34"/>
      <c r="H112" s="102"/>
      <c r="I112" s="102"/>
      <c r="J112" s="34"/>
    </row>
    <row r="113" spans="1:10" x14ac:dyDescent="0.25">
      <c r="A113" s="98"/>
      <c r="B113" s="99"/>
      <c r="C113" s="100"/>
      <c r="D113" s="34"/>
      <c r="E113" s="101"/>
      <c r="F113" s="99"/>
      <c r="G113" s="34"/>
      <c r="H113" s="102"/>
      <c r="I113" s="102"/>
      <c r="J113" s="34"/>
    </row>
    <row r="114" spans="1:10" x14ac:dyDescent="0.25">
      <c r="A114" s="98"/>
      <c r="B114" s="99"/>
      <c r="C114" s="100"/>
      <c r="D114" s="34"/>
      <c r="E114" s="101"/>
      <c r="F114" s="99"/>
      <c r="G114" s="34"/>
      <c r="H114" s="102"/>
      <c r="I114" s="102"/>
      <c r="J114" s="34"/>
    </row>
    <row r="115" spans="1:10" x14ac:dyDescent="0.25">
      <c r="A115" s="98"/>
      <c r="B115" s="99"/>
      <c r="C115" s="100"/>
      <c r="D115" s="34"/>
      <c r="E115" s="101"/>
      <c r="F115" s="99"/>
      <c r="G115" s="34"/>
      <c r="H115" s="102"/>
      <c r="I115" s="102"/>
      <c r="J115" s="34"/>
    </row>
    <row r="116" spans="1:10" x14ac:dyDescent="0.25">
      <c r="A116" s="98"/>
      <c r="B116" s="99"/>
      <c r="C116" s="100"/>
      <c r="D116" s="34"/>
      <c r="E116" s="101"/>
      <c r="F116" s="99"/>
      <c r="G116" s="34"/>
      <c r="H116" s="102"/>
      <c r="I116" s="102"/>
      <c r="J116" s="34"/>
    </row>
    <row r="117" spans="1:10" x14ac:dyDescent="0.25">
      <c r="A117" s="98"/>
      <c r="B117" s="99"/>
      <c r="C117" s="100"/>
      <c r="D117" s="34"/>
      <c r="E117" s="101"/>
      <c r="F117" s="99"/>
      <c r="G117" s="34"/>
      <c r="H117" s="102"/>
      <c r="I117" s="102"/>
      <c r="J117" s="34"/>
    </row>
    <row r="118" spans="1:10" x14ac:dyDescent="0.25">
      <c r="A118" s="98"/>
      <c r="B118" s="99"/>
      <c r="C118" s="100"/>
      <c r="D118" s="34"/>
      <c r="E118" s="101"/>
      <c r="F118" s="99"/>
      <c r="G118" s="34"/>
      <c r="H118" s="102"/>
      <c r="I118" s="102"/>
      <c r="J118" s="34"/>
    </row>
    <row r="119" spans="1:10" x14ac:dyDescent="0.25">
      <c r="A119" s="98"/>
      <c r="B119" s="99"/>
      <c r="C119" s="100"/>
      <c r="D119" s="34"/>
      <c r="E119" s="101"/>
      <c r="F119" s="99"/>
      <c r="G119" s="34"/>
      <c r="H119" s="102"/>
      <c r="I119" s="102"/>
      <c r="J119" s="34"/>
    </row>
    <row r="120" spans="1:10" x14ac:dyDescent="0.25">
      <c r="A120" s="98"/>
      <c r="B120" s="99"/>
      <c r="C120" s="100"/>
      <c r="D120" s="34"/>
      <c r="E120" s="101"/>
      <c r="F120" s="99"/>
      <c r="G120" s="34"/>
      <c r="H120" s="102"/>
      <c r="I120" s="102"/>
      <c r="J120" s="34"/>
    </row>
    <row r="121" spans="1:10" x14ac:dyDescent="0.25">
      <c r="A121" s="98"/>
      <c r="B121" s="99"/>
      <c r="C121" s="100"/>
      <c r="D121" s="34"/>
      <c r="E121" s="101"/>
      <c r="F121" s="99"/>
      <c r="G121" s="34"/>
      <c r="H121" s="102"/>
      <c r="I121" s="102"/>
      <c r="J121" s="34"/>
    </row>
    <row r="122" spans="1:10" x14ac:dyDescent="0.25">
      <c r="A122" s="98"/>
      <c r="B122" s="99"/>
      <c r="C122" s="100"/>
      <c r="D122" s="34"/>
      <c r="E122" s="101"/>
      <c r="F122" s="99"/>
      <c r="G122" s="34"/>
      <c r="H122" s="102"/>
      <c r="I122" s="102"/>
      <c r="J122" s="34"/>
    </row>
    <row r="123" spans="1:10" x14ac:dyDescent="0.25">
      <c r="A123" s="98"/>
      <c r="B123" s="99"/>
      <c r="C123" s="100"/>
      <c r="D123" s="34"/>
      <c r="E123" s="101"/>
      <c r="F123" s="99"/>
      <c r="G123" s="34"/>
      <c r="H123" s="102"/>
      <c r="I123" s="102"/>
      <c r="J123" s="34"/>
    </row>
    <row r="124" spans="1:10" x14ac:dyDescent="0.25">
      <c r="A124" s="98"/>
      <c r="B124" s="99"/>
      <c r="C124" s="100"/>
      <c r="D124" s="34"/>
      <c r="E124" s="101"/>
      <c r="F124" s="99"/>
      <c r="G124" s="34"/>
      <c r="H124" s="102"/>
      <c r="I124" s="102"/>
      <c r="J124" s="34"/>
    </row>
    <row r="125" spans="1:10" x14ac:dyDescent="0.25">
      <c r="A125" s="98"/>
      <c r="B125" s="99"/>
      <c r="C125" s="100"/>
      <c r="D125" s="34"/>
      <c r="E125" s="101"/>
      <c r="F125" s="99"/>
      <c r="G125" s="34"/>
      <c r="H125" s="102"/>
      <c r="I125" s="102"/>
      <c r="J125" s="34"/>
    </row>
    <row r="126" spans="1:10" x14ac:dyDescent="0.25">
      <c r="A126" s="98"/>
      <c r="B126" s="99"/>
      <c r="C126" s="100"/>
      <c r="D126" s="34"/>
      <c r="E126" s="101"/>
      <c r="F126" s="99"/>
      <c r="G126" s="34"/>
      <c r="H126" s="102"/>
      <c r="I126" s="102"/>
      <c r="J126" s="34"/>
    </row>
    <row r="127" spans="1:10" x14ac:dyDescent="0.25">
      <c r="A127" s="98"/>
      <c r="B127" s="99"/>
      <c r="C127" s="100"/>
      <c r="D127" s="34"/>
      <c r="E127" s="101"/>
      <c r="F127" s="99"/>
      <c r="G127" s="34"/>
      <c r="H127" s="102"/>
      <c r="I127" s="102"/>
      <c r="J127" s="34"/>
    </row>
    <row r="128" spans="1:10" x14ac:dyDescent="0.25">
      <c r="A128" s="98"/>
      <c r="B128" s="99"/>
      <c r="C128" s="100"/>
      <c r="D128" s="34"/>
      <c r="E128" s="101"/>
      <c r="F128" s="99"/>
      <c r="G128" s="34"/>
      <c r="H128" s="102"/>
      <c r="I128" s="102"/>
      <c r="J128" s="34"/>
    </row>
    <row r="129" spans="1:10" x14ac:dyDescent="0.25">
      <c r="A129" s="98"/>
      <c r="B129" s="99"/>
      <c r="C129" s="100"/>
      <c r="D129" s="34"/>
      <c r="E129" s="101"/>
      <c r="F129" s="99"/>
      <c r="G129" s="34"/>
      <c r="H129" s="102"/>
      <c r="I129" s="102"/>
      <c r="J129" s="34"/>
    </row>
    <row r="130" spans="1:10" x14ac:dyDescent="0.25">
      <c r="A130" s="98"/>
      <c r="B130" s="99"/>
      <c r="C130" s="100"/>
      <c r="D130" s="34"/>
      <c r="E130" s="101"/>
      <c r="F130" s="99"/>
      <c r="G130" s="34"/>
      <c r="H130" s="102"/>
      <c r="I130" s="102"/>
      <c r="J130" s="34"/>
    </row>
    <row r="131" spans="1:10" x14ac:dyDescent="0.25">
      <c r="A131" s="98"/>
      <c r="B131" s="99"/>
      <c r="C131" s="100"/>
      <c r="D131" s="34"/>
      <c r="E131" s="101"/>
      <c r="F131" s="99"/>
      <c r="G131" s="34"/>
      <c r="H131" s="102"/>
      <c r="I131" s="102"/>
      <c r="J131" s="34"/>
    </row>
    <row r="132" spans="1:10" x14ac:dyDescent="0.25">
      <c r="A132" s="98"/>
      <c r="B132" s="99"/>
      <c r="C132" s="100"/>
      <c r="D132" s="34"/>
      <c r="E132" s="101"/>
      <c r="F132" s="99"/>
      <c r="G132" s="34"/>
      <c r="H132" s="102"/>
      <c r="I132" s="102"/>
      <c r="J132" s="34"/>
    </row>
    <row r="133" spans="1:10" x14ac:dyDescent="0.25">
      <c r="A133" s="98"/>
      <c r="B133" s="99"/>
      <c r="C133" s="100"/>
      <c r="D133" s="34"/>
      <c r="E133" s="101"/>
      <c r="F133" s="99"/>
      <c r="G133" s="34"/>
      <c r="H133" s="102"/>
      <c r="I133" s="102"/>
      <c r="J133" s="34"/>
    </row>
    <row r="134" spans="1:10" x14ac:dyDescent="0.25">
      <c r="A134" s="98"/>
      <c r="B134" s="99"/>
      <c r="C134" s="100"/>
      <c r="D134" s="34"/>
      <c r="E134" s="101"/>
      <c r="F134" s="99"/>
      <c r="G134" s="34"/>
      <c r="H134" s="102"/>
      <c r="I134" s="102"/>
      <c r="J134" s="34"/>
    </row>
    <row r="135" spans="1:10" x14ac:dyDescent="0.25">
      <c r="A135" s="98"/>
      <c r="B135" s="99"/>
      <c r="C135" s="100"/>
      <c r="D135" s="34"/>
      <c r="E135" s="101"/>
      <c r="F135" s="99"/>
      <c r="G135" s="34"/>
      <c r="H135" s="102"/>
      <c r="I135" s="102"/>
      <c r="J135" s="34"/>
    </row>
    <row r="136" spans="1:10" x14ac:dyDescent="0.25">
      <c r="A136" s="98"/>
      <c r="B136" s="99"/>
      <c r="C136" s="100"/>
      <c r="D136" s="34"/>
      <c r="E136" s="101"/>
      <c r="F136" s="99"/>
      <c r="G136" s="34"/>
      <c r="H136" s="102"/>
      <c r="I136" s="102"/>
      <c r="J136" s="34"/>
    </row>
    <row r="137" spans="1:10" x14ac:dyDescent="0.25">
      <c r="A137" s="98"/>
      <c r="B137" s="99"/>
      <c r="C137" s="100"/>
      <c r="D137" s="34"/>
      <c r="E137" s="101"/>
      <c r="F137" s="99"/>
      <c r="G137" s="34"/>
      <c r="H137" s="102"/>
      <c r="I137" s="102"/>
      <c r="J137" s="34"/>
    </row>
    <row r="138" spans="1:10" x14ac:dyDescent="0.25">
      <c r="A138" s="98"/>
      <c r="B138" s="99"/>
      <c r="C138" s="100"/>
      <c r="D138" s="34"/>
      <c r="E138" s="101"/>
      <c r="F138" s="99"/>
      <c r="G138" s="34"/>
      <c r="H138" s="102"/>
      <c r="I138" s="102"/>
      <c r="J138" s="34"/>
    </row>
    <row r="139" spans="1:10" x14ac:dyDescent="0.25">
      <c r="A139" s="98"/>
      <c r="B139" s="99"/>
      <c r="C139" s="100"/>
      <c r="D139" s="34"/>
      <c r="E139" s="101"/>
      <c r="F139" s="99"/>
      <c r="G139" s="34"/>
      <c r="H139" s="102"/>
      <c r="I139" s="102"/>
      <c r="J139" s="34"/>
    </row>
    <row r="140" spans="1:10" x14ac:dyDescent="0.25">
      <c r="A140" s="98"/>
      <c r="B140" s="99"/>
      <c r="C140" s="100"/>
      <c r="D140" s="34"/>
      <c r="E140" s="101"/>
      <c r="F140" s="99"/>
      <c r="G140" s="34"/>
      <c r="H140" s="102"/>
      <c r="I140" s="102"/>
      <c r="J140" s="34"/>
    </row>
    <row r="141" spans="1:10" x14ac:dyDescent="0.25">
      <c r="A141" s="98"/>
      <c r="B141" s="99"/>
      <c r="C141" s="100"/>
      <c r="D141" s="34"/>
      <c r="E141" s="101"/>
      <c r="F141" s="99"/>
      <c r="G141" s="34"/>
      <c r="H141" s="102"/>
      <c r="I141" s="102"/>
      <c r="J141" s="34"/>
    </row>
    <row r="142" spans="1:10" x14ac:dyDescent="0.25">
      <c r="A142" s="98"/>
      <c r="B142" s="99"/>
      <c r="C142" s="100"/>
      <c r="D142" s="34"/>
      <c r="E142" s="101"/>
      <c r="F142" s="99"/>
      <c r="G142" s="34"/>
      <c r="H142" s="102"/>
      <c r="I142" s="102"/>
      <c r="J142" s="34"/>
    </row>
    <row r="143" spans="1:10" x14ac:dyDescent="0.25">
      <c r="A143" s="98"/>
      <c r="B143" s="99"/>
      <c r="C143" s="100"/>
      <c r="D143" s="34"/>
      <c r="E143" s="101"/>
      <c r="F143" s="99"/>
      <c r="G143" s="34"/>
      <c r="H143" s="102"/>
      <c r="I143" s="102"/>
      <c r="J143" s="34"/>
    </row>
    <row r="144" spans="1:10" x14ac:dyDescent="0.25">
      <c r="A144" s="98"/>
      <c r="B144" s="99"/>
      <c r="C144" s="100"/>
      <c r="D144" s="34"/>
      <c r="E144" s="101"/>
      <c r="F144" s="99"/>
      <c r="G144" s="34"/>
      <c r="H144" s="102"/>
      <c r="I144" s="102"/>
      <c r="J144" s="34"/>
    </row>
    <row r="145" spans="1:10" x14ac:dyDescent="0.25">
      <c r="A145" s="98"/>
      <c r="B145" s="99"/>
      <c r="C145" s="100"/>
      <c r="D145" s="34"/>
      <c r="E145" s="101"/>
      <c r="F145" s="99"/>
      <c r="G145" s="34"/>
      <c r="H145" s="102"/>
      <c r="I145" s="102"/>
      <c r="J145" s="34"/>
    </row>
    <row r="146" spans="1:10" x14ac:dyDescent="0.25">
      <c r="A146" s="98"/>
      <c r="B146" s="99"/>
      <c r="C146" s="100"/>
      <c r="D146" s="34"/>
      <c r="E146" s="101"/>
      <c r="F146" s="99"/>
      <c r="G146" s="34"/>
      <c r="H146" s="102"/>
      <c r="I146" s="102"/>
      <c r="J146" s="34"/>
    </row>
    <row r="147" spans="1:10" x14ac:dyDescent="0.25">
      <c r="A147" s="98"/>
      <c r="B147" s="99"/>
      <c r="C147" s="100"/>
      <c r="D147" s="34"/>
      <c r="E147" s="101"/>
      <c r="F147" s="99"/>
      <c r="G147" s="34"/>
      <c r="H147" s="102"/>
      <c r="I147" s="102"/>
      <c r="J147" s="34"/>
    </row>
    <row r="148" spans="1:10" x14ac:dyDescent="0.25">
      <c r="A148" s="98"/>
      <c r="B148" s="99"/>
      <c r="C148" s="100"/>
      <c r="D148" s="34"/>
      <c r="E148" s="101"/>
      <c r="F148" s="99"/>
      <c r="G148" s="34"/>
      <c r="H148" s="102"/>
      <c r="I148" s="102"/>
      <c r="J148" s="34"/>
    </row>
    <row r="149" spans="1:10" x14ac:dyDescent="0.25">
      <c r="A149" s="98"/>
      <c r="B149" s="99"/>
      <c r="C149" s="100"/>
      <c r="D149" s="34"/>
      <c r="E149" s="101"/>
      <c r="F149" s="99"/>
      <c r="G149" s="34"/>
      <c r="H149" s="102"/>
      <c r="I149" s="102"/>
      <c r="J149" s="34"/>
    </row>
    <row r="150" spans="1:10" x14ac:dyDescent="0.25">
      <c r="A150" s="98"/>
      <c r="B150" s="99"/>
      <c r="C150" s="100"/>
      <c r="D150" s="34"/>
      <c r="E150" s="101"/>
      <c r="F150" s="99"/>
      <c r="G150" s="34"/>
      <c r="H150" s="102"/>
      <c r="I150" s="102"/>
      <c r="J150" s="34"/>
    </row>
    <row r="151" spans="1:10" x14ac:dyDescent="0.25">
      <c r="A151" s="98"/>
      <c r="B151" s="99"/>
      <c r="C151" s="100"/>
      <c r="D151" s="34"/>
      <c r="E151" s="101"/>
      <c r="F151" s="99"/>
      <c r="G151" s="34"/>
      <c r="H151" s="102"/>
      <c r="I151" s="102"/>
      <c r="J151" s="34"/>
    </row>
    <row r="152" spans="1:10" x14ac:dyDescent="0.25">
      <c r="A152" s="98"/>
      <c r="B152" s="99"/>
      <c r="C152" s="100"/>
      <c r="D152" s="34"/>
      <c r="E152" s="101"/>
      <c r="F152" s="99"/>
      <c r="G152" s="34"/>
      <c r="H152" s="102"/>
      <c r="I152" s="102"/>
      <c r="J152" s="34"/>
    </row>
    <row r="153" spans="1:10" x14ac:dyDescent="0.25">
      <c r="A153" s="98"/>
      <c r="B153" s="99"/>
      <c r="C153" s="100"/>
      <c r="D153" s="34"/>
      <c r="E153" s="101"/>
      <c r="F153" s="99"/>
      <c r="G153" s="34"/>
      <c r="H153" s="102"/>
      <c r="I153" s="102"/>
      <c r="J153" s="34"/>
    </row>
    <row r="154" spans="1:10" x14ac:dyDescent="0.25">
      <c r="A154" s="98"/>
      <c r="B154" s="99"/>
      <c r="C154" s="100"/>
      <c r="D154" s="34"/>
      <c r="E154" s="101"/>
      <c r="F154" s="99"/>
      <c r="G154" s="34"/>
      <c r="H154" s="102"/>
      <c r="I154" s="102"/>
      <c r="J154" s="34"/>
    </row>
    <row r="155" spans="1:10" x14ac:dyDescent="0.25">
      <c r="A155" s="98"/>
      <c r="B155" s="99"/>
      <c r="C155" s="100"/>
      <c r="D155" s="34"/>
      <c r="E155" s="101"/>
      <c r="F155" s="99"/>
      <c r="G155" s="34"/>
      <c r="H155" s="102"/>
      <c r="I155" s="102"/>
      <c r="J155" s="34"/>
    </row>
    <row r="156" spans="1:10" x14ac:dyDescent="0.25">
      <c r="A156" s="98"/>
      <c r="B156" s="99"/>
      <c r="C156" s="100"/>
      <c r="D156" s="34"/>
      <c r="E156" s="101"/>
      <c r="F156" s="99"/>
      <c r="G156" s="34"/>
      <c r="H156" s="102"/>
      <c r="I156" s="102"/>
      <c r="J156" s="34"/>
    </row>
    <row r="157" spans="1:10" x14ac:dyDescent="0.25">
      <c r="A157" s="98"/>
      <c r="B157" s="99"/>
      <c r="C157" s="100"/>
      <c r="D157" s="34"/>
      <c r="E157" s="101"/>
      <c r="F157" s="99"/>
      <c r="G157" s="34"/>
      <c r="H157" s="102"/>
      <c r="I157" s="102"/>
      <c r="J157" s="34"/>
    </row>
    <row r="158" spans="1:10" x14ac:dyDescent="0.25">
      <c r="A158" s="98"/>
      <c r="B158" s="99"/>
      <c r="C158" s="100"/>
      <c r="D158" s="34"/>
      <c r="E158" s="101"/>
      <c r="F158" s="99"/>
      <c r="G158" s="34"/>
      <c r="H158" s="102"/>
      <c r="I158" s="102"/>
      <c r="J158" s="34"/>
    </row>
    <row r="159" spans="1:10" x14ac:dyDescent="0.25">
      <c r="A159" s="98"/>
      <c r="B159" s="99"/>
      <c r="C159" s="100"/>
      <c r="D159" s="34"/>
      <c r="E159" s="101"/>
      <c r="F159" s="99"/>
      <c r="G159" s="34"/>
      <c r="H159" s="102"/>
      <c r="I159" s="102"/>
      <c r="J159" s="34"/>
    </row>
    <row r="160" spans="1:10" x14ac:dyDescent="0.25">
      <c r="A160" s="98"/>
      <c r="B160" s="99"/>
      <c r="C160" s="100"/>
      <c r="D160" s="34"/>
      <c r="E160" s="101"/>
      <c r="F160" s="99"/>
      <c r="G160" s="34"/>
      <c r="H160" s="102"/>
      <c r="I160" s="102"/>
      <c r="J160" s="34"/>
    </row>
    <row r="161" spans="1:10" x14ac:dyDescent="0.25">
      <c r="A161" s="98"/>
      <c r="B161" s="99"/>
      <c r="C161" s="100"/>
      <c r="D161" s="34"/>
      <c r="E161" s="101"/>
      <c r="F161" s="99"/>
      <c r="G161" s="34"/>
      <c r="H161" s="102"/>
      <c r="I161" s="102"/>
      <c r="J161" s="34"/>
    </row>
    <row r="162" spans="1:10" x14ac:dyDescent="0.25">
      <c r="A162" s="98"/>
      <c r="B162" s="99"/>
      <c r="C162" s="100"/>
      <c r="D162" s="34"/>
      <c r="E162" s="101"/>
      <c r="F162" s="99"/>
      <c r="G162" s="34"/>
      <c r="H162" s="102"/>
      <c r="I162" s="102"/>
      <c r="J162" s="34"/>
    </row>
    <row r="163" spans="1:10" x14ac:dyDescent="0.25">
      <c r="A163" s="98"/>
      <c r="B163" s="99"/>
      <c r="C163" s="100"/>
      <c r="D163" s="34"/>
      <c r="E163" s="101"/>
      <c r="F163" s="99"/>
      <c r="G163" s="34"/>
      <c r="H163" s="102"/>
      <c r="I163" s="102"/>
      <c r="J163" s="34"/>
    </row>
    <row r="164" spans="1:10" x14ac:dyDescent="0.25">
      <c r="A164" s="98"/>
      <c r="B164" s="99"/>
      <c r="C164" s="100"/>
      <c r="D164" s="34"/>
      <c r="E164" s="101"/>
      <c r="F164" s="99"/>
      <c r="G164" s="34"/>
      <c r="H164" s="102"/>
      <c r="I164" s="102"/>
      <c r="J164" s="34"/>
    </row>
    <row r="165" spans="1:10" x14ac:dyDescent="0.25">
      <c r="A165" s="98"/>
      <c r="B165" s="99"/>
      <c r="C165" s="100"/>
      <c r="D165" s="34"/>
      <c r="E165" s="101"/>
      <c r="F165" s="99"/>
      <c r="G165" s="34"/>
      <c r="H165" s="102"/>
      <c r="I165" s="102"/>
      <c r="J165" s="34"/>
    </row>
    <row r="166" spans="1:10" x14ac:dyDescent="0.25">
      <c r="A166" s="98"/>
      <c r="B166" s="99"/>
      <c r="C166" s="100"/>
      <c r="D166" s="34"/>
      <c r="E166" s="101"/>
      <c r="F166" s="99"/>
      <c r="G166" s="34"/>
      <c r="H166" s="102"/>
      <c r="I166" s="102"/>
      <c r="J166" s="34"/>
    </row>
    <row r="167" spans="1:10" x14ac:dyDescent="0.25">
      <c r="A167" s="98"/>
      <c r="B167" s="99"/>
      <c r="C167" s="100"/>
      <c r="D167" s="34"/>
      <c r="E167" s="101"/>
      <c r="F167" s="99"/>
      <c r="G167" s="34"/>
      <c r="H167" s="102"/>
      <c r="I167" s="102"/>
      <c r="J167" s="34"/>
    </row>
    <row r="168" spans="1:10" x14ac:dyDescent="0.25">
      <c r="A168" s="98"/>
      <c r="B168" s="99"/>
      <c r="C168" s="100"/>
      <c r="D168" s="34"/>
      <c r="E168" s="101"/>
      <c r="F168" s="99"/>
      <c r="G168" s="34"/>
      <c r="H168" s="102"/>
      <c r="I168" s="102"/>
      <c r="J168" s="34"/>
    </row>
    <row r="169" spans="1:10" x14ac:dyDescent="0.25">
      <c r="A169" s="98"/>
      <c r="B169" s="99"/>
      <c r="C169" s="100"/>
      <c r="D169" s="34"/>
      <c r="E169" s="101"/>
      <c r="F169" s="99"/>
      <c r="G169" s="34"/>
      <c r="H169" s="102"/>
      <c r="I169" s="102"/>
      <c r="J169" s="34"/>
    </row>
    <row r="170" spans="1:10" x14ac:dyDescent="0.25">
      <c r="A170" s="98"/>
      <c r="B170" s="99"/>
      <c r="C170" s="100"/>
      <c r="D170" s="34"/>
      <c r="E170" s="101"/>
      <c r="F170" s="99"/>
      <c r="G170" s="34"/>
      <c r="H170" s="102"/>
      <c r="I170" s="102"/>
      <c r="J170" s="34"/>
    </row>
    <row r="171" spans="1:10" x14ac:dyDescent="0.25">
      <c r="A171" s="98"/>
      <c r="B171" s="99"/>
      <c r="C171" s="100"/>
      <c r="D171" s="34"/>
      <c r="E171" s="101"/>
      <c r="F171" s="99"/>
      <c r="G171" s="34"/>
      <c r="H171" s="102"/>
      <c r="I171" s="102"/>
      <c r="J171" s="34"/>
    </row>
    <row r="172" spans="1:10" x14ac:dyDescent="0.25">
      <c r="A172" s="98"/>
      <c r="B172" s="99"/>
      <c r="C172" s="100"/>
      <c r="D172" s="34"/>
      <c r="E172" s="101"/>
      <c r="F172" s="99"/>
      <c r="G172" s="34"/>
      <c r="H172" s="102"/>
      <c r="I172" s="102"/>
      <c r="J172" s="34"/>
    </row>
    <row r="173" spans="1:10" x14ac:dyDescent="0.25">
      <c r="A173" s="98"/>
      <c r="B173" s="99"/>
      <c r="C173" s="100"/>
      <c r="D173" s="34"/>
      <c r="E173" s="101"/>
      <c r="F173" s="99"/>
      <c r="G173" s="34"/>
      <c r="H173" s="102"/>
      <c r="I173" s="102"/>
      <c r="J173" s="34"/>
    </row>
    <row r="174" spans="1:10" x14ac:dyDescent="0.25">
      <c r="A174" s="98"/>
      <c r="B174" s="99"/>
      <c r="C174" s="100"/>
      <c r="D174" s="34"/>
      <c r="E174" s="101"/>
      <c r="F174" s="99"/>
      <c r="G174" s="34"/>
      <c r="H174" s="102"/>
      <c r="I174" s="102"/>
      <c r="J174" s="34"/>
    </row>
    <row r="175" spans="1:10" x14ac:dyDescent="0.25">
      <c r="A175" s="98"/>
      <c r="B175" s="99"/>
      <c r="C175" s="100"/>
      <c r="D175" s="34"/>
      <c r="E175" s="101"/>
      <c r="F175" s="99"/>
      <c r="G175" s="34"/>
      <c r="H175" s="102"/>
      <c r="I175" s="102"/>
      <c r="J175" s="34"/>
    </row>
    <row r="176" spans="1:10" x14ac:dyDescent="0.25">
      <c r="A176" s="98"/>
      <c r="B176" s="99"/>
      <c r="C176" s="100"/>
      <c r="D176" s="34"/>
      <c r="E176" s="101"/>
      <c r="F176" s="99"/>
      <c r="G176" s="34"/>
      <c r="H176" s="102"/>
      <c r="I176" s="102"/>
      <c r="J176" s="34"/>
    </row>
    <row r="177" spans="1:10" x14ac:dyDescent="0.25">
      <c r="A177" s="98"/>
      <c r="B177" s="99"/>
      <c r="C177" s="100"/>
      <c r="D177" s="34"/>
      <c r="E177" s="101"/>
      <c r="F177" s="99"/>
      <c r="G177" s="34"/>
      <c r="H177" s="102"/>
      <c r="I177" s="102"/>
      <c r="J177" s="34"/>
    </row>
    <row r="178" spans="1:10" x14ac:dyDescent="0.25">
      <c r="A178" s="98"/>
      <c r="B178" s="99"/>
      <c r="C178" s="100"/>
      <c r="D178" s="34"/>
      <c r="E178" s="101"/>
      <c r="F178" s="99"/>
      <c r="G178" s="34"/>
      <c r="H178" s="102"/>
      <c r="I178" s="102"/>
      <c r="J178" s="34"/>
    </row>
    <row r="179" spans="1:10" x14ac:dyDescent="0.25">
      <c r="A179" s="98"/>
      <c r="B179" s="99"/>
      <c r="C179" s="100"/>
      <c r="D179" s="34"/>
      <c r="E179" s="101"/>
      <c r="F179" s="99"/>
      <c r="G179" s="34"/>
      <c r="H179" s="102"/>
      <c r="I179" s="102"/>
      <c r="J179" s="34"/>
    </row>
    <row r="180" spans="1:10" x14ac:dyDescent="0.25">
      <c r="A180" s="98"/>
      <c r="B180" s="99"/>
      <c r="C180" s="100"/>
      <c r="D180" s="34"/>
      <c r="E180" s="101"/>
      <c r="F180" s="99"/>
      <c r="G180" s="34"/>
      <c r="H180" s="102"/>
      <c r="I180" s="102"/>
      <c r="J180" s="34"/>
    </row>
    <row r="181" spans="1:10" x14ac:dyDescent="0.25">
      <c r="A181" s="98"/>
      <c r="B181" s="99"/>
      <c r="C181" s="100"/>
      <c r="D181" s="34"/>
      <c r="E181" s="101"/>
      <c r="F181" s="99"/>
      <c r="G181" s="34"/>
      <c r="H181" s="102"/>
      <c r="I181" s="102"/>
      <c r="J181" s="34"/>
    </row>
    <row r="182" spans="1:10" x14ac:dyDescent="0.25">
      <c r="A182" s="98"/>
      <c r="B182" s="99"/>
      <c r="C182" s="100"/>
      <c r="D182" s="34"/>
      <c r="E182" s="101"/>
      <c r="F182" s="99"/>
      <c r="G182" s="34"/>
      <c r="H182" s="102"/>
      <c r="I182" s="102"/>
      <c r="J182" s="34"/>
    </row>
    <row r="183" spans="1:10" x14ac:dyDescent="0.25">
      <c r="A183" s="98"/>
      <c r="B183" s="99"/>
      <c r="C183" s="100"/>
      <c r="D183" s="34"/>
      <c r="E183" s="101"/>
      <c r="F183" s="99"/>
      <c r="G183" s="34"/>
      <c r="H183" s="102"/>
      <c r="I183" s="102"/>
      <c r="J183" s="34"/>
    </row>
    <row r="184" spans="1:10" x14ac:dyDescent="0.25">
      <c r="A184" s="98"/>
      <c r="B184" s="99"/>
      <c r="C184" s="100"/>
      <c r="D184" s="34"/>
      <c r="E184" s="101"/>
      <c r="F184" s="99"/>
      <c r="G184" s="34"/>
      <c r="H184" s="102"/>
      <c r="I184" s="102"/>
      <c r="J184" s="34"/>
    </row>
    <row r="185" spans="1:10" x14ac:dyDescent="0.25">
      <c r="A185" s="98"/>
      <c r="B185" s="99"/>
      <c r="C185" s="100"/>
      <c r="D185" s="34"/>
      <c r="E185" s="101"/>
      <c r="F185" s="99"/>
      <c r="G185" s="34"/>
      <c r="H185" s="102"/>
      <c r="I185" s="102"/>
      <c r="J185" s="34"/>
    </row>
    <row r="186" spans="1:10" x14ac:dyDescent="0.25">
      <c r="A186" s="98"/>
      <c r="B186" s="99"/>
      <c r="C186" s="100"/>
      <c r="D186" s="34"/>
      <c r="E186" s="101"/>
      <c r="F186" s="99"/>
      <c r="G186" s="34"/>
      <c r="H186" s="102"/>
      <c r="I186" s="102"/>
      <c r="J186" s="34"/>
    </row>
    <row r="187" spans="1:10" x14ac:dyDescent="0.25">
      <c r="A187" s="98"/>
      <c r="B187" s="99"/>
      <c r="C187" s="100"/>
      <c r="D187" s="34"/>
      <c r="E187" s="101"/>
      <c r="F187" s="99"/>
      <c r="G187" s="34"/>
      <c r="H187" s="102"/>
      <c r="I187" s="102"/>
      <c r="J187" s="34"/>
    </row>
    <row r="188" spans="1:10" x14ac:dyDescent="0.25">
      <c r="A188" s="98"/>
      <c r="B188" s="99"/>
      <c r="C188" s="100"/>
      <c r="D188" s="34"/>
      <c r="E188" s="101"/>
      <c r="F188" s="99"/>
      <c r="G188" s="34"/>
      <c r="H188" s="102"/>
      <c r="I188" s="102"/>
      <c r="J188" s="34"/>
    </row>
    <row r="189" spans="1:10" x14ac:dyDescent="0.25">
      <c r="A189" s="98"/>
      <c r="B189" s="99"/>
      <c r="C189" s="100"/>
      <c r="D189" s="34"/>
      <c r="E189" s="101"/>
      <c r="F189" s="99"/>
      <c r="G189" s="34"/>
      <c r="H189" s="102"/>
      <c r="I189" s="102"/>
      <c r="J189" s="34"/>
    </row>
    <row r="190" spans="1:10" x14ac:dyDescent="0.25">
      <c r="A190" s="98"/>
      <c r="B190" s="99"/>
      <c r="C190" s="100"/>
      <c r="D190" s="34"/>
      <c r="E190" s="101"/>
      <c r="F190" s="99"/>
      <c r="G190" s="34"/>
      <c r="H190" s="102"/>
      <c r="I190" s="102"/>
      <c r="J190" s="34"/>
    </row>
    <row r="191" spans="1:10" x14ac:dyDescent="0.25">
      <c r="A191" s="98"/>
      <c r="B191" s="99"/>
      <c r="C191" s="100"/>
      <c r="D191" s="34"/>
      <c r="E191" s="101"/>
      <c r="F191" s="99"/>
      <c r="G191" s="34"/>
      <c r="H191" s="102"/>
      <c r="I191" s="102"/>
      <c r="J191" s="34"/>
    </row>
    <row r="192" spans="1:10" x14ac:dyDescent="0.25">
      <c r="A192" s="98"/>
      <c r="B192" s="99"/>
      <c r="C192" s="100"/>
      <c r="D192" s="34"/>
      <c r="E192" s="101"/>
      <c r="F192" s="99"/>
      <c r="G192" s="34"/>
      <c r="H192" s="102"/>
      <c r="I192" s="102"/>
      <c r="J192" s="34"/>
    </row>
    <row r="193" spans="1:10" x14ac:dyDescent="0.25">
      <c r="A193" s="98"/>
      <c r="B193" s="99"/>
      <c r="C193" s="100"/>
      <c r="D193" s="34"/>
      <c r="E193" s="101"/>
      <c r="F193" s="99"/>
      <c r="G193" s="34"/>
      <c r="H193" s="102"/>
      <c r="I193" s="102"/>
      <c r="J193" s="34"/>
    </row>
    <row r="194" spans="1:10" x14ac:dyDescent="0.25">
      <c r="A194" s="98"/>
      <c r="B194" s="99"/>
      <c r="C194" s="100"/>
      <c r="D194" s="34"/>
      <c r="E194" s="101"/>
      <c r="F194" s="99"/>
      <c r="G194" s="34"/>
      <c r="H194" s="102"/>
      <c r="I194" s="102"/>
      <c r="J194" s="34"/>
    </row>
    <row r="195" spans="1:10" x14ac:dyDescent="0.25">
      <c r="A195" s="98"/>
      <c r="B195" s="99"/>
      <c r="C195" s="100"/>
      <c r="D195" s="34"/>
      <c r="E195" s="101"/>
      <c r="F195" s="99"/>
      <c r="G195" s="34"/>
      <c r="H195" s="102"/>
      <c r="I195" s="102"/>
      <c r="J195" s="34"/>
    </row>
    <row r="196" spans="1:10" x14ac:dyDescent="0.25">
      <c r="A196" s="98"/>
      <c r="B196" s="99"/>
      <c r="C196" s="100"/>
      <c r="D196" s="34"/>
      <c r="E196" s="101"/>
      <c r="F196" s="99"/>
      <c r="G196" s="34"/>
      <c r="H196" s="102"/>
      <c r="I196" s="102"/>
      <c r="J196" s="34"/>
    </row>
    <row r="197" spans="1:10" x14ac:dyDescent="0.25">
      <c r="A197" s="98"/>
      <c r="B197" s="99"/>
      <c r="C197" s="100"/>
      <c r="D197" s="34"/>
      <c r="E197" s="101"/>
      <c r="F197" s="99"/>
      <c r="G197" s="34"/>
      <c r="H197" s="102"/>
      <c r="I197" s="102"/>
      <c r="J197" s="34"/>
    </row>
    <row r="198" spans="1:10" x14ac:dyDescent="0.25">
      <c r="A198" s="98"/>
      <c r="B198" s="99"/>
      <c r="C198" s="100"/>
      <c r="D198" s="34"/>
      <c r="E198" s="101"/>
      <c r="F198" s="99"/>
      <c r="G198" s="34"/>
      <c r="H198" s="102"/>
      <c r="I198" s="102"/>
      <c r="J198" s="34"/>
    </row>
    <row r="199" spans="1:10" x14ac:dyDescent="0.25">
      <c r="A199" s="98"/>
      <c r="B199" s="99"/>
      <c r="C199" s="100"/>
      <c r="D199" s="34"/>
      <c r="E199" s="101"/>
      <c r="F199" s="99"/>
      <c r="G199" s="34"/>
      <c r="H199" s="102"/>
      <c r="I199" s="102"/>
      <c r="J199" s="34"/>
    </row>
    <row r="200" spans="1:10" x14ac:dyDescent="0.25">
      <c r="A200" s="98"/>
      <c r="B200" s="99"/>
      <c r="C200" s="100"/>
      <c r="D200" s="34"/>
      <c r="E200" s="101"/>
      <c r="F200" s="99"/>
      <c r="G200" s="34"/>
      <c r="H200" s="102"/>
      <c r="I200" s="102"/>
      <c r="J200" s="34"/>
    </row>
    <row r="201" spans="1:10" x14ac:dyDescent="0.25">
      <c r="A201" s="98"/>
      <c r="B201" s="99"/>
      <c r="C201" s="100"/>
      <c r="D201" s="34"/>
      <c r="E201" s="101"/>
      <c r="F201" s="99"/>
      <c r="G201" s="34"/>
      <c r="H201" s="102"/>
      <c r="I201" s="102"/>
      <c r="J201" s="34"/>
    </row>
    <row r="202" spans="1:10" x14ac:dyDescent="0.25">
      <c r="A202" s="98"/>
      <c r="B202" s="99"/>
      <c r="C202" s="100"/>
      <c r="D202" s="34"/>
      <c r="E202" s="101"/>
      <c r="F202" s="99"/>
      <c r="G202" s="34"/>
      <c r="H202" s="102"/>
      <c r="I202" s="102"/>
      <c r="J202" s="34"/>
    </row>
    <row r="203" spans="1:10" x14ac:dyDescent="0.25">
      <c r="A203" s="98"/>
      <c r="B203" s="99"/>
      <c r="C203" s="100"/>
      <c r="D203" s="34"/>
      <c r="E203" s="101"/>
      <c r="F203" s="99"/>
      <c r="G203" s="34"/>
      <c r="H203" s="102"/>
      <c r="I203" s="102"/>
      <c r="J203" s="34"/>
    </row>
    <row r="204" spans="1:10" x14ac:dyDescent="0.25">
      <c r="A204" s="98"/>
      <c r="B204" s="99"/>
      <c r="C204" s="100"/>
      <c r="D204" s="34"/>
      <c r="E204" s="101"/>
      <c r="F204" s="99"/>
      <c r="G204" s="34"/>
      <c r="H204" s="102"/>
      <c r="I204" s="102"/>
      <c r="J204" s="34"/>
    </row>
    <row r="205" spans="1:10" x14ac:dyDescent="0.25">
      <c r="A205" s="98"/>
      <c r="B205" s="99"/>
      <c r="C205" s="100"/>
      <c r="D205" s="34"/>
      <c r="E205" s="101"/>
      <c r="F205" s="99"/>
      <c r="G205" s="34"/>
      <c r="H205" s="102"/>
      <c r="I205" s="102"/>
      <c r="J205" s="34"/>
    </row>
    <row r="206" spans="1:10" x14ac:dyDescent="0.25">
      <c r="A206" s="98"/>
      <c r="B206" s="99"/>
      <c r="C206" s="100"/>
      <c r="D206" s="34"/>
      <c r="E206" s="101"/>
      <c r="F206" s="99"/>
      <c r="G206" s="34"/>
      <c r="H206" s="102"/>
      <c r="I206" s="102"/>
      <c r="J206" s="34"/>
    </row>
    <row r="207" spans="1:10" x14ac:dyDescent="0.25">
      <c r="A207" s="98"/>
      <c r="B207" s="99"/>
      <c r="C207" s="100"/>
      <c r="D207" s="34"/>
      <c r="E207" s="101"/>
      <c r="F207" s="99"/>
      <c r="G207" s="34"/>
      <c r="H207" s="102"/>
      <c r="I207" s="102"/>
      <c r="J207" s="34"/>
    </row>
    <row r="208" spans="1:10" x14ac:dyDescent="0.25">
      <c r="A208" s="98"/>
      <c r="B208" s="99"/>
      <c r="C208" s="100"/>
      <c r="D208" s="34"/>
      <c r="E208" s="101"/>
      <c r="F208" s="99"/>
      <c r="G208" s="34"/>
      <c r="H208" s="102"/>
      <c r="I208" s="102"/>
      <c r="J208" s="34"/>
    </row>
    <row r="209" spans="1:10" x14ac:dyDescent="0.25">
      <c r="A209" s="98"/>
      <c r="B209" s="99"/>
      <c r="C209" s="100"/>
      <c r="D209" s="34"/>
      <c r="E209" s="101"/>
      <c r="F209" s="99"/>
      <c r="G209" s="34"/>
      <c r="H209" s="102"/>
      <c r="I209" s="102"/>
      <c r="J209" s="34"/>
    </row>
    <row r="210" spans="1:10" x14ac:dyDescent="0.25">
      <c r="A210" s="98"/>
      <c r="B210" s="99"/>
      <c r="C210" s="100"/>
      <c r="D210" s="34"/>
      <c r="E210" s="101"/>
      <c r="F210" s="99"/>
      <c r="G210" s="34"/>
      <c r="H210" s="102"/>
      <c r="I210" s="102"/>
      <c r="J210" s="34"/>
    </row>
    <row r="211" spans="1:10" x14ac:dyDescent="0.25">
      <c r="A211" s="98"/>
      <c r="B211" s="99"/>
      <c r="C211" s="100"/>
      <c r="D211" s="34"/>
      <c r="E211" s="101"/>
      <c r="F211" s="99"/>
      <c r="G211" s="34"/>
      <c r="H211" s="102"/>
      <c r="I211" s="102"/>
      <c r="J211" s="34"/>
    </row>
    <row r="212" spans="1:10" x14ac:dyDescent="0.25">
      <c r="A212" s="98"/>
      <c r="B212" s="99"/>
      <c r="C212" s="100"/>
      <c r="D212" s="34"/>
      <c r="E212" s="101"/>
      <c r="F212" s="99"/>
      <c r="G212" s="34"/>
      <c r="H212" s="102"/>
      <c r="I212" s="102"/>
      <c r="J212" s="34"/>
    </row>
    <row r="213" spans="1:10" x14ac:dyDescent="0.25">
      <c r="A213" s="98"/>
      <c r="B213" s="99"/>
      <c r="C213" s="100"/>
      <c r="D213" s="34"/>
      <c r="E213" s="101"/>
      <c r="F213" s="99"/>
      <c r="G213" s="34"/>
      <c r="H213" s="102"/>
      <c r="I213" s="102"/>
      <c r="J213" s="34"/>
    </row>
    <row r="214" spans="1:10" x14ac:dyDescent="0.25">
      <c r="A214" s="98"/>
      <c r="B214" s="99"/>
      <c r="C214" s="100"/>
      <c r="D214" s="34"/>
      <c r="E214" s="101"/>
      <c r="F214" s="99"/>
      <c r="G214" s="34"/>
      <c r="H214" s="102"/>
      <c r="I214" s="102"/>
      <c r="J214" s="34"/>
    </row>
    <row r="215" spans="1:10" x14ac:dyDescent="0.25">
      <c r="A215" s="98"/>
      <c r="B215" s="99"/>
      <c r="C215" s="100"/>
      <c r="D215" s="34"/>
      <c r="E215" s="101"/>
      <c r="F215" s="99"/>
      <c r="G215" s="34"/>
      <c r="H215" s="102"/>
      <c r="I215" s="102"/>
      <c r="J215" s="34"/>
    </row>
    <row r="216" spans="1:10" x14ac:dyDescent="0.25">
      <c r="A216" s="98"/>
      <c r="B216" s="99"/>
      <c r="C216" s="100"/>
      <c r="D216" s="34"/>
      <c r="E216" s="101"/>
      <c r="F216" s="99"/>
      <c r="G216" s="34"/>
      <c r="H216" s="102"/>
      <c r="I216" s="102"/>
      <c r="J216" s="34"/>
    </row>
    <row r="217" spans="1:10" x14ac:dyDescent="0.25">
      <c r="A217" s="98"/>
      <c r="B217" s="99"/>
      <c r="C217" s="100"/>
      <c r="D217" s="34"/>
      <c r="E217" s="101"/>
      <c r="F217" s="99"/>
      <c r="G217" s="34"/>
      <c r="H217" s="102"/>
      <c r="I217" s="102"/>
      <c r="J217" s="34"/>
    </row>
    <row r="218" spans="1:10" x14ac:dyDescent="0.25">
      <c r="A218" s="98"/>
      <c r="B218" s="99"/>
      <c r="C218" s="100"/>
      <c r="D218" s="34"/>
      <c r="E218" s="101"/>
      <c r="F218" s="99"/>
      <c r="G218" s="34"/>
      <c r="H218" s="102"/>
      <c r="I218" s="102"/>
      <c r="J218" s="34"/>
    </row>
    <row r="219" spans="1:10" x14ac:dyDescent="0.25">
      <c r="A219" s="98"/>
      <c r="B219" s="99"/>
      <c r="C219" s="100"/>
      <c r="D219" s="34"/>
      <c r="E219" s="101"/>
      <c r="F219" s="99"/>
      <c r="G219" s="34"/>
      <c r="H219" s="102"/>
      <c r="I219" s="102"/>
      <c r="J219" s="34"/>
    </row>
    <row r="220" spans="1:10" x14ac:dyDescent="0.25">
      <c r="A220" s="98"/>
      <c r="B220" s="99"/>
      <c r="C220" s="100"/>
      <c r="D220" s="34"/>
      <c r="E220" s="101"/>
      <c r="F220" s="99"/>
      <c r="G220" s="34"/>
      <c r="H220" s="102"/>
      <c r="I220" s="102"/>
      <c r="J220" s="34"/>
    </row>
    <row r="221" spans="1:10" x14ac:dyDescent="0.25">
      <c r="A221" s="98"/>
      <c r="B221" s="99"/>
      <c r="C221" s="100"/>
      <c r="D221" s="34"/>
      <c r="E221" s="101"/>
      <c r="F221" s="99"/>
      <c r="G221" s="34"/>
      <c r="H221" s="102"/>
      <c r="I221" s="102"/>
      <c r="J221" s="34"/>
    </row>
    <row r="222" spans="1:10" x14ac:dyDescent="0.25">
      <c r="A222" s="98"/>
      <c r="B222" s="99"/>
      <c r="C222" s="100"/>
      <c r="D222" s="34"/>
      <c r="E222" s="101"/>
      <c r="F222" s="99"/>
      <c r="G222" s="34"/>
      <c r="H222" s="102"/>
      <c r="I222" s="102"/>
      <c r="J222" s="34"/>
    </row>
    <row r="223" spans="1:10" x14ac:dyDescent="0.25">
      <c r="A223" s="98"/>
      <c r="B223" s="99"/>
      <c r="C223" s="100"/>
      <c r="D223" s="34"/>
      <c r="E223" s="101"/>
      <c r="F223" s="99"/>
      <c r="G223" s="34"/>
      <c r="H223" s="102"/>
      <c r="I223" s="102"/>
      <c r="J223" s="34"/>
    </row>
    <row r="224" spans="1:10" x14ac:dyDescent="0.25">
      <c r="A224" s="98"/>
      <c r="B224" s="99"/>
      <c r="C224" s="100"/>
      <c r="D224" s="34"/>
      <c r="E224" s="101"/>
      <c r="F224" s="99"/>
      <c r="G224" s="34"/>
      <c r="H224" s="102"/>
      <c r="I224" s="102"/>
      <c r="J224" s="34"/>
    </row>
    <row r="225" spans="1:10" x14ac:dyDescent="0.25">
      <c r="A225" s="98"/>
      <c r="B225" s="99"/>
      <c r="C225" s="100"/>
      <c r="D225" s="34"/>
      <c r="E225" s="101"/>
      <c r="F225" s="99"/>
      <c r="G225" s="34"/>
      <c r="H225" s="102"/>
      <c r="I225" s="102"/>
      <c r="J225" s="34"/>
    </row>
    <row r="226" spans="1:10" x14ac:dyDescent="0.25">
      <c r="A226" s="235"/>
      <c r="B226" s="234"/>
      <c r="C226" s="240"/>
      <c r="D226" s="236"/>
      <c r="E226" s="237"/>
      <c r="F226" s="234"/>
      <c r="G226" s="236"/>
      <c r="H226" s="239"/>
      <c r="I226" s="239"/>
      <c r="J226" s="236"/>
    </row>
    <row r="227" spans="1:10" x14ac:dyDescent="0.25">
      <c r="A227" s="235"/>
      <c r="B227" s="223" t="s">
        <v>11</v>
      </c>
      <c r="C227" s="232">
        <f>SUM(C8:C226)</f>
        <v>69</v>
      </c>
      <c r="D227" s="224"/>
      <c r="E227" s="223" t="s">
        <v>11</v>
      </c>
      <c r="F227" s="223">
        <f>SUM(F8:F226)</f>
        <v>2</v>
      </c>
      <c r="G227" s="224">
        <f>SUM(G8:G226)</f>
        <v>191700</v>
      </c>
      <c r="H227" s="239"/>
      <c r="I227" s="239"/>
      <c r="J227" s="236"/>
    </row>
    <row r="228" spans="1:10" x14ac:dyDescent="0.25">
      <c r="A228" s="235"/>
      <c r="B228" s="223"/>
      <c r="C228" s="232"/>
      <c r="D228" s="224"/>
      <c r="E228" s="237"/>
      <c r="F228" s="234"/>
      <c r="G228" s="236"/>
      <c r="H228" s="239"/>
      <c r="I228" s="239"/>
      <c r="J228" s="236"/>
    </row>
    <row r="229" spans="1:10" x14ac:dyDescent="0.25">
      <c r="A229" s="225"/>
      <c r="B229" s="226"/>
      <c r="C229" s="240"/>
      <c r="D229" s="236"/>
      <c r="E229" s="223"/>
      <c r="F229" s="234"/>
      <c r="G229" s="411" t="s">
        <v>12</v>
      </c>
      <c r="H229" s="411"/>
      <c r="I229" s="239"/>
      <c r="J229" s="227">
        <f>SUM(D8:D226)</f>
        <v>4562303</v>
      </c>
    </row>
    <row r="230" spans="1:10" x14ac:dyDescent="0.25">
      <c r="A230" s="235"/>
      <c r="B230" s="234"/>
      <c r="C230" s="240"/>
      <c r="D230" s="236"/>
      <c r="E230" s="223"/>
      <c r="F230" s="234"/>
      <c r="G230" s="411" t="s">
        <v>13</v>
      </c>
      <c r="H230" s="411"/>
      <c r="I230" s="239"/>
      <c r="J230" s="227">
        <f>SUM(G8:G226)</f>
        <v>191700</v>
      </c>
    </row>
    <row r="231" spans="1:10" x14ac:dyDescent="0.25">
      <c r="A231" s="228"/>
      <c r="B231" s="237"/>
      <c r="C231" s="240"/>
      <c r="D231" s="236"/>
      <c r="E231" s="237"/>
      <c r="F231" s="234"/>
      <c r="G231" s="411" t="s">
        <v>14</v>
      </c>
      <c r="H231" s="411"/>
      <c r="I231" s="41"/>
      <c r="J231" s="229">
        <f>J229-J230</f>
        <v>4370603</v>
      </c>
    </row>
    <row r="232" spans="1:10" x14ac:dyDescent="0.25">
      <c r="A232" s="235"/>
      <c r="B232" s="230"/>
      <c r="C232" s="240"/>
      <c r="D232" s="231"/>
      <c r="E232" s="237"/>
      <c r="F232" s="223"/>
      <c r="G232" s="411" t="s">
        <v>15</v>
      </c>
      <c r="H232" s="411"/>
      <c r="I232" s="239"/>
      <c r="J232" s="227">
        <f>SUM(H8:H228)</f>
        <v>0</v>
      </c>
    </row>
    <row r="233" spans="1:10" x14ac:dyDescent="0.25">
      <c r="A233" s="235"/>
      <c r="B233" s="230"/>
      <c r="C233" s="240"/>
      <c r="D233" s="231"/>
      <c r="E233" s="237"/>
      <c r="F233" s="223"/>
      <c r="G233" s="411" t="s">
        <v>16</v>
      </c>
      <c r="H233" s="411"/>
      <c r="I233" s="239"/>
      <c r="J233" s="227">
        <f>J231+J232</f>
        <v>4370603</v>
      </c>
    </row>
    <row r="234" spans="1:10" x14ac:dyDescent="0.25">
      <c r="A234" s="235"/>
      <c r="B234" s="230"/>
      <c r="C234" s="240"/>
      <c r="D234" s="231"/>
      <c r="E234" s="237"/>
      <c r="F234" s="234"/>
      <c r="G234" s="411" t="s">
        <v>5</v>
      </c>
      <c r="H234" s="411"/>
      <c r="I234" s="239"/>
      <c r="J234" s="227">
        <f>SUM(I8:I228)</f>
        <v>4263233</v>
      </c>
    </row>
    <row r="235" spans="1:10" x14ac:dyDescent="0.25">
      <c r="A235" s="235"/>
      <c r="B235" s="230"/>
      <c r="C235" s="240"/>
      <c r="D235" s="231"/>
      <c r="E235" s="237"/>
      <c r="F235" s="234"/>
      <c r="G235" s="411" t="s">
        <v>32</v>
      </c>
      <c r="H235" s="411"/>
      <c r="I235" s="240" t="str">
        <f>IF(J235&gt;0,"SALDO",IF(J235&lt;0,"PIUTANG",IF(J235=0,"LUNAS")))</f>
        <v>PIUTANG</v>
      </c>
      <c r="J235" s="227">
        <f>J234-J233</f>
        <v>-107370</v>
      </c>
    </row>
    <row r="236" spans="1:10" x14ac:dyDescent="0.25">
      <c r="F236" s="219"/>
      <c r="G236" s="219"/>
      <c r="J236" s="219"/>
    </row>
    <row r="237" spans="1:10" x14ac:dyDescent="0.25">
      <c r="C237" s="219"/>
      <c r="D237" s="219"/>
      <c r="F237" s="219"/>
      <c r="G237" s="219"/>
      <c r="J237" s="219"/>
    </row>
    <row r="238" spans="1:10" x14ac:dyDescent="0.25">
      <c r="C238" s="219"/>
      <c r="D238" s="219"/>
      <c r="F238" s="219"/>
      <c r="G238" s="219"/>
      <c r="J238" s="219"/>
    </row>
    <row r="239" spans="1:10" x14ac:dyDescent="0.25">
      <c r="C239" s="219"/>
      <c r="D239" s="219"/>
      <c r="F239" s="219"/>
      <c r="G239" s="219"/>
      <c r="J239" s="219"/>
    </row>
    <row r="240" spans="1:10" x14ac:dyDescent="0.25">
      <c r="C240" s="219"/>
      <c r="D240" s="219"/>
      <c r="F240" s="219"/>
      <c r="G240" s="219"/>
      <c r="J240" s="219"/>
    </row>
    <row r="241" spans="3:4" x14ac:dyDescent="0.25">
      <c r="C241" s="219"/>
      <c r="D241" s="219"/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235:H235"/>
    <mergeCell ref="G229:H229"/>
    <mergeCell ref="G230:H230"/>
    <mergeCell ref="G231:H231"/>
    <mergeCell ref="G232:H232"/>
    <mergeCell ref="G233:H233"/>
    <mergeCell ref="G234:H234"/>
  </mergeCells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4"/>
  <dimension ref="A1:M92"/>
  <sheetViews>
    <sheetView workbookViewId="0">
      <pane ySplit="7" topLeftCell="A72" activePane="bottomLeft" state="frozen"/>
      <selection pane="bottomLeft" activeCell="L3" sqref="L3"/>
    </sheetView>
  </sheetViews>
  <sheetFormatPr defaultRowHeight="15" x14ac:dyDescent="0.25"/>
  <cols>
    <col min="1" max="1" width="8.7109375" style="233" bestFit="1" customWidth="1"/>
    <col min="2" max="2" width="11.85546875" style="233" bestFit="1" customWidth="1"/>
    <col min="3" max="3" width="5.7109375" style="23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1.140625" style="233" customWidth="1"/>
    <col min="8" max="8" width="11.7109375" style="233" customWidth="1"/>
    <col min="9" max="9" width="15.28515625" style="219" customWidth="1"/>
    <col min="10" max="10" width="18.42578125" style="233" customWidth="1"/>
    <col min="11" max="11" width="9.140625" style="233"/>
    <col min="12" max="13" width="11.5703125" style="233" bestFit="1" customWidth="1"/>
    <col min="14" max="16384" width="9.140625" style="233"/>
  </cols>
  <sheetData>
    <row r="1" spans="1:13" x14ac:dyDescent="0.25">
      <c r="A1" s="218" t="s">
        <v>0</v>
      </c>
      <c r="B1" s="218"/>
      <c r="C1" s="28" t="s">
        <v>201</v>
      </c>
      <c r="D1" s="218"/>
      <c r="E1" s="218"/>
      <c r="F1" s="405" t="s">
        <v>22</v>
      </c>
      <c r="G1" s="405"/>
      <c r="H1" s="405"/>
      <c r="I1" s="220" t="s">
        <v>189</v>
      </c>
      <c r="J1" s="218"/>
      <c r="L1" s="238">
        <f>SUM(D77:D80)</f>
        <v>1296751</v>
      </c>
    </row>
    <row r="2" spans="1:13" x14ac:dyDescent="0.25">
      <c r="A2" s="218" t="s">
        <v>1</v>
      </c>
      <c r="B2" s="218"/>
      <c r="C2" s="28" t="s">
        <v>19</v>
      </c>
      <c r="D2" s="218"/>
      <c r="E2" s="218"/>
      <c r="F2" s="405" t="s">
        <v>21</v>
      </c>
      <c r="G2" s="405"/>
      <c r="H2" s="405"/>
      <c r="I2" s="220">
        <f>J92*-1</f>
        <v>1141526</v>
      </c>
      <c r="J2" s="218"/>
      <c r="L2" s="238">
        <f>SUM(G77:G80)</f>
        <v>155225</v>
      </c>
      <c r="M2" s="238"/>
    </row>
    <row r="3" spans="1:13" x14ac:dyDescent="0.25">
      <c r="A3" s="218" t="s">
        <v>115</v>
      </c>
      <c r="B3" s="218"/>
      <c r="C3" s="28" t="s">
        <v>202</v>
      </c>
      <c r="D3" s="218"/>
      <c r="E3" s="218"/>
      <c r="F3" s="374"/>
      <c r="G3" s="374"/>
      <c r="H3" s="374"/>
      <c r="I3" s="220"/>
      <c r="J3" s="218"/>
      <c r="L3" s="238">
        <f>L1-L2</f>
        <v>1141526</v>
      </c>
      <c r="M3" s="238"/>
    </row>
    <row r="4" spans="1:13" x14ac:dyDescent="0.25">
      <c r="L4" s="238"/>
    </row>
    <row r="5" spans="1:13" ht="19.5" x14ac:dyDescent="0.25">
      <c r="A5" s="439"/>
      <c r="B5" s="439"/>
      <c r="C5" s="439"/>
      <c r="D5" s="439"/>
      <c r="E5" s="439"/>
      <c r="F5" s="439"/>
      <c r="G5" s="439"/>
      <c r="H5" s="439"/>
      <c r="I5" s="439"/>
      <c r="J5" s="440"/>
      <c r="L5" s="238"/>
    </row>
    <row r="6" spans="1:13" x14ac:dyDescent="0.25">
      <c r="A6" s="441" t="s">
        <v>2</v>
      </c>
      <c r="B6" s="443" t="s">
        <v>3</v>
      </c>
      <c r="C6" s="444"/>
      <c r="D6" s="444"/>
      <c r="E6" s="444"/>
      <c r="F6" s="444"/>
      <c r="G6" s="445"/>
      <c r="H6" s="416" t="s">
        <v>4</v>
      </c>
      <c r="I6" s="448" t="s">
        <v>5</v>
      </c>
      <c r="J6" s="420" t="s">
        <v>6</v>
      </c>
    </row>
    <row r="7" spans="1:13" x14ac:dyDescent="0.25">
      <c r="A7" s="442"/>
      <c r="B7" s="375" t="s">
        <v>7</v>
      </c>
      <c r="C7" s="24" t="s">
        <v>8</v>
      </c>
      <c r="D7" s="376" t="s">
        <v>9</v>
      </c>
      <c r="E7" s="375" t="s">
        <v>10</v>
      </c>
      <c r="F7" s="375" t="s">
        <v>8</v>
      </c>
      <c r="G7" s="376" t="s">
        <v>9</v>
      </c>
      <c r="H7" s="417"/>
      <c r="I7" s="449"/>
      <c r="J7" s="421"/>
    </row>
    <row r="8" spans="1:13" x14ac:dyDescent="0.25">
      <c r="A8" s="241">
        <v>43332</v>
      </c>
      <c r="B8" s="242">
        <v>180172850</v>
      </c>
      <c r="C8" s="129">
        <v>4</v>
      </c>
      <c r="D8" s="246">
        <v>504263</v>
      </c>
      <c r="E8" s="244"/>
      <c r="F8" s="242"/>
      <c r="G8" s="246"/>
      <c r="H8" s="244"/>
      <c r="I8" s="245">
        <v>504263</v>
      </c>
      <c r="J8" s="246" t="s">
        <v>17</v>
      </c>
      <c r="L8" s="238"/>
    </row>
    <row r="9" spans="1:13" x14ac:dyDescent="0.25">
      <c r="A9" s="241">
        <v>43333</v>
      </c>
      <c r="B9" s="242">
        <v>180172928</v>
      </c>
      <c r="C9" s="129">
        <v>3</v>
      </c>
      <c r="D9" s="246">
        <v>280263</v>
      </c>
      <c r="E9" s="244">
        <v>180044931</v>
      </c>
      <c r="F9" s="242">
        <v>1</v>
      </c>
      <c r="G9" s="246">
        <v>194250</v>
      </c>
      <c r="H9" s="244"/>
      <c r="I9" s="245"/>
      <c r="J9" s="246"/>
      <c r="L9" s="238"/>
    </row>
    <row r="10" spans="1:13" x14ac:dyDescent="0.25">
      <c r="A10" s="241">
        <v>43335</v>
      </c>
      <c r="B10" s="242">
        <v>180173016</v>
      </c>
      <c r="C10" s="129">
        <v>4</v>
      </c>
      <c r="D10" s="246">
        <v>439250</v>
      </c>
      <c r="E10" s="244"/>
      <c r="F10" s="242"/>
      <c r="G10" s="246"/>
      <c r="H10" s="244"/>
      <c r="I10" s="245"/>
      <c r="J10" s="246"/>
      <c r="L10" s="238"/>
    </row>
    <row r="11" spans="1:13" x14ac:dyDescent="0.25">
      <c r="A11" s="241">
        <v>43335</v>
      </c>
      <c r="B11" s="242">
        <v>180173065</v>
      </c>
      <c r="C11" s="129">
        <v>1</v>
      </c>
      <c r="D11" s="246">
        <v>120575</v>
      </c>
      <c r="E11" s="244"/>
      <c r="F11" s="242"/>
      <c r="G11" s="246"/>
      <c r="H11" s="244"/>
      <c r="I11" s="245"/>
      <c r="J11" s="246"/>
      <c r="L11" s="238"/>
    </row>
    <row r="12" spans="1:13" x14ac:dyDescent="0.25">
      <c r="A12" s="241">
        <v>43336</v>
      </c>
      <c r="B12" s="242">
        <v>180173108</v>
      </c>
      <c r="C12" s="129">
        <v>4</v>
      </c>
      <c r="D12" s="246">
        <v>415975</v>
      </c>
      <c r="E12" s="244"/>
      <c r="F12" s="242"/>
      <c r="G12" s="246"/>
      <c r="H12" s="244"/>
      <c r="I12" s="245">
        <v>1061813</v>
      </c>
      <c r="J12" s="246" t="s">
        <v>17</v>
      </c>
      <c r="L12" s="238"/>
    </row>
    <row r="13" spans="1:13" x14ac:dyDescent="0.25">
      <c r="A13" s="241">
        <v>43337</v>
      </c>
      <c r="B13" s="242">
        <v>180173182</v>
      </c>
      <c r="C13" s="129">
        <v>4</v>
      </c>
      <c r="D13" s="246">
        <v>407138</v>
      </c>
      <c r="E13" s="244"/>
      <c r="F13" s="242"/>
      <c r="G13" s="246"/>
      <c r="H13" s="244"/>
      <c r="I13" s="245"/>
      <c r="J13" s="246"/>
      <c r="L13" s="238"/>
    </row>
    <row r="14" spans="1:13" x14ac:dyDescent="0.25">
      <c r="A14" s="241">
        <v>43337</v>
      </c>
      <c r="B14" s="242">
        <v>180173204</v>
      </c>
      <c r="C14" s="129">
        <v>1</v>
      </c>
      <c r="D14" s="246">
        <v>126000</v>
      </c>
      <c r="E14" s="244"/>
      <c r="F14" s="242"/>
      <c r="G14" s="246"/>
      <c r="H14" s="244"/>
      <c r="I14" s="245"/>
      <c r="J14" s="246"/>
      <c r="L14" s="238"/>
    </row>
    <row r="15" spans="1:13" x14ac:dyDescent="0.25">
      <c r="A15" s="241">
        <v>43339</v>
      </c>
      <c r="B15" s="242">
        <v>180173309</v>
      </c>
      <c r="C15" s="129">
        <v>6</v>
      </c>
      <c r="D15" s="246">
        <v>532175</v>
      </c>
      <c r="E15" s="244"/>
      <c r="F15" s="242"/>
      <c r="G15" s="246"/>
      <c r="H15" s="244"/>
      <c r="I15" s="245"/>
      <c r="J15" s="246"/>
      <c r="L15" s="238"/>
    </row>
    <row r="16" spans="1:13" x14ac:dyDescent="0.25">
      <c r="A16" s="241">
        <v>43339</v>
      </c>
      <c r="B16" s="242">
        <v>180173354</v>
      </c>
      <c r="C16" s="129">
        <v>3</v>
      </c>
      <c r="D16" s="246">
        <v>367500</v>
      </c>
      <c r="E16" s="244"/>
      <c r="F16" s="242"/>
      <c r="G16" s="246"/>
      <c r="H16" s="244"/>
      <c r="I16" s="245"/>
      <c r="J16" s="246"/>
      <c r="L16" s="238"/>
    </row>
    <row r="17" spans="1:12" x14ac:dyDescent="0.25">
      <c r="A17" s="241">
        <v>43340</v>
      </c>
      <c r="B17" s="242">
        <v>180173396</v>
      </c>
      <c r="C17" s="129">
        <v>2</v>
      </c>
      <c r="D17" s="246">
        <v>283675</v>
      </c>
      <c r="E17" s="244"/>
      <c r="F17" s="242"/>
      <c r="G17" s="246"/>
      <c r="H17" s="244"/>
      <c r="I17" s="245"/>
      <c r="J17" s="246"/>
      <c r="L17" s="238"/>
    </row>
    <row r="18" spans="1:12" x14ac:dyDescent="0.25">
      <c r="A18" s="241">
        <v>43340</v>
      </c>
      <c r="B18" s="242">
        <v>180173459</v>
      </c>
      <c r="C18" s="129">
        <v>1</v>
      </c>
      <c r="D18" s="246">
        <v>129500</v>
      </c>
      <c r="E18" s="244"/>
      <c r="F18" s="242"/>
      <c r="G18" s="246"/>
      <c r="H18" s="244"/>
      <c r="I18" s="245">
        <v>1845988</v>
      </c>
      <c r="J18" s="246" t="s">
        <v>17</v>
      </c>
      <c r="L18" s="238"/>
    </row>
    <row r="19" spans="1:12" x14ac:dyDescent="0.25">
      <c r="A19" s="241">
        <v>43341</v>
      </c>
      <c r="B19" s="242">
        <v>180173503</v>
      </c>
      <c r="C19" s="129">
        <v>1</v>
      </c>
      <c r="D19" s="246">
        <v>107888</v>
      </c>
      <c r="E19" s="244"/>
      <c r="F19" s="242"/>
      <c r="G19" s="246"/>
      <c r="H19" s="244"/>
      <c r="I19" s="245"/>
      <c r="J19" s="246"/>
      <c r="L19" s="238"/>
    </row>
    <row r="20" spans="1:12" x14ac:dyDescent="0.25">
      <c r="A20" s="241">
        <v>43341</v>
      </c>
      <c r="B20" s="242">
        <v>180173551</v>
      </c>
      <c r="C20" s="129">
        <v>1</v>
      </c>
      <c r="D20" s="246">
        <v>111563</v>
      </c>
      <c r="E20" s="244"/>
      <c r="F20" s="242"/>
      <c r="G20" s="246"/>
      <c r="H20" s="244"/>
      <c r="I20" s="245"/>
      <c r="J20" s="246"/>
      <c r="L20" s="238"/>
    </row>
    <row r="21" spans="1:12" x14ac:dyDescent="0.25">
      <c r="A21" s="241">
        <v>43342</v>
      </c>
      <c r="B21" s="242">
        <v>180173585</v>
      </c>
      <c r="C21" s="129">
        <v>2</v>
      </c>
      <c r="D21" s="246">
        <v>157850</v>
      </c>
      <c r="E21" s="244"/>
      <c r="F21" s="242"/>
      <c r="G21" s="246"/>
      <c r="H21" s="244"/>
      <c r="I21" s="245"/>
      <c r="J21" s="246"/>
      <c r="L21" s="238"/>
    </row>
    <row r="22" spans="1:12" x14ac:dyDescent="0.25">
      <c r="A22" s="241">
        <v>43342</v>
      </c>
      <c r="B22" s="242">
        <v>180173630</v>
      </c>
      <c r="C22" s="129">
        <v>2</v>
      </c>
      <c r="D22" s="246">
        <v>286563</v>
      </c>
      <c r="E22" s="244"/>
      <c r="F22" s="242"/>
      <c r="G22" s="246"/>
      <c r="H22" s="244"/>
      <c r="I22" s="245"/>
      <c r="J22" s="246"/>
      <c r="L22" s="238"/>
    </row>
    <row r="23" spans="1:12" x14ac:dyDescent="0.25">
      <c r="A23" s="241">
        <v>43342</v>
      </c>
      <c r="B23" s="242">
        <v>180173646</v>
      </c>
      <c r="C23" s="129">
        <v>2</v>
      </c>
      <c r="D23" s="246">
        <v>133875</v>
      </c>
      <c r="E23" s="244"/>
      <c r="F23" s="242"/>
      <c r="G23" s="246"/>
      <c r="H23" s="244"/>
      <c r="I23" s="245"/>
      <c r="J23" s="246"/>
      <c r="L23" s="238"/>
    </row>
    <row r="24" spans="1:12" x14ac:dyDescent="0.25">
      <c r="A24" s="241">
        <v>43343</v>
      </c>
      <c r="B24" s="242">
        <v>180173667</v>
      </c>
      <c r="C24" s="129">
        <v>1</v>
      </c>
      <c r="D24" s="246">
        <v>127050</v>
      </c>
      <c r="E24" s="244"/>
      <c r="F24" s="242"/>
      <c r="G24" s="246"/>
      <c r="H24" s="244"/>
      <c r="I24" s="245"/>
      <c r="J24" s="246"/>
      <c r="L24" s="238"/>
    </row>
    <row r="25" spans="1:12" x14ac:dyDescent="0.25">
      <c r="A25" s="241">
        <v>43343</v>
      </c>
      <c r="B25" s="242">
        <v>180173715</v>
      </c>
      <c r="C25" s="129">
        <v>4</v>
      </c>
      <c r="D25" s="246">
        <v>419475</v>
      </c>
      <c r="E25" s="244"/>
      <c r="F25" s="242"/>
      <c r="G25" s="246"/>
      <c r="H25" s="244"/>
      <c r="I25" s="245">
        <v>1344264</v>
      </c>
      <c r="J25" s="246" t="s">
        <v>17</v>
      </c>
      <c r="L25" s="238"/>
    </row>
    <row r="26" spans="1:12" x14ac:dyDescent="0.25">
      <c r="A26" s="241">
        <v>43344</v>
      </c>
      <c r="B26" s="242">
        <v>180173769</v>
      </c>
      <c r="C26" s="129">
        <v>1</v>
      </c>
      <c r="D26" s="246">
        <v>46638</v>
      </c>
      <c r="E26" s="244"/>
      <c r="F26" s="242"/>
      <c r="G26" s="246"/>
      <c r="H26" s="244"/>
      <c r="I26" s="245"/>
      <c r="J26" s="246"/>
      <c r="L26" s="238"/>
    </row>
    <row r="27" spans="1:12" x14ac:dyDescent="0.25">
      <c r="A27" s="241">
        <v>43346</v>
      </c>
      <c r="B27" s="242">
        <v>180173891</v>
      </c>
      <c r="C27" s="129">
        <v>4</v>
      </c>
      <c r="D27" s="246">
        <v>451413</v>
      </c>
      <c r="E27" s="244"/>
      <c r="F27" s="242"/>
      <c r="G27" s="246"/>
      <c r="H27" s="244"/>
      <c r="I27" s="245"/>
      <c r="J27" s="246"/>
      <c r="L27" s="238"/>
    </row>
    <row r="28" spans="1:12" x14ac:dyDescent="0.25">
      <c r="A28" s="241">
        <v>43346</v>
      </c>
      <c r="B28" s="242">
        <v>180173946</v>
      </c>
      <c r="C28" s="129">
        <v>1</v>
      </c>
      <c r="D28" s="246">
        <v>120575</v>
      </c>
      <c r="E28" s="244"/>
      <c r="F28" s="242"/>
      <c r="G28" s="246"/>
      <c r="H28" s="244"/>
      <c r="I28" s="245"/>
      <c r="J28" s="246"/>
      <c r="L28" s="238"/>
    </row>
    <row r="29" spans="1:12" x14ac:dyDescent="0.25">
      <c r="A29" s="241">
        <v>43347</v>
      </c>
      <c r="B29" s="242">
        <v>180173981</v>
      </c>
      <c r="C29" s="129">
        <v>3</v>
      </c>
      <c r="D29" s="246">
        <v>386225</v>
      </c>
      <c r="E29" s="244">
        <v>180045132</v>
      </c>
      <c r="F29" s="242">
        <v>1</v>
      </c>
      <c r="G29" s="246">
        <v>100013</v>
      </c>
      <c r="H29" s="244"/>
      <c r="I29" s="245"/>
      <c r="J29" s="246"/>
      <c r="L29" s="238"/>
    </row>
    <row r="30" spans="1:12" x14ac:dyDescent="0.25">
      <c r="A30" s="241">
        <v>43347</v>
      </c>
      <c r="B30" s="242">
        <v>180174036</v>
      </c>
      <c r="C30" s="129">
        <v>1</v>
      </c>
      <c r="D30" s="246">
        <v>56263</v>
      </c>
      <c r="E30" s="244"/>
      <c r="F30" s="242"/>
      <c r="G30" s="246"/>
      <c r="H30" s="244"/>
      <c r="I30" s="245">
        <v>961101</v>
      </c>
      <c r="J30" s="246" t="s">
        <v>17</v>
      </c>
      <c r="L30" s="238"/>
    </row>
    <row r="31" spans="1:12" x14ac:dyDescent="0.25">
      <c r="A31" s="241">
        <v>43348</v>
      </c>
      <c r="B31" s="242">
        <v>180174083</v>
      </c>
      <c r="C31" s="129">
        <v>2</v>
      </c>
      <c r="D31" s="246">
        <v>229600</v>
      </c>
      <c r="E31" s="244"/>
      <c r="F31" s="242"/>
      <c r="G31" s="246"/>
      <c r="H31" s="244"/>
      <c r="I31" s="245"/>
      <c r="J31" s="246"/>
      <c r="L31" s="238"/>
    </row>
    <row r="32" spans="1:12" x14ac:dyDescent="0.25">
      <c r="A32" s="241">
        <v>43348</v>
      </c>
      <c r="B32" s="242">
        <v>180174127</v>
      </c>
      <c r="C32" s="129">
        <v>1</v>
      </c>
      <c r="D32" s="246">
        <v>127050</v>
      </c>
      <c r="E32" s="244"/>
      <c r="F32" s="242"/>
      <c r="G32" s="246"/>
      <c r="H32" s="244"/>
      <c r="I32" s="245"/>
      <c r="J32" s="246"/>
      <c r="L32" s="238"/>
    </row>
    <row r="33" spans="1:12" x14ac:dyDescent="0.25">
      <c r="A33" s="241">
        <v>43349</v>
      </c>
      <c r="B33" s="242">
        <v>180174168</v>
      </c>
      <c r="C33" s="129">
        <v>1</v>
      </c>
      <c r="D33" s="246">
        <v>77613</v>
      </c>
      <c r="E33" s="244"/>
      <c r="F33" s="242"/>
      <c r="G33" s="246"/>
      <c r="H33" s="244"/>
      <c r="I33" s="245"/>
      <c r="J33" s="246"/>
      <c r="L33" s="238"/>
    </row>
    <row r="34" spans="1:12" x14ac:dyDescent="0.25">
      <c r="A34" s="241">
        <v>43349</v>
      </c>
      <c r="B34" s="242">
        <v>180174222</v>
      </c>
      <c r="C34" s="129">
        <v>2</v>
      </c>
      <c r="D34" s="246">
        <v>241150</v>
      </c>
      <c r="E34" s="244"/>
      <c r="F34" s="242"/>
      <c r="G34" s="246"/>
      <c r="H34" s="244"/>
      <c r="I34" s="245"/>
      <c r="J34" s="246"/>
      <c r="L34" s="238"/>
    </row>
    <row r="35" spans="1:12" x14ac:dyDescent="0.25">
      <c r="A35" s="241">
        <v>43350</v>
      </c>
      <c r="B35" s="242">
        <v>180174255</v>
      </c>
      <c r="C35" s="129">
        <v>2</v>
      </c>
      <c r="D35" s="246">
        <v>289625</v>
      </c>
      <c r="E35" s="244"/>
      <c r="F35" s="242"/>
      <c r="G35" s="246"/>
      <c r="H35" s="244"/>
      <c r="I35" s="245">
        <v>965038</v>
      </c>
      <c r="J35" s="246" t="s">
        <v>17</v>
      </c>
      <c r="L35" s="238"/>
    </row>
    <row r="36" spans="1:12" x14ac:dyDescent="0.25">
      <c r="A36" s="241">
        <v>43353</v>
      </c>
      <c r="B36" s="242">
        <v>180174491</v>
      </c>
      <c r="C36" s="129">
        <v>8</v>
      </c>
      <c r="D36" s="246">
        <v>992863</v>
      </c>
      <c r="E36" s="244"/>
      <c r="F36" s="242"/>
      <c r="G36" s="246"/>
      <c r="H36" s="244"/>
      <c r="I36" s="245"/>
      <c r="J36" s="246"/>
      <c r="L36" s="238"/>
    </row>
    <row r="37" spans="1:12" x14ac:dyDescent="0.25">
      <c r="A37" s="241">
        <v>43353</v>
      </c>
      <c r="B37" s="242">
        <v>180174545</v>
      </c>
      <c r="C37" s="129">
        <v>1</v>
      </c>
      <c r="D37" s="246">
        <v>102550</v>
      </c>
      <c r="E37" s="244"/>
      <c r="F37" s="242"/>
      <c r="G37" s="246"/>
      <c r="H37" s="244"/>
      <c r="I37" s="245"/>
      <c r="J37" s="246"/>
      <c r="L37" s="238"/>
    </row>
    <row r="38" spans="1:12" x14ac:dyDescent="0.25">
      <c r="A38" s="241">
        <v>43355</v>
      </c>
      <c r="B38" s="242">
        <v>180174653</v>
      </c>
      <c r="C38" s="129">
        <v>8</v>
      </c>
      <c r="D38" s="246">
        <v>1038800</v>
      </c>
      <c r="E38" s="244"/>
      <c r="F38" s="242"/>
      <c r="G38" s="246"/>
      <c r="H38" s="244"/>
      <c r="I38" s="245"/>
      <c r="J38" s="246"/>
      <c r="L38" s="238"/>
    </row>
    <row r="39" spans="1:12" x14ac:dyDescent="0.25">
      <c r="A39" s="241">
        <v>43355</v>
      </c>
      <c r="B39" s="242">
        <v>180174714</v>
      </c>
      <c r="C39" s="129">
        <v>2</v>
      </c>
      <c r="D39" s="246">
        <v>242113</v>
      </c>
      <c r="E39" s="244"/>
      <c r="F39" s="242"/>
      <c r="G39" s="246"/>
      <c r="H39" s="244"/>
      <c r="I39" s="245"/>
      <c r="J39" s="246"/>
      <c r="L39" s="238"/>
    </row>
    <row r="40" spans="1:12" x14ac:dyDescent="0.25">
      <c r="A40" s="241">
        <v>43356</v>
      </c>
      <c r="B40" s="242">
        <v>180174738</v>
      </c>
      <c r="C40" s="129">
        <v>5</v>
      </c>
      <c r="D40" s="246">
        <v>552563</v>
      </c>
      <c r="E40" s="244"/>
      <c r="F40" s="242"/>
      <c r="G40" s="246"/>
      <c r="H40" s="244"/>
      <c r="I40" s="245"/>
      <c r="J40" s="246"/>
      <c r="L40" s="238"/>
    </row>
    <row r="41" spans="1:12" x14ac:dyDescent="0.25">
      <c r="A41" s="241">
        <v>43356</v>
      </c>
      <c r="B41" s="242">
        <v>180174785</v>
      </c>
      <c r="C41" s="129">
        <v>2</v>
      </c>
      <c r="D41" s="246">
        <v>225925</v>
      </c>
      <c r="E41" s="244"/>
      <c r="F41" s="242"/>
      <c r="G41" s="246"/>
      <c r="H41" s="244"/>
      <c r="I41" s="245"/>
      <c r="J41" s="246"/>
      <c r="L41" s="238"/>
    </row>
    <row r="42" spans="1:12" x14ac:dyDescent="0.25">
      <c r="A42" s="241">
        <v>43357</v>
      </c>
      <c r="B42" s="242">
        <v>180171820</v>
      </c>
      <c r="C42" s="129">
        <v>3</v>
      </c>
      <c r="D42" s="246">
        <v>287088</v>
      </c>
      <c r="E42" s="244"/>
      <c r="F42" s="242"/>
      <c r="G42" s="246"/>
      <c r="H42" s="244"/>
      <c r="I42" s="245">
        <v>3441902</v>
      </c>
      <c r="J42" s="246" t="s">
        <v>17</v>
      </c>
      <c r="L42" s="238"/>
    </row>
    <row r="43" spans="1:12" x14ac:dyDescent="0.25">
      <c r="A43" s="241">
        <v>43358</v>
      </c>
      <c r="B43" s="242">
        <v>180174914</v>
      </c>
      <c r="C43" s="129">
        <v>4</v>
      </c>
      <c r="D43" s="246">
        <v>488513</v>
      </c>
      <c r="E43" s="244"/>
      <c r="F43" s="242"/>
      <c r="G43" s="246"/>
      <c r="H43" s="244"/>
      <c r="I43" s="245"/>
      <c r="J43" s="246"/>
      <c r="L43" s="238"/>
    </row>
    <row r="44" spans="1:12" x14ac:dyDescent="0.25">
      <c r="A44" s="241">
        <v>43358</v>
      </c>
      <c r="B44" s="242">
        <v>180174948</v>
      </c>
      <c r="C44" s="129">
        <v>3</v>
      </c>
      <c r="D44" s="246">
        <v>369863</v>
      </c>
      <c r="E44" s="244"/>
      <c r="F44" s="242"/>
      <c r="G44" s="246"/>
      <c r="H44" s="244"/>
      <c r="I44" s="245"/>
      <c r="J44" s="246"/>
      <c r="L44" s="238"/>
    </row>
    <row r="45" spans="1:12" x14ac:dyDescent="0.25">
      <c r="A45" s="241">
        <v>43360</v>
      </c>
      <c r="B45" s="242">
        <v>180175068</v>
      </c>
      <c r="C45" s="129">
        <v>6</v>
      </c>
      <c r="D45" s="246">
        <v>652138</v>
      </c>
      <c r="E45" s="244"/>
      <c r="F45" s="242"/>
      <c r="G45" s="246"/>
      <c r="H45" s="244"/>
      <c r="I45" s="245"/>
      <c r="J45" s="246"/>
      <c r="L45" s="238"/>
    </row>
    <row r="46" spans="1:12" x14ac:dyDescent="0.25">
      <c r="A46" s="241">
        <v>43361</v>
      </c>
      <c r="B46" s="242">
        <v>180175173</v>
      </c>
      <c r="C46" s="129">
        <v>3</v>
      </c>
      <c r="D46" s="246">
        <v>352188</v>
      </c>
      <c r="E46" s="244"/>
      <c r="F46" s="242"/>
      <c r="G46" s="246"/>
      <c r="H46" s="244"/>
      <c r="I46" s="245"/>
      <c r="J46" s="246"/>
      <c r="L46" s="238"/>
    </row>
    <row r="47" spans="1:12" x14ac:dyDescent="0.25">
      <c r="A47" s="241">
        <v>43361</v>
      </c>
      <c r="B47" s="242">
        <v>180175212</v>
      </c>
      <c r="C47" s="129">
        <v>2</v>
      </c>
      <c r="D47" s="246">
        <v>208950</v>
      </c>
      <c r="E47" s="244"/>
      <c r="F47" s="242"/>
      <c r="G47" s="246"/>
      <c r="H47" s="244"/>
      <c r="I47" s="245">
        <v>2071652</v>
      </c>
      <c r="J47" s="246" t="s">
        <v>17</v>
      </c>
      <c r="L47" s="238"/>
    </row>
    <row r="48" spans="1:12" x14ac:dyDescent="0.25">
      <c r="A48" s="241">
        <v>43362</v>
      </c>
      <c r="B48" s="242">
        <v>180175245</v>
      </c>
      <c r="C48" s="129">
        <v>1</v>
      </c>
      <c r="D48" s="246">
        <v>141838</v>
      </c>
      <c r="E48" s="244"/>
      <c r="F48" s="242"/>
      <c r="G48" s="246"/>
      <c r="H48" s="244"/>
      <c r="I48" s="245"/>
      <c r="J48" s="246"/>
      <c r="L48" s="238"/>
    </row>
    <row r="49" spans="1:12" x14ac:dyDescent="0.25">
      <c r="A49" s="241">
        <v>43362</v>
      </c>
      <c r="B49" s="242">
        <v>180175267</v>
      </c>
      <c r="C49" s="129">
        <v>1</v>
      </c>
      <c r="D49" s="246">
        <v>127050</v>
      </c>
      <c r="E49" s="244"/>
      <c r="F49" s="242"/>
      <c r="G49" s="246"/>
      <c r="H49" s="244"/>
      <c r="I49" s="245"/>
      <c r="J49" s="246"/>
      <c r="L49" s="238"/>
    </row>
    <row r="50" spans="1:12" x14ac:dyDescent="0.25">
      <c r="A50" s="241">
        <v>43363</v>
      </c>
      <c r="B50" s="242">
        <v>180175336</v>
      </c>
      <c r="C50" s="129">
        <v>2</v>
      </c>
      <c r="D50" s="246">
        <v>139300</v>
      </c>
      <c r="E50" s="244"/>
      <c r="F50" s="242"/>
      <c r="G50" s="246"/>
      <c r="H50" s="244"/>
      <c r="I50" s="245"/>
      <c r="J50" s="246"/>
      <c r="L50" s="238"/>
    </row>
    <row r="51" spans="1:12" x14ac:dyDescent="0.25">
      <c r="A51" s="241">
        <v>43363</v>
      </c>
      <c r="B51" s="242">
        <v>180175377</v>
      </c>
      <c r="C51" s="129">
        <v>2</v>
      </c>
      <c r="D51" s="246">
        <v>250075</v>
      </c>
      <c r="E51" s="244"/>
      <c r="F51" s="242"/>
      <c r="G51" s="246"/>
      <c r="H51" s="244"/>
      <c r="I51" s="245"/>
      <c r="J51" s="246"/>
      <c r="L51" s="238"/>
    </row>
    <row r="52" spans="1:12" x14ac:dyDescent="0.25">
      <c r="A52" s="241">
        <v>43364</v>
      </c>
      <c r="B52" s="242">
        <v>180175414</v>
      </c>
      <c r="C52" s="129">
        <v>1</v>
      </c>
      <c r="D52" s="246">
        <v>141838</v>
      </c>
      <c r="E52" s="244"/>
      <c r="F52" s="242"/>
      <c r="G52" s="246"/>
      <c r="H52" s="244"/>
      <c r="I52" s="245"/>
      <c r="J52" s="246"/>
      <c r="L52" s="238"/>
    </row>
    <row r="53" spans="1:12" x14ac:dyDescent="0.25">
      <c r="A53" s="241">
        <v>43364</v>
      </c>
      <c r="B53" s="242">
        <v>180175434</v>
      </c>
      <c r="C53" s="129">
        <v>1</v>
      </c>
      <c r="D53" s="246">
        <v>141838</v>
      </c>
      <c r="E53" s="244"/>
      <c r="F53" s="242"/>
      <c r="G53" s="246"/>
      <c r="H53" s="244"/>
      <c r="I53" s="245">
        <v>941939</v>
      </c>
      <c r="J53" s="246" t="s">
        <v>17</v>
      </c>
      <c r="L53" s="238"/>
    </row>
    <row r="54" spans="1:12" x14ac:dyDescent="0.25">
      <c r="A54" s="241">
        <v>43365</v>
      </c>
      <c r="B54" s="242">
        <v>180175477</v>
      </c>
      <c r="C54" s="129">
        <v>2</v>
      </c>
      <c r="D54" s="246">
        <v>204138</v>
      </c>
      <c r="E54" s="244"/>
      <c r="F54" s="242"/>
      <c r="G54" s="246"/>
      <c r="H54" s="244"/>
      <c r="I54" s="245"/>
      <c r="J54" s="246"/>
      <c r="L54" s="238"/>
    </row>
    <row r="55" spans="1:12" x14ac:dyDescent="0.25">
      <c r="A55" s="241">
        <v>43365</v>
      </c>
      <c r="B55" s="242">
        <v>180175511</v>
      </c>
      <c r="C55" s="129">
        <v>2</v>
      </c>
      <c r="D55" s="246">
        <v>268888</v>
      </c>
      <c r="E55" s="244"/>
      <c r="F55" s="242"/>
      <c r="G55" s="246"/>
      <c r="H55" s="244"/>
      <c r="I55" s="245"/>
      <c r="J55" s="246"/>
      <c r="L55" s="238"/>
    </row>
    <row r="56" spans="1:12" x14ac:dyDescent="0.25">
      <c r="A56" s="241">
        <v>43367</v>
      </c>
      <c r="B56" s="242">
        <v>180175623</v>
      </c>
      <c r="C56" s="129">
        <v>4</v>
      </c>
      <c r="D56" s="246">
        <v>407750</v>
      </c>
      <c r="E56" s="244"/>
      <c r="F56" s="242"/>
      <c r="G56" s="246"/>
      <c r="H56" s="244"/>
      <c r="I56" s="245"/>
      <c r="J56" s="246"/>
      <c r="L56" s="238"/>
    </row>
    <row r="57" spans="1:12" x14ac:dyDescent="0.25">
      <c r="A57" s="241">
        <v>43368</v>
      </c>
      <c r="B57" s="242">
        <v>180175704</v>
      </c>
      <c r="C57" s="129">
        <v>1</v>
      </c>
      <c r="D57" s="246">
        <v>127050</v>
      </c>
      <c r="E57" s="244">
        <v>180045443</v>
      </c>
      <c r="F57" s="242">
        <v>1</v>
      </c>
      <c r="G57" s="246">
        <v>127050</v>
      </c>
      <c r="H57" s="244"/>
      <c r="I57" s="245">
        <v>880776</v>
      </c>
      <c r="J57" s="246" t="s">
        <v>17</v>
      </c>
      <c r="L57" s="238"/>
    </row>
    <row r="58" spans="1:12" x14ac:dyDescent="0.25">
      <c r="A58" s="241">
        <v>43369</v>
      </c>
      <c r="B58" s="242">
        <v>180175796</v>
      </c>
      <c r="C58" s="129">
        <v>8</v>
      </c>
      <c r="D58" s="246">
        <v>817863</v>
      </c>
      <c r="E58" s="244"/>
      <c r="F58" s="242"/>
      <c r="G58" s="246"/>
      <c r="H58" s="244"/>
      <c r="I58" s="245"/>
      <c r="J58" s="246"/>
      <c r="L58" s="238"/>
    </row>
    <row r="59" spans="1:12" x14ac:dyDescent="0.25">
      <c r="A59" s="241">
        <v>43369</v>
      </c>
      <c r="B59" s="242">
        <v>180175841</v>
      </c>
      <c r="C59" s="129">
        <v>30</v>
      </c>
      <c r="D59" s="246">
        <v>2401788</v>
      </c>
      <c r="E59" s="244"/>
      <c r="F59" s="242"/>
      <c r="G59" s="246"/>
      <c r="H59" s="244"/>
      <c r="I59" s="245"/>
      <c r="J59" s="246"/>
      <c r="L59" s="238"/>
    </row>
    <row r="60" spans="1:12" x14ac:dyDescent="0.25">
      <c r="A60" s="241">
        <v>43370</v>
      </c>
      <c r="B60" s="242">
        <v>180175871</v>
      </c>
      <c r="C60" s="129">
        <v>1</v>
      </c>
      <c r="D60" s="246">
        <v>141838</v>
      </c>
      <c r="E60" s="244"/>
      <c r="F60" s="242"/>
      <c r="G60" s="246"/>
      <c r="H60" s="244"/>
      <c r="I60" s="245"/>
      <c r="J60" s="246"/>
      <c r="L60" s="238"/>
    </row>
    <row r="61" spans="1:12" x14ac:dyDescent="0.25">
      <c r="A61" s="241">
        <v>43370</v>
      </c>
      <c r="B61" s="242">
        <v>180175891</v>
      </c>
      <c r="C61" s="129">
        <v>1</v>
      </c>
      <c r="D61" s="246">
        <v>120575</v>
      </c>
      <c r="E61" s="244"/>
      <c r="F61" s="242"/>
      <c r="G61" s="246"/>
      <c r="H61" s="244"/>
      <c r="I61" s="245"/>
      <c r="J61" s="246"/>
      <c r="L61" s="238"/>
    </row>
    <row r="62" spans="1:12" x14ac:dyDescent="0.25">
      <c r="A62" s="241">
        <v>43371</v>
      </c>
      <c r="B62" s="242">
        <v>180175947</v>
      </c>
      <c r="C62" s="129">
        <v>4</v>
      </c>
      <c r="D62" s="246">
        <v>377038</v>
      </c>
      <c r="E62" s="244">
        <v>180045477</v>
      </c>
      <c r="F62" s="242">
        <v>2</v>
      </c>
      <c r="G62" s="246">
        <v>155225</v>
      </c>
      <c r="H62" s="244"/>
      <c r="I62" s="245">
        <v>3703877</v>
      </c>
      <c r="J62" s="246" t="s">
        <v>17</v>
      </c>
      <c r="L62" s="238"/>
    </row>
    <row r="63" spans="1:12" x14ac:dyDescent="0.25">
      <c r="A63" s="241">
        <v>43372</v>
      </c>
      <c r="B63" s="242">
        <v>180176035</v>
      </c>
      <c r="C63" s="129">
        <v>3</v>
      </c>
      <c r="D63" s="246">
        <v>381588</v>
      </c>
      <c r="E63" s="244"/>
      <c r="F63" s="242"/>
      <c r="G63" s="246"/>
      <c r="H63" s="244"/>
      <c r="I63" s="245"/>
      <c r="J63" s="246"/>
      <c r="L63" s="238"/>
    </row>
    <row r="64" spans="1:12" x14ac:dyDescent="0.25">
      <c r="A64" s="241">
        <v>43372</v>
      </c>
      <c r="B64" s="242">
        <v>180176068</v>
      </c>
      <c r="C64" s="129">
        <v>4</v>
      </c>
      <c r="D64" s="246">
        <v>549763</v>
      </c>
      <c r="E64" s="244"/>
      <c r="F64" s="242"/>
      <c r="G64" s="246"/>
      <c r="H64" s="244"/>
      <c r="I64" s="245"/>
      <c r="J64" s="246"/>
      <c r="L64" s="238"/>
    </row>
    <row r="65" spans="1:12" x14ac:dyDescent="0.25">
      <c r="A65" s="241">
        <v>43374</v>
      </c>
      <c r="B65" s="242">
        <v>180176193</v>
      </c>
      <c r="C65" s="129">
        <v>3</v>
      </c>
      <c r="D65" s="246">
        <v>344138</v>
      </c>
      <c r="E65" s="244"/>
      <c r="F65" s="242"/>
      <c r="G65" s="246"/>
      <c r="H65" s="244"/>
      <c r="I65" s="245"/>
      <c r="J65" s="246"/>
      <c r="L65" s="238"/>
    </row>
    <row r="66" spans="1:12" x14ac:dyDescent="0.25">
      <c r="A66" s="241">
        <v>43375</v>
      </c>
      <c r="B66" s="242">
        <v>180176036</v>
      </c>
      <c r="C66" s="129">
        <v>5</v>
      </c>
      <c r="D66" s="246">
        <v>567788</v>
      </c>
      <c r="E66" s="244"/>
      <c r="F66" s="242"/>
      <c r="G66" s="246"/>
      <c r="H66" s="244"/>
      <c r="I66" s="245"/>
      <c r="J66" s="246"/>
      <c r="L66" s="238"/>
    </row>
    <row r="67" spans="1:12" x14ac:dyDescent="0.25">
      <c r="A67" s="241">
        <v>43377</v>
      </c>
      <c r="B67" s="242">
        <v>180176483</v>
      </c>
      <c r="C67" s="129">
        <v>9</v>
      </c>
      <c r="D67" s="246">
        <v>1022350</v>
      </c>
      <c r="E67" s="244"/>
      <c r="F67" s="242"/>
      <c r="G67" s="246"/>
      <c r="H67" s="244"/>
      <c r="I67" s="245"/>
      <c r="J67" s="246"/>
      <c r="L67" s="238"/>
    </row>
    <row r="68" spans="1:12" x14ac:dyDescent="0.25">
      <c r="A68" s="241">
        <v>43378</v>
      </c>
      <c r="B68" s="242">
        <v>180176580</v>
      </c>
      <c r="C68" s="129">
        <v>4</v>
      </c>
      <c r="D68" s="246">
        <v>445463</v>
      </c>
      <c r="E68" s="244"/>
      <c r="F68" s="242"/>
      <c r="G68" s="246"/>
      <c r="H68" s="244"/>
      <c r="I68" s="245"/>
      <c r="J68" s="246"/>
      <c r="L68" s="238"/>
    </row>
    <row r="69" spans="1:12" x14ac:dyDescent="0.25">
      <c r="A69" s="241">
        <v>43379</v>
      </c>
      <c r="B69" s="242">
        <v>180176638</v>
      </c>
      <c r="C69" s="129">
        <v>2</v>
      </c>
      <c r="D69" s="246">
        <v>158813</v>
      </c>
      <c r="E69" s="244">
        <v>180045594</v>
      </c>
      <c r="F69" s="242">
        <v>4</v>
      </c>
      <c r="G69" s="246">
        <v>382813</v>
      </c>
      <c r="H69" s="244"/>
      <c r="I69" s="245">
        <v>3087090</v>
      </c>
      <c r="J69" s="246" t="s">
        <v>17</v>
      </c>
      <c r="L69" s="238"/>
    </row>
    <row r="70" spans="1:12" x14ac:dyDescent="0.25">
      <c r="A70" s="241">
        <v>43385</v>
      </c>
      <c r="B70" s="242">
        <v>180177142</v>
      </c>
      <c r="C70" s="129">
        <v>2</v>
      </c>
      <c r="D70" s="246">
        <v>201425</v>
      </c>
      <c r="E70" s="244"/>
      <c r="F70" s="242"/>
      <c r="G70" s="246"/>
      <c r="H70" s="244"/>
      <c r="I70" s="245"/>
      <c r="J70" s="246"/>
      <c r="L70" s="238"/>
    </row>
    <row r="71" spans="1:12" x14ac:dyDescent="0.25">
      <c r="A71" s="241">
        <v>43386</v>
      </c>
      <c r="B71" s="242">
        <v>180177199</v>
      </c>
      <c r="C71" s="129">
        <v>3</v>
      </c>
      <c r="D71" s="246">
        <v>392525</v>
      </c>
      <c r="E71" s="244"/>
      <c r="F71" s="242"/>
      <c r="G71" s="246"/>
      <c r="H71" s="244"/>
      <c r="I71" s="245"/>
      <c r="J71" s="246"/>
      <c r="L71" s="238"/>
    </row>
    <row r="72" spans="1:12" x14ac:dyDescent="0.25">
      <c r="A72" s="241">
        <v>43388</v>
      </c>
      <c r="B72" s="242">
        <v>180177336</v>
      </c>
      <c r="C72" s="129">
        <v>3</v>
      </c>
      <c r="D72" s="246">
        <v>426475</v>
      </c>
      <c r="E72" s="244">
        <v>180045731</v>
      </c>
      <c r="F72" s="242">
        <v>1</v>
      </c>
      <c r="G72" s="246">
        <v>139038</v>
      </c>
      <c r="H72" s="244"/>
      <c r="I72" s="245"/>
      <c r="J72" s="246"/>
      <c r="L72" s="238"/>
    </row>
    <row r="73" spans="1:12" x14ac:dyDescent="0.25">
      <c r="A73" s="241">
        <v>43389</v>
      </c>
      <c r="B73" s="242">
        <v>180177417</v>
      </c>
      <c r="C73" s="129">
        <v>5</v>
      </c>
      <c r="D73" s="246">
        <v>630875</v>
      </c>
      <c r="E73" s="244"/>
      <c r="F73" s="242"/>
      <c r="G73" s="246"/>
      <c r="H73" s="244"/>
      <c r="I73" s="245"/>
      <c r="J73" s="246"/>
      <c r="L73" s="238"/>
    </row>
    <row r="74" spans="1:12" x14ac:dyDescent="0.25">
      <c r="A74" s="241">
        <v>43389</v>
      </c>
      <c r="B74" s="242">
        <v>180177447</v>
      </c>
      <c r="C74" s="129">
        <v>1</v>
      </c>
      <c r="D74" s="246">
        <v>82425</v>
      </c>
      <c r="E74" s="244"/>
      <c r="F74" s="242"/>
      <c r="G74" s="246"/>
      <c r="H74" s="244"/>
      <c r="I74" s="245"/>
      <c r="J74" s="246"/>
      <c r="L74" s="238"/>
    </row>
    <row r="75" spans="1:12" x14ac:dyDescent="0.25">
      <c r="A75" s="241">
        <v>43390</v>
      </c>
      <c r="B75" s="242">
        <v>180177485</v>
      </c>
      <c r="C75" s="129">
        <v>2</v>
      </c>
      <c r="D75" s="246">
        <v>198100</v>
      </c>
      <c r="E75" s="244"/>
      <c r="F75" s="242"/>
      <c r="G75" s="246"/>
      <c r="H75" s="244"/>
      <c r="I75" s="245"/>
      <c r="J75" s="246"/>
      <c r="L75" s="238"/>
    </row>
    <row r="76" spans="1:12" x14ac:dyDescent="0.25">
      <c r="A76" s="241">
        <v>43391</v>
      </c>
      <c r="B76" s="242">
        <v>180177561</v>
      </c>
      <c r="C76" s="129">
        <v>2</v>
      </c>
      <c r="D76" s="246">
        <v>189088</v>
      </c>
      <c r="E76" s="244"/>
      <c r="F76" s="242"/>
      <c r="G76" s="246"/>
      <c r="H76" s="244"/>
      <c r="I76" s="245">
        <v>1981875</v>
      </c>
      <c r="J76" s="246" t="s">
        <v>17</v>
      </c>
      <c r="L76" s="238"/>
    </row>
    <row r="77" spans="1:12" x14ac:dyDescent="0.25">
      <c r="A77" s="98">
        <v>43392</v>
      </c>
      <c r="B77" s="99">
        <v>180177637</v>
      </c>
      <c r="C77" s="253">
        <v>4</v>
      </c>
      <c r="D77" s="34">
        <v>397688</v>
      </c>
      <c r="E77" s="101"/>
      <c r="F77" s="99"/>
      <c r="G77" s="34"/>
      <c r="H77" s="101"/>
      <c r="I77" s="102"/>
      <c r="J77" s="34"/>
      <c r="L77" s="238"/>
    </row>
    <row r="78" spans="1:12" x14ac:dyDescent="0.25">
      <c r="A78" s="98">
        <v>43393</v>
      </c>
      <c r="B78" s="99">
        <v>180177727</v>
      </c>
      <c r="C78" s="253">
        <v>1</v>
      </c>
      <c r="D78" s="34">
        <v>127050</v>
      </c>
      <c r="E78" s="101">
        <v>180045803</v>
      </c>
      <c r="F78" s="99">
        <v>2</v>
      </c>
      <c r="G78" s="34">
        <v>155225</v>
      </c>
      <c r="H78" s="101"/>
      <c r="I78" s="102"/>
      <c r="J78" s="34"/>
      <c r="L78" s="238"/>
    </row>
    <row r="79" spans="1:12" x14ac:dyDescent="0.25">
      <c r="A79" s="98">
        <v>43395</v>
      </c>
      <c r="B79" s="99">
        <v>180177884</v>
      </c>
      <c r="C79" s="253">
        <v>4</v>
      </c>
      <c r="D79" s="34">
        <v>546088</v>
      </c>
      <c r="E79" s="101"/>
      <c r="F79" s="99"/>
      <c r="G79" s="34"/>
      <c r="H79" s="101"/>
      <c r="I79" s="102"/>
      <c r="J79" s="34"/>
      <c r="L79" s="238"/>
    </row>
    <row r="80" spans="1:12" x14ac:dyDescent="0.25">
      <c r="A80" s="98">
        <v>43396</v>
      </c>
      <c r="B80" s="99">
        <v>180177921</v>
      </c>
      <c r="C80" s="253">
        <v>2</v>
      </c>
      <c r="D80" s="34">
        <v>225925</v>
      </c>
      <c r="E80" s="101"/>
      <c r="F80" s="99"/>
      <c r="G80" s="34"/>
      <c r="H80" s="101"/>
      <c r="I80" s="102"/>
      <c r="J80" s="34"/>
      <c r="L80" s="238"/>
    </row>
    <row r="81" spans="1:12" x14ac:dyDescent="0.25">
      <c r="A81" s="98"/>
      <c r="B81" s="99"/>
      <c r="C81" s="253"/>
      <c r="D81" s="34"/>
      <c r="E81" s="101"/>
      <c r="F81" s="99"/>
      <c r="G81" s="34"/>
      <c r="H81" s="101"/>
      <c r="I81" s="102"/>
      <c r="J81" s="34"/>
      <c r="L81" s="238"/>
    </row>
    <row r="82" spans="1:12" x14ac:dyDescent="0.25">
      <c r="A82" s="98"/>
      <c r="B82" s="99"/>
      <c r="C82" s="253"/>
      <c r="D82" s="34"/>
      <c r="E82" s="101"/>
      <c r="F82" s="99"/>
      <c r="G82" s="34"/>
      <c r="H82" s="101"/>
      <c r="I82" s="102"/>
      <c r="J82" s="34"/>
      <c r="L82" s="238"/>
    </row>
    <row r="83" spans="1:12" x14ac:dyDescent="0.25">
      <c r="A83" s="235"/>
      <c r="B83" s="234"/>
      <c r="C83" s="26"/>
      <c r="D83" s="236"/>
      <c r="E83" s="237"/>
      <c r="F83" s="234"/>
      <c r="G83" s="236"/>
      <c r="H83" s="237"/>
      <c r="I83" s="239"/>
      <c r="J83" s="236"/>
    </row>
    <row r="84" spans="1:12" x14ac:dyDescent="0.25">
      <c r="A84" s="235"/>
      <c r="B84" s="223" t="s">
        <v>11</v>
      </c>
      <c r="C84" s="27">
        <f>SUM(C8:C83)</f>
        <v>231</v>
      </c>
      <c r="D84" s="224"/>
      <c r="E84" s="223" t="s">
        <v>11</v>
      </c>
      <c r="F84" s="223">
        <f>SUM(F8:F83)</f>
        <v>12</v>
      </c>
      <c r="G84" s="5"/>
      <c r="H84" s="234"/>
      <c r="I84" s="240"/>
      <c r="J84" s="5"/>
    </row>
    <row r="85" spans="1:12" x14ac:dyDescent="0.25">
      <c r="A85" s="235"/>
      <c r="B85" s="223"/>
      <c r="C85" s="27"/>
      <c r="D85" s="224"/>
      <c r="E85" s="223"/>
      <c r="F85" s="223"/>
      <c r="G85" s="32"/>
      <c r="H85" s="33"/>
      <c r="I85" s="240"/>
      <c r="J85" s="5"/>
    </row>
    <row r="86" spans="1:12" x14ac:dyDescent="0.25">
      <c r="A86" s="225"/>
      <c r="B86" s="226"/>
      <c r="C86" s="26"/>
      <c r="D86" s="236"/>
      <c r="E86" s="223"/>
      <c r="F86" s="234"/>
      <c r="G86" s="411" t="s">
        <v>12</v>
      </c>
      <c r="H86" s="411"/>
      <c r="I86" s="239"/>
      <c r="J86" s="227">
        <f>SUM(D8:D83)</f>
        <v>25186718</v>
      </c>
    </row>
    <row r="87" spans="1:12" x14ac:dyDescent="0.25">
      <c r="A87" s="235"/>
      <c r="B87" s="234"/>
      <c r="C87" s="26"/>
      <c r="D87" s="236"/>
      <c r="E87" s="237"/>
      <c r="F87" s="234"/>
      <c r="G87" s="411" t="s">
        <v>13</v>
      </c>
      <c r="H87" s="411"/>
      <c r="I87" s="239"/>
      <c r="J87" s="227">
        <f>SUM(G8:G83)</f>
        <v>1253614</v>
      </c>
    </row>
    <row r="88" spans="1:12" x14ac:dyDescent="0.25">
      <c r="A88" s="228"/>
      <c r="B88" s="237"/>
      <c r="C88" s="26"/>
      <c r="D88" s="236"/>
      <c r="E88" s="237"/>
      <c r="F88" s="234"/>
      <c r="G88" s="411" t="s">
        <v>14</v>
      </c>
      <c r="H88" s="411"/>
      <c r="I88" s="41"/>
      <c r="J88" s="229">
        <f>J86-J87</f>
        <v>23933104</v>
      </c>
    </row>
    <row r="89" spans="1:12" x14ac:dyDescent="0.25">
      <c r="A89" s="235"/>
      <c r="B89" s="230"/>
      <c r="C89" s="26"/>
      <c r="D89" s="231"/>
      <c r="E89" s="237"/>
      <c r="F89" s="234"/>
      <c r="G89" s="411" t="s">
        <v>15</v>
      </c>
      <c r="H89" s="411"/>
      <c r="I89" s="239"/>
      <c r="J89" s="227">
        <f>SUM(H8:H84)</f>
        <v>0</v>
      </c>
    </row>
    <row r="90" spans="1:12" x14ac:dyDescent="0.25">
      <c r="A90" s="235"/>
      <c r="B90" s="230"/>
      <c r="C90" s="26"/>
      <c r="D90" s="231"/>
      <c r="E90" s="237"/>
      <c r="F90" s="234"/>
      <c r="G90" s="411" t="s">
        <v>16</v>
      </c>
      <c r="H90" s="411"/>
      <c r="I90" s="239"/>
      <c r="J90" s="227">
        <f>J88+J89</f>
        <v>23933104</v>
      </c>
    </row>
    <row r="91" spans="1:12" x14ac:dyDescent="0.25">
      <c r="A91" s="235"/>
      <c r="B91" s="230"/>
      <c r="C91" s="26"/>
      <c r="D91" s="231"/>
      <c r="E91" s="237"/>
      <c r="F91" s="234"/>
      <c r="G91" s="411" t="s">
        <v>5</v>
      </c>
      <c r="H91" s="411"/>
      <c r="I91" s="239"/>
      <c r="J91" s="227">
        <f>SUM(I8:I84)</f>
        <v>22791578</v>
      </c>
    </row>
    <row r="92" spans="1:12" x14ac:dyDescent="0.25">
      <c r="A92" s="235"/>
      <c r="B92" s="230"/>
      <c r="C92" s="26"/>
      <c r="D92" s="231"/>
      <c r="E92" s="237"/>
      <c r="F92" s="234"/>
      <c r="G92" s="411" t="s">
        <v>32</v>
      </c>
      <c r="H92" s="411"/>
      <c r="I92" s="240" t="str">
        <f>IF(J92&gt;0,"SALDO",IF(J92&lt;0,"PIUTANG",IF(J92=0,"LUNAS")))</f>
        <v>PIUTANG</v>
      </c>
      <c r="J92" s="227">
        <f>J91-J90</f>
        <v>-1141526</v>
      </c>
    </row>
  </sheetData>
  <mergeCells count="15">
    <mergeCell ref="G92:H92"/>
    <mergeCell ref="G86:H86"/>
    <mergeCell ref="G87:H87"/>
    <mergeCell ref="G88:H88"/>
    <mergeCell ref="G89:H89"/>
    <mergeCell ref="G90:H90"/>
    <mergeCell ref="G91:H91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2"/>
  <dimension ref="A1:P202"/>
  <sheetViews>
    <sheetView workbookViewId="0">
      <pane ySplit="7" topLeftCell="A177" activePane="bottomLeft" state="frozen"/>
      <selection pane="bottomLeft" activeCell="I182" sqref="I182"/>
    </sheetView>
  </sheetViews>
  <sheetFormatPr defaultRowHeight="15" x14ac:dyDescent="0.25"/>
  <cols>
    <col min="1" max="1" width="9.28515625" customWidth="1"/>
    <col min="2" max="2" width="11.85546875" bestFit="1" customWidth="1"/>
    <col min="3" max="3" width="7" style="81" customWidth="1"/>
    <col min="4" max="4" width="11.28515625" customWidth="1"/>
    <col min="5" max="5" width="10.28515625" customWidth="1"/>
    <col min="6" max="6" width="4.5703125" style="181" bestFit="1" customWidth="1"/>
    <col min="7" max="7" width="11.140625" customWidth="1"/>
    <col min="8" max="8" width="11.7109375" style="37" customWidth="1"/>
    <col min="9" max="9" width="15.28515625" style="37" customWidth="1"/>
    <col min="10" max="10" width="22.7109375" customWidth="1"/>
    <col min="11" max="11" width="9.140625" style="37"/>
    <col min="12" max="16" width="11.5703125" style="37" bestFit="1" customWidth="1"/>
  </cols>
  <sheetData>
    <row r="1" spans="1:16" x14ac:dyDescent="0.25">
      <c r="A1" s="20" t="s">
        <v>0</v>
      </c>
      <c r="B1" s="20"/>
      <c r="C1" s="78" t="s">
        <v>168</v>
      </c>
      <c r="D1" s="20"/>
      <c r="E1" s="20"/>
      <c r="F1" s="405" t="s">
        <v>22</v>
      </c>
      <c r="G1" s="405"/>
      <c r="H1" s="405"/>
      <c r="I1" s="38" t="s">
        <v>88</v>
      </c>
      <c r="J1" s="20"/>
      <c r="L1" s="37">
        <f>SUM(D161:D182)</f>
        <v>7170197</v>
      </c>
      <c r="M1" s="37">
        <v>7170188</v>
      </c>
      <c r="N1" s="37">
        <f>L1-M1</f>
        <v>9</v>
      </c>
    </row>
    <row r="2" spans="1:16" x14ac:dyDescent="0.25">
      <c r="A2" s="20" t="s">
        <v>1</v>
      </c>
      <c r="B2" s="20"/>
      <c r="C2" s="78" t="s">
        <v>19</v>
      </c>
      <c r="D2" s="20"/>
      <c r="E2" s="20"/>
      <c r="F2" s="405" t="s">
        <v>21</v>
      </c>
      <c r="G2" s="405"/>
      <c r="H2" s="405"/>
      <c r="I2" s="220">
        <f>J196*-1</f>
        <v>0</v>
      </c>
      <c r="J2" s="20"/>
      <c r="L2" s="219">
        <f>SUM(H161:H182)</f>
        <v>451000</v>
      </c>
      <c r="M2" s="219">
        <v>380000</v>
      </c>
      <c r="N2" s="219">
        <f>L2-M2</f>
        <v>71000</v>
      </c>
      <c r="O2" s="37" t="e">
        <f>N2-#REF!</f>
        <v>#REF!</v>
      </c>
    </row>
    <row r="3" spans="1:16" s="233" customFormat="1" x14ac:dyDescent="0.25">
      <c r="A3" s="218" t="s">
        <v>115</v>
      </c>
      <c r="B3" s="218"/>
      <c r="C3" s="221" t="s">
        <v>130</v>
      </c>
      <c r="D3" s="218"/>
      <c r="E3" s="218"/>
      <c r="F3" s="265" t="s">
        <v>117</v>
      </c>
      <c r="G3" s="265"/>
      <c r="H3" s="265" t="s">
        <v>131</v>
      </c>
      <c r="I3" s="278" t="s">
        <v>132</v>
      </c>
      <c r="J3" s="218"/>
      <c r="K3" s="219"/>
      <c r="L3" s="37"/>
      <c r="M3" s="37"/>
      <c r="N3" s="37"/>
      <c r="O3" s="219"/>
      <c r="P3" s="219"/>
    </row>
    <row r="4" spans="1:16" x14ac:dyDescent="0.25">
      <c r="I4" s="219"/>
      <c r="L4" s="37">
        <f>L1+L2</f>
        <v>7621197</v>
      </c>
    </row>
    <row r="5" spans="1:16" ht="19.5" x14ac:dyDescent="0.25">
      <c r="A5" s="439"/>
      <c r="B5" s="439"/>
      <c r="C5" s="439"/>
      <c r="D5" s="439"/>
      <c r="E5" s="439"/>
      <c r="F5" s="439"/>
      <c r="G5" s="439"/>
      <c r="H5" s="439"/>
      <c r="I5" s="439"/>
      <c r="J5" s="440"/>
    </row>
    <row r="6" spans="1:16" x14ac:dyDescent="0.25">
      <c r="A6" s="441" t="s">
        <v>2</v>
      </c>
      <c r="B6" s="443" t="s">
        <v>3</v>
      </c>
      <c r="C6" s="444"/>
      <c r="D6" s="444"/>
      <c r="E6" s="444"/>
      <c r="F6" s="444"/>
      <c r="G6" s="445"/>
      <c r="H6" s="446" t="s">
        <v>4</v>
      </c>
      <c r="I6" s="448" t="s">
        <v>5</v>
      </c>
      <c r="J6" s="420" t="s">
        <v>6</v>
      </c>
    </row>
    <row r="7" spans="1:16" x14ac:dyDescent="0.25">
      <c r="A7" s="442"/>
      <c r="B7" s="179" t="s">
        <v>7</v>
      </c>
      <c r="C7" s="182" t="s">
        <v>8</v>
      </c>
      <c r="D7" s="180" t="s">
        <v>9</v>
      </c>
      <c r="E7" s="179" t="s">
        <v>10</v>
      </c>
      <c r="F7" s="179" t="s">
        <v>8</v>
      </c>
      <c r="G7" s="180" t="s">
        <v>9</v>
      </c>
      <c r="H7" s="447"/>
      <c r="I7" s="449"/>
      <c r="J7" s="421"/>
    </row>
    <row r="8" spans="1:16" s="233" customFormat="1" x14ac:dyDescent="0.25">
      <c r="A8" s="241">
        <v>43123</v>
      </c>
      <c r="B8" s="242">
        <v>180152206</v>
      </c>
      <c r="C8" s="247">
        <v>1</v>
      </c>
      <c r="D8" s="246">
        <v>152600</v>
      </c>
      <c r="E8" s="244"/>
      <c r="F8" s="242"/>
      <c r="G8" s="246"/>
      <c r="H8" s="245">
        <v>14000</v>
      </c>
      <c r="I8" s="245"/>
      <c r="J8" s="246"/>
      <c r="K8" s="219"/>
      <c r="L8" s="219"/>
      <c r="M8" s="219"/>
      <c r="N8" s="219"/>
      <c r="O8" s="219"/>
      <c r="P8" s="219"/>
    </row>
    <row r="9" spans="1:16" s="233" customFormat="1" x14ac:dyDescent="0.25">
      <c r="A9" s="241">
        <v>43123</v>
      </c>
      <c r="B9" s="242">
        <v>180152207</v>
      </c>
      <c r="C9" s="247">
        <v>1</v>
      </c>
      <c r="D9" s="246">
        <v>97038</v>
      </c>
      <c r="E9" s="244"/>
      <c r="F9" s="242"/>
      <c r="G9" s="246"/>
      <c r="H9" s="245">
        <v>17000</v>
      </c>
      <c r="I9" s="245"/>
      <c r="J9" s="246"/>
      <c r="K9" s="219"/>
      <c r="L9" s="219"/>
      <c r="M9" s="219"/>
      <c r="N9" s="219"/>
      <c r="O9" s="219"/>
      <c r="P9" s="219"/>
    </row>
    <row r="10" spans="1:16" s="233" customFormat="1" x14ac:dyDescent="0.25">
      <c r="A10" s="241">
        <v>43124</v>
      </c>
      <c r="B10" s="242">
        <v>180152265</v>
      </c>
      <c r="C10" s="247">
        <v>1</v>
      </c>
      <c r="D10" s="246">
        <v>152600</v>
      </c>
      <c r="E10" s="244"/>
      <c r="F10" s="242"/>
      <c r="G10" s="246"/>
      <c r="H10" s="245">
        <v>15000</v>
      </c>
      <c r="I10" s="245"/>
      <c r="J10" s="246"/>
      <c r="K10" s="219"/>
      <c r="L10" s="219"/>
      <c r="M10" s="219"/>
      <c r="N10" s="219"/>
      <c r="O10" s="219"/>
      <c r="P10" s="219"/>
    </row>
    <row r="11" spans="1:16" s="233" customFormat="1" x14ac:dyDescent="0.25">
      <c r="A11" s="241">
        <v>43125</v>
      </c>
      <c r="B11" s="242">
        <v>180152325</v>
      </c>
      <c r="C11" s="247">
        <v>1</v>
      </c>
      <c r="D11" s="246">
        <v>152600</v>
      </c>
      <c r="E11" s="244"/>
      <c r="F11" s="242"/>
      <c r="G11" s="246"/>
      <c r="H11" s="245">
        <v>10000</v>
      </c>
      <c r="I11" s="245"/>
      <c r="J11" s="246"/>
      <c r="K11" s="219"/>
      <c r="L11" s="219"/>
      <c r="M11" s="219"/>
      <c r="N11" s="219"/>
      <c r="O11" s="219"/>
      <c r="P11" s="219"/>
    </row>
    <row r="12" spans="1:16" s="233" customFormat="1" x14ac:dyDescent="0.25">
      <c r="A12" s="241">
        <v>43126</v>
      </c>
      <c r="B12" s="242">
        <v>180152417</v>
      </c>
      <c r="C12" s="247">
        <v>1</v>
      </c>
      <c r="D12" s="246">
        <v>110600</v>
      </c>
      <c r="E12" s="244"/>
      <c r="F12" s="242"/>
      <c r="G12" s="246"/>
      <c r="H12" s="245">
        <v>11000</v>
      </c>
      <c r="I12" s="245"/>
      <c r="J12" s="246"/>
      <c r="K12" s="219"/>
      <c r="L12" s="219"/>
      <c r="M12" s="219"/>
      <c r="N12" s="219"/>
      <c r="O12" s="219"/>
      <c r="P12" s="219"/>
    </row>
    <row r="13" spans="1:16" s="233" customFormat="1" x14ac:dyDescent="0.25">
      <c r="A13" s="241">
        <v>43126</v>
      </c>
      <c r="B13" s="242">
        <v>180152432</v>
      </c>
      <c r="C13" s="247">
        <v>40</v>
      </c>
      <c r="D13" s="246">
        <v>5495000</v>
      </c>
      <c r="E13" s="244"/>
      <c r="F13" s="242"/>
      <c r="G13" s="246"/>
      <c r="H13" s="245">
        <v>81000</v>
      </c>
      <c r="I13" s="245"/>
      <c r="J13" s="246"/>
      <c r="K13" s="219"/>
      <c r="L13" s="219"/>
      <c r="M13" s="219"/>
      <c r="N13" s="219"/>
      <c r="O13" s="219"/>
      <c r="P13" s="219"/>
    </row>
    <row r="14" spans="1:16" s="233" customFormat="1" x14ac:dyDescent="0.25">
      <c r="A14" s="241">
        <v>43128</v>
      </c>
      <c r="B14" s="242"/>
      <c r="C14" s="247"/>
      <c r="D14" s="246"/>
      <c r="E14" s="244">
        <v>180040091</v>
      </c>
      <c r="F14" s="242">
        <v>1</v>
      </c>
      <c r="G14" s="246">
        <v>98525</v>
      </c>
      <c r="H14" s="245"/>
      <c r="I14" s="245">
        <v>6209913</v>
      </c>
      <c r="J14" s="246" t="s">
        <v>17</v>
      </c>
      <c r="K14" s="219"/>
      <c r="L14" s="219"/>
      <c r="M14" s="219"/>
      <c r="N14" s="219"/>
      <c r="O14" s="219"/>
      <c r="P14" s="219"/>
    </row>
    <row r="15" spans="1:16" s="233" customFormat="1" x14ac:dyDescent="0.25">
      <c r="A15" s="241">
        <v>43129</v>
      </c>
      <c r="B15" s="242">
        <v>180152615</v>
      </c>
      <c r="C15" s="247">
        <v>1</v>
      </c>
      <c r="D15" s="246">
        <v>152600</v>
      </c>
      <c r="E15" s="244"/>
      <c r="F15" s="242"/>
      <c r="G15" s="246"/>
      <c r="H15" s="245">
        <v>13000</v>
      </c>
      <c r="I15" s="245">
        <v>165600</v>
      </c>
      <c r="J15" s="246" t="s">
        <v>17</v>
      </c>
      <c r="K15" s="219"/>
      <c r="L15" s="219"/>
      <c r="M15" s="219"/>
      <c r="N15" s="219"/>
      <c r="O15" s="219"/>
      <c r="P15" s="219"/>
    </row>
    <row r="16" spans="1:16" s="233" customFormat="1" x14ac:dyDescent="0.25">
      <c r="A16" s="241">
        <v>43140</v>
      </c>
      <c r="B16" s="242">
        <v>180153511</v>
      </c>
      <c r="C16" s="247">
        <v>1</v>
      </c>
      <c r="D16" s="246">
        <v>152600</v>
      </c>
      <c r="E16" s="244"/>
      <c r="F16" s="242"/>
      <c r="G16" s="246"/>
      <c r="H16" s="245">
        <v>68000</v>
      </c>
      <c r="I16" s="245"/>
      <c r="J16" s="246"/>
      <c r="K16" s="219"/>
      <c r="L16" s="219"/>
      <c r="M16" s="219"/>
      <c r="N16" s="219"/>
      <c r="O16" s="219"/>
      <c r="P16" s="219"/>
    </row>
    <row r="17" spans="1:16" s="233" customFormat="1" x14ac:dyDescent="0.25">
      <c r="A17" s="241">
        <v>43140</v>
      </c>
      <c r="B17" s="242">
        <v>180153512</v>
      </c>
      <c r="C17" s="247">
        <v>1</v>
      </c>
      <c r="D17" s="246">
        <v>152600</v>
      </c>
      <c r="E17" s="244"/>
      <c r="F17" s="242"/>
      <c r="G17" s="246"/>
      <c r="H17" s="245">
        <v>25000</v>
      </c>
      <c r="I17" s="245">
        <v>398200</v>
      </c>
      <c r="J17" s="246" t="s">
        <v>17</v>
      </c>
      <c r="K17" s="219"/>
      <c r="L17" s="219"/>
      <c r="M17" s="219"/>
      <c r="N17" s="219"/>
      <c r="O17" s="219"/>
      <c r="P17" s="219"/>
    </row>
    <row r="18" spans="1:16" s="233" customFormat="1" x14ac:dyDescent="0.25">
      <c r="A18" s="241">
        <v>43157</v>
      </c>
      <c r="B18" s="242">
        <v>180155032</v>
      </c>
      <c r="C18" s="247">
        <v>1</v>
      </c>
      <c r="D18" s="246">
        <v>97038</v>
      </c>
      <c r="E18" s="244"/>
      <c r="F18" s="242"/>
      <c r="G18" s="246"/>
      <c r="H18" s="245">
        <v>40000</v>
      </c>
      <c r="I18" s="245">
        <v>137038</v>
      </c>
      <c r="J18" s="246" t="s">
        <v>17</v>
      </c>
      <c r="K18" s="219"/>
      <c r="L18" s="219"/>
      <c r="M18" s="219"/>
      <c r="N18" s="219"/>
      <c r="O18" s="219"/>
      <c r="P18" s="219"/>
    </row>
    <row r="19" spans="1:16" s="233" customFormat="1" x14ac:dyDescent="0.25">
      <c r="A19" s="241">
        <v>43167</v>
      </c>
      <c r="B19" s="242">
        <v>180156166</v>
      </c>
      <c r="C19" s="247">
        <v>1</v>
      </c>
      <c r="D19" s="246">
        <v>92575</v>
      </c>
      <c r="E19" s="244"/>
      <c r="F19" s="242"/>
      <c r="G19" s="246"/>
      <c r="H19" s="245">
        <v>9000</v>
      </c>
      <c r="I19" s="245">
        <v>101575</v>
      </c>
      <c r="J19" s="246" t="s">
        <v>17</v>
      </c>
      <c r="K19" s="219"/>
      <c r="L19" s="219"/>
      <c r="M19" s="219"/>
      <c r="N19" s="219"/>
      <c r="O19" s="219"/>
      <c r="P19" s="219"/>
    </row>
    <row r="20" spans="1:16" s="233" customFormat="1" x14ac:dyDescent="0.25">
      <c r="A20" s="241">
        <v>43192</v>
      </c>
      <c r="B20" s="242">
        <v>180158843</v>
      </c>
      <c r="C20" s="247">
        <v>200</v>
      </c>
      <c r="D20" s="246">
        <v>9327500</v>
      </c>
      <c r="E20" s="244"/>
      <c r="F20" s="242"/>
      <c r="G20" s="246"/>
      <c r="H20" s="245">
        <v>50500</v>
      </c>
      <c r="I20" s="245">
        <v>4663750</v>
      </c>
      <c r="J20" s="246" t="s">
        <v>17</v>
      </c>
      <c r="K20" s="219"/>
      <c r="L20" s="219"/>
      <c r="M20" s="219"/>
      <c r="N20" s="219"/>
      <c r="O20" s="219"/>
      <c r="P20" s="219"/>
    </row>
    <row r="21" spans="1:16" s="233" customFormat="1" x14ac:dyDescent="0.25">
      <c r="A21" s="241">
        <v>43206</v>
      </c>
      <c r="B21" s="242">
        <v>180160490</v>
      </c>
      <c r="C21" s="247">
        <v>1</v>
      </c>
      <c r="D21" s="246">
        <v>105088</v>
      </c>
      <c r="E21" s="244"/>
      <c r="F21" s="242"/>
      <c r="G21" s="246"/>
      <c r="H21" s="245">
        <v>10000</v>
      </c>
      <c r="I21" s="245">
        <v>4714250</v>
      </c>
      <c r="J21" s="246" t="s">
        <v>17</v>
      </c>
      <c r="K21" s="219"/>
      <c r="L21" s="219"/>
      <c r="M21" s="219"/>
      <c r="N21" s="219"/>
      <c r="O21" s="219"/>
      <c r="P21" s="219"/>
    </row>
    <row r="22" spans="1:16" s="233" customFormat="1" x14ac:dyDescent="0.25">
      <c r="A22" s="241">
        <v>43213</v>
      </c>
      <c r="B22" s="242"/>
      <c r="C22" s="247"/>
      <c r="D22" s="246"/>
      <c r="E22" s="244"/>
      <c r="F22" s="242"/>
      <c r="G22" s="246"/>
      <c r="H22" s="245"/>
      <c r="I22" s="245">
        <v>115088</v>
      </c>
      <c r="J22" s="246" t="s">
        <v>17</v>
      </c>
      <c r="K22" s="219"/>
      <c r="L22" s="219"/>
      <c r="M22" s="219"/>
      <c r="N22" s="219"/>
      <c r="O22" s="219"/>
      <c r="P22" s="219"/>
    </row>
    <row r="23" spans="1:16" s="233" customFormat="1" x14ac:dyDescent="0.25">
      <c r="A23" s="241">
        <v>43228</v>
      </c>
      <c r="B23" s="242">
        <v>180162951</v>
      </c>
      <c r="C23" s="247">
        <v>1</v>
      </c>
      <c r="D23" s="246">
        <v>141838</v>
      </c>
      <c r="E23" s="244"/>
      <c r="F23" s="242"/>
      <c r="G23" s="246"/>
      <c r="H23" s="245">
        <v>28000</v>
      </c>
      <c r="I23" s="245"/>
      <c r="J23" s="246"/>
      <c r="K23" s="219"/>
      <c r="L23" s="219"/>
      <c r="M23" s="219"/>
      <c r="N23" s="219"/>
      <c r="O23" s="219"/>
      <c r="P23" s="219"/>
    </row>
    <row r="24" spans="1:16" s="233" customFormat="1" x14ac:dyDescent="0.25">
      <c r="A24" s="241">
        <v>43228</v>
      </c>
      <c r="B24" s="242">
        <v>180162592</v>
      </c>
      <c r="C24" s="247">
        <v>1</v>
      </c>
      <c r="D24" s="246">
        <v>141838</v>
      </c>
      <c r="E24" s="244"/>
      <c r="F24" s="242"/>
      <c r="G24" s="246"/>
      <c r="H24" s="245">
        <v>28000</v>
      </c>
      <c r="I24" s="245"/>
      <c r="J24" s="246"/>
      <c r="K24" s="219"/>
      <c r="L24" s="219"/>
      <c r="M24" s="219"/>
      <c r="N24" s="219"/>
      <c r="O24" s="219"/>
      <c r="P24" s="219"/>
    </row>
    <row r="25" spans="1:16" s="233" customFormat="1" x14ac:dyDescent="0.25">
      <c r="A25" s="241">
        <v>43228</v>
      </c>
      <c r="B25" s="242">
        <v>180162593</v>
      </c>
      <c r="C25" s="247">
        <v>1</v>
      </c>
      <c r="D25" s="246">
        <v>141838</v>
      </c>
      <c r="E25" s="244"/>
      <c r="F25" s="242"/>
      <c r="G25" s="246"/>
      <c r="H25" s="245">
        <v>43000</v>
      </c>
      <c r="I25" s="245"/>
      <c r="J25" s="246"/>
      <c r="K25" s="219"/>
      <c r="L25" s="219"/>
      <c r="M25" s="219"/>
      <c r="N25" s="219"/>
      <c r="O25" s="219"/>
      <c r="P25" s="219"/>
    </row>
    <row r="26" spans="1:16" s="233" customFormat="1" x14ac:dyDescent="0.25">
      <c r="A26" s="241">
        <v>43228</v>
      </c>
      <c r="B26" s="242">
        <v>180162954</v>
      </c>
      <c r="C26" s="247">
        <v>1</v>
      </c>
      <c r="D26" s="246">
        <v>141838</v>
      </c>
      <c r="E26" s="244"/>
      <c r="F26" s="242"/>
      <c r="G26" s="246"/>
      <c r="H26" s="245">
        <v>11000</v>
      </c>
      <c r="I26" s="245"/>
      <c r="J26" s="246"/>
      <c r="K26" s="219"/>
      <c r="L26" s="219"/>
      <c r="M26" s="219"/>
      <c r="N26" s="219"/>
      <c r="O26" s="219"/>
      <c r="P26" s="219"/>
    </row>
    <row r="27" spans="1:16" s="233" customFormat="1" x14ac:dyDescent="0.25">
      <c r="A27" s="241">
        <v>43228</v>
      </c>
      <c r="B27" s="242">
        <v>180162955</v>
      </c>
      <c r="C27" s="247">
        <v>1</v>
      </c>
      <c r="D27" s="246">
        <v>141838</v>
      </c>
      <c r="E27" s="244"/>
      <c r="F27" s="242"/>
      <c r="G27" s="246"/>
      <c r="H27" s="245">
        <v>22000</v>
      </c>
      <c r="I27" s="245"/>
      <c r="J27" s="246"/>
      <c r="K27" s="219"/>
      <c r="L27" s="219"/>
      <c r="M27" s="219"/>
      <c r="N27" s="219"/>
      <c r="O27" s="219"/>
      <c r="P27" s="219"/>
    </row>
    <row r="28" spans="1:16" s="233" customFormat="1" x14ac:dyDescent="0.25">
      <c r="A28" s="241">
        <v>43228</v>
      </c>
      <c r="B28" s="242">
        <v>180162956</v>
      </c>
      <c r="C28" s="247">
        <v>1</v>
      </c>
      <c r="D28" s="246">
        <v>141838</v>
      </c>
      <c r="E28" s="244"/>
      <c r="F28" s="242"/>
      <c r="G28" s="246"/>
      <c r="H28" s="245">
        <v>11000</v>
      </c>
      <c r="I28" s="245"/>
      <c r="J28" s="246"/>
      <c r="K28" s="219"/>
      <c r="L28" s="219"/>
      <c r="M28" s="219"/>
      <c r="N28" s="219"/>
      <c r="O28" s="219"/>
      <c r="P28" s="219"/>
    </row>
    <row r="29" spans="1:16" s="233" customFormat="1" x14ac:dyDescent="0.25">
      <c r="A29" s="241">
        <v>43230</v>
      </c>
      <c r="B29" s="242">
        <v>180163182</v>
      </c>
      <c r="C29" s="247">
        <v>1</v>
      </c>
      <c r="D29" s="246">
        <v>141838</v>
      </c>
      <c r="E29" s="244"/>
      <c r="F29" s="242"/>
      <c r="G29" s="246"/>
      <c r="H29" s="245">
        <v>21000</v>
      </c>
      <c r="I29" s="245"/>
      <c r="J29" s="246"/>
      <c r="K29" s="219"/>
      <c r="L29" s="219"/>
      <c r="M29" s="219"/>
      <c r="N29" s="219"/>
      <c r="O29" s="219"/>
      <c r="P29" s="219"/>
    </row>
    <row r="30" spans="1:16" s="233" customFormat="1" x14ac:dyDescent="0.25">
      <c r="A30" s="241">
        <v>43230</v>
      </c>
      <c r="B30" s="242">
        <v>180163183</v>
      </c>
      <c r="C30" s="247">
        <v>1</v>
      </c>
      <c r="D30" s="246">
        <v>141838</v>
      </c>
      <c r="E30" s="244"/>
      <c r="F30" s="242"/>
      <c r="G30" s="246"/>
      <c r="H30" s="245">
        <v>36000</v>
      </c>
      <c r="I30" s="245"/>
      <c r="J30" s="246"/>
      <c r="K30" s="219"/>
      <c r="L30" s="219"/>
      <c r="M30" s="219"/>
      <c r="N30" s="219"/>
      <c r="O30" s="219"/>
      <c r="P30" s="219"/>
    </row>
    <row r="31" spans="1:16" s="233" customFormat="1" x14ac:dyDescent="0.25">
      <c r="A31" s="241">
        <v>43230</v>
      </c>
      <c r="B31" s="242">
        <v>180163186</v>
      </c>
      <c r="C31" s="247">
        <v>1</v>
      </c>
      <c r="D31" s="246">
        <v>141838</v>
      </c>
      <c r="E31" s="244"/>
      <c r="F31" s="242"/>
      <c r="G31" s="246"/>
      <c r="H31" s="245">
        <v>21000</v>
      </c>
      <c r="I31" s="245"/>
      <c r="J31" s="246"/>
      <c r="K31" s="219"/>
      <c r="L31" s="219"/>
      <c r="M31" s="219"/>
      <c r="N31" s="219"/>
      <c r="O31" s="219"/>
      <c r="P31" s="219"/>
    </row>
    <row r="32" spans="1:16" s="233" customFormat="1" x14ac:dyDescent="0.25">
      <c r="A32" s="241">
        <v>43230</v>
      </c>
      <c r="B32" s="242">
        <v>180163225</v>
      </c>
      <c r="C32" s="247">
        <v>1</v>
      </c>
      <c r="D32" s="246">
        <v>141838</v>
      </c>
      <c r="E32" s="244"/>
      <c r="F32" s="242"/>
      <c r="G32" s="246"/>
      <c r="H32" s="245">
        <v>11000</v>
      </c>
      <c r="I32" s="245"/>
      <c r="J32" s="246"/>
      <c r="K32" s="219"/>
      <c r="L32" s="219"/>
      <c r="M32" s="219"/>
      <c r="N32" s="219"/>
      <c r="O32" s="219"/>
      <c r="P32" s="219"/>
    </row>
    <row r="33" spans="1:16" s="233" customFormat="1" x14ac:dyDescent="0.25">
      <c r="A33" s="241">
        <v>43230</v>
      </c>
      <c r="B33" s="242">
        <v>180163226</v>
      </c>
      <c r="C33" s="247">
        <v>1</v>
      </c>
      <c r="D33" s="246">
        <v>141838</v>
      </c>
      <c r="E33" s="244"/>
      <c r="F33" s="242"/>
      <c r="G33" s="246"/>
      <c r="H33" s="245">
        <v>36000</v>
      </c>
      <c r="I33" s="245"/>
      <c r="J33" s="246"/>
      <c r="K33" s="219"/>
      <c r="L33" s="219"/>
      <c r="M33" s="219"/>
      <c r="N33" s="219"/>
      <c r="O33" s="219"/>
      <c r="P33" s="219"/>
    </row>
    <row r="34" spans="1:16" s="233" customFormat="1" x14ac:dyDescent="0.25">
      <c r="A34" s="241">
        <v>43231</v>
      </c>
      <c r="B34" s="242">
        <v>180163311</v>
      </c>
      <c r="C34" s="247">
        <v>1</v>
      </c>
      <c r="D34" s="246">
        <v>141838</v>
      </c>
      <c r="E34" s="244"/>
      <c r="F34" s="242"/>
      <c r="G34" s="246"/>
      <c r="H34" s="245">
        <v>7000</v>
      </c>
      <c r="I34" s="245"/>
      <c r="J34" s="246"/>
      <c r="K34" s="219"/>
      <c r="L34" s="219"/>
      <c r="M34" s="219"/>
      <c r="N34" s="219"/>
      <c r="O34" s="219"/>
      <c r="P34" s="219"/>
    </row>
    <row r="35" spans="1:16" s="233" customFormat="1" x14ac:dyDescent="0.25">
      <c r="A35" s="241">
        <v>43231</v>
      </c>
      <c r="B35" s="242">
        <v>180163312</v>
      </c>
      <c r="C35" s="247">
        <v>1</v>
      </c>
      <c r="D35" s="246">
        <v>141838</v>
      </c>
      <c r="E35" s="244"/>
      <c r="F35" s="242"/>
      <c r="G35" s="246"/>
      <c r="H35" s="245">
        <v>47000</v>
      </c>
      <c r="I35" s="245"/>
      <c r="J35" s="246"/>
      <c r="K35" s="219"/>
      <c r="L35" s="219"/>
      <c r="M35" s="219"/>
      <c r="N35" s="219"/>
      <c r="O35" s="219"/>
      <c r="P35" s="219"/>
    </row>
    <row r="36" spans="1:16" s="233" customFormat="1" x14ac:dyDescent="0.25">
      <c r="A36" s="241">
        <v>43232</v>
      </c>
      <c r="B36" s="242">
        <v>180163436</v>
      </c>
      <c r="C36" s="247">
        <v>1</v>
      </c>
      <c r="D36" s="246">
        <v>141838</v>
      </c>
      <c r="E36" s="244"/>
      <c r="F36" s="242"/>
      <c r="G36" s="246"/>
      <c r="H36" s="245">
        <v>10000</v>
      </c>
      <c r="I36" s="245">
        <v>2317732</v>
      </c>
      <c r="J36" s="246" t="s">
        <v>17</v>
      </c>
      <c r="K36" s="219"/>
      <c r="L36" s="219"/>
      <c r="M36" s="219"/>
      <c r="N36" s="219"/>
      <c r="O36" s="219"/>
      <c r="P36" s="219"/>
    </row>
    <row r="37" spans="1:16" s="233" customFormat="1" x14ac:dyDescent="0.25">
      <c r="A37" s="241">
        <v>43234</v>
      </c>
      <c r="B37" s="242">
        <v>180163651</v>
      </c>
      <c r="C37" s="247">
        <v>1</v>
      </c>
      <c r="D37" s="246">
        <v>141838</v>
      </c>
      <c r="E37" s="244"/>
      <c r="F37" s="242"/>
      <c r="G37" s="246"/>
      <c r="H37" s="245">
        <v>47000</v>
      </c>
      <c r="I37" s="245"/>
      <c r="J37" s="246"/>
      <c r="K37" s="219"/>
      <c r="L37" s="219"/>
      <c r="M37" s="219"/>
      <c r="N37" s="219"/>
      <c r="O37" s="219"/>
      <c r="P37" s="219"/>
    </row>
    <row r="38" spans="1:16" s="233" customFormat="1" x14ac:dyDescent="0.25">
      <c r="A38" s="241">
        <v>43234</v>
      </c>
      <c r="B38" s="242">
        <v>180163652</v>
      </c>
      <c r="C38" s="247">
        <v>1</v>
      </c>
      <c r="D38" s="246">
        <v>141838</v>
      </c>
      <c r="E38" s="244"/>
      <c r="F38" s="242"/>
      <c r="G38" s="246"/>
      <c r="H38" s="245">
        <v>21000</v>
      </c>
      <c r="I38" s="245"/>
      <c r="J38" s="246"/>
      <c r="K38" s="219"/>
      <c r="L38" s="219"/>
      <c r="M38" s="219"/>
      <c r="N38" s="219"/>
      <c r="O38" s="219"/>
      <c r="P38" s="219"/>
    </row>
    <row r="39" spans="1:16" s="233" customFormat="1" x14ac:dyDescent="0.25">
      <c r="A39" s="241">
        <v>43234</v>
      </c>
      <c r="B39" s="242">
        <v>180163653</v>
      </c>
      <c r="C39" s="247">
        <v>1</v>
      </c>
      <c r="D39" s="246">
        <v>141838</v>
      </c>
      <c r="E39" s="244"/>
      <c r="F39" s="242"/>
      <c r="G39" s="246"/>
      <c r="H39" s="245">
        <v>10000</v>
      </c>
      <c r="I39" s="245"/>
      <c r="J39" s="246"/>
      <c r="K39" s="219"/>
      <c r="L39" s="219"/>
      <c r="M39" s="219"/>
      <c r="N39" s="219"/>
      <c r="O39" s="219"/>
      <c r="P39" s="219"/>
    </row>
    <row r="40" spans="1:16" s="233" customFormat="1" x14ac:dyDescent="0.25">
      <c r="A40" s="241">
        <v>43235</v>
      </c>
      <c r="B40" s="242">
        <v>180163877</v>
      </c>
      <c r="C40" s="247">
        <v>1</v>
      </c>
      <c r="D40" s="246">
        <v>141838</v>
      </c>
      <c r="E40" s="244"/>
      <c r="F40" s="242"/>
      <c r="G40" s="246"/>
      <c r="H40" s="245">
        <v>11000</v>
      </c>
      <c r="I40" s="245"/>
      <c r="J40" s="246"/>
      <c r="K40" s="219"/>
      <c r="L40" s="219"/>
      <c r="M40" s="219"/>
      <c r="N40" s="219"/>
      <c r="O40" s="219"/>
      <c r="P40" s="219"/>
    </row>
    <row r="41" spans="1:16" s="233" customFormat="1" x14ac:dyDescent="0.25">
      <c r="A41" s="241">
        <v>43235</v>
      </c>
      <c r="B41" s="242">
        <v>180163878</v>
      </c>
      <c r="C41" s="247">
        <v>1</v>
      </c>
      <c r="D41" s="246">
        <v>141838</v>
      </c>
      <c r="E41" s="244"/>
      <c r="F41" s="242"/>
      <c r="G41" s="246"/>
      <c r="H41" s="245">
        <v>11000</v>
      </c>
      <c r="I41" s="245"/>
      <c r="J41" s="246"/>
      <c r="K41" s="219"/>
      <c r="L41" s="219"/>
      <c r="M41" s="219"/>
      <c r="N41" s="219"/>
      <c r="O41" s="219"/>
      <c r="P41" s="219"/>
    </row>
    <row r="42" spans="1:16" s="233" customFormat="1" x14ac:dyDescent="0.25">
      <c r="A42" s="241">
        <v>43236</v>
      </c>
      <c r="B42" s="242">
        <v>180163959</v>
      </c>
      <c r="C42" s="247">
        <v>1</v>
      </c>
      <c r="D42" s="246">
        <v>141838</v>
      </c>
      <c r="E42" s="244"/>
      <c r="F42" s="242"/>
      <c r="G42" s="246"/>
      <c r="H42" s="245">
        <v>33000</v>
      </c>
      <c r="I42" s="245"/>
      <c r="J42" s="246"/>
      <c r="K42" s="219"/>
      <c r="L42" s="219"/>
      <c r="M42" s="219"/>
      <c r="N42" s="219"/>
      <c r="O42" s="219"/>
      <c r="P42" s="219"/>
    </row>
    <row r="43" spans="1:16" s="233" customFormat="1" x14ac:dyDescent="0.25">
      <c r="A43" s="241">
        <v>43236</v>
      </c>
      <c r="B43" s="242">
        <v>180163960</v>
      </c>
      <c r="C43" s="247">
        <v>1</v>
      </c>
      <c r="D43" s="246">
        <v>141838</v>
      </c>
      <c r="E43" s="244"/>
      <c r="F43" s="242"/>
      <c r="G43" s="246"/>
      <c r="H43" s="245">
        <v>10000</v>
      </c>
      <c r="I43" s="245"/>
      <c r="J43" s="246"/>
      <c r="K43" s="219"/>
      <c r="L43" s="219"/>
      <c r="M43" s="219"/>
      <c r="N43" s="219"/>
      <c r="O43" s="219"/>
      <c r="P43" s="219"/>
    </row>
    <row r="44" spans="1:16" s="233" customFormat="1" x14ac:dyDescent="0.25">
      <c r="A44" s="241">
        <v>43236</v>
      </c>
      <c r="B44" s="242">
        <v>180163962</v>
      </c>
      <c r="C44" s="247">
        <v>1</v>
      </c>
      <c r="D44" s="246">
        <v>141838</v>
      </c>
      <c r="E44" s="244"/>
      <c r="F44" s="242"/>
      <c r="G44" s="246"/>
      <c r="H44" s="245">
        <v>10000</v>
      </c>
      <c r="I44" s="245"/>
      <c r="J44" s="246"/>
      <c r="K44" s="219"/>
      <c r="L44" s="219"/>
      <c r="M44" s="219"/>
      <c r="N44" s="219"/>
      <c r="O44" s="219"/>
      <c r="P44" s="219"/>
    </row>
    <row r="45" spans="1:16" s="233" customFormat="1" x14ac:dyDescent="0.25">
      <c r="A45" s="241">
        <v>43237</v>
      </c>
      <c r="B45" s="242">
        <v>180164047</v>
      </c>
      <c r="C45" s="247">
        <v>1</v>
      </c>
      <c r="D45" s="246">
        <v>141838</v>
      </c>
      <c r="E45" s="244"/>
      <c r="F45" s="242"/>
      <c r="G45" s="246"/>
      <c r="H45" s="245">
        <v>14000</v>
      </c>
      <c r="I45" s="245"/>
      <c r="J45" s="246"/>
      <c r="K45" s="219"/>
      <c r="L45" s="219"/>
      <c r="M45" s="219"/>
      <c r="N45" s="219"/>
      <c r="O45" s="219"/>
      <c r="P45" s="219"/>
    </row>
    <row r="46" spans="1:16" s="233" customFormat="1" x14ac:dyDescent="0.25">
      <c r="A46" s="241">
        <v>43237</v>
      </c>
      <c r="B46" s="242">
        <v>180164048</v>
      </c>
      <c r="C46" s="247">
        <v>1</v>
      </c>
      <c r="D46" s="246">
        <v>141838</v>
      </c>
      <c r="E46" s="244"/>
      <c r="F46" s="242"/>
      <c r="G46" s="246"/>
      <c r="H46" s="245">
        <v>10000</v>
      </c>
      <c r="I46" s="245"/>
      <c r="J46" s="246"/>
      <c r="K46" s="219"/>
      <c r="L46" s="219"/>
      <c r="M46" s="219"/>
      <c r="N46" s="219"/>
      <c r="O46" s="219"/>
      <c r="P46" s="219"/>
    </row>
    <row r="47" spans="1:16" s="233" customFormat="1" x14ac:dyDescent="0.25">
      <c r="A47" s="241">
        <v>43237</v>
      </c>
      <c r="B47" s="242">
        <v>180164078</v>
      </c>
      <c r="C47" s="247">
        <v>50</v>
      </c>
      <c r="D47" s="246">
        <v>7091875</v>
      </c>
      <c r="E47" s="244"/>
      <c r="F47" s="242"/>
      <c r="G47" s="246"/>
      <c r="H47" s="245">
        <v>85000</v>
      </c>
      <c r="I47" s="245"/>
      <c r="J47" s="246"/>
      <c r="K47" s="219"/>
      <c r="L47" s="219"/>
      <c r="M47" s="219"/>
      <c r="N47" s="219"/>
      <c r="O47" s="219"/>
      <c r="P47" s="219"/>
    </row>
    <row r="48" spans="1:16" s="233" customFormat="1" x14ac:dyDescent="0.25">
      <c r="A48" s="241">
        <v>43238</v>
      </c>
      <c r="B48" s="242">
        <v>180164209</v>
      </c>
      <c r="C48" s="247">
        <v>1</v>
      </c>
      <c r="D48" s="246">
        <v>141838</v>
      </c>
      <c r="E48" s="244"/>
      <c r="F48" s="242"/>
      <c r="G48" s="246"/>
      <c r="H48" s="245">
        <v>25000</v>
      </c>
      <c r="I48" s="245"/>
      <c r="J48" s="246"/>
      <c r="K48" s="219"/>
      <c r="L48" s="219"/>
      <c r="M48" s="219"/>
      <c r="N48" s="219"/>
      <c r="O48" s="219"/>
      <c r="P48" s="219"/>
    </row>
    <row r="49" spans="1:16" s="233" customFormat="1" x14ac:dyDescent="0.25">
      <c r="A49" s="241">
        <v>43239</v>
      </c>
      <c r="B49" s="242">
        <v>180164292</v>
      </c>
      <c r="C49" s="247">
        <v>1</v>
      </c>
      <c r="D49" s="246">
        <v>141838</v>
      </c>
      <c r="E49" s="244"/>
      <c r="F49" s="242"/>
      <c r="G49" s="246"/>
      <c r="H49" s="245">
        <v>32000</v>
      </c>
      <c r="I49" s="245">
        <v>9112931</v>
      </c>
      <c r="J49" s="246" t="s">
        <v>17</v>
      </c>
      <c r="K49" s="219"/>
      <c r="L49" s="219"/>
      <c r="M49" s="219"/>
      <c r="N49" s="219"/>
      <c r="O49" s="219"/>
      <c r="P49" s="219"/>
    </row>
    <row r="50" spans="1:16" s="233" customFormat="1" x14ac:dyDescent="0.25">
      <c r="A50" s="241">
        <v>43241</v>
      </c>
      <c r="B50" s="242">
        <v>180164575</v>
      </c>
      <c r="C50" s="247">
        <v>1</v>
      </c>
      <c r="D50" s="246">
        <v>141838</v>
      </c>
      <c r="E50" s="244"/>
      <c r="F50" s="242"/>
      <c r="G50" s="246"/>
      <c r="H50" s="245">
        <v>26000</v>
      </c>
      <c r="I50" s="245"/>
      <c r="J50" s="246"/>
      <c r="K50" s="219"/>
      <c r="L50" s="219"/>
      <c r="M50" s="219"/>
      <c r="N50" s="219"/>
      <c r="O50" s="219"/>
      <c r="P50" s="219"/>
    </row>
    <row r="51" spans="1:16" s="233" customFormat="1" x14ac:dyDescent="0.25">
      <c r="A51" s="241">
        <v>43241</v>
      </c>
      <c r="B51" s="242">
        <v>180164576</v>
      </c>
      <c r="C51" s="247">
        <v>1</v>
      </c>
      <c r="D51" s="246">
        <v>141838</v>
      </c>
      <c r="E51" s="244"/>
      <c r="F51" s="242"/>
      <c r="G51" s="246"/>
      <c r="H51" s="245">
        <v>11000</v>
      </c>
      <c r="I51" s="245"/>
      <c r="J51" s="246"/>
      <c r="K51" s="219"/>
      <c r="L51" s="219"/>
      <c r="M51" s="219"/>
      <c r="N51" s="219"/>
      <c r="O51" s="219"/>
      <c r="P51" s="219"/>
    </row>
    <row r="52" spans="1:16" s="233" customFormat="1" x14ac:dyDescent="0.25">
      <c r="A52" s="241">
        <v>43242</v>
      </c>
      <c r="B52" s="242">
        <v>180164669</v>
      </c>
      <c r="C52" s="247">
        <v>1</v>
      </c>
      <c r="D52" s="246">
        <v>141838</v>
      </c>
      <c r="E52" s="244"/>
      <c r="F52" s="242"/>
      <c r="G52" s="246"/>
      <c r="H52" s="245">
        <v>11000</v>
      </c>
      <c r="I52" s="245"/>
      <c r="J52" s="246"/>
      <c r="K52" s="219"/>
      <c r="L52" s="219"/>
      <c r="M52" s="219"/>
      <c r="N52" s="219"/>
      <c r="O52" s="219"/>
      <c r="P52" s="219"/>
    </row>
    <row r="53" spans="1:16" s="233" customFormat="1" x14ac:dyDescent="0.25">
      <c r="A53" s="241">
        <v>43242</v>
      </c>
      <c r="B53" s="242">
        <v>180164670</v>
      </c>
      <c r="C53" s="247">
        <v>1</v>
      </c>
      <c r="D53" s="246">
        <v>141838</v>
      </c>
      <c r="E53" s="244"/>
      <c r="F53" s="242"/>
      <c r="G53" s="246"/>
      <c r="H53" s="245">
        <v>42000</v>
      </c>
      <c r="I53" s="245"/>
      <c r="J53" s="246"/>
      <c r="K53" s="219"/>
      <c r="L53" s="219"/>
      <c r="M53" s="219"/>
      <c r="N53" s="219"/>
      <c r="O53" s="219"/>
      <c r="P53" s="219"/>
    </row>
    <row r="54" spans="1:16" s="233" customFormat="1" x14ac:dyDescent="0.25">
      <c r="A54" s="241">
        <v>43243</v>
      </c>
      <c r="B54" s="242">
        <v>180164814</v>
      </c>
      <c r="C54" s="247">
        <v>1</v>
      </c>
      <c r="D54" s="246">
        <v>141838</v>
      </c>
      <c r="E54" s="244"/>
      <c r="F54" s="242"/>
      <c r="G54" s="246"/>
      <c r="H54" s="245">
        <v>14000</v>
      </c>
      <c r="I54" s="245"/>
      <c r="J54" s="246"/>
      <c r="K54" s="219"/>
      <c r="L54" s="219"/>
      <c r="M54" s="219"/>
      <c r="N54" s="219"/>
      <c r="O54" s="219"/>
      <c r="P54" s="219"/>
    </row>
    <row r="55" spans="1:16" s="233" customFormat="1" x14ac:dyDescent="0.25">
      <c r="A55" s="241">
        <v>43243</v>
      </c>
      <c r="B55" s="242">
        <v>180164815</v>
      </c>
      <c r="C55" s="247">
        <v>1</v>
      </c>
      <c r="D55" s="246">
        <v>141838</v>
      </c>
      <c r="E55" s="244"/>
      <c r="F55" s="242"/>
      <c r="G55" s="246"/>
      <c r="H55" s="245">
        <v>32000</v>
      </c>
      <c r="I55" s="245"/>
      <c r="J55" s="246"/>
      <c r="K55" s="219"/>
      <c r="L55" s="219"/>
      <c r="M55" s="219"/>
      <c r="N55" s="219"/>
      <c r="O55" s="219"/>
      <c r="P55" s="219"/>
    </row>
    <row r="56" spans="1:16" s="233" customFormat="1" x14ac:dyDescent="0.25">
      <c r="A56" s="241">
        <v>43244</v>
      </c>
      <c r="B56" s="242">
        <v>180164958</v>
      </c>
      <c r="C56" s="247">
        <v>1</v>
      </c>
      <c r="D56" s="246">
        <v>141838</v>
      </c>
      <c r="E56" s="244"/>
      <c r="F56" s="242"/>
      <c r="G56" s="246"/>
      <c r="H56" s="245">
        <v>21000</v>
      </c>
      <c r="I56" s="245"/>
      <c r="J56" s="246"/>
      <c r="K56" s="219"/>
      <c r="L56" s="219"/>
      <c r="M56" s="219"/>
      <c r="N56" s="219"/>
      <c r="O56" s="219"/>
      <c r="P56" s="219"/>
    </row>
    <row r="57" spans="1:16" s="233" customFormat="1" x14ac:dyDescent="0.25">
      <c r="A57" s="241">
        <v>43246</v>
      </c>
      <c r="B57" s="242">
        <v>180165266</v>
      </c>
      <c r="C57" s="247">
        <v>1</v>
      </c>
      <c r="D57" s="246">
        <v>141838</v>
      </c>
      <c r="E57" s="244"/>
      <c r="F57" s="242"/>
      <c r="G57" s="246"/>
      <c r="H57" s="245">
        <v>28000</v>
      </c>
      <c r="I57" s="245"/>
      <c r="J57" s="246"/>
      <c r="K57" s="219"/>
      <c r="L57" s="219"/>
      <c r="M57" s="219"/>
      <c r="N57" s="219"/>
      <c r="O57" s="219"/>
      <c r="P57" s="219"/>
    </row>
    <row r="58" spans="1:16" s="233" customFormat="1" x14ac:dyDescent="0.25">
      <c r="A58" s="241">
        <v>43246</v>
      </c>
      <c r="B58" s="242">
        <v>180165268</v>
      </c>
      <c r="C58" s="247">
        <v>1</v>
      </c>
      <c r="D58" s="246">
        <v>141838</v>
      </c>
      <c r="E58" s="244"/>
      <c r="F58" s="242"/>
      <c r="G58" s="246"/>
      <c r="H58" s="245">
        <v>10000</v>
      </c>
      <c r="I58" s="245"/>
      <c r="J58" s="246"/>
      <c r="K58" s="219"/>
      <c r="L58" s="219"/>
      <c r="M58" s="219"/>
      <c r="N58" s="219"/>
      <c r="O58" s="219"/>
      <c r="P58" s="219"/>
    </row>
    <row r="59" spans="1:16" s="233" customFormat="1" x14ac:dyDescent="0.25">
      <c r="A59" s="241">
        <v>43246</v>
      </c>
      <c r="B59" s="242">
        <v>180165269</v>
      </c>
      <c r="C59" s="247">
        <v>1</v>
      </c>
      <c r="D59" s="246">
        <v>141838</v>
      </c>
      <c r="E59" s="244"/>
      <c r="F59" s="242"/>
      <c r="G59" s="246"/>
      <c r="H59" s="245">
        <v>20000</v>
      </c>
      <c r="I59" s="245"/>
      <c r="J59" s="246"/>
      <c r="K59" s="219"/>
      <c r="L59" s="219"/>
      <c r="M59" s="219"/>
      <c r="N59" s="219"/>
      <c r="O59" s="219"/>
      <c r="P59" s="219"/>
    </row>
    <row r="60" spans="1:16" s="233" customFormat="1" x14ac:dyDescent="0.25">
      <c r="A60" s="241">
        <v>43246</v>
      </c>
      <c r="B60" s="242">
        <v>180165270</v>
      </c>
      <c r="C60" s="247">
        <v>1</v>
      </c>
      <c r="D60" s="246">
        <v>141838</v>
      </c>
      <c r="E60" s="244"/>
      <c r="F60" s="242"/>
      <c r="G60" s="246"/>
      <c r="H60" s="245">
        <v>11000</v>
      </c>
      <c r="I60" s="245"/>
      <c r="J60" s="246"/>
      <c r="K60" s="219"/>
      <c r="L60" s="219"/>
      <c r="M60" s="219"/>
      <c r="N60" s="219"/>
      <c r="O60" s="219"/>
      <c r="P60" s="219"/>
    </row>
    <row r="61" spans="1:16" s="233" customFormat="1" x14ac:dyDescent="0.25">
      <c r="A61" s="241">
        <v>43246</v>
      </c>
      <c r="B61" s="242">
        <v>180165272</v>
      </c>
      <c r="C61" s="247">
        <v>1</v>
      </c>
      <c r="D61" s="246">
        <v>141838</v>
      </c>
      <c r="E61" s="244"/>
      <c r="F61" s="242"/>
      <c r="G61" s="246"/>
      <c r="H61" s="245">
        <v>46000</v>
      </c>
      <c r="I61" s="245"/>
      <c r="J61" s="246"/>
      <c r="K61" s="219"/>
      <c r="L61" s="219"/>
      <c r="M61" s="219"/>
      <c r="N61" s="219"/>
      <c r="O61" s="219"/>
      <c r="P61" s="219"/>
    </row>
    <row r="62" spans="1:16" s="233" customFormat="1" x14ac:dyDescent="0.25">
      <c r="A62" s="241">
        <v>43246</v>
      </c>
      <c r="B62" s="242">
        <v>180165273</v>
      </c>
      <c r="C62" s="247">
        <v>1</v>
      </c>
      <c r="D62" s="246">
        <v>141838</v>
      </c>
      <c r="E62" s="244"/>
      <c r="F62" s="242"/>
      <c r="G62" s="246"/>
      <c r="H62" s="245">
        <v>11000</v>
      </c>
      <c r="I62" s="245"/>
      <c r="J62" s="246"/>
      <c r="K62" s="219"/>
      <c r="L62" s="219"/>
      <c r="M62" s="219"/>
      <c r="N62" s="219"/>
      <c r="O62" s="219"/>
      <c r="P62" s="219"/>
    </row>
    <row r="63" spans="1:16" s="233" customFormat="1" x14ac:dyDescent="0.25">
      <c r="A63" s="241">
        <v>43246</v>
      </c>
      <c r="B63" s="242">
        <v>180165274</v>
      </c>
      <c r="C63" s="247">
        <v>1</v>
      </c>
      <c r="D63" s="246">
        <v>141838</v>
      </c>
      <c r="E63" s="244"/>
      <c r="F63" s="242"/>
      <c r="G63" s="246"/>
      <c r="H63" s="245">
        <v>26000</v>
      </c>
      <c r="I63" s="245"/>
      <c r="J63" s="246"/>
      <c r="K63" s="219"/>
      <c r="L63" s="219"/>
      <c r="M63" s="219"/>
      <c r="N63" s="219"/>
      <c r="O63" s="219"/>
      <c r="P63" s="219"/>
    </row>
    <row r="64" spans="1:16" s="233" customFormat="1" x14ac:dyDescent="0.25">
      <c r="A64" s="241">
        <v>43247</v>
      </c>
      <c r="B64" s="242">
        <v>180165463</v>
      </c>
      <c r="C64" s="247">
        <v>1</v>
      </c>
      <c r="D64" s="246">
        <v>141838</v>
      </c>
      <c r="E64" s="244"/>
      <c r="F64" s="242"/>
      <c r="G64" s="246"/>
      <c r="H64" s="245">
        <v>46000</v>
      </c>
      <c r="I64" s="245"/>
      <c r="J64" s="246"/>
      <c r="K64" s="219"/>
      <c r="L64" s="219"/>
      <c r="M64" s="219"/>
      <c r="N64" s="219"/>
      <c r="O64" s="219"/>
      <c r="P64" s="219"/>
    </row>
    <row r="65" spans="1:16" s="233" customFormat="1" x14ac:dyDescent="0.25">
      <c r="A65" s="241">
        <v>43247</v>
      </c>
      <c r="B65" s="242">
        <v>180165464</v>
      </c>
      <c r="C65" s="247">
        <v>1</v>
      </c>
      <c r="D65" s="246">
        <v>141838</v>
      </c>
      <c r="E65" s="244"/>
      <c r="F65" s="242"/>
      <c r="G65" s="246"/>
      <c r="H65" s="245">
        <v>42000</v>
      </c>
      <c r="I65" s="245">
        <v>433000</v>
      </c>
      <c r="J65" s="246" t="s">
        <v>17</v>
      </c>
      <c r="K65" s="219"/>
      <c r="L65" s="219"/>
      <c r="M65" s="219"/>
      <c r="N65" s="219"/>
      <c r="O65" s="219"/>
      <c r="P65" s="219"/>
    </row>
    <row r="66" spans="1:16" s="233" customFormat="1" x14ac:dyDescent="0.25">
      <c r="A66" s="241">
        <v>43247</v>
      </c>
      <c r="B66" s="242">
        <v>180165465</v>
      </c>
      <c r="C66" s="247">
        <v>1</v>
      </c>
      <c r="D66" s="246">
        <v>141838</v>
      </c>
      <c r="E66" s="244"/>
      <c r="F66" s="242"/>
      <c r="G66" s="246"/>
      <c r="H66" s="245">
        <v>36000</v>
      </c>
      <c r="I66" s="245">
        <v>2411246</v>
      </c>
      <c r="J66" s="246" t="s">
        <v>17</v>
      </c>
      <c r="K66" s="219"/>
      <c r="L66" s="219"/>
      <c r="M66" s="219"/>
      <c r="N66" s="219"/>
      <c r="O66" s="219"/>
      <c r="P66" s="219"/>
    </row>
    <row r="67" spans="1:16" s="233" customFormat="1" x14ac:dyDescent="0.25">
      <c r="A67" s="241">
        <v>43248</v>
      </c>
      <c r="B67" s="242">
        <v>180165572</v>
      </c>
      <c r="C67" s="247">
        <v>1</v>
      </c>
      <c r="D67" s="246">
        <v>141838</v>
      </c>
      <c r="E67" s="244"/>
      <c r="F67" s="242"/>
      <c r="G67" s="246"/>
      <c r="H67" s="245">
        <v>9000</v>
      </c>
      <c r="I67" s="245"/>
      <c r="J67" s="246"/>
      <c r="K67" s="219"/>
      <c r="L67" s="219"/>
      <c r="M67" s="219"/>
      <c r="N67" s="219"/>
      <c r="O67" s="219"/>
      <c r="P67" s="219"/>
    </row>
    <row r="68" spans="1:16" s="233" customFormat="1" x14ac:dyDescent="0.25">
      <c r="A68" s="241">
        <v>43248</v>
      </c>
      <c r="B68" s="242">
        <v>180165573</v>
      </c>
      <c r="C68" s="247">
        <v>1</v>
      </c>
      <c r="D68" s="246">
        <v>141838</v>
      </c>
      <c r="E68" s="244"/>
      <c r="F68" s="242"/>
      <c r="G68" s="246"/>
      <c r="H68" s="245">
        <v>54000</v>
      </c>
      <c r="I68" s="245"/>
      <c r="J68" s="246"/>
      <c r="K68" s="219"/>
      <c r="L68" s="219"/>
      <c r="M68" s="219"/>
      <c r="N68" s="219"/>
      <c r="O68" s="219"/>
      <c r="P68" s="219"/>
    </row>
    <row r="69" spans="1:16" s="233" customFormat="1" x14ac:dyDescent="0.25">
      <c r="A69" s="241">
        <v>43249</v>
      </c>
      <c r="B69" s="242">
        <v>180165749</v>
      </c>
      <c r="C69" s="247">
        <v>1</v>
      </c>
      <c r="D69" s="246">
        <v>141838</v>
      </c>
      <c r="E69" s="244"/>
      <c r="F69" s="242"/>
      <c r="G69" s="246"/>
      <c r="H69" s="245">
        <v>14000</v>
      </c>
      <c r="I69" s="245"/>
      <c r="J69" s="246"/>
      <c r="K69" s="219"/>
      <c r="L69" s="219"/>
      <c r="M69" s="219"/>
      <c r="N69" s="219"/>
      <c r="O69" s="219"/>
      <c r="P69" s="219"/>
    </row>
    <row r="70" spans="1:16" s="233" customFormat="1" x14ac:dyDescent="0.25">
      <c r="A70" s="241">
        <v>43249</v>
      </c>
      <c r="B70" s="242">
        <v>180165750</v>
      </c>
      <c r="C70" s="247">
        <v>1</v>
      </c>
      <c r="D70" s="246">
        <v>141838</v>
      </c>
      <c r="E70" s="244"/>
      <c r="F70" s="242"/>
      <c r="G70" s="246"/>
      <c r="H70" s="245">
        <v>11000</v>
      </c>
      <c r="I70" s="245"/>
      <c r="J70" s="246"/>
      <c r="K70" s="219"/>
      <c r="L70" s="219"/>
      <c r="M70" s="219"/>
      <c r="N70" s="219"/>
      <c r="O70" s="219"/>
      <c r="P70" s="219"/>
    </row>
    <row r="71" spans="1:16" s="233" customFormat="1" x14ac:dyDescent="0.25">
      <c r="A71" s="241">
        <v>43249</v>
      </c>
      <c r="B71" s="242">
        <v>180165751</v>
      </c>
      <c r="C71" s="247">
        <v>1</v>
      </c>
      <c r="D71" s="246">
        <v>141838</v>
      </c>
      <c r="E71" s="244"/>
      <c r="F71" s="242"/>
      <c r="G71" s="246"/>
      <c r="H71" s="245">
        <v>36000</v>
      </c>
      <c r="I71" s="245"/>
      <c r="J71" s="246"/>
      <c r="K71" s="219"/>
      <c r="L71" s="219"/>
      <c r="M71" s="219"/>
      <c r="N71" s="219"/>
      <c r="O71" s="219"/>
      <c r="P71" s="219"/>
    </row>
    <row r="72" spans="1:16" s="233" customFormat="1" x14ac:dyDescent="0.25">
      <c r="A72" s="241">
        <v>43250</v>
      </c>
      <c r="B72" s="242">
        <v>180165863</v>
      </c>
      <c r="C72" s="247">
        <v>1</v>
      </c>
      <c r="D72" s="246">
        <v>141838</v>
      </c>
      <c r="E72" s="244"/>
      <c r="F72" s="242"/>
      <c r="G72" s="246"/>
      <c r="H72" s="245">
        <v>11000</v>
      </c>
      <c r="I72" s="245"/>
      <c r="J72" s="246"/>
      <c r="K72" s="219"/>
      <c r="L72" s="219"/>
      <c r="M72" s="219"/>
      <c r="N72" s="219"/>
      <c r="O72" s="219"/>
      <c r="P72" s="219"/>
    </row>
    <row r="73" spans="1:16" s="233" customFormat="1" x14ac:dyDescent="0.25">
      <c r="A73" s="241">
        <v>43250</v>
      </c>
      <c r="B73" s="242">
        <v>180165880</v>
      </c>
      <c r="C73" s="247">
        <v>1</v>
      </c>
      <c r="D73" s="246">
        <v>141838</v>
      </c>
      <c r="E73" s="244"/>
      <c r="F73" s="242"/>
      <c r="G73" s="246"/>
      <c r="H73" s="245">
        <v>11000</v>
      </c>
      <c r="I73" s="245"/>
      <c r="J73" s="246"/>
      <c r="K73" s="219"/>
      <c r="L73" s="219"/>
      <c r="M73" s="219"/>
      <c r="N73" s="219"/>
      <c r="O73" s="219"/>
      <c r="P73" s="219"/>
    </row>
    <row r="74" spans="1:16" s="233" customFormat="1" x14ac:dyDescent="0.25">
      <c r="A74" s="241">
        <v>43250</v>
      </c>
      <c r="B74" s="242">
        <v>180165881</v>
      </c>
      <c r="C74" s="247">
        <v>1</v>
      </c>
      <c r="D74" s="246">
        <v>141838</v>
      </c>
      <c r="E74" s="244"/>
      <c r="F74" s="242"/>
      <c r="G74" s="246"/>
      <c r="H74" s="245">
        <v>10000</v>
      </c>
      <c r="I74" s="245"/>
      <c r="J74" s="246"/>
      <c r="K74" s="219"/>
      <c r="L74" s="219"/>
      <c r="M74" s="219"/>
      <c r="N74" s="219"/>
      <c r="O74" s="219"/>
      <c r="P74" s="219"/>
    </row>
    <row r="75" spans="1:16" s="233" customFormat="1" x14ac:dyDescent="0.25">
      <c r="A75" s="241">
        <v>43251</v>
      </c>
      <c r="B75" s="242">
        <v>180166026</v>
      </c>
      <c r="C75" s="247">
        <v>1</v>
      </c>
      <c r="D75" s="246">
        <v>141838</v>
      </c>
      <c r="E75" s="244"/>
      <c r="F75" s="242"/>
      <c r="G75" s="246"/>
      <c r="H75" s="245">
        <v>47000</v>
      </c>
      <c r="I75" s="245"/>
      <c r="J75" s="246"/>
      <c r="K75" s="219"/>
      <c r="L75" s="219"/>
      <c r="M75" s="219"/>
      <c r="N75" s="219"/>
      <c r="O75" s="219"/>
      <c r="P75" s="219"/>
    </row>
    <row r="76" spans="1:16" s="233" customFormat="1" x14ac:dyDescent="0.25">
      <c r="A76" s="241">
        <v>43251</v>
      </c>
      <c r="B76" s="242">
        <v>180166027</v>
      </c>
      <c r="C76" s="247">
        <v>1</v>
      </c>
      <c r="D76" s="246">
        <v>141838</v>
      </c>
      <c r="E76" s="244"/>
      <c r="F76" s="242"/>
      <c r="G76" s="246"/>
      <c r="H76" s="245">
        <v>14000</v>
      </c>
      <c r="I76" s="245"/>
      <c r="J76" s="246"/>
      <c r="K76" s="219"/>
      <c r="L76" s="219"/>
      <c r="M76" s="219"/>
      <c r="N76" s="219"/>
      <c r="O76" s="219"/>
      <c r="P76" s="219"/>
    </row>
    <row r="77" spans="1:16" s="233" customFormat="1" x14ac:dyDescent="0.25">
      <c r="A77" s="241">
        <v>43251</v>
      </c>
      <c r="B77" s="242">
        <v>180166028</v>
      </c>
      <c r="C77" s="247">
        <v>1</v>
      </c>
      <c r="D77" s="246">
        <v>141838</v>
      </c>
      <c r="E77" s="244"/>
      <c r="F77" s="242"/>
      <c r="G77" s="246"/>
      <c r="H77" s="245">
        <v>10000</v>
      </c>
      <c r="I77" s="245"/>
      <c r="J77" s="246"/>
      <c r="K77" s="219"/>
      <c r="L77" s="219"/>
      <c r="M77" s="219"/>
      <c r="N77" s="219"/>
      <c r="O77" s="219"/>
      <c r="P77" s="219"/>
    </row>
    <row r="78" spans="1:16" s="233" customFormat="1" x14ac:dyDescent="0.25">
      <c r="A78" s="241">
        <v>43252</v>
      </c>
      <c r="B78" s="242">
        <v>180166167</v>
      </c>
      <c r="C78" s="247">
        <v>1</v>
      </c>
      <c r="D78" s="246">
        <v>141838</v>
      </c>
      <c r="E78" s="244"/>
      <c r="F78" s="242"/>
      <c r="G78" s="246"/>
      <c r="H78" s="245">
        <v>26000</v>
      </c>
      <c r="I78" s="245"/>
      <c r="J78" s="246"/>
      <c r="K78" s="219"/>
      <c r="L78" s="219"/>
      <c r="M78" s="219"/>
      <c r="N78" s="219"/>
      <c r="O78" s="219"/>
      <c r="P78" s="219"/>
    </row>
    <row r="79" spans="1:16" s="233" customFormat="1" x14ac:dyDescent="0.25">
      <c r="A79" s="241">
        <v>43252</v>
      </c>
      <c r="B79" s="242">
        <v>180166168</v>
      </c>
      <c r="C79" s="247">
        <v>1</v>
      </c>
      <c r="D79" s="246">
        <v>141838</v>
      </c>
      <c r="E79" s="244"/>
      <c r="F79" s="242"/>
      <c r="G79" s="246"/>
      <c r="H79" s="245">
        <v>47000</v>
      </c>
      <c r="I79" s="245"/>
      <c r="J79" s="246"/>
      <c r="K79" s="219"/>
      <c r="L79" s="219"/>
      <c r="M79" s="219"/>
      <c r="N79" s="219"/>
      <c r="O79" s="219"/>
      <c r="P79" s="219"/>
    </row>
    <row r="80" spans="1:16" s="233" customFormat="1" x14ac:dyDescent="0.25">
      <c r="A80" s="241">
        <v>43252</v>
      </c>
      <c r="B80" s="242">
        <v>180166169</v>
      </c>
      <c r="C80" s="247">
        <v>1</v>
      </c>
      <c r="D80" s="246">
        <v>141838</v>
      </c>
      <c r="E80" s="244"/>
      <c r="F80" s="242"/>
      <c r="G80" s="246"/>
      <c r="H80" s="245">
        <v>47000</v>
      </c>
      <c r="I80" s="245"/>
      <c r="J80" s="246"/>
      <c r="K80" s="219"/>
      <c r="L80" s="219"/>
      <c r="M80" s="219"/>
      <c r="N80" s="219"/>
      <c r="O80" s="219"/>
      <c r="P80" s="219"/>
    </row>
    <row r="81" spans="1:16" s="233" customFormat="1" x14ac:dyDescent="0.25">
      <c r="A81" s="241">
        <v>43253</v>
      </c>
      <c r="B81" s="242">
        <v>180166323</v>
      </c>
      <c r="C81" s="247">
        <v>1</v>
      </c>
      <c r="D81" s="246">
        <v>141838</v>
      </c>
      <c r="E81" s="244"/>
      <c r="F81" s="242"/>
      <c r="G81" s="246"/>
      <c r="H81" s="245">
        <v>11000</v>
      </c>
      <c r="I81" s="245"/>
      <c r="J81" s="246"/>
      <c r="K81" s="219"/>
      <c r="L81" s="219"/>
      <c r="M81" s="219"/>
      <c r="N81" s="219"/>
      <c r="O81" s="219"/>
      <c r="P81" s="219"/>
    </row>
    <row r="82" spans="1:16" s="233" customFormat="1" x14ac:dyDescent="0.25">
      <c r="A82" s="241">
        <v>43253</v>
      </c>
      <c r="B82" s="242">
        <v>180166333</v>
      </c>
      <c r="C82" s="247">
        <v>1</v>
      </c>
      <c r="D82" s="246">
        <v>141838</v>
      </c>
      <c r="E82" s="244"/>
      <c r="F82" s="242"/>
      <c r="G82" s="246"/>
      <c r="H82" s="245">
        <v>14000</v>
      </c>
      <c r="I82" s="245"/>
      <c r="J82" s="246"/>
      <c r="K82" s="219"/>
      <c r="L82" s="219"/>
      <c r="M82" s="219"/>
      <c r="N82" s="219"/>
      <c r="O82" s="219"/>
      <c r="P82" s="219"/>
    </row>
    <row r="83" spans="1:16" s="233" customFormat="1" x14ac:dyDescent="0.25">
      <c r="A83" s="241">
        <v>43253</v>
      </c>
      <c r="B83" s="242">
        <v>180166334</v>
      </c>
      <c r="C83" s="247">
        <v>1</v>
      </c>
      <c r="D83" s="246">
        <v>141838</v>
      </c>
      <c r="E83" s="244"/>
      <c r="F83" s="242"/>
      <c r="G83" s="246"/>
      <c r="H83" s="245">
        <v>18000</v>
      </c>
      <c r="I83" s="245"/>
      <c r="J83" s="246"/>
      <c r="K83" s="219"/>
      <c r="L83" s="219"/>
      <c r="M83" s="219"/>
      <c r="N83" s="219"/>
      <c r="O83" s="219"/>
      <c r="P83" s="219"/>
    </row>
    <row r="84" spans="1:16" s="233" customFormat="1" x14ac:dyDescent="0.25">
      <c r="A84" s="241">
        <v>43253</v>
      </c>
      <c r="B84" s="242">
        <v>180166370</v>
      </c>
      <c r="C84" s="247">
        <v>2</v>
      </c>
      <c r="D84" s="246">
        <v>283675</v>
      </c>
      <c r="E84" s="244"/>
      <c r="F84" s="242"/>
      <c r="G84" s="246"/>
      <c r="H84" s="245">
        <v>11000</v>
      </c>
      <c r="I84" s="245"/>
      <c r="J84" s="246"/>
      <c r="K84" s="219"/>
      <c r="L84" s="219"/>
      <c r="M84" s="219"/>
      <c r="N84" s="219"/>
      <c r="O84" s="219"/>
      <c r="P84" s="219"/>
    </row>
    <row r="85" spans="1:16" s="233" customFormat="1" x14ac:dyDescent="0.25">
      <c r="A85" s="241">
        <v>43253</v>
      </c>
      <c r="B85" s="242">
        <v>180166372</v>
      </c>
      <c r="C85" s="247">
        <v>1</v>
      </c>
      <c r="D85" s="246">
        <v>141838</v>
      </c>
      <c r="E85" s="244"/>
      <c r="F85" s="242"/>
      <c r="G85" s="246"/>
      <c r="H85" s="245">
        <v>20000</v>
      </c>
      <c r="I85" s="245"/>
      <c r="J85" s="246"/>
      <c r="K85" s="219"/>
      <c r="L85" s="219"/>
      <c r="M85" s="219"/>
      <c r="N85" s="219"/>
      <c r="O85" s="219"/>
      <c r="P85" s="219"/>
    </row>
    <row r="86" spans="1:16" s="233" customFormat="1" x14ac:dyDescent="0.25">
      <c r="A86" s="241">
        <v>43253</v>
      </c>
      <c r="B86" s="242">
        <v>180166382</v>
      </c>
      <c r="C86" s="247">
        <v>1</v>
      </c>
      <c r="D86" s="246">
        <v>141838</v>
      </c>
      <c r="E86" s="244"/>
      <c r="F86" s="242"/>
      <c r="G86" s="246"/>
      <c r="H86" s="245">
        <v>17000</v>
      </c>
      <c r="I86" s="245">
        <v>3416597</v>
      </c>
      <c r="J86" s="246" t="s">
        <v>17</v>
      </c>
      <c r="K86" s="219"/>
      <c r="L86" s="219"/>
      <c r="M86" s="219"/>
      <c r="N86" s="219"/>
      <c r="O86" s="219"/>
      <c r="P86" s="219"/>
    </row>
    <row r="87" spans="1:16" s="233" customFormat="1" x14ac:dyDescent="0.25">
      <c r="A87" s="241">
        <v>43255</v>
      </c>
      <c r="B87" s="242">
        <v>180166667</v>
      </c>
      <c r="C87" s="247">
        <v>1</v>
      </c>
      <c r="D87" s="246">
        <v>141838</v>
      </c>
      <c r="E87" s="244"/>
      <c r="F87" s="242"/>
      <c r="G87" s="246"/>
      <c r="H87" s="245">
        <v>11000</v>
      </c>
      <c r="I87" s="245"/>
      <c r="J87" s="246"/>
      <c r="K87" s="219"/>
      <c r="L87" s="219"/>
      <c r="M87" s="219"/>
      <c r="N87" s="219"/>
      <c r="O87" s="219"/>
      <c r="P87" s="219"/>
    </row>
    <row r="88" spans="1:16" s="233" customFormat="1" x14ac:dyDescent="0.25">
      <c r="A88" s="241">
        <v>43256</v>
      </c>
      <c r="B88" s="242">
        <v>180166925</v>
      </c>
      <c r="C88" s="247">
        <v>1</v>
      </c>
      <c r="D88" s="246">
        <v>141838</v>
      </c>
      <c r="E88" s="244"/>
      <c r="F88" s="242"/>
      <c r="G88" s="246"/>
      <c r="H88" s="245">
        <v>41000</v>
      </c>
      <c r="I88" s="245"/>
      <c r="J88" s="246"/>
      <c r="K88" s="219"/>
      <c r="L88" s="219"/>
      <c r="M88" s="219"/>
      <c r="N88" s="219"/>
      <c r="O88" s="219"/>
      <c r="P88" s="219"/>
    </row>
    <row r="89" spans="1:16" s="233" customFormat="1" x14ac:dyDescent="0.25">
      <c r="A89" s="241">
        <v>43256</v>
      </c>
      <c r="B89" s="242">
        <v>180166926</v>
      </c>
      <c r="C89" s="247">
        <v>1</v>
      </c>
      <c r="D89" s="246">
        <v>141838</v>
      </c>
      <c r="E89" s="244"/>
      <c r="F89" s="242"/>
      <c r="G89" s="246"/>
      <c r="H89" s="245">
        <v>17000</v>
      </c>
      <c r="I89" s="245"/>
      <c r="J89" s="246"/>
      <c r="K89" s="219"/>
      <c r="L89" s="219"/>
      <c r="M89" s="219"/>
      <c r="N89" s="219"/>
      <c r="O89" s="219"/>
      <c r="P89" s="219"/>
    </row>
    <row r="90" spans="1:16" s="233" customFormat="1" x14ac:dyDescent="0.25">
      <c r="A90" s="241">
        <v>43257</v>
      </c>
      <c r="B90" s="242">
        <v>180167141</v>
      </c>
      <c r="C90" s="247">
        <v>1</v>
      </c>
      <c r="D90" s="246">
        <v>141838</v>
      </c>
      <c r="E90" s="244"/>
      <c r="F90" s="242"/>
      <c r="G90" s="246"/>
      <c r="H90" s="245">
        <v>47000</v>
      </c>
      <c r="I90" s="245"/>
      <c r="J90" s="246"/>
      <c r="K90" s="219"/>
      <c r="L90" s="219"/>
      <c r="M90" s="219"/>
      <c r="N90" s="219"/>
      <c r="O90" s="219"/>
      <c r="P90" s="219"/>
    </row>
    <row r="91" spans="1:16" s="233" customFormat="1" x14ac:dyDescent="0.25">
      <c r="A91" s="241">
        <v>43258</v>
      </c>
      <c r="B91" s="242">
        <v>180167252</v>
      </c>
      <c r="C91" s="247">
        <v>1</v>
      </c>
      <c r="D91" s="246">
        <v>141838</v>
      </c>
      <c r="E91" s="244"/>
      <c r="F91" s="242"/>
      <c r="G91" s="246"/>
      <c r="H91" s="245">
        <v>11000</v>
      </c>
      <c r="I91" s="245"/>
      <c r="J91" s="246"/>
      <c r="K91" s="219"/>
      <c r="L91" s="219"/>
      <c r="M91" s="219"/>
      <c r="N91" s="219"/>
      <c r="O91" s="219"/>
      <c r="P91" s="219"/>
    </row>
    <row r="92" spans="1:16" s="233" customFormat="1" x14ac:dyDescent="0.25">
      <c r="A92" s="241">
        <v>43258</v>
      </c>
      <c r="B92" s="242">
        <v>180167254</v>
      </c>
      <c r="C92" s="247">
        <v>1</v>
      </c>
      <c r="D92" s="246">
        <v>141838</v>
      </c>
      <c r="E92" s="244"/>
      <c r="F92" s="242"/>
      <c r="G92" s="246"/>
      <c r="H92" s="245">
        <v>10000</v>
      </c>
      <c r="I92" s="245"/>
      <c r="J92" s="246"/>
      <c r="K92" s="219"/>
      <c r="L92" s="219"/>
      <c r="M92" s="219"/>
      <c r="N92" s="219"/>
      <c r="O92" s="219"/>
      <c r="P92" s="219"/>
    </row>
    <row r="93" spans="1:16" s="233" customFormat="1" x14ac:dyDescent="0.25">
      <c r="A93" s="241">
        <v>43258</v>
      </c>
      <c r="B93" s="242">
        <v>180167256</v>
      </c>
      <c r="C93" s="247">
        <v>1</v>
      </c>
      <c r="D93" s="246">
        <v>141838</v>
      </c>
      <c r="E93" s="244"/>
      <c r="F93" s="242"/>
      <c r="G93" s="246"/>
      <c r="H93" s="245">
        <v>25000</v>
      </c>
      <c r="I93" s="245">
        <v>1154866</v>
      </c>
      <c r="J93" s="246" t="s">
        <v>17</v>
      </c>
      <c r="K93" s="219"/>
      <c r="L93" s="219"/>
      <c r="M93" s="219"/>
      <c r="N93" s="219"/>
      <c r="O93" s="219"/>
      <c r="P93" s="219"/>
    </row>
    <row r="94" spans="1:16" s="233" customFormat="1" x14ac:dyDescent="0.25">
      <c r="A94" s="241">
        <v>43280</v>
      </c>
      <c r="B94" s="242"/>
      <c r="C94" s="247"/>
      <c r="D94" s="246"/>
      <c r="E94" s="244"/>
      <c r="F94" s="242"/>
      <c r="G94" s="246"/>
      <c r="H94" s="245"/>
      <c r="I94" s="245">
        <v>4663750</v>
      </c>
      <c r="J94" s="246" t="s">
        <v>17</v>
      </c>
      <c r="K94" s="219"/>
      <c r="L94" s="219"/>
      <c r="M94" s="219"/>
      <c r="N94" s="219"/>
      <c r="O94" s="219"/>
      <c r="P94" s="219"/>
    </row>
    <row r="95" spans="1:16" s="233" customFormat="1" x14ac:dyDescent="0.25">
      <c r="A95" s="241">
        <v>43281</v>
      </c>
      <c r="B95" s="242">
        <v>180168405</v>
      </c>
      <c r="C95" s="247">
        <v>1</v>
      </c>
      <c r="D95" s="246">
        <v>141838</v>
      </c>
      <c r="E95" s="244"/>
      <c r="F95" s="242"/>
      <c r="G95" s="246"/>
      <c r="H95" s="245">
        <v>14000</v>
      </c>
      <c r="I95" s="245"/>
      <c r="J95" s="246"/>
      <c r="K95" s="219"/>
      <c r="L95" s="219"/>
      <c r="M95" s="219"/>
      <c r="N95" s="219"/>
      <c r="O95" s="219"/>
      <c r="P95" s="219"/>
    </row>
    <row r="96" spans="1:16" s="233" customFormat="1" x14ac:dyDescent="0.25">
      <c r="A96" s="241">
        <v>43284</v>
      </c>
      <c r="B96" s="242">
        <v>180168602</v>
      </c>
      <c r="C96" s="247">
        <v>1</v>
      </c>
      <c r="D96" s="246">
        <v>141838</v>
      </c>
      <c r="E96" s="244"/>
      <c r="F96" s="242"/>
      <c r="G96" s="246"/>
      <c r="H96" s="245">
        <v>42000</v>
      </c>
      <c r="I96" s="245"/>
      <c r="J96" s="246"/>
      <c r="K96" s="219"/>
      <c r="L96" s="219"/>
      <c r="M96" s="219"/>
      <c r="N96" s="219"/>
      <c r="O96" s="219"/>
      <c r="P96" s="219"/>
    </row>
    <row r="97" spans="1:16" s="233" customFormat="1" x14ac:dyDescent="0.25">
      <c r="A97" s="241">
        <v>43284</v>
      </c>
      <c r="B97" s="242">
        <v>180168604</v>
      </c>
      <c r="C97" s="247">
        <v>1</v>
      </c>
      <c r="D97" s="246">
        <v>141838</v>
      </c>
      <c r="E97" s="244"/>
      <c r="F97" s="242"/>
      <c r="G97" s="246"/>
      <c r="H97" s="245">
        <v>20000</v>
      </c>
      <c r="I97" s="245"/>
      <c r="J97" s="246"/>
      <c r="K97" s="219"/>
      <c r="L97" s="219"/>
      <c r="M97" s="219"/>
      <c r="N97" s="219"/>
      <c r="O97" s="219"/>
      <c r="P97" s="219"/>
    </row>
    <row r="98" spans="1:16" s="233" customFormat="1" x14ac:dyDescent="0.25">
      <c r="A98" s="241">
        <v>43285</v>
      </c>
      <c r="B98" s="242">
        <v>180168700</v>
      </c>
      <c r="C98" s="247">
        <v>1</v>
      </c>
      <c r="D98" s="246">
        <v>141838</v>
      </c>
      <c r="E98" s="244"/>
      <c r="F98" s="242"/>
      <c r="G98" s="246"/>
      <c r="H98" s="245">
        <v>14000</v>
      </c>
      <c r="I98" s="245"/>
      <c r="J98" s="246"/>
      <c r="K98" s="219"/>
      <c r="L98" s="219"/>
      <c r="M98" s="219"/>
      <c r="N98" s="219"/>
      <c r="O98" s="219"/>
      <c r="P98" s="219"/>
    </row>
    <row r="99" spans="1:16" s="233" customFormat="1" x14ac:dyDescent="0.25">
      <c r="A99" s="241">
        <v>43285</v>
      </c>
      <c r="B99" s="242">
        <v>180168701</v>
      </c>
      <c r="C99" s="247">
        <v>1</v>
      </c>
      <c r="D99" s="246">
        <v>141838</v>
      </c>
      <c r="E99" s="244"/>
      <c r="F99" s="242"/>
      <c r="G99" s="246"/>
      <c r="H99" s="245">
        <v>20000</v>
      </c>
      <c r="I99" s="245"/>
      <c r="J99" s="246"/>
      <c r="K99" s="219"/>
      <c r="L99" s="219"/>
      <c r="M99" s="219"/>
      <c r="N99" s="219"/>
      <c r="O99" s="219"/>
      <c r="P99" s="219"/>
    </row>
    <row r="100" spans="1:16" s="233" customFormat="1" x14ac:dyDescent="0.25">
      <c r="A100" s="241">
        <v>43285</v>
      </c>
      <c r="B100" s="242">
        <v>180168703</v>
      </c>
      <c r="C100" s="247">
        <v>1</v>
      </c>
      <c r="D100" s="246">
        <v>141838</v>
      </c>
      <c r="E100" s="244"/>
      <c r="F100" s="242"/>
      <c r="G100" s="246"/>
      <c r="H100" s="245">
        <v>26000</v>
      </c>
      <c r="I100" s="245"/>
      <c r="J100" s="246"/>
      <c r="K100" s="219"/>
      <c r="L100" s="219"/>
      <c r="M100" s="219"/>
      <c r="N100" s="219"/>
      <c r="O100" s="219"/>
      <c r="P100" s="219"/>
    </row>
    <row r="101" spans="1:16" s="233" customFormat="1" x14ac:dyDescent="0.25">
      <c r="A101" s="241">
        <v>43285</v>
      </c>
      <c r="B101" s="242">
        <v>180168704</v>
      </c>
      <c r="C101" s="247">
        <v>1</v>
      </c>
      <c r="D101" s="246">
        <v>141838</v>
      </c>
      <c r="E101" s="244"/>
      <c r="F101" s="242"/>
      <c r="G101" s="246"/>
      <c r="H101" s="245">
        <v>7000</v>
      </c>
      <c r="I101" s="245"/>
      <c r="J101" s="246"/>
      <c r="K101" s="219"/>
      <c r="L101" s="219"/>
      <c r="M101" s="219"/>
      <c r="N101" s="219"/>
      <c r="O101" s="219"/>
      <c r="P101" s="219"/>
    </row>
    <row r="102" spans="1:16" s="233" customFormat="1" x14ac:dyDescent="0.25">
      <c r="A102" s="241">
        <v>43285</v>
      </c>
      <c r="B102" s="242">
        <v>180168705</v>
      </c>
      <c r="C102" s="247">
        <v>1</v>
      </c>
      <c r="D102" s="246">
        <v>141838</v>
      </c>
      <c r="E102" s="244"/>
      <c r="F102" s="242"/>
      <c r="G102" s="246"/>
      <c r="H102" s="245">
        <v>7000</v>
      </c>
      <c r="I102" s="245"/>
      <c r="J102" s="246"/>
      <c r="K102" s="219"/>
      <c r="L102" s="219"/>
      <c r="M102" s="219"/>
      <c r="N102" s="219"/>
      <c r="O102" s="219"/>
      <c r="P102" s="219"/>
    </row>
    <row r="103" spans="1:16" s="233" customFormat="1" x14ac:dyDescent="0.25">
      <c r="A103" s="241">
        <v>43286</v>
      </c>
      <c r="B103" s="242">
        <v>180168963</v>
      </c>
      <c r="C103" s="247">
        <v>1</v>
      </c>
      <c r="D103" s="246">
        <v>141838</v>
      </c>
      <c r="E103" s="244"/>
      <c r="F103" s="242"/>
      <c r="G103" s="246"/>
      <c r="H103" s="245">
        <v>14000</v>
      </c>
      <c r="I103" s="245"/>
      <c r="J103" s="246"/>
      <c r="K103" s="219"/>
      <c r="L103" s="219"/>
      <c r="M103" s="219"/>
      <c r="N103" s="219"/>
      <c r="O103" s="219"/>
      <c r="P103" s="219"/>
    </row>
    <row r="104" spans="1:16" s="233" customFormat="1" x14ac:dyDescent="0.25">
      <c r="A104" s="241">
        <v>43290</v>
      </c>
      <c r="B104" s="242">
        <v>180169114</v>
      </c>
      <c r="C104" s="247">
        <v>1</v>
      </c>
      <c r="D104" s="246">
        <v>141838</v>
      </c>
      <c r="E104" s="244"/>
      <c r="F104" s="242"/>
      <c r="G104" s="246"/>
      <c r="H104" s="245">
        <v>42000</v>
      </c>
      <c r="I104" s="245"/>
      <c r="J104" s="246"/>
      <c r="K104" s="219"/>
      <c r="L104" s="219"/>
      <c r="M104" s="219"/>
      <c r="N104" s="219"/>
      <c r="O104" s="219"/>
      <c r="P104" s="219"/>
    </row>
    <row r="105" spans="1:16" s="233" customFormat="1" x14ac:dyDescent="0.25">
      <c r="A105" s="241">
        <v>43290</v>
      </c>
      <c r="B105" s="242">
        <v>180169154</v>
      </c>
      <c r="C105" s="247">
        <v>1</v>
      </c>
      <c r="D105" s="246">
        <v>141838</v>
      </c>
      <c r="E105" s="244"/>
      <c r="F105" s="242"/>
      <c r="G105" s="246"/>
      <c r="H105" s="245">
        <v>21000</v>
      </c>
      <c r="I105" s="245"/>
      <c r="J105" s="246"/>
      <c r="K105" s="219"/>
      <c r="L105" s="219"/>
      <c r="M105" s="219"/>
      <c r="N105" s="219"/>
      <c r="O105" s="219"/>
      <c r="P105" s="219"/>
    </row>
    <row r="106" spans="1:16" s="233" customFormat="1" x14ac:dyDescent="0.25">
      <c r="A106" s="241">
        <v>43290</v>
      </c>
      <c r="B106" s="242">
        <v>180169155</v>
      </c>
      <c r="C106" s="247">
        <v>1</v>
      </c>
      <c r="D106" s="246">
        <v>141838</v>
      </c>
      <c r="E106" s="244"/>
      <c r="F106" s="242"/>
      <c r="G106" s="246"/>
      <c r="H106" s="245">
        <v>25000</v>
      </c>
      <c r="I106" s="245"/>
      <c r="J106" s="246"/>
      <c r="K106" s="219"/>
      <c r="L106" s="219"/>
      <c r="M106" s="219"/>
      <c r="N106" s="219"/>
      <c r="O106" s="219"/>
      <c r="P106" s="219"/>
    </row>
    <row r="107" spans="1:16" s="233" customFormat="1" x14ac:dyDescent="0.25">
      <c r="A107" s="241">
        <v>43291</v>
      </c>
      <c r="B107" s="242">
        <v>180169228</v>
      </c>
      <c r="C107" s="247">
        <v>1</v>
      </c>
      <c r="D107" s="246">
        <v>141838</v>
      </c>
      <c r="E107" s="244"/>
      <c r="F107" s="242"/>
      <c r="G107" s="246"/>
      <c r="H107" s="245">
        <v>10000</v>
      </c>
      <c r="I107" s="245"/>
      <c r="J107" s="246"/>
      <c r="K107" s="219"/>
      <c r="L107" s="219"/>
      <c r="M107" s="219"/>
      <c r="N107" s="219"/>
      <c r="O107" s="219"/>
      <c r="P107" s="219"/>
    </row>
    <row r="108" spans="1:16" s="233" customFormat="1" x14ac:dyDescent="0.25">
      <c r="A108" s="241">
        <v>43291</v>
      </c>
      <c r="B108" s="242">
        <v>180169229</v>
      </c>
      <c r="C108" s="247">
        <v>1</v>
      </c>
      <c r="D108" s="246">
        <v>141838</v>
      </c>
      <c r="E108" s="244"/>
      <c r="F108" s="242"/>
      <c r="G108" s="246"/>
      <c r="H108" s="245">
        <v>11000</v>
      </c>
      <c r="I108" s="245"/>
      <c r="J108" s="246"/>
      <c r="K108" s="219"/>
      <c r="L108" s="219"/>
      <c r="M108" s="219"/>
      <c r="N108" s="219"/>
      <c r="O108" s="219"/>
      <c r="P108" s="219"/>
    </row>
    <row r="109" spans="1:16" s="233" customFormat="1" x14ac:dyDescent="0.25">
      <c r="A109" s="241">
        <v>43291</v>
      </c>
      <c r="B109" s="242">
        <v>180169247</v>
      </c>
      <c r="C109" s="247">
        <v>200</v>
      </c>
      <c r="D109" s="246">
        <v>9327500</v>
      </c>
      <c r="E109" s="244"/>
      <c r="F109" s="242"/>
      <c r="G109" s="246"/>
      <c r="H109" s="245">
        <v>25000</v>
      </c>
      <c r="I109" s="245"/>
      <c r="J109" s="246"/>
      <c r="K109" s="219"/>
      <c r="L109" s="219"/>
      <c r="M109" s="219"/>
      <c r="N109" s="219"/>
      <c r="O109" s="219"/>
      <c r="P109" s="219"/>
    </row>
    <row r="110" spans="1:16" s="233" customFormat="1" x14ac:dyDescent="0.25">
      <c r="A110" s="241">
        <v>43292</v>
      </c>
      <c r="B110" s="242">
        <v>180169333</v>
      </c>
      <c r="C110" s="247">
        <v>1</v>
      </c>
      <c r="D110" s="246">
        <v>141838</v>
      </c>
      <c r="E110" s="244"/>
      <c r="F110" s="242"/>
      <c r="G110" s="246"/>
      <c r="H110" s="245">
        <v>10000</v>
      </c>
      <c r="I110" s="245"/>
      <c r="J110" s="246"/>
      <c r="K110" s="219"/>
      <c r="L110" s="219"/>
      <c r="M110" s="219"/>
      <c r="N110" s="219"/>
      <c r="O110" s="219"/>
      <c r="P110" s="219"/>
    </row>
    <row r="111" spans="1:16" s="233" customFormat="1" x14ac:dyDescent="0.25">
      <c r="A111" s="241">
        <v>43292</v>
      </c>
      <c r="B111" s="242">
        <v>180169334</v>
      </c>
      <c r="C111" s="247">
        <v>1</v>
      </c>
      <c r="D111" s="246">
        <v>141838</v>
      </c>
      <c r="E111" s="244"/>
      <c r="F111" s="242"/>
      <c r="G111" s="246"/>
      <c r="H111" s="245">
        <v>7000</v>
      </c>
      <c r="I111" s="245"/>
      <c r="J111" s="246"/>
      <c r="K111" s="219"/>
      <c r="L111" s="219"/>
      <c r="M111" s="219"/>
      <c r="N111" s="219"/>
      <c r="O111" s="219"/>
      <c r="P111" s="219"/>
    </row>
    <row r="112" spans="1:16" s="233" customFormat="1" x14ac:dyDescent="0.25">
      <c r="A112" s="241">
        <v>43292</v>
      </c>
      <c r="B112" s="242">
        <v>180169335</v>
      </c>
      <c r="C112" s="247">
        <v>1</v>
      </c>
      <c r="D112" s="246">
        <v>141838</v>
      </c>
      <c r="E112" s="244"/>
      <c r="F112" s="242"/>
      <c r="G112" s="246"/>
      <c r="H112" s="245">
        <v>14000</v>
      </c>
      <c r="I112" s="245"/>
      <c r="J112" s="246"/>
      <c r="K112" s="219"/>
      <c r="L112" s="219"/>
      <c r="M112" s="219"/>
      <c r="N112" s="219"/>
      <c r="O112" s="219"/>
      <c r="P112" s="219"/>
    </row>
    <row r="113" spans="1:16" s="233" customFormat="1" x14ac:dyDescent="0.25">
      <c r="A113" s="241">
        <v>43293</v>
      </c>
      <c r="B113" s="242">
        <v>180169410</v>
      </c>
      <c r="C113" s="247">
        <v>1</v>
      </c>
      <c r="D113" s="246">
        <v>141838</v>
      </c>
      <c r="E113" s="244"/>
      <c r="F113" s="242"/>
      <c r="G113" s="246"/>
      <c r="H113" s="245">
        <v>18000</v>
      </c>
      <c r="I113" s="245"/>
      <c r="J113" s="246"/>
      <c r="K113" s="219"/>
      <c r="L113" s="219"/>
      <c r="M113" s="219"/>
      <c r="N113" s="219"/>
      <c r="O113" s="219"/>
      <c r="P113" s="219"/>
    </row>
    <row r="114" spans="1:16" s="233" customFormat="1" x14ac:dyDescent="0.25">
      <c r="A114" s="241">
        <v>43293</v>
      </c>
      <c r="B114" s="242">
        <v>180169411</v>
      </c>
      <c r="C114" s="247">
        <v>1</v>
      </c>
      <c r="D114" s="246">
        <v>141838</v>
      </c>
      <c r="E114" s="244"/>
      <c r="F114" s="242"/>
      <c r="G114" s="246"/>
      <c r="H114" s="245">
        <v>14000</v>
      </c>
      <c r="I114" s="245"/>
      <c r="J114" s="246"/>
      <c r="K114" s="219"/>
      <c r="L114" s="219"/>
      <c r="M114" s="219"/>
      <c r="N114" s="219"/>
      <c r="O114" s="219"/>
      <c r="P114" s="219"/>
    </row>
    <row r="115" spans="1:16" s="233" customFormat="1" x14ac:dyDescent="0.25">
      <c r="A115" s="241">
        <v>43293</v>
      </c>
      <c r="B115" s="242">
        <v>180169412</v>
      </c>
      <c r="C115" s="247">
        <v>1</v>
      </c>
      <c r="D115" s="246">
        <v>141838</v>
      </c>
      <c r="E115" s="244"/>
      <c r="F115" s="242"/>
      <c r="G115" s="246"/>
      <c r="H115" s="245">
        <v>21000</v>
      </c>
      <c r="I115" s="245">
        <v>3378598</v>
      </c>
      <c r="J115" s="246" t="s">
        <v>17</v>
      </c>
      <c r="K115" s="219"/>
      <c r="L115" s="219"/>
      <c r="M115" s="219"/>
      <c r="N115" s="219"/>
      <c r="O115" s="219"/>
      <c r="P115" s="219"/>
    </row>
    <row r="116" spans="1:16" s="233" customFormat="1" x14ac:dyDescent="0.25">
      <c r="A116" s="241">
        <v>43295</v>
      </c>
      <c r="B116" s="242">
        <v>180169615</v>
      </c>
      <c r="C116" s="247">
        <v>1</v>
      </c>
      <c r="D116" s="246">
        <v>141838</v>
      </c>
      <c r="E116" s="244"/>
      <c r="F116" s="242"/>
      <c r="G116" s="246"/>
      <c r="H116" s="245">
        <v>22000</v>
      </c>
      <c r="I116" s="245">
        <v>4667750</v>
      </c>
      <c r="J116" s="246" t="s">
        <v>17</v>
      </c>
      <c r="K116" s="219"/>
      <c r="L116" s="219"/>
      <c r="M116" s="219"/>
      <c r="N116" s="219"/>
      <c r="O116" s="219"/>
      <c r="P116" s="219"/>
    </row>
    <row r="117" spans="1:16" s="233" customFormat="1" x14ac:dyDescent="0.25">
      <c r="A117" s="241">
        <v>43297</v>
      </c>
      <c r="B117" s="242">
        <v>180169814</v>
      </c>
      <c r="C117" s="247">
        <v>1</v>
      </c>
      <c r="D117" s="246">
        <v>141838</v>
      </c>
      <c r="E117" s="244"/>
      <c r="F117" s="242"/>
      <c r="G117" s="246"/>
      <c r="H117" s="245">
        <v>46000</v>
      </c>
      <c r="I117" s="245"/>
      <c r="J117" s="246"/>
      <c r="K117" s="219"/>
      <c r="L117" s="219"/>
      <c r="M117" s="219"/>
      <c r="N117" s="219"/>
      <c r="O117" s="219"/>
      <c r="P117" s="219"/>
    </row>
    <row r="118" spans="1:16" s="233" customFormat="1" x14ac:dyDescent="0.25">
      <c r="A118" s="241">
        <v>43300</v>
      </c>
      <c r="B118" s="242">
        <v>180170074</v>
      </c>
      <c r="C118" s="247">
        <v>1</v>
      </c>
      <c r="D118" s="246">
        <v>141838</v>
      </c>
      <c r="E118" s="244"/>
      <c r="F118" s="242"/>
      <c r="G118" s="246"/>
      <c r="H118" s="245">
        <v>18000</v>
      </c>
      <c r="I118" s="245"/>
      <c r="J118" s="246"/>
      <c r="K118" s="219"/>
      <c r="L118" s="219"/>
      <c r="M118" s="219"/>
      <c r="N118" s="219"/>
      <c r="O118" s="219"/>
      <c r="P118" s="219"/>
    </row>
    <row r="119" spans="1:16" s="233" customFormat="1" x14ac:dyDescent="0.25">
      <c r="A119" s="241">
        <v>43301</v>
      </c>
      <c r="B119" s="242">
        <v>180170182</v>
      </c>
      <c r="C119" s="247">
        <v>1</v>
      </c>
      <c r="D119" s="246">
        <v>141838</v>
      </c>
      <c r="E119" s="244"/>
      <c r="F119" s="242"/>
      <c r="G119" s="246"/>
      <c r="H119" s="245">
        <v>11000</v>
      </c>
      <c r="I119" s="245"/>
      <c r="J119" s="246"/>
      <c r="K119" s="219"/>
      <c r="L119" s="219"/>
      <c r="M119" s="219"/>
      <c r="N119" s="219"/>
      <c r="O119" s="219"/>
      <c r="P119" s="219"/>
    </row>
    <row r="120" spans="1:16" s="233" customFormat="1" x14ac:dyDescent="0.25">
      <c r="A120" s="241">
        <v>43301</v>
      </c>
      <c r="B120" s="242">
        <v>180170183</v>
      </c>
      <c r="C120" s="247">
        <v>1</v>
      </c>
      <c r="D120" s="246">
        <v>141838</v>
      </c>
      <c r="E120" s="244"/>
      <c r="F120" s="242"/>
      <c r="G120" s="246"/>
      <c r="H120" s="245">
        <v>75000</v>
      </c>
      <c r="I120" s="245"/>
      <c r="J120" s="246"/>
      <c r="K120" s="219"/>
      <c r="L120" s="219"/>
      <c r="M120" s="219"/>
      <c r="N120" s="219"/>
      <c r="O120" s="219"/>
      <c r="P120" s="219"/>
    </row>
    <row r="121" spans="1:16" s="233" customFormat="1" x14ac:dyDescent="0.25">
      <c r="A121" s="241">
        <v>43301</v>
      </c>
      <c r="B121" s="242">
        <v>180170184</v>
      </c>
      <c r="C121" s="247">
        <v>1</v>
      </c>
      <c r="D121" s="246">
        <v>141838</v>
      </c>
      <c r="E121" s="244"/>
      <c r="F121" s="242"/>
      <c r="G121" s="246"/>
      <c r="H121" s="245">
        <v>11000</v>
      </c>
      <c r="I121" s="245"/>
      <c r="J121" s="246"/>
      <c r="K121" s="219"/>
      <c r="L121" s="219"/>
      <c r="M121" s="219"/>
      <c r="N121" s="219"/>
      <c r="O121" s="219"/>
      <c r="P121" s="219"/>
    </row>
    <row r="122" spans="1:16" s="233" customFormat="1" x14ac:dyDescent="0.25">
      <c r="A122" s="241">
        <v>43301</v>
      </c>
      <c r="B122" s="242">
        <v>180170185</v>
      </c>
      <c r="C122" s="247">
        <v>1</v>
      </c>
      <c r="D122" s="246">
        <v>141838</v>
      </c>
      <c r="E122" s="244"/>
      <c r="F122" s="242"/>
      <c r="G122" s="246"/>
      <c r="H122" s="245">
        <v>11000</v>
      </c>
      <c r="I122" s="245"/>
      <c r="J122" s="246"/>
      <c r="K122" s="219"/>
      <c r="L122" s="219"/>
      <c r="M122" s="219"/>
      <c r="N122" s="219"/>
      <c r="O122" s="219"/>
      <c r="P122" s="219"/>
    </row>
    <row r="123" spans="1:16" s="233" customFormat="1" x14ac:dyDescent="0.25">
      <c r="A123" s="241">
        <v>43301</v>
      </c>
      <c r="B123" s="242">
        <v>180170186</v>
      </c>
      <c r="C123" s="247">
        <v>1</v>
      </c>
      <c r="D123" s="246">
        <v>141838</v>
      </c>
      <c r="E123" s="244"/>
      <c r="F123" s="242"/>
      <c r="G123" s="246"/>
      <c r="H123" s="245">
        <v>21000</v>
      </c>
      <c r="I123" s="245">
        <v>1185866</v>
      </c>
      <c r="J123" s="246" t="s">
        <v>17</v>
      </c>
      <c r="K123" s="219"/>
      <c r="L123" s="219"/>
      <c r="M123" s="219"/>
      <c r="N123" s="219"/>
      <c r="O123" s="219"/>
      <c r="P123" s="219"/>
    </row>
    <row r="124" spans="1:16" s="233" customFormat="1" x14ac:dyDescent="0.25">
      <c r="A124" s="241">
        <v>43305</v>
      </c>
      <c r="B124" s="242">
        <v>180170487</v>
      </c>
      <c r="C124" s="247">
        <v>1</v>
      </c>
      <c r="D124" s="246">
        <v>141838</v>
      </c>
      <c r="E124" s="244"/>
      <c r="F124" s="242"/>
      <c r="G124" s="246"/>
      <c r="H124" s="245">
        <v>20000</v>
      </c>
      <c r="I124" s="245"/>
      <c r="J124" s="246"/>
      <c r="K124" s="219"/>
      <c r="L124" s="219"/>
      <c r="M124" s="219"/>
      <c r="N124" s="219"/>
      <c r="O124" s="219"/>
      <c r="P124" s="219"/>
    </row>
    <row r="125" spans="1:16" s="233" customFormat="1" x14ac:dyDescent="0.25">
      <c r="A125" s="241">
        <v>43306</v>
      </c>
      <c r="B125" s="242">
        <v>180170580</v>
      </c>
      <c r="C125" s="247">
        <v>1</v>
      </c>
      <c r="D125" s="246">
        <v>141838</v>
      </c>
      <c r="E125" s="244"/>
      <c r="F125" s="242"/>
      <c r="G125" s="246"/>
      <c r="H125" s="245">
        <v>25000</v>
      </c>
      <c r="I125" s="245"/>
      <c r="J125" s="246"/>
      <c r="K125" s="219"/>
      <c r="L125" s="219"/>
      <c r="M125" s="219"/>
      <c r="N125" s="219"/>
      <c r="O125" s="219"/>
      <c r="P125" s="219"/>
    </row>
    <row r="126" spans="1:16" s="233" customFormat="1" x14ac:dyDescent="0.25">
      <c r="A126" s="241">
        <v>43306</v>
      </c>
      <c r="B126" s="242">
        <v>180170581</v>
      </c>
      <c r="C126" s="247">
        <v>1</v>
      </c>
      <c r="D126" s="246">
        <v>141838</v>
      </c>
      <c r="E126" s="244"/>
      <c r="F126" s="242"/>
      <c r="G126" s="246"/>
      <c r="H126" s="245">
        <v>14000</v>
      </c>
      <c r="I126" s="245"/>
      <c r="J126" s="246"/>
      <c r="K126" s="219"/>
      <c r="L126" s="219"/>
      <c r="M126" s="219"/>
      <c r="N126" s="219"/>
      <c r="O126" s="219"/>
      <c r="P126" s="219"/>
    </row>
    <row r="127" spans="1:16" s="233" customFormat="1" x14ac:dyDescent="0.25">
      <c r="A127" s="241">
        <v>43308</v>
      </c>
      <c r="B127" s="242">
        <v>180170742</v>
      </c>
      <c r="C127" s="247">
        <v>1</v>
      </c>
      <c r="D127" s="246">
        <v>141838</v>
      </c>
      <c r="E127" s="244"/>
      <c r="F127" s="242"/>
      <c r="G127" s="246"/>
      <c r="H127" s="245">
        <v>11000</v>
      </c>
      <c r="I127" s="245"/>
      <c r="J127" s="246"/>
      <c r="K127" s="219"/>
      <c r="L127" s="219"/>
      <c r="M127" s="219"/>
      <c r="N127" s="219"/>
      <c r="O127" s="219"/>
      <c r="P127" s="219"/>
    </row>
    <row r="128" spans="1:16" s="233" customFormat="1" x14ac:dyDescent="0.25">
      <c r="A128" s="241">
        <v>43308</v>
      </c>
      <c r="B128" s="242">
        <v>180170743</v>
      </c>
      <c r="C128" s="247">
        <v>1</v>
      </c>
      <c r="D128" s="246">
        <v>141838</v>
      </c>
      <c r="E128" s="244"/>
      <c r="F128" s="242"/>
      <c r="G128" s="246"/>
      <c r="H128" s="245">
        <v>42000</v>
      </c>
      <c r="I128" s="245">
        <v>821190</v>
      </c>
      <c r="J128" s="246" t="s">
        <v>17</v>
      </c>
      <c r="K128" s="219"/>
      <c r="L128" s="219"/>
      <c r="M128" s="219"/>
      <c r="N128" s="219"/>
      <c r="O128" s="219"/>
      <c r="P128" s="219"/>
    </row>
    <row r="129" spans="1:16" s="233" customFormat="1" x14ac:dyDescent="0.25">
      <c r="A129" s="241">
        <v>43311</v>
      </c>
      <c r="B129" s="242">
        <v>180170992</v>
      </c>
      <c r="C129" s="247">
        <v>1</v>
      </c>
      <c r="D129" s="246">
        <v>141838</v>
      </c>
      <c r="E129" s="244"/>
      <c r="F129" s="242"/>
      <c r="G129" s="246"/>
      <c r="H129" s="245">
        <v>28000</v>
      </c>
      <c r="I129" s="245"/>
      <c r="J129" s="246"/>
      <c r="K129" s="219"/>
      <c r="L129" s="219"/>
      <c r="M129" s="219"/>
      <c r="N129" s="219"/>
      <c r="O129" s="219"/>
      <c r="P129" s="219"/>
    </row>
    <row r="130" spans="1:16" s="233" customFormat="1" x14ac:dyDescent="0.25">
      <c r="A130" s="241">
        <v>43313</v>
      </c>
      <c r="B130" s="242">
        <v>180171171</v>
      </c>
      <c r="C130" s="247">
        <v>1</v>
      </c>
      <c r="D130" s="246">
        <v>141838</v>
      </c>
      <c r="E130" s="244"/>
      <c r="F130" s="242"/>
      <c r="G130" s="246"/>
      <c r="H130" s="245">
        <v>19000</v>
      </c>
      <c r="I130" s="245"/>
      <c r="J130" s="246"/>
      <c r="K130" s="219"/>
      <c r="L130" s="219"/>
      <c r="M130" s="219"/>
      <c r="N130" s="219"/>
      <c r="O130" s="219"/>
      <c r="P130" s="219"/>
    </row>
    <row r="131" spans="1:16" s="233" customFormat="1" x14ac:dyDescent="0.25">
      <c r="A131" s="241">
        <v>43313</v>
      </c>
      <c r="B131" s="242">
        <v>180171172</v>
      </c>
      <c r="C131" s="247">
        <v>1</v>
      </c>
      <c r="D131" s="246">
        <v>141838</v>
      </c>
      <c r="E131" s="244"/>
      <c r="F131" s="242"/>
      <c r="G131" s="246"/>
      <c r="H131" s="245">
        <v>11000</v>
      </c>
      <c r="I131" s="245"/>
      <c r="J131" s="246"/>
      <c r="K131" s="219"/>
      <c r="L131" s="219"/>
      <c r="M131" s="219"/>
      <c r="N131" s="219"/>
      <c r="O131" s="219"/>
      <c r="P131" s="219"/>
    </row>
    <row r="132" spans="1:16" s="233" customFormat="1" x14ac:dyDescent="0.25">
      <c r="A132" s="241">
        <v>43315</v>
      </c>
      <c r="B132" s="242">
        <v>180171343</v>
      </c>
      <c r="C132" s="247">
        <v>1</v>
      </c>
      <c r="D132" s="246">
        <v>141838</v>
      </c>
      <c r="E132" s="244"/>
      <c r="F132" s="242"/>
      <c r="G132" s="246"/>
      <c r="H132" s="245">
        <v>11000</v>
      </c>
      <c r="I132" s="245"/>
      <c r="J132" s="246"/>
      <c r="K132" s="219"/>
      <c r="L132" s="219"/>
      <c r="M132" s="219"/>
      <c r="N132" s="219"/>
      <c r="O132" s="219"/>
      <c r="P132" s="219"/>
    </row>
    <row r="133" spans="1:16" s="233" customFormat="1" x14ac:dyDescent="0.25">
      <c r="A133" s="241">
        <v>43316</v>
      </c>
      <c r="B133" s="242">
        <v>180171441</v>
      </c>
      <c r="C133" s="247">
        <v>1</v>
      </c>
      <c r="D133" s="246">
        <v>141838</v>
      </c>
      <c r="E133" s="244"/>
      <c r="F133" s="242"/>
      <c r="G133" s="246"/>
      <c r="H133" s="245">
        <v>13000</v>
      </c>
      <c r="I133" s="245">
        <v>791190</v>
      </c>
      <c r="J133" s="246" t="s">
        <v>17</v>
      </c>
      <c r="K133" s="219"/>
      <c r="L133" s="219"/>
      <c r="M133" s="219"/>
      <c r="N133" s="219"/>
      <c r="O133" s="219"/>
      <c r="P133" s="219"/>
    </row>
    <row r="134" spans="1:16" s="233" customFormat="1" x14ac:dyDescent="0.25">
      <c r="A134" s="241">
        <v>43318</v>
      </c>
      <c r="B134" s="242">
        <v>180171656</v>
      </c>
      <c r="C134" s="247">
        <v>1</v>
      </c>
      <c r="D134" s="246">
        <v>141838</v>
      </c>
      <c r="E134" s="244"/>
      <c r="F134" s="242"/>
      <c r="G134" s="246"/>
      <c r="H134" s="245">
        <v>41000</v>
      </c>
      <c r="I134" s="245"/>
      <c r="J134" s="246"/>
      <c r="K134" s="219"/>
      <c r="L134" s="219"/>
      <c r="M134" s="219"/>
      <c r="N134" s="219"/>
      <c r="O134" s="219"/>
      <c r="P134" s="219"/>
    </row>
    <row r="135" spans="1:16" s="233" customFormat="1" x14ac:dyDescent="0.25">
      <c r="A135" s="241">
        <v>43318</v>
      </c>
      <c r="B135" s="242">
        <v>180171657</v>
      </c>
      <c r="C135" s="247">
        <v>1</v>
      </c>
      <c r="D135" s="246">
        <v>141838</v>
      </c>
      <c r="E135" s="244"/>
      <c r="F135" s="242"/>
      <c r="G135" s="246"/>
      <c r="H135" s="245">
        <v>11000</v>
      </c>
      <c r="I135" s="245"/>
      <c r="J135" s="246"/>
      <c r="K135" s="219"/>
      <c r="L135" s="219"/>
      <c r="M135" s="219"/>
      <c r="N135" s="219"/>
      <c r="O135" s="219"/>
      <c r="P135" s="219"/>
    </row>
    <row r="136" spans="1:16" s="233" customFormat="1" x14ac:dyDescent="0.25">
      <c r="A136" s="241">
        <v>43319</v>
      </c>
      <c r="B136" s="242">
        <v>180171704</v>
      </c>
      <c r="C136" s="247">
        <v>1</v>
      </c>
      <c r="D136" s="246">
        <v>141838</v>
      </c>
      <c r="E136" s="244"/>
      <c r="F136" s="242"/>
      <c r="G136" s="246"/>
      <c r="H136" s="245">
        <v>14000</v>
      </c>
      <c r="I136" s="245"/>
      <c r="J136" s="246"/>
      <c r="K136" s="219"/>
      <c r="L136" s="219"/>
      <c r="M136" s="219"/>
      <c r="N136" s="219"/>
      <c r="O136" s="219"/>
      <c r="P136" s="219"/>
    </row>
    <row r="137" spans="1:16" s="233" customFormat="1" x14ac:dyDescent="0.25">
      <c r="A137" s="241">
        <v>43319</v>
      </c>
      <c r="B137" s="242">
        <v>180171705</v>
      </c>
      <c r="C137" s="247">
        <v>1</v>
      </c>
      <c r="D137" s="246">
        <v>141838</v>
      </c>
      <c r="E137" s="244"/>
      <c r="F137" s="242"/>
      <c r="G137" s="246"/>
      <c r="H137" s="245">
        <v>18000</v>
      </c>
      <c r="I137" s="245"/>
      <c r="J137" s="246"/>
      <c r="K137" s="219"/>
      <c r="L137" s="219"/>
      <c r="M137" s="219"/>
      <c r="N137" s="219"/>
      <c r="O137" s="219"/>
      <c r="P137" s="219"/>
    </row>
    <row r="138" spans="1:16" s="233" customFormat="1" x14ac:dyDescent="0.25">
      <c r="A138" s="241">
        <v>43319</v>
      </c>
      <c r="B138" s="242">
        <v>180171706</v>
      </c>
      <c r="C138" s="247">
        <v>1</v>
      </c>
      <c r="D138" s="246">
        <v>141838</v>
      </c>
      <c r="E138" s="244"/>
      <c r="F138" s="242"/>
      <c r="G138" s="246"/>
      <c r="H138" s="245">
        <v>47000</v>
      </c>
      <c r="I138" s="245"/>
      <c r="J138" s="246"/>
      <c r="K138" s="219"/>
      <c r="L138" s="219"/>
      <c r="M138" s="219"/>
      <c r="N138" s="219"/>
      <c r="O138" s="219"/>
      <c r="P138" s="219"/>
    </row>
    <row r="139" spans="1:16" s="233" customFormat="1" x14ac:dyDescent="0.25">
      <c r="A139" s="241">
        <v>43320</v>
      </c>
      <c r="B139" s="242">
        <v>180171810</v>
      </c>
      <c r="C139" s="247">
        <v>1</v>
      </c>
      <c r="D139" s="246">
        <v>141838</v>
      </c>
      <c r="E139" s="244"/>
      <c r="F139" s="242"/>
      <c r="G139" s="246"/>
      <c r="H139" s="245">
        <v>55000</v>
      </c>
      <c r="I139" s="245"/>
      <c r="J139" s="246"/>
      <c r="K139" s="219"/>
      <c r="L139" s="219"/>
      <c r="M139" s="219"/>
      <c r="N139" s="219"/>
      <c r="O139" s="219"/>
      <c r="P139" s="219"/>
    </row>
    <row r="140" spans="1:16" s="233" customFormat="1" x14ac:dyDescent="0.25">
      <c r="A140" s="241">
        <v>43320</v>
      </c>
      <c r="B140" s="242">
        <v>180171811</v>
      </c>
      <c r="C140" s="247">
        <v>1</v>
      </c>
      <c r="D140" s="246">
        <v>141838</v>
      </c>
      <c r="E140" s="244"/>
      <c r="F140" s="242"/>
      <c r="G140" s="246"/>
      <c r="H140" s="245">
        <v>14000</v>
      </c>
      <c r="I140" s="245"/>
      <c r="J140" s="246"/>
      <c r="K140" s="219"/>
      <c r="L140" s="219"/>
      <c r="M140" s="219"/>
      <c r="N140" s="219"/>
      <c r="O140" s="219"/>
      <c r="P140" s="219"/>
    </row>
    <row r="141" spans="1:16" s="233" customFormat="1" x14ac:dyDescent="0.25">
      <c r="A141" s="241">
        <v>43322</v>
      </c>
      <c r="B141" s="242">
        <v>180171999</v>
      </c>
      <c r="C141" s="247">
        <v>1</v>
      </c>
      <c r="D141" s="246">
        <v>141838</v>
      </c>
      <c r="E141" s="244"/>
      <c r="F141" s="242"/>
      <c r="G141" s="246"/>
      <c r="H141" s="245">
        <v>7000</v>
      </c>
      <c r="I141" s="245"/>
      <c r="J141" s="246"/>
      <c r="K141" s="219"/>
      <c r="L141" s="219"/>
      <c r="M141" s="219"/>
      <c r="N141" s="219"/>
      <c r="O141" s="219"/>
      <c r="P141" s="219"/>
    </row>
    <row r="142" spans="1:16" s="233" customFormat="1" x14ac:dyDescent="0.25">
      <c r="A142" s="241">
        <v>43322</v>
      </c>
      <c r="B142" s="242">
        <v>180172000</v>
      </c>
      <c r="C142" s="247">
        <v>1</v>
      </c>
      <c r="D142" s="246">
        <v>141838</v>
      </c>
      <c r="E142" s="244"/>
      <c r="F142" s="242"/>
      <c r="G142" s="246"/>
      <c r="H142" s="245">
        <v>9000</v>
      </c>
      <c r="I142" s="245"/>
      <c r="J142" s="246"/>
      <c r="K142" s="219"/>
      <c r="L142" s="219"/>
      <c r="M142" s="219"/>
      <c r="N142" s="219"/>
      <c r="O142" s="219"/>
      <c r="P142" s="219"/>
    </row>
    <row r="143" spans="1:16" s="233" customFormat="1" x14ac:dyDescent="0.25">
      <c r="A143" s="241">
        <v>43322</v>
      </c>
      <c r="B143" s="242">
        <v>180172002</v>
      </c>
      <c r="C143" s="247">
        <v>1</v>
      </c>
      <c r="D143" s="246">
        <v>141838</v>
      </c>
      <c r="E143" s="244"/>
      <c r="F143" s="242"/>
      <c r="G143" s="246"/>
      <c r="H143" s="245">
        <v>10000</v>
      </c>
      <c r="I143" s="245"/>
      <c r="J143" s="246"/>
      <c r="K143" s="219"/>
      <c r="L143" s="219"/>
      <c r="M143" s="219"/>
      <c r="N143" s="219"/>
      <c r="O143" s="219"/>
      <c r="P143" s="219"/>
    </row>
    <row r="144" spans="1:16" s="233" customFormat="1" x14ac:dyDescent="0.25">
      <c r="A144" s="241">
        <v>43322</v>
      </c>
      <c r="B144" s="242">
        <v>180172029</v>
      </c>
      <c r="C144" s="247">
        <v>1</v>
      </c>
      <c r="D144" s="246">
        <v>141838</v>
      </c>
      <c r="E144" s="244"/>
      <c r="F144" s="242"/>
      <c r="G144" s="246"/>
      <c r="H144" s="245">
        <v>47000</v>
      </c>
      <c r="I144" s="245"/>
      <c r="J144" s="246"/>
      <c r="K144" s="219"/>
      <c r="L144" s="219"/>
      <c r="M144" s="219"/>
      <c r="N144" s="219"/>
      <c r="O144" s="219"/>
      <c r="P144" s="219"/>
    </row>
    <row r="145" spans="1:16" s="233" customFormat="1" x14ac:dyDescent="0.25">
      <c r="A145" s="241">
        <v>43322</v>
      </c>
      <c r="B145" s="242">
        <v>180172030</v>
      </c>
      <c r="C145" s="247">
        <v>1</v>
      </c>
      <c r="D145" s="246">
        <v>141838</v>
      </c>
      <c r="E145" s="244"/>
      <c r="F145" s="242"/>
      <c r="G145" s="246"/>
      <c r="H145" s="245">
        <v>11000</v>
      </c>
      <c r="I145" s="245"/>
      <c r="J145" s="246"/>
      <c r="K145" s="219"/>
      <c r="L145" s="219"/>
      <c r="M145" s="219"/>
      <c r="N145" s="219"/>
      <c r="O145" s="219"/>
      <c r="P145" s="219"/>
    </row>
    <row r="146" spans="1:16" s="233" customFormat="1" x14ac:dyDescent="0.25">
      <c r="A146" s="241">
        <v>43323</v>
      </c>
      <c r="B146" s="242">
        <v>180172089</v>
      </c>
      <c r="C146" s="247">
        <v>1</v>
      </c>
      <c r="D146" s="246">
        <v>141838</v>
      </c>
      <c r="E146" s="244"/>
      <c r="F146" s="242"/>
      <c r="G146" s="246"/>
      <c r="H146" s="245">
        <v>21000</v>
      </c>
      <c r="I146" s="245"/>
      <c r="J146" s="246"/>
      <c r="K146" s="219"/>
      <c r="L146" s="219"/>
      <c r="M146" s="219"/>
      <c r="N146" s="219"/>
      <c r="O146" s="219"/>
      <c r="P146" s="219"/>
    </row>
    <row r="147" spans="1:16" s="233" customFormat="1" x14ac:dyDescent="0.25">
      <c r="A147" s="241">
        <v>43323</v>
      </c>
      <c r="B147" s="242">
        <v>180172116</v>
      </c>
      <c r="C147" s="247">
        <v>1</v>
      </c>
      <c r="D147" s="246">
        <v>141838</v>
      </c>
      <c r="E147" s="244"/>
      <c r="F147" s="242"/>
      <c r="G147" s="246"/>
      <c r="H147" s="245">
        <v>9000</v>
      </c>
      <c r="I147" s="245"/>
      <c r="J147" s="246"/>
      <c r="K147" s="219"/>
      <c r="L147" s="219"/>
      <c r="M147" s="219"/>
      <c r="N147" s="219"/>
      <c r="O147" s="219"/>
      <c r="P147" s="219"/>
    </row>
    <row r="148" spans="1:16" s="233" customFormat="1" x14ac:dyDescent="0.25">
      <c r="A148" s="241">
        <v>43324</v>
      </c>
      <c r="B148" s="242">
        <v>180172213</v>
      </c>
      <c r="C148" s="247">
        <v>1</v>
      </c>
      <c r="D148" s="246">
        <v>141838</v>
      </c>
      <c r="E148" s="244"/>
      <c r="F148" s="242"/>
      <c r="G148" s="246"/>
      <c r="H148" s="245">
        <v>21000</v>
      </c>
      <c r="I148" s="245">
        <v>2462570</v>
      </c>
      <c r="J148" s="246" t="s">
        <v>17</v>
      </c>
      <c r="K148" s="219"/>
      <c r="L148" s="219"/>
      <c r="M148" s="219"/>
      <c r="N148" s="219"/>
      <c r="O148" s="219"/>
      <c r="P148" s="219"/>
    </row>
    <row r="149" spans="1:16" s="233" customFormat="1" x14ac:dyDescent="0.25">
      <c r="A149" s="241">
        <v>43325</v>
      </c>
      <c r="B149" s="242">
        <v>180172287</v>
      </c>
      <c r="C149" s="247">
        <v>1</v>
      </c>
      <c r="D149" s="246">
        <v>141838</v>
      </c>
      <c r="E149" s="244"/>
      <c r="F149" s="242"/>
      <c r="G149" s="246"/>
      <c r="H149" s="245">
        <v>22000</v>
      </c>
      <c r="I149" s="245"/>
      <c r="J149" s="246"/>
      <c r="K149" s="219"/>
      <c r="L149" s="219"/>
      <c r="M149" s="219"/>
      <c r="N149" s="219"/>
      <c r="O149" s="219"/>
      <c r="P149" s="219"/>
    </row>
    <row r="150" spans="1:16" s="233" customFormat="1" x14ac:dyDescent="0.25">
      <c r="A150" s="241">
        <v>43325</v>
      </c>
      <c r="B150" s="242">
        <v>180172288</v>
      </c>
      <c r="C150" s="247">
        <v>1</v>
      </c>
      <c r="D150" s="246">
        <v>141838</v>
      </c>
      <c r="E150" s="244"/>
      <c r="F150" s="242"/>
      <c r="G150" s="246"/>
      <c r="H150" s="245">
        <v>11000</v>
      </c>
      <c r="I150" s="245"/>
      <c r="J150" s="246"/>
      <c r="K150" s="219"/>
      <c r="L150" s="219"/>
      <c r="M150" s="219"/>
      <c r="N150" s="219"/>
      <c r="O150" s="219"/>
      <c r="P150" s="219"/>
    </row>
    <row r="151" spans="1:16" s="233" customFormat="1" x14ac:dyDescent="0.25">
      <c r="A151" s="241">
        <v>43325</v>
      </c>
      <c r="B151" s="242">
        <v>180172329</v>
      </c>
      <c r="C151" s="247">
        <v>30</v>
      </c>
      <c r="D151" s="246">
        <v>4255125</v>
      </c>
      <c r="E151" s="244"/>
      <c r="F151" s="242"/>
      <c r="G151" s="246"/>
      <c r="H151" s="245">
        <v>66000</v>
      </c>
      <c r="I151" s="245"/>
      <c r="J151" s="246"/>
      <c r="K151" s="219"/>
      <c r="L151" s="219"/>
      <c r="M151" s="219"/>
      <c r="N151" s="219"/>
      <c r="O151" s="219"/>
      <c r="P151" s="219"/>
    </row>
    <row r="152" spans="1:16" s="233" customFormat="1" x14ac:dyDescent="0.25">
      <c r="A152" s="241">
        <v>43327</v>
      </c>
      <c r="B152" s="242">
        <v>180172483</v>
      </c>
      <c r="C152" s="247">
        <v>1</v>
      </c>
      <c r="D152" s="246">
        <v>141838</v>
      </c>
      <c r="E152" s="244"/>
      <c r="F152" s="242"/>
      <c r="G152" s="246"/>
      <c r="H152" s="245">
        <v>20000</v>
      </c>
      <c r="I152" s="245"/>
      <c r="J152" s="246"/>
      <c r="K152" s="219"/>
      <c r="L152" s="219"/>
      <c r="M152" s="219"/>
      <c r="N152" s="219"/>
      <c r="O152" s="219"/>
      <c r="P152" s="219"/>
    </row>
    <row r="153" spans="1:16" s="233" customFormat="1" x14ac:dyDescent="0.25">
      <c r="A153" s="241">
        <v>43327</v>
      </c>
      <c r="B153" s="242">
        <v>180172848</v>
      </c>
      <c r="C153" s="247">
        <v>1</v>
      </c>
      <c r="D153" s="246">
        <v>141838</v>
      </c>
      <c r="E153" s="244"/>
      <c r="F153" s="242"/>
      <c r="G153" s="246"/>
      <c r="H153" s="245">
        <v>33000</v>
      </c>
      <c r="I153" s="245"/>
      <c r="J153" s="246"/>
      <c r="K153" s="219"/>
      <c r="L153" s="219"/>
      <c r="M153" s="219"/>
      <c r="N153" s="219"/>
      <c r="O153" s="219"/>
      <c r="P153" s="219"/>
    </row>
    <row r="154" spans="1:16" s="233" customFormat="1" x14ac:dyDescent="0.25">
      <c r="A154" s="241">
        <v>43330</v>
      </c>
      <c r="B154" s="242">
        <v>180172655</v>
      </c>
      <c r="C154" s="247">
        <v>1</v>
      </c>
      <c r="D154" s="246">
        <v>141838</v>
      </c>
      <c r="E154" s="244"/>
      <c r="F154" s="242"/>
      <c r="G154" s="246"/>
      <c r="H154" s="245">
        <v>42000</v>
      </c>
      <c r="I154" s="245">
        <v>5158315</v>
      </c>
      <c r="J154" s="246" t="s">
        <v>17</v>
      </c>
      <c r="K154" s="219"/>
      <c r="L154" s="219"/>
      <c r="M154" s="219"/>
      <c r="N154" s="219"/>
      <c r="O154" s="219"/>
      <c r="P154" s="219"/>
    </row>
    <row r="155" spans="1:16" s="233" customFormat="1" x14ac:dyDescent="0.25">
      <c r="A155" s="241">
        <v>43363</v>
      </c>
      <c r="B155" s="242">
        <v>180175367</v>
      </c>
      <c r="C155" s="247">
        <v>1</v>
      </c>
      <c r="D155" s="246">
        <v>141838</v>
      </c>
      <c r="E155" s="244"/>
      <c r="F155" s="242"/>
      <c r="G155" s="246"/>
      <c r="H155" s="245">
        <v>59000</v>
      </c>
      <c r="I155" s="245"/>
      <c r="J155" s="246"/>
      <c r="K155" s="219"/>
      <c r="L155" s="219"/>
      <c r="M155" s="219"/>
      <c r="N155" s="219"/>
      <c r="O155" s="219"/>
      <c r="P155" s="219"/>
    </row>
    <row r="156" spans="1:16" s="233" customFormat="1" x14ac:dyDescent="0.25">
      <c r="A156" s="241">
        <v>43363</v>
      </c>
      <c r="B156" s="242">
        <v>180175373</v>
      </c>
      <c r="C156" s="247">
        <v>1</v>
      </c>
      <c r="D156" s="246">
        <v>141838</v>
      </c>
      <c r="E156" s="244"/>
      <c r="F156" s="242"/>
      <c r="G156" s="246"/>
      <c r="H156" s="245">
        <v>21000</v>
      </c>
      <c r="I156" s="245"/>
      <c r="J156" s="246"/>
      <c r="K156" s="219"/>
      <c r="L156" s="219"/>
      <c r="M156" s="219"/>
      <c r="N156" s="219"/>
      <c r="O156" s="219"/>
      <c r="P156" s="219"/>
    </row>
    <row r="157" spans="1:16" s="233" customFormat="1" x14ac:dyDescent="0.25">
      <c r="A157" s="241">
        <v>43364</v>
      </c>
      <c r="B157" s="242">
        <v>180175427</v>
      </c>
      <c r="C157" s="247">
        <v>1</v>
      </c>
      <c r="D157" s="246">
        <v>141838</v>
      </c>
      <c r="E157" s="244"/>
      <c r="F157" s="242"/>
      <c r="G157" s="246"/>
      <c r="H157" s="245">
        <v>60000</v>
      </c>
      <c r="I157" s="245"/>
      <c r="J157" s="246"/>
      <c r="K157" s="219"/>
      <c r="L157" s="219"/>
      <c r="M157" s="219"/>
      <c r="N157" s="219"/>
      <c r="O157" s="219"/>
      <c r="P157" s="219"/>
    </row>
    <row r="158" spans="1:16" s="233" customFormat="1" x14ac:dyDescent="0.25">
      <c r="A158" s="241">
        <v>43365</v>
      </c>
      <c r="B158" s="242">
        <v>180175531</v>
      </c>
      <c r="C158" s="247">
        <v>1</v>
      </c>
      <c r="D158" s="246">
        <v>141838</v>
      </c>
      <c r="E158" s="244"/>
      <c r="F158" s="242"/>
      <c r="G158" s="246"/>
      <c r="H158" s="245">
        <v>14000</v>
      </c>
      <c r="I158" s="245"/>
      <c r="J158" s="246"/>
      <c r="K158" s="219"/>
      <c r="L158" s="219"/>
      <c r="M158" s="219"/>
      <c r="N158" s="219"/>
      <c r="O158" s="219"/>
      <c r="P158" s="219"/>
    </row>
    <row r="159" spans="1:16" s="233" customFormat="1" x14ac:dyDescent="0.25">
      <c r="A159" s="241">
        <v>43365</v>
      </c>
      <c r="B159" s="242">
        <v>180175532</v>
      </c>
      <c r="C159" s="247">
        <v>1</v>
      </c>
      <c r="D159" s="246">
        <v>141838</v>
      </c>
      <c r="E159" s="244"/>
      <c r="F159" s="242"/>
      <c r="G159" s="246"/>
      <c r="H159" s="245">
        <v>59000</v>
      </c>
      <c r="I159" s="245">
        <v>940190</v>
      </c>
      <c r="J159" s="246" t="s">
        <v>17</v>
      </c>
      <c r="K159" s="219"/>
      <c r="L159" s="219"/>
      <c r="M159" s="219"/>
      <c r="N159" s="219"/>
      <c r="O159" s="219"/>
      <c r="P159" s="219"/>
    </row>
    <row r="160" spans="1:16" s="233" customFormat="1" x14ac:dyDescent="0.25">
      <c r="A160" s="241">
        <v>43365</v>
      </c>
      <c r="B160" s="242"/>
      <c r="C160" s="247"/>
      <c r="D160" s="246"/>
      <c r="E160" s="244"/>
      <c r="F160" s="242"/>
      <c r="G160" s="246"/>
      <c r="H160" s="245">
        <v>18000</v>
      </c>
      <c r="I160" s="245"/>
      <c r="J160" s="246" t="s">
        <v>217</v>
      </c>
      <c r="K160" s="219"/>
      <c r="L160" s="219"/>
      <c r="M160" s="219"/>
      <c r="N160" s="219"/>
      <c r="O160" s="219"/>
      <c r="P160" s="219"/>
    </row>
    <row r="161" spans="1:16" s="233" customFormat="1" x14ac:dyDescent="0.25">
      <c r="A161" s="241">
        <v>43367</v>
      </c>
      <c r="B161" s="242">
        <v>180175620</v>
      </c>
      <c r="C161" s="247">
        <v>1</v>
      </c>
      <c r="D161" s="246">
        <v>141838</v>
      </c>
      <c r="E161" s="244"/>
      <c r="F161" s="242"/>
      <c r="G161" s="246"/>
      <c r="H161" s="245">
        <v>14000</v>
      </c>
      <c r="I161" s="245"/>
      <c r="J161" s="246"/>
      <c r="K161" s="219"/>
      <c r="L161" s="219"/>
      <c r="M161" s="219"/>
      <c r="N161" s="219"/>
      <c r="O161" s="219"/>
      <c r="P161" s="219"/>
    </row>
    <row r="162" spans="1:16" s="233" customFormat="1" x14ac:dyDescent="0.25">
      <c r="A162" s="241">
        <v>43367</v>
      </c>
      <c r="B162" s="242">
        <v>180175621</v>
      </c>
      <c r="C162" s="247">
        <v>1</v>
      </c>
      <c r="D162" s="246">
        <v>141838</v>
      </c>
      <c r="E162" s="244"/>
      <c r="F162" s="242"/>
      <c r="G162" s="246"/>
      <c r="H162" s="245">
        <v>7000</v>
      </c>
      <c r="I162" s="245"/>
      <c r="J162" s="246"/>
      <c r="K162" s="219"/>
      <c r="L162" s="219"/>
      <c r="M162" s="219"/>
      <c r="N162" s="219"/>
      <c r="O162" s="219"/>
      <c r="P162" s="219"/>
    </row>
    <row r="163" spans="1:16" s="233" customFormat="1" x14ac:dyDescent="0.25">
      <c r="A163" s="241">
        <v>43367</v>
      </c>
      <c r="B163" s="242">
        <v>180175622</v>
      </c>
      <c r="C163" s="247">
        <v>1</v>
      </c>
      <c r="D163" s="246">
        <v>141838</v>
      </c>
      <c r="E163" s="244"/>
      <c r="F163" s="242"/>
      <c r="G163" s="246"/>
      <c r="H163" s="245">
        <v>19000</v>
      </c>
      <c r="I163" s="245"/>
      <c r="J163" s="246"/>
      <c r="K163" s="219"/>
      <c r="L163" s="219"/>
      <c r="M163" s="219"/>
      <c r="N163" s="219"/>
      <c r="O163" s="219"/>
      <c r="P163" s="219"/>
    </row>
    <row r="164" spans="1:16" s="233" customFormat="1" x14ac:dyDescent="0.25">
      <c r="A164" s="241">
        <v>43368</v>
      </c>
      <c r="B164" s="242">
        <v>180175712</v>
      </c>
      <c r="C164" s="247">
        <v>1</v>
      </c>
      <c r="D164" s="246">
        <v>110075</v>
      </c>
      <c r="E164" s="244"/>
      <c r="F164" s="242"/>
      <c r="G164" s="246"/>
      <c r="H164" s="245">
        <v>9000</v>
      </c>
      <c r="I164" s="245"/>
      <c r="J164" s="246"/>
      <c r="K164" s="219"/>
      <c r="L164" s="219"/>
      <c r="M164" s="219"/>
      <c r="N164" s="219"/>
      <c r="O164" s="219"/>
      <c r="P164" s="219"/>
    </row>
    <row r="165" spans="1:16" s="233" customFormat="1" x14ac:dyDescent="0.25">
      <c r="A165" s="241">
        <v>43368</v>
      </c>
      <c r="B165" s="242">
        <v>180175748</v>
      </c>
      <c r="C165" s="247">
        <v>1</v>
      </c>
      <c r="D165" s="246">
        <v>141838</v>
      </c>
      <c r="E165" s="244"/>
      <c r="F165" s="242"/>
      <c r="G165" s="246"/>
      <c r="H165" s="245">
        <v>11000</v>
      </c>
      <c r="I165" s="245"/>
      <c r="J165" s="246"/>
      <c r="K165" s="219"/>
      <c r="L165" s="219"/>
      <c r="M165" s="219"/>
      <c r="N165" s="219"/>
      <c r="O165" s="219"/>
      <c r="P165" s="219"/>
    </row>
    <row r="166" spans="1:16" s="233" customFormat="1" x14ac:dyDescent="0.25">
      <c r="A166" s="241">
        <v>43370</v>
      </c>
      <c r="B166" s="242">
        <v>180175869</v>
      </c>
      <c r="C166" s="247">
        <v>1</v>
      </c>
      <c r="D166" s="246">
        <v>141838</v>
      </c>
      <c r="E166" s="244"/>
      <c r="F166" s="242"/>
      <c r="G166" s="246"/>
      <c r="H166" s="245">
        <v>11000</v>
      </c>
      <c r="I166" s="245"/>
      <c r="J166" s="246"/>
      <c r="K166" s="219"/>
      <c r="L166" s="219"/>
      <c r="M166" s="219"/>
      <c r="N166" s="219"/>
      <c r="O166" s="219"/>
      <c r="P166" s="219"/>
    </row>
    <row r="167" spans="1:16" s="233" customFormat="1" x14ac:dyDescent="0.25">
      <c r="A167" s="241">
        <v>43370</v>
      </c>
      <c r="B167" s="242">
        <v>180175870</v>
      </c>
      <c r="C167" s="247">
        <v>1</v>
      </c>
      <c r="D167" s="246">
        <v>141838</v>
      </c>
      <c r="E167" s="244"/>
      <c r="F167" s="242"/>
      <c r="G167" s="246"/>
      <c r="H167" s="245">
        <v>33000</v>
      </c>
      <c r="I167" s="245"/>
      <c r="J167" s="246"/>
      <c r="K167" s="219"/>
      <c r="L167" s="219"/>
      <c r="M167" s="219"/>
      <c r="N167" s="219"/>
      <c r="O167" s="219"/>
      <c r="P167" s="219"/>
    </row>
    <row r="168" spans="1:16" s="233" customFormat="1" x14ac:dyDescent="0.25">
      <c r="A168" s="241">
        <v>43371</v>
      </c>
      <c r="B168" s="242">
        <v>180175966</v>
      </c>
      <c r="C168" s="247">
        <v>1</v>
      </c>
      <c r="D168" s="246">
        <v>141838</v>
      </c>
      <c r="E168" s="244"/>
      <c r="F168" s="242"/>
      <c r="G168" s="246"/>
      <c r="H168" s="245">
        <v>11000</v>
      </c>
      <c r="I168" s="245"/>
      <c r="J168" s="246"/>
      <c r="K168" s="219"/>
      <c r="L168" s="219"/>
      <c r="M168" s="219"/>
      <c r="N168" s="219"/>
      <c r="O168" s="219"/>
      <c r="P168" s="219"/>
    </row>
    <row r="169" spans="1:16" s="233" customFormat="1" x14ac:dyDescent="0.25">
      <c r="A169" s="241">
        <v>43373</v>
      </c>
      <c r="B169" s="242">
        <v>180176138</v>
      </c>
      <c r="C169" s="247">
        <v>1</v>
      </c>
      <c r="D169" s="246">
        <v>141838</v>
      </c>
      <c r="E169" s="244"/>
      <c r="F169" s="242"/>
      <c r="G169" s="246"/>
      <c r="H169" s="245">
        <v>10000</v>
      </c>
      <c r="I169" s="245"/>
      <c r="J169" s="246"/>
      <c r="K169" s="219"/>
      <c r="L169" s="219"/>
      <c r="M169" s="219"/>
      <c r="N169" s="219"/>
      <c r="O169" s="219"/>
      <c r="P169" s="219"/>
    </row>
    <row r="170" spans="1:16" s="233" customFormat="1" x14ac:dyDescent="0.25">
      <c r="A170" s="241">
        <v>43373</v>
      </c>
      <c r="B170" s="242">
        <v>180176139</v>
      </c>
      <c r="C170" s="247">
        <v>1</v>
      </c>
      <c r="D170" s="246">
        <v>110075</v>
      </c>
      <c r="E170" s="244"/>
      <c r="F170" s="242"/>
      <c r="G170" s="246"/>
      <c r="H170" s="245">
        <v>28000</v>
      </c>
      <c r="I170" s="245"/>
      <c r="J170" s="246"/>
      <c r="K170" s="219"/>
      <c r="L170" s="219"/>
      <c r="M170" s="219"/>
      <c r="N170" s="219"/>
      <c r="O170" s="219"/>
      <c r="P170" s="219"/>
    </row>
    <row r="171" spans="1:16" s="233" customFormat="1" x14ac:dyDescent="0.25">
      <c r="A171" s="241">
        <v>43374</v>
      </c>
      <c r="B171" s="242">
        <v>180176259</v>
      </c>
      <c r="C171" s="247">
        <v>1</v>
      </c>
      <c r="D171" s="246">
        <v>141838</v>
      </c>
      <c r="E171" s="244"/>
      <c r="F171" s="242"/>
      <c r="G171" s="246"/>
      <c r="H171" s="245">
        <v>11000</v>
      </c>
      <c r="I171" s="245"/>
      <c r="J171" s="246"/>
      <c r="K171" s="219"/>
      <c r="L171" s="219"/>
      <c r="M171" s="219"/>
      <c r="N171" s="219"/>
      <c r="O171" s="219"/>
      <c r="P171" s="219"/>
    </row>
    <row r="172" spans="1:16" s="233" customFormat="1" x14ac:dyDescent="0.25">
      <c r="A172" s="241">
        <v>43374</v>
      </c>
      <c r="B172" s="242">
        <v>180176261</v>
      </c>
      <c r="C172" s="247">
        <v>1</v>
      </c>
      <c r="D172" s="246">
        <v>141838</v>
      </c>
      <c r="E172" s="244"/>
      <c r="F172" s="242"/>
      <c r="G172" s="246"/>
      <c r="H172" s="245">
        <v>28000</v>
      </c>
      <c r="I172" s="245"/>
      <c r="J172" s="246"/>
      <c r="K172" s="219"/>
      <c r="L172" s="219"/>
      <c r="M172" s="219"/>
      <c r="N172" s="219"/>
      <c r="O172" s="219"/>
      <c r="P172" s="219"/>
    </row>
    <row r="173" spans="1:16" s="233" customFormat="1" x14ac:dyDescent="0.25">
      <c r="A173" s="241">
        <v>43375</v>
      </c>
      <c r="B173" s="242">
        <v>180176337</v>
      </c>
      <c r="C173" s="247">
        <v>1</v>
      </c>
      <c r="D173" s="246">
        <v>141838</v>
      </c>
      <c r="E173" s="244"/>
      <c r="F173" s="242"/>
      <c r="G173" s="246"/>
      <c r="H173" s="245">
        <v>28000</v>
      </c>
      <c r="I173" s="245"/>
      <c r="J173" s="246"/>
      <c r="K173" s="219"/>
      <c r="L173" s="219"/>
      <c r="M173" s="219"/>
      <c r="N173" s="219"/>
      <c r="O173" s="219"/>
      <c r="P173" s="219"/>
    </row>
    <row r="174" spans="1:16" s="233" customFormat="1" x14ac:dyDescent="0.25">
      <c r="A174" s="241">
        <v>43375</v>
      </c>
      <c r="B174" s="242">
        <v>180176338</v>
      </c>
      <c r="C174" s="247">
        <v>1</v>
      </c>
      <c r="D174" s="246">
        <v>141838</v>
      </c>
      <c r="E174" s="244"/>
      <c r="F174" s="242"/>
      <c r="G174" s="246"/>
      <c r="H174" s="245">
        <v>53000</v>
      </c>
      <c r="I174" s="245"/>
      <c r="J174" s="246"/>
      <c r="K174" s="219"/>
      <c r="L174" s="219"/>
      <c r="M174" s="219"/>
      <c r="N174" s="219"/>
      <c r="O174" s="219"/>
      <c r="P174" s="219"/>
    </row>
    <row r="175" spans="1:16" s="233" customFormat="1" x14ac:dyDescent="0.25">
      <c r="A175" s="241">
        <v>43376</v>
      </c>
      <c r="B175" s="242">
        <v>180176375</v>
      </c>
      <c r="C175" s="247">
        <v>30</v>
      </c>
      <c r="D175" s="246">
        <v>4255125</v>
      </c>
      <c r="E175" s="244"/>
      <c r="F175" s="242"/>
      <c r="G175" s="246"/>
      <c r="H175" s="245">
        <v>71000</v>
      </c>
      <c r="I175" s="245"/>
      <c r="J175" s="246"/>
      <c r="K175" s="219"/>
      <c r="L175" s="219"/>
      <c r="M175" s="219"/>
      <c r="N175" s="219"/>
      <c r="O175" s="219"/>
      <c r="P175" s="219"/>
    </row>
    <row r="176" spans="1:16" s="233" customFormat="1" x14ac:dyDescent="0.25">
      <c r="A176" s="241">
        <v>43376</v>
      </c>
      <c r="B176" s="242">
        <v>180176384</v>
      </c>
      <c r="C176" s="247">
        <v>1</v>
      </c>
      <c r="D176" s="246">
        <v>141838</v>
      </c>
      <c r="E176" s="244"/>
      <c r="F176" s="242"/>
      <c r="G176" s="246"/>
      <c r="H176" s="245">
        <v>11000</v>
      </c>
      <c r="I176" s="245"/>
      <c r="J176" s="246"/>
      <c r="K176" s="219"/>
      <c r="L176" s="219"/>
      <c r="M176" s="219"/>
      <c r="N176" s="219"/>
      <c r="O176" s="219"/>
      <c r="P176" s="219"/>
    </row>
    <row r="177" spans="1:16" s="233" customFormat="1" x14ac:dyDescent="0.25">
      <c r="A177" s="241">
        <v>43376</v>
      </c>
      <c r="B177" s="242">
        <v>180176385</v>
      </c>
      <c r="C177" s="247">
        <v>1</v>
      </c>
      <c r="D177" s="246">
        <v>141838</v>
      </c>
      <c r="E177" s="244"/>
      <c r="F177" s="242"/>
      <c r="G177" s="246"/>
      <c r="H177" s="245">
        <v>10000</v>
      </c>
      <c r="I177" s="245"/>
      <c r="J177" s="246"/>
      <c r="K177" s="219"/>
      <c r="L177" s="219"/>
      <c r="M177" s="219"/>
      <c r="N177" s="219"/>
      <c r="O177" s="219"/>
      <c r="P177" s="219"/>
    </row>
    <row r="178" spans="1:16" s="233" customFormat="1" x14ac:dyDescent="0.25">
      <c r="A178" s="241">
        <v>43376</v>
      </c>
      <c r="B178" s="242">
        <v>180176386</v>
      </c>
      <c r="C178" s="247">
        <v>1</v>
      </c>
      <c r="D178" s="246">
        <v>141838</v>
      </c>
      <c r="E178" s="244"/>
      <c r="F178" s="242"/>
      <c r="G178" s="246"/>
      <c r="H178" s="245">
        <v>10000</v>
      </c>
      <c r="I178" s="245"/>
      <c r="J178" s="246"/>
      <c r="K178" s="219"/>
      <c r="L178" s="219"/>
      <c r="M178" s="219"/>
      <c r="N178" s="219"/>
      <c r="O178" s="219"/>
      <c r="P178" s="219"/>
    </row>
    <row r="179" spans="1:16" s="233" customFormat="1" x14ac:dyDescent="0.25">
      <c r="A179" s="241">
        <v>43377</v>
      </c>
      <c r="B179" s="242">
        <v>180176451</v>
      </c>
      <c r="C179" s="247">
        <v>1</v>
      </c>
      <c r="D179" s="246">
        <v>141838</v>
      </c>
      <c r="E179" s="244"/>
      <c r="F179" s="242"/>
      <c r="G179" s="246"/>
      <c r="H179" s="245">
        <v>11000</v>
      </c>
      <c r="I179" s="245"/>
      <c r="J179" s="246"/>
      <c r="K179" s="219"/>
      <c r="L179" s="219"/>
      <c r="M179" s="219"/>
      <c r="N179" s="219"/>
      <c r="O179" s="219"/>
      <c r="P179" s="219"/>
    </row>
    <row r="180" spans="1:16" s="233" customFormat="1" x14ac:dyDescent="0.25">
      <c r="A180" s="241">
        <v>43377</v>
      </c>
      <c r="B180" s="242">
        <v>180176452</v>
      </c>
      <c r="C180" s="247">
        <v>1</v>
      </c>
      <c r="D180" s="246">
        <v>141838</v>
      </c>
      <c r="E180" s="244"/>
      <c r="F180" s="242"/>
      <c r="G180" s="246"/>
      <c r="H180" s="245">
        <v>7000</v>
      </c>
      <c r="I180" s="245"/>
      <c r="J180" s="246"/>
      <c r="K180" s="219"/>
      <c r="L180" s="219"/>
      <c r="M180" s="219"/>
      <c r="N180" s="219"/>
      <c r="O180" s="219"/>
      <c r="P180" s="219"/>
    </row>
    <row r="181" spans="1:16" s="233" customFormat="1" x14ac:dyDescent="0.25">
      <c r="A181" s="241">
        <v>43378</v>
      </c>
      <c r="B181" s="242">
        <v>180176558</v>
      </c>
      <c r="C181" s="247">
        <v>1</v>
      </c>
      <c r="D181" s="246">
        <v>141838</v>
      </c>
      <c r="E181" s="244"/>
      <c r="F181" s="242"/>
      <c r="G181" s="246"/>
      <c r="H181" s="245">
        <v>11000</v>
      </c>
      <c r="I181" s="245"/>
      <c r="J181" s="246"/>
      <c r="K181" s="219"/>
      <c r="L181" s="219"/>
      <c r="M181" s="219"/>
      <c r="N181" s="219"/>
      <c r="O181" s="219"/>
      <c r="P181" s="219"/>
    </row>
    <row r="182" spans="1:16" s="233" customFormat="1" x14ac:dyDescent="0.25">
      <c r="A182" s="241">
        <v>43378</v>
      </c>
      <c r="B182" s="242">
        <v>180176559</v>
      </c>
      <c r="C182" s="247">
        <v>1</v>
      </c>
      <c r="D182" s="246">
        <v>141838</v>
      </c>
      <c r="E182" s="244"/>
      <c r="F182" s="242"/>
      <c r="G182" s="246"/>
      <c r="H182" s="245">
        <v>47000</v>
      </c>
      <c r="I182" s="245">
        <v>7621197</v>
      </c>
      <c r="J182" s="246" t="s">
        <v>17</v>
      </c>
      <c r="K182" s="219"/>
      <c r="L182" s="219"/>
      <c r="M182" s="219"/>
      <c r="N182" s="219"/>
      <c r="O182" s="219"/>
      <c r="P182" s="219"/>
    </row>
    <row r="183" spans="1:16" s="233" customFormat="1" x14ac:dyDescent="0.25">
      <c r="A183" s="98"/>
      <c r="B183" s="99"/>
      <c r="C183" s="100"/>
      <c r="D183" s="34"/>
      <c r="E183" s="101"/>
      <c r="F183" s="99"/>
      <c r="G183" s="34"/>
      <c r="H183" s="102"/>
      <c r="I183" s="102"/>
      <c r="J183" s="34"/>
      <c r="K183" s="219"/>
      <c r="L183" s="219"/>
      <c r="M183" s="219"/>
      <c r="N183" s="219"/>
      <c r="O183" s="219"/>
      <c r="P183" s="219"/>
    </row>
    <row r="184" spans="1:16" s="233" customFormat="1" x14ac:dyDescent="0.25">
      <c r="A184" s="98"/>
      <c r="B184" s="99"/>
      <c r="C184" s="100"/>
      <c r="D184" s="34"/>
      <c r="E184" s="101"/>
      <c r="F184" s="99"/>
      <c r="G184" s="34"/>
      <c r="H184" s="102"/>
      <c r="I184" s="102"/>
      <c r="J184" s="34"/>
      <c r="K184" s="219"/>
      <c r="L184" s="219"/>
      <c r="M184" s="219"/>
      <c r="N184" s="219"/>
      <c r="O184" s="219"/>
      <c r="P184" s="219"/>
    </row>
    <row r="185" spans="1:16" s="233" customFormat="1" x14ac:dyDescent="0.25">
      <c r="A185" s="98"/>
      <c r="B185" s="99"/>
      <c r="C185" s="100"/>
      <c r="D185" s="34"/>
      <c r="E185" s="101"/>
      <c r="F185" s="99"/>
      <c r="G185" s="34"/>
      <c r="H185" s="102"/>
      <c r="I185" s="102"/>
      <c r="J185" s="34"/>
      <c r="K185" s="219"/>
      <c r="L185" s="219"/>
      <c r="M185" s="219"/>
      <c r="N185" s="219"/>
      <c r="O185" s="219"/>
      <c r="P185" s="219"/>
    </row>
    <row r="186" spans="1:16" s="233" customFormat="1" x14ac:dyDescent="0.25">
      <c r="A186" s="98"/>
      <c r="B186" s="99"/>
      <c r="C186" s="100"/>
      <c r="D186" s="34"/>
      <c r="E186" s="101"/>
      <c r="F186" s="99"/>
      <c r="G186" s="34"/>
      <c r="H186" s="102"/>
      <c r="I186" s="102"/>
      <c r="J186" s="34"/>
      <c r="K186" s="219"/>
      <c r="L186" s="219"/>
      <c r="M186" s="219"/>
      <c r="N186" s="219"/>
      <c r="O186" s="219"/>
      <c r="P186" s="219"/>
    </row>
    <row r="187" spans="1:16" s="233" customFormat="1" x14ac:dyDescent="0.25">
      <c r="A187" s="235"/>
      <c r="B187" s="234"/>
      <c r="C187" s="240"/>
      <c r="D187" s="236"/>
      <c r="E187" s="237"/>
      <c r="F187" s="234"/>
      <c r="G187" s="236"/>
      <c r="H187" s="239"/>
      <c r="I187" s="239"/>
      <c r="J187" s="236"/>
      <c r="K187" s="219"/>
      <c r="L187" s="219"/>
      <c r="M187" s="219"/>
      <c r="N187" s="219"/>
      <c r="O187" s="219"/>
      <c r="P187" s="219"/>
    </row>
    <row r="188" spans="1:16" s="233" customFormat="1" x14ac:dyDescent="0.25">
      <c r="A188" s="4"/>
      <c r="B188" s="8" t="s">
        <v>11</v>
      </c>
      <c r="C188" s="77">
        <f>SUM(C8:C187)</f>
        <v>716</v>
      </c>
      <c r="D188" s="9"/>
      <c r="E188" s="223" t="s">
        <v>11</v>
      </c>
      <c r="F188" s="223">
        <f>SUM(F8:F187)</f>
        <v>1</v>
      </c>
      <c r="G188" s="224">
        <f>SUM(G8:G187)</f>
        <v>98525</v>
      </c>
      <c r="H188" s="239"/>
      <c r="I188" s="239"/>
      <c r="J188" s="236"/>
      <c r="K188" s="219"/>
      <c r="L188" s="219"/>
      <c r="M188" s="219"/>
      <c r="N188" s="219"/>
      <c r="O188" s="219"/>
      <c r="P188" s="219"/>
    </row>
    <row r="189" spans="1:16" s="233" customFormat="1" x14ac:dyDescent="0.25">
      <c r="A189" s="4"/>
      <c r="B189" s="8"/>
      <c r="C189" s="77"/>
      <c r="D189" s="9"/>
      <c r="E189" s="237"/>
      <c r="F189" s="234"/>
      <c r="G189" s="236"/>
      <c r="H189" s="239"/>
      <c r="I189" s="239"/>
      <c r="J189" s="236"/>
      <c r="K189" s="219"/>
      <c r="L189" s="219"/>
      <c r="M189" s="219"/>
      <c r="N189" s="219"/>
      <c r="O189" s="219"/>
      <c r="P189" s="219"/>
    </row>
    <row r="190" spans="1:16" s="233" customFormat="1" x14ac:dyDescent="0.25">
      <c r="A190" s="10"/>
      <c r="B190" s="11"/>
      <c r="C190" s="40"/>
      <c r="D190" s="6"/>
      <c r="E190" s="8"/>
      <c r="F190" s="234"/>
      <c r="G190" s="411" t="s">
        <v>12</v>
      </c>
      <c r="H190" s="411"/>
      <c r="I190" s="39"/>
      <c r="J190" s="13">
        <f>SUM(D8:D187)</f>
        <v>63091427</v>
      </c>
      <c r="K190" s="219"/>
      <c r="L190" s="219"/>
      <c r="M190" s="219"/>
      <c r="N190" s="219"/>
      <c r="O190" s="219"/>
      <c r="P190" s="219"/>
    </row>
    <row r="191" spans="1:16" s="233" customFormat="1" x14ac:dyDescent="0.25">
      <c r="A191" s="4"/>
      <c r="B191" s="3"/>
      <c r="C191" s="40"/>
      <c r="D191" s="6"/>
      <c r="E191" s="8"/>
      <c r="F191" s="234"/>
      <c r="G191" s="411" t="s">
        <v>13</v>
      </c>
      <c r="H191" s="411"/>
      <c r="I191" s="39"/>
      <c r="J191" s="13">
        <f>SUM(G8:G187)</f>
        <v>98525</v>
      </c>
      <c r="K191" s="219"/>
      <c r="L191" s="219"/>
      <c r="M191" s="219"/>
      <c r="N191" s="219"/>
      <c r="O191" s="219"/>
      <c r="P191" s="219"/>
    </row>
    <row r="192" spans="1:16" s="233" customFormat="1" x14ac:dyDescent="0.25">
      <c r="A192" s="14"/>
      <c r="B192" s="7"/>
      <c r="C192" s="40"/>
      <c r="D192" s="6"/>
      <c r="E192" s="7"/>
      <c r="F192" s="234"/>
      <c r="G192" s="411" t="s">
        <v>14</v>
      </c>
      <c r="H192" s="411"/>
      <c r="I192" s="41"/>
      <c r="J192" s="15">
        <f>J190-J191</f>
        <v>62992902</v>
      </c>
      <c r="K192" s="219"/>
      <c r="L192" s="219"/>
      <c r="M192" s="219"/>
      <c r="N192" s="219"/>
      <c r="O192" s="219"/>
      <c r="P192" s="219"/>
    </row>
    <row r="193" spans="1:16" s="233" customFormat="1" x14ac:dyDescent="0.25">
      <c r="A193" s="4"/>
      <c r="B193" s="16"/>
      <c r="C193" s="40"/>
      <c r="D193" s="17"/>
      <c r="E193" s="7"/>
      <c r="F193" s="8"/>
      <c r="G193" s="411" t="s">
        <v>15</v>
      </c>
      <c r="H193" s="411"/>
      <c r="I193" s="39"/>
      <c r="J193" s="13">
        <f>SUM(H8:H189)</f>
        <v>4049500</v>
      </c>
      <c r="K193" s="219"/>
      <c r="L193" s="219"/>
      <c r="M193" s="219"/>
      <c r="N193" s="219"/>
      <c r="O193" s="219"/>
      <c r="P193" s="219"/>
    </row>
    <row r="194" spans="1:16" x14ac:dyDescent="0.25">
      <c r="A194" s="4"/>
      <c r="B194" s="16"/>
      <c r="C194" s="40"/>
      <c r="D194" s="17"/>
      <c r="E194" s="7"/>
      <c r="F194" s="8"/>
      <c r="G194" s="411" t="s">
        <v>16</v>
      </c>
      <c r="H194" s="411"/>
      <c r="I194" s="39"/>
      <c r="J194" s="13">
        <f>J192+J193</f>
        <v>67042402</v>
      </c>
    </row>
    <row r="195" spans="1:16" x14ac:dyDescent="0.25">
      <c r="A195" s="4"/>
      <c r="B195" s="16"/>
      <c r="C195" s="40"/>
      <c r="D195" s="17"/>
      <c r="E195" s="7"/>
      <c r="F195" s="3"/>
      <c r="G195" s="411" t="s">
        <v>5</v>
      </c>
      <c r="H195" s="411"/>
      <c r="I195" s="39"/>
      <c r="J195" s="13">
        <f>SUM(I8:I189)</f>
        <v>67042402</v>
      </c>
    </row>
    <row r="196" spans="1:16" x14ac:dyDescent="0.25">
      <c r="A196" s="4"/>
      <c r="B196" s="16"/>
      <c r="C196" s="40"/>
      <c r="D196" s="17"/>
      <c r="E196" s="7"/>
      <c r="F196" s="3"/>
      <c r="G196" s="411" t="s">
        <v>32</v>
      </c>
      <c r="H196" s="411"/>
      <c r="I196" s="40" t="str">
        <f>IF(J196&gt;0,"SALDO",IF(J196&lt;0,"PIUTANG",IF(J196=0,"LUNAS")))</f>
        <v>LUNAS</v>
      </c>
      <c r="J196" s="13">
        <f>J195-J194</f>
        <v>0</v>
      </c>
    </row>
    <row r="197" spans="1:16" x14ac:dyDescent="0.25">
      <c r="F197" s="37"/>
      <c r="G197" s="37"/>
      <c r="J197" s="37"/>
    </row>
    <row r="198" spans="1:16" x14ac:dyDescent="0.25">
      <c r="C198" s="37"/>
      <c r="D198" s="37"/>
      <c r="F198" s="37"/>
      <c r="G198" s="37"/>
      <c r="J198" s="37"/>
      <c r="L198"/>
      <c r="M198"/>
      <c r="N198"/>
      <c r="O198"/>
      <c r="P198"/>
    </row>
    <row r="199" spans="1:16" x14ac:dyDescent="0.25">
      <c r="C199" s="37"/>
      <c r="D199" s="37"/>
      <c r="F199" s="37"/>
      <c r="G199" s="37"/>
      <c r="J199" s="37"/>
      <c r="L199"/>
      <c r="M199"/>
      <c r="N199"/>
      <c r="O199"/>
      <c r="P199"/>
    </row>
    <row r="200" spans="1:16" x14ac:dyDescent="0.25">
      <c r="C200" s="37"/>
      <c r="D200" s="37"/>
      <c r="F200" s="37"/>
      <c r="G200" s="37"/>
      <c r="J200" s="37"/>
      <c r="L200"/>
      <c r="M200"/>
      <c r="N200"/>
      <c r="O200"/>
      <c r="P200"/>
    </row>
    <row r="201" spans="1:16" x14ac:dyDescent="0.25">
      <c r="C201" s="37"/>
      <c r="D201" s="37"/>
      <c r="F201" s="37"/>
      <c r="G201" s="37"/>
      <c r="J201" s="37"/>
      <c r="L201"/>
      <c r="M201"/>
      <c r="N201"/>
      <c r="O201"/>
      <c r="P201"/>
    </row>
    <row r="202" spans="1:16" x14ac:dyDescent="0.25">
      <c r="C202" s="37"/>
      <c r="D202" s="37"/>
      <c r="L202"/>
      <c r="M202"/>
      <c r="N202"/>
      <c r="O202"/>
      <c r="P202"/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196:H196"/>
    <mergeCell ref="G190:H190"/>
    <mergeCell ref="G191:H191"/>
    <mergeCell ref="G192:H192"/>
    <mergeCell ref="G193:H193"/>
    <mergeCell ref="G194:H194"/>
    <mergeCell ref="G195:H195"/>
  </mergeCells>
  <hyperlinks>
    <hyperlink ref="I3" r:id="rId1"/>
  </hyperlinks>
  <pageMargins left="0.7" right="0.7" top="0.75" bottom="0.75" header="0.3" footer="0.3"/>
  <pageSetup paperSize="9" orientation="portrait" horizontalDpi="0" verticalDpi="0"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1"/>
  <dimension ref="A1:Q85"/>
  <sheetViews>
    <sheetView workbookViewId="0">
      <pane ySplit="7" topLeftCell="A69" activePane="bottomLeft" state="frozen"/>
      <selection pane="bottomLeft" activeCell="B74" sqref="B74"/>
    </sheetView>
  </sheetViews>
  <sheetFormatPr defaultRowHeight="15" x14ac:dyDescent="0.25"/>
  <cols>
    <col min="1" max="1" width="9.42578125" customWidth="1"/>
    <col min="2" max="2" width="11.85546875" bestFit="1" customWidth="1"/>
    <col min="3" max="3" width="6.7109375" style="81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1" max="11" width="9.140625" style="37"/>
    <col min="12" max="12" width="10.5703125" style="37" bestFit="1" customWidth="1"/>
    <col min="13" max="13" width="16.5703125" customWidth="1"/>
    <col min="14" max="14" width="9.140625" style="37"/>
    <col min="15" max="15" width="10.5703125" style="37" bestFit="1" customWidth="1"/>
    <col min="16" max="17" width="9.140625" style="37"/>
  </cols>
  <sheetData>
    <row r="1" spans="1:17" x14ac:dyDescent="0.25">
      <c r="A1" s="20" t="s">
        <v>0</v>
      </c>
      <c r="B1" s="20"/>
      <c r="C1" s="78" t="s">
        <v>38</v>
      </c>
      <c r="D1" s="20"/>
      <c r="E1" s="20"/>
      <c r="F1" s="405" t="s">
        <v>22</v>
      </c>
      <c r="G1" s="405"/>
      <c r="H1" s="405"/>
      <c r="I1" s="38" t="s">
        <v>37</v>
      </c>
      <c r="J1" s="20"/>
      <c r="L1" s="37">
        <f>SUM(D71:D74)</f>
        <v>1219489</v>
      </c>
      <c r="M1" s="107"/>
    </row>
    <row r="2" spans="1:17" x14ac:dyDescent="0.25">
      <c r="A2" s="20" t="s">
        <v>1</v>
      </c>
      <c r="B2" s="20"/>
      <c r="C2" s="78" t="s">
        <v>19</v>
      </c>
      <c r="D2" s="20"/>
      <c r="E2" s="20"/>
      <c r="F2" s="405" t="s">
        <v>21</v>
      </c>
      <c r="G2" s="405"/>
      <c r="H2" s="405"/>
      <c r="I2" s="38">
        <f>J85*-1</f>
        <v>0</v>
      </c>
      <c r="J2" s="20"/>
      <c r="L2" s="37">
        <f>SUM(G71:G74)</f>
        <v>626850</v>
      </c>
      <c r="M2" s="107"/>
    </row>
    <row r="3" spans="1:17" s="233" customFormat="1" x14ac:dyDescent="0.25">
      <c r="A3" s="218" t="s">
        <v>115</v>
      </c>
      <c r="B3" s="218"/>
      <c r="C3" s="221" t="s">
        <v>177</v>
      </c>
      <c r="D3" s="218"/>
      <c r="E3" s="218"/>
      <c r="F3" s="265"/>
      <c r="G3" s="265"/>
      <c r="H3" s="265"/>
      <c r="I3" s="220"/>
      <c r="J3" s="218"/>
      <c r="K3" s="219"/>
      <c r="L3" s="219">
        <f>L1-L2</f>
        <v>592639</v>
      </c>
      <c r="M3" s="107"/>
      <c r="N3" s="219"/>
      <c r="O3" s="219"/>
      <c r="P3" s="219"/>
      <c r="Q3" s="219"/>
    </row>
    <row r="4" spans="1:17" x14ac:dyDescent="0.25">
      <c r="M4" s="37"/>
    </row>
    <row r="5" spans="1:17" ht="19.5" x14ac:dyDescent="0.25">
      <c r="A5" s="439"/>
      <c r="B5" s="439"/>
      <c r="C5" s="439"/>
      <c r="D5" s="439"/>
      <c r="E5" s="439"/>
      <c r="F5" s="439"/>
      <c r="G5" s="439"/>
      <c r="H5" s="439"/>
      <c r="I5" s="439"/>
      <c r="J5" s="440"/>
      <c r="M5" s="37"/>
    </row>
    <row r="6" spans="1:17" x14ac:dyDescent="0.25">
      <c r="A6" s="441" t="s">
        <v>2</v>
      </c>
      <c r="B6" s="443" t="s">
        <v>3</v>
      </c>
      <c r="C6" s="444"/>
      <c r="D6" s="444"/>
      <c r="E6" s="444"/>
      <c r="F6" s="444"/>
      <c r="G6" s="445"/>
      <c r="H6" s="446" t="s">
        <v>4</v>
      </c>
      <c r="I6" s="448" t="s">
        <v>5</v>
      </c>
      <c r="J6" s="420" t="s">
        <v>6</v>
      </c>
      <c r="M6" s="37"/>
    </row>
    <row r="7" spans="1:17" x14ac:dyDescent="0.25">
      <c r="A7" s="442"/>
      <c r="B7" s="1" t="s">
        <v>7</v>
      </c>
      <c r="C7" s="80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447"/>
      <c r="I7" s="449"/>
      <c r="J7" s="421"/>
      <c r="M7" s="37"/>
    </row>
    <row r="8" spans="1:17" s="134" customFormat="1" x14ac:dyDescent="0.25">
      <c r="A8" s="98">
        <v>43140</v>
      </c>
      <c r="B8" s="99">
        <v>180153427</v>
      </c>
      <c r="C8" s="100">
        <v>2</v>
      </c>
      <c r="D8" s="34">
        <v>187513</v>
      </c>
      <c r="E8" s="101"/>
      <c r="F8" s="99"/>
      <c r="G8" s="34"/>
      <c r="H8" s="102"/>
      <c r="I8" s="102"/>
      <c r="J8" s="34"/>
      <c r="K8" s="138"/>
      <c r="L8" s="138"/>
      <c r="M8" s="138"/>
      <c r="N8" s="138"/>
      <c r="O8" s="138"/>
      <c r="P8" s="138"/>
      <c r="Q8" s="138"/>
    </row>
    <row r="9" spans="1:17" s="134" customFormat="1" x14ac:dyDescent="0.25">
      <c r="A9" s="241">
        <v>43146</v>
      </c>
      <c r="B9" s="242">
        <v>180154049</v>
      </c>
      <c r="C9" s="247">
        <v>13</v>
      </c>
      <c r="D9" s="246">
        <v>1314863</v>
      </c>
      <c r="E9" s="244"/>
      <c r="F9" s="242"/>
      <c r="G9" s="246"/>
      <c r="H9" s="245"/>
      <c r="I9" s="245">
        <v>1314863</v>
      </c>
      <c r="J9" s="246" t="s">
        <v>17</v>
      </c>
      <c r="K9" s="138"/>
      <c r="L9" s="138"/>
      <c r="M9" s="138"/>
      <c r="N9" s="138"/>
      <c r="O9" s="138"/>
      <c r="P9" s="138"/>
      <c r="Q9" s="138"/>
    </row>
    <row r="10" spans="1:17" s="134" customFormat="1" x14ac:dyDescent="0.25">
      <c r="A10" s="241">
        <v>43149</v>
      </c>
      <c r="B10" s="242">
        <v>180154314</v>
      </c>
      <c r="C10" s="247">
        <v>7</v>
      </c>
      <c r="D10" s="246">
        <v>794413</v>
      </c>
      <c r="E10" s="244"/>
      <c r="F10" s="242"/>
      <c r="G10" s="246"/>
      <c r="H10" s="245"/>
      <c r="I10" s="245"/>
      <c r="J10" s="246"/>
      <c r="K10" s="138"/>
      <c r="L10" s="138"/>
      <c r="M10" s="138"/>
      <c r="N10" s="138"/>
      <c r="O10" s="138"/>
      <c r="P10" s="138"/>
      <c r="Q10" s="138"/>
    </row>
    <row r="11" spans="1:17" s="134" customFormat="1" x14ac:dyDescent="0.25">
      <c r="A11" s="241">
        <v>43153</v>
      </c>
      <c r="B11" s="242">
        <v>180154662</v>
      </c>
      <c r="C11" s="247">
        <v>12</v>
      </c>
      <c r="D11" s="246">
        <v>1533613</v>
      </c>
      <c r="E11" s="244"/>
      <c r="F11" s="242"/>
      <c r="G11" s="246"/>
      <c r="H11" s="245"/>
      <c r="I11" s="245">
        <v>2515539</v>
      </c>
      <c r="J11" s="246" t="s">
        <v>17</v>
      </c>
      <c r="K11" s="138"/>
      <c r="L11" s="138"/>
      <c r="M11" s="138"/>
      <c r="N11" s="138"/>
      <c r="O11" s="138"/>
      <c r="P11" s="138"/>
      <c r="Q11" s="138"/>
    </row>
    <row r="12" spans="1:17" s="134" customFormat="1" x14ac:dyDescent="0.25">
      <c r="A12" s="241">
        <v>43155</v>
      </c>
      <c r="B12" s="242"/>
      <c r="C12" s="247"/>
      <c r="D12" s="246"/>
      <c r="E12" s="244"/>
      <c r="F12" s="242"/>
      <c r="G12" s="246"/>
      <c r="H12" s="245"/>
      <c r="I12" s="245">
        <v>981926</v>
      </c>
      <c r="J12" s="246" t="s">
        <v>17</v>
      </c>
      <c r="K12" s="138"/>
      <c r="L12" s="138"/>
      <c r="M12" s="138"/>
      <c r="N12" s="138"/>
      <c r="O12" s="138"/>
      <c r="P12" s="138"/>
      <c r="Q12" s="138"/>
    </row>
    <row r="13" spans="1:17" s="134" customFormat="1" x14ac:dyDescent="0.25">
      <c r="A13" s="241">
        <v>43156</v>
      </c>
      <c r="B13" s="242">
        <v>180154978</v>
      </c>
      <c r="C13" s="247">
        <v>5</v>
      </c>
      <c r="D13" s="246">
        <v>349650</v>
      </c>
      <c r="E13" s="244"/>
      <c r="F13" s="242"/>
      <c r="G13" s="246"/>
      <c r="H13" s="245"/>
      <c r="I13" s="245"/>
      <c r="J13" s="246"/>
      <c r="K13" s="138"/>
      <c r="L13" s="138"/>
      <c r="M13" s="138"/>
      <c r="N13" s="138"/>
      <c r="O13" s="138"/>
      <c r="P13" s="138"/>
      <c r="Q13" s="138"/>
    </row>
    <row r="14" spans="1:17" s="134" customFormat="1" x14ac:dyDescent="0.25">
      <c r="A14" s="241">
        <v>43158</v>
      </c>
      <c r="B14" s="242"/>
      <c r="C14" s="247"/>
      <c r="D14" s="246"/>
      <c r="E14" s="244">
        <v>180040679</v>
      </c>
      <c r="F14" s="242">
        <v>5</v>
      </c>
      <c r="G14" s="246">
        <v>508725</v>
      </c>
      <c r="H14" s="245"/>
      <c r="I14" s="245"/>
      <c r="J14" s="246"/>
      <c r="K14" s="138"/>
      <c r="L14" s="138"/>
      <c r="M14" s="138"/>
      <c r="N14" s="138"/>
      <c r="O14" s="138"/>
      <c r="P14" s="138"/>
      <c r="Q14" s="138"/>
    </row>
    <row r="15" spans="1:17" s="134" customFormat="1" x14ac:dyDescent="0.25">
      <c r="A15" s="241">
        <v>43160</v>
      </c>
      <c r="B15" s="242">
        <v>180155416</v>
      </c>
      <c r="C15" s="247">
        <v>10</v>
      </c>
      <c r="D15" s="246">
        <v>1175475</v>
      </c>
      <c r="E15" s="244"/>
      <c r="F15" s="242"/>
      <c r="G15" s="246"/>
      <c r="H15" s="245"/>
      <c r="I15" s="245">
        <v>1175475</v>
      </c>
      <c r="J15" s="246" t="s">
        <v>17</v>
      </c>
      <c r="K15" s="138"/>
      <c r="L15" s="138"/>
      <c r="M15" s="138"/>
      <c r="N15" s="138"/>
      <c r="O15" s="138"/>
      <c r="P15" s="138"/>
      <c r="Q15" s="138"/>
    </row>
    <row r="16" spans="1:17" s="134" customFormat="1" x14ac:dyDescent="0.25">
      <c r="A16" s="241">
        <v>43163</v>
      </c>
      <c r="B16" s="242">
        <v>180155749</v>
      </c>
      <c r="C16" s="247">
        <v>3</v>
      </c>
      <c r="D16" s="246">
        <v>292163</v>
      </c>
      <c r="E16" s="244"/>
      <c r="F16" s="242"/>
      <c r="G16" s="246"/>
      <c r="H16" s="245"/>
      <c r="I16" s="245"/>
      <c r="J16" s="246"/>
      <c r="K16" s="138"/>
      <c r="L16" s="138"/>
      <c r="M16" s="138"/>
      <c r="N16" s="138"/>
      <c r="O16" s="138"/>
      <c r="P16" s="138"/>
      <c r="Q16" s="138"/>
    </row>
    <row r="17" spans="1:17" s="134" customFormat="1" x14ac:dyDescent="0.25">
      <c r="A17" s="241">
        <v>43166</v>
      </c>
      <c r="B17" s="242"/>
      <c r="C17" s="247"/>
      <c r="D17" s="246"/>
      <c r="E17" s="244">
        <v>180040893</v>
      </c>
      <c r="F17" s="242">
        <v>9</v>
      </c>
      <c r="G17" s="246">
        <v>903875</v>
      </c>
      <c r="H17" s="245"/>
      <c r="I17" s="245"/>
      <c r="J17" s="246"/>
      <c r="K17" s="138"/>
      <c r="L17" s="138"/>
      <c r="M17" s="138"/>
      <c r="N17" s="138"/>
      <c r="O17" s="138"/>
      <c r="P17" s="138"/>
      <c r="Q17" s="138"/>
    </row>
    <row r="18" spans="1:17" s="134" customFormat="1" x14ac:dyDescent="0.25">
      <c r="A18" s="241">
        <v>43167</v>
      </c>
      <c r="B18" s="242">
        <v>180156135</v>
      </c>
      <c r="C18" s="247">
        <v>7</v>
      </c>
      <c r="D18" s="246">
        <v>790650</v>
      </c>
      <c r="E18" s="244"/>
      <c r="F18" s="242"/>
      <c r="G18" s="246"/>
      <c r="H18" s="245"/>
      <c r="I18" s="245"/>
      <c r="J18" s="246"/>
      <c r="K18" s="138"/>
      <c r="L18" s="138"/>
      <c r="M18" s="138"/>
      <c r="N18" s="138"/>
      <c r="O18" s="138"/>
      <c r="P18" s="138"/>
      <c r="Q18" s="138"/>
    </row>
    <row r="19" spans="1:17" s="134" customFormat="1" x14ac:dyDescent="0.25">
      <c r="A19" s="241">
        <v>43170</v>
      </c>
      <c r="B19" s="242">
        <v>180156491</v>
      </c>
      <c r="C19" s="247">
        <v>2</v>
      </c>
      <c r="D19" s="246">
        <v>202125</v>
      </c>
      <c r="E19" s="244"/>
      <c r="F19" s="242"/>
      <c r="G19" s="246"/>
      <c r="H19" s="245"/>
      <c r="I19" s="245"/>
      <c r="J19" s="246"/>
      <c r="K19" s="138"/>
      <c r="L19" s="138"/>
      <c r="M19" s="138"/>
      <c r="N19" s="138"/>
      <c r="O19" s="138"/>
      <c r="P19" s="138"/>
      <c r="Q19" s="138"/>
    </row>
    <row r="20" spans="1:17" s="134" customFormat="1" x14ac:dyDescent="0.25">
      <c r="A20" s="241">
        <v>43174</v>
      </c>
      <c r="B20" s="242">
        <v>180156920</v>
      </c>
      <c r="C20" s="247">
        <v>5</v>
      </c>
      <c r="D20" s="246">
        <v>636738</v>
      </c>
      <c r="E20" s="244"/>
      <c r="F20" s="242"/>
      <c r="G20" s="246"/>
      <c r="H20" s="245"/>
      <c r="I20" s="245"/>
      <c r="J20" s="246"/>
      <c r="K20" s="138"/>
      <c r="L20" s="138"/>
      <c r="M20" s="138"/>
      <c r="N20" s="138"/>
      <c r="O20" s="138"/>
      <c r="P20" s="138"/>
      <c r="Q20" s="138"/>
    </row>
    <row r="21" spans="1:17" s="134" customFormat="1" x14ac:dyDescent="0.25">
      <c r="A21" s="241">
        <v>43177</v>
      </c>
      <c r="B21" s="242">
        <v>180157253</v>
      </c>
      <c r="C21" s="247">
        <v>3</v>
      </c>
      <c r="D21" s="246">
        <v>294875</v>
      </c>
      <c r="E21" s="244"/>
      <c r="F21" s="242"/>
      <c r="G21" s="246"/>
      <c r="H21" s="245"/>
      <c r="I21" s="245"/>
      <c r="J21" s="246"/>
      <c r="K21" s="138"/>
      <c r="L21" s="138"/>
      <c r="M21" s="138"/>
      <c r="N21" s="138"/>
      <c r="O21" s="138"/>
      <c r="P21" s="138"/>
      <c r="Q21" s="138"/>
    </row>
    <row r="22" spans="1:17" s="134" customFormat="1" x14ac:dyDescent="0.25">
      <c r="A22" s="241">
        <v>43180</v>
      </c>
      <c r="B22" s="242"/>
      <c r="C22" s="247"/>
      <c r="D22" s="246"/>
      <c r="E22" s="244">
        <v>180041281</v>
      </c>
      <c r="F22" s="242">
        <v>4</v>
      </c>
      <c r="G22" s="246">
        <v>482038</v>
      </c>
      <c r="H22" s="245"/>
      <c r="I22" s="245"/>
      <c r="J22" s="246"/>
      <c r="K22" s="138"/>
      <c r="L22" s="138"/>
      <c r="M22" s="138"/>
      <c r="N22" s="138"/>
      <c r="O22" s="138"/>
      <c r="P22" s="138"/>
      <c r="Q22" s="138"/>
    </row>
    <row r="23" spans="1:17" s="134" customFormat="1" x14ac:dyDescent="0.25">
      <c r="A23" s="241">
        <v>43181</v>
      </c>
      <c r="B23" s="242">
        <v>180157708</v>
      </c>
      <c r="C23" s="247">
        <v>1</v>
      </c>
      <c r="D23" s="246">
        <v>107363</v>
      </c>
      <c r="E23" s="244"/>
      <c r="F23" s="242"/>
      <c r="G23" s="246"/>
      <c r="H23" s="245"/>
      <c r="I23" s="245"/>
      <c r="J23" s="246"/>
      <c r="K23" s="138"/>
      <c r="L23" s="138"/>
      <c r="M23" s="138"/>
      <c r="N23" s="138"/>
      <c r="O23" s="138"/>
      <c r="P23" s="138"/>
      <c r="Q23" s="138"/>
    </row>
    <row r="24" spans="1:17" s="134" customFormat="1" x14ac:dyDescent="0.25">
      <c r="A24" s="241">
        <v>43184</v>
      </c>
      <c r="B24" s="242">
        <v>180158018</v>
      </c>
      <c r="C24" s="247">
        <v>1</v>
      </c>
      <c r="D24" s="246">
        <v>133788</v>
      </c>
      <c r="E24" s="244"/>
      <c r="F24" s="242"/>
      <c r="G24" s="246"/>
      <c r="H24" s="245"/>
      <c r="I24" s="245"/>
      <c r="J24" s="246"/>
      <c r="K24" s="138"/>
      <c r="L24" s="138"/>
      <c r="M24" s="138"/>
      <c r="N24" s="138"/>
      <c r="O24" s="138"/>
      <c r="P24" s="138"/>
      <c r="Q24" s="138"/>
    </row>
    <row r="25" spans="1:17" s="134" customFormat="1" x14ac:dyDescent="0.25">
      <c r="A25" s="241">
        <v>43188</v>
      </c>
      <c r="B25" s="242">
        <v>180158449</v>
      </c>
      <c r="C25" s="247">
        <v>9</v>
      </c>
      <c r="D25" s="246">
        <v>1117288</v>
      </c>
      <c r="E25" s="244"/>
      <c r="F25" s="242"/>
      <c r="G25" s="246"/>
      <c r="H25" s="245"/>
      <c r="I25" s="245"/>
      <c r="J25" s="246"/>
      <c r="K25" s="138"/>
      <c r="L25" s="138"/>
      <c r="M25" s="138"/>
      <c r="N25" s="138"/>
      <c r="O25" s="138"/>
      <c r="P25" s="138"/>
      <c r="Q25" s="138"/>
    </row>
    <row r="26" spans="1:17" s="134" customFormat="1" x14ac:dyDescent="0.25">
      <c r="A26" s="241">
        <v>43191</v>
      </c>
      <c r="B26" s="242">
        <v>180158759</v>
      </c>
      <c r="C26" s="247">
        <v>6</v>
      </c>
      <c r="D26" s="246">
        <v>1019025</v>
      </c>
      <c r="E26" s="244"/>
      <c r="F26" s="242"/>
      <c r="G26" s="246"/>
      <c r="H26" s="245"/>
      <c r="I26" s="245"/>
      <c r="J26" s="246"/>
      <c r="K26" s="138"/>
      <c r="L26" s="138"/>
      <c r="M26" s="138"/>
      <c r="N26" s="138"/>
      <c r="O26" s="138"/>
      <c r="P26" s="138"/>
      <c r="Q26" s="138"/>
    </row>
    <row r="27" spans="1:17" s="134" customFormat="1" x14ac:dyDescent="0.25">
      <c r="A27" s="241">
        <v>43195</v>
      </c>
      <c r="B27" s="242">
        <v>180159202</v>
      </c>
      <c r="C27" s="247">
        <v>4</v>
      </c>
      <c r="D27" s="246">
        <v>580125</v>
      </c>
      <c r="E27" s="244"/>
      <c r="F27" s="242"/>
      <c r="G27" s="246"/>
      <c r="H27" s="245"/>
      <c r="I27" s="245">
        <v>2647226</v>
      </c>
      <c r="J27" s="246" t="s">
        <v>17</v>
      </c>
      <c r="K27" s="138"/>
      <c r="L27" s="138"/>
      <c r="M27" s="138"/>
      <c r="N27" s="138"/>
      <c r="O27" s="138"/>
      <c r="P27" s="138"/>
      <c r="Q27" s="138"/>
    </row>
    <row r="28" spans="1:17" s="134" customFormat="1" x14ac:dyDescent="0.25">
      <c r="A28" s="241">
        <v>43198</v>
      </c>
      <c r="B28" s="242">
        <v>180159544</v>
      </c>
      <c r="C28" s="247">
        <v>12</v>
      </c>
      <c r="D28" s="246">
        <v>1739675</v>
      </c>
      <c r="E28" s="244"/>
      <c r="F28" s="242"/>
      <c r="G28" s="246"/>
      <c r="H28" s="245"/>
      <c r="I28" s="245"/>
      <c r="J28" s="246"/>
      <c r="K28" s="138"/>
      <c r="L28" s="138"/>
      <c r="M28" s="138"/>
      <c r="N28" s="138"/>
      <c r="O28" s="138"/>
      <c r="P28" s="138"/>
      <c r="Q28" s="138"/>
    </row>
    <row r="29" spans="1:17" s="134" customFormat="1" x14ac:dyDescent="0.25">
      <c r="A29" s="241">
        <v>43202</v>
      </c>
      <c r="B29" s="242">
        <v>180160003</v>
      </c>
      <c r="C29" s="247">
        <v>10</v>
      </c>
      <c r="D29" s="246">
        <v>1060413</v>
      </c>
      <c r="E29" s="244"/>
      <c r="F29" s="242"/>
      <c r="G29" s="246"/>
      <c r="H29" s="245"/>
      <c r="I29" s="245"/>
      <c r="J29" s="246"/>
      <c r="K29" s="138"/>
      <c r="L29" s="138"/>
      <c r="M29" s="138"/>
      <c r="N29" s="138"/>
      <c r="O29" s="138"/>
      <c r="P29" s="138"/>
      <c r="Q29" s="138"/>
    </row>
    <row r="30" spans="1:17" s="134" customFormat="1" x14ac:dyDescent="0.25">
      <c r="A30" s="241">
        <v>43205</v>
      </c>
      <c r="B30" s="242">
        <v>180160356</v>
      </c>
      <c r="C30" s="247">
        <v>8</v>
      </c>
      <c r="D30" s="246">
        <v>1013688</v>
      </c>
      <c r="E30" s="244"/>
      <c r="F30" s="242"/>
      <c r="G30" s="246"/>
      <c r="H30" s="245"/>
      <c r="I30" s="245"/>
      <c r="J30" s="246"/>
      <c r="K30" s="138"/>
      <c r="L30" s="138"/>
      <c r="M30" s="138"/>
      <c r="N30" s="138"/>
      <c r="O30" s="138"/>
      <c r="P30" s="138"/>
      <c r="Q30" s="138"/>
    </row>
    <row r="31" spans="1:17" s="134" customFormat="1" x14ac:dyDescent="0.25">
      <c r="A31" s="241">
        <v>43208</v>
      </c>
      <c r="B31" s="242"/>
      <c r="C31" s="247"/>
      <c r="D31" s="246"/>
      <c r="E31" s="244">
        <v>180042098</v>
      </c>
      <c r="F31" s="242">
        <v>9</v>
      </c>
      <c r="G31" s="246">
        <v>1209425</v>
      </c>
      <c r="H31" s="245"/>
      <c r="I31" s="245"/>
      <c r="J31" s="246"/>
      <c r="K31" s="138"/>
      <c r="L31" s="138"/>
      <c r="M31" s="138"/>
      <c r="N31" s="138"/>
      <c r="O31" s="138"/>
      <c r="P31" s="138"/>
      <c r="Q31" s="138"/>
    </row>
    <row r="32" spans="1:17" s="134" customFormat="1" x14ac:dyDescent="0.25">
      <c r="A32" s="241">
        <v>43209</v>
      </c>
      <c r="B32" s="242">
        <v>180160840</v>
      </c>
      <c r="C32" s="247">
        <v>19</v>
      </c>
      <c r="D32" s="246">
        <v>2200625</v>
      </c>
      <c r="E32" s="244"/>
      <c r="F32" s="242"/>
      <c r="G32" s="246"/>
      <c r="H32" s="245"/>
      <c r="I32" s="245">
        <v>4804976</v>
      </c>
      <c r="J32" s="246" t="s">
        <v>17</v>
      </c>
      <c r="K32" s="138"/>
      <c r="L32" s="138"/>
      <c r="M32" s="138"/>
      <c r="N32" s="138"/>
      <c r="O32" s="138"/>
      <c r="P32" s="138"/>
      <c r="Q32" s="138"/>
    </row>
    <row r="33" spans="1:17" s="134" customFormat="1" x14ac:dyDescent="0.25">
      <c r="A33" s="241">
        <v>43212</v>
      </c>
      <c r="B33" s="242">
        <v>180161136</v>
      </c>
      <c r="C33" s="247">
        <v>16</v>
      </c>
      <c r="D33" s="246">
        <v>1822013</v>
      </c>
      <c r="E33" s="244"/>
      <c r="F33" s="242"/>
      <c r="G33" s="246"/>
      <c r="H33" s="245"/>
      <c r="I33" s="245">
        <v>1822013</v>
      </c>
      <c r="J33" s="246" t="s">
        <v>17</v>
      </c>
      <c r="K33" s="138"/>
      <c r="L33" s="138"/>
      <c r="M33" s="138"/>
      <c r="N33" s="138"/>
      <c r="O33" s="138"/>
      <c r="P33" s="138"/>
      <c r="Q33" s="138"/>
    </row>
    <row r="34" spans="1:17" s="134" customFormat="1" x14ac:dyDescent="0.25">
      <c r="A34" s="241">
        <v>43216</v>
      </c>
      <c r="B34" s="242">
        <v>180161567</v>
      </c>
      <c r="C34" s="247">
        <v>5</v>
      </c>
      <c r="D34" s="246">
        <v>484050</v>
      </c>
      <c r="E34" s="244">
        <v>180042323</v>
      </c>
      <c r="F34" s="242">
        <v>6</v>
      </c>
      <c r="G34" s="246">
        <v>1264113</v>
      </c>
      <c r="H34" s="245"/>
      <c r="I34" s="245"/>
      <c r="J34" s="246"/>
      <c r="K34" s="138"/>
      <c r="L34" s="138"/>
      <c r="M34" s="138"/>
      <c r="N34" s="138"/>
      <c r="O34" s="138"/>
      <c r="P34" s="138"/>
      <c r="Q34" s="138"/>
    </row>
    <row r="35" spans="1:17" s="134" customFormat="1" x14ac:dyDescent="0.25">
      <c r="A35" s="241">
        <v>43219</v>
      </c>
      <c r="B35" s="242">
        <v>180161943</v>
      </c>
      <c r="C35" s="247">
        <v>24</v>
      </c>
      <c r="D35" s="246">
        <v>2937725</v>
      </c>
      <c r="E35" s="244"/>
      <c r="F35" s="242"/>
      <c r="G35" s="246"/>
      <c r="H35" s="245"/>
      <c r="I35" s="245">
        <v>2157662</v>
      </c>
      <c r="J35" s="246" t="s">
        <v>17</v>
      </c>
      <c r="K35" s="138"/>
      <c r="L35" s="138"/>
      <c r="M35" s="138"/>
      <c r="N35" s="138"/>
      <c r="O35" s="138"/>
      <c r="P35" s="138"/>
      <c r="Q35" s="138"/>
    </row>
    <row r="36" spans="1:17" s="134" customFormat="1" x14ac:dyDescent="0.25">
      <c r="A36" s="241">
        <v>43223</v>
      </c>
      <c r="B36" s="242">
        <v>180162345</v>
      </c>
      <c r="C36" s="247">
        <v>10</v>
      </c>
      <c r="D36" s="246">
        <v>1056125</v>
      </c>
      <c r="E36" s="244">
        <v>180042634</v>
      </c>
      <c r="F36" s="242">
        <v>9</v>
      </c>
      <c r="G36" s="246">
        <v>973000</v>
      </c>
      <c r="H36" s="245"/>
      <c r="I36" s="245"/>
      <c r="J36" s="246"/>
      <c r="K36" s="138"/>
      <c r="L36" s="138"/>
      <c r="M36" s="138"/>
      <c r="N36" s="138"/>
      <c r="O36" s="138"/>
      <c r="P36" s="138"/>
      <c r="Q36" s="138"/>
    </row>
    <row r="37" spans="1:17" s="134" customFormat="1" x14ac:dyDescent="0.25">
      <c r="A37" s="241">
        <v>43226</v>
      </c>
      <c r="B37" s="242">
        <v>180162759</v>
      </c>
      <c r="C37" s="247">
        <v>9</v>
      </c>
      <c r="D37" s="246">
        <v>823988</v>
      </c>
      <c r="E37" s="244"/>
      <c r="F37" s="242"/>
      <c r="G37" s="246"/>
      <c r="H37" s="245"/>
      <c r="I37" s="245"/>
      <c r="J37" s="246"/>
      <c r="K37" s="138"/>
      <c r="L37" s="138"/>
      <c r="M37" s="138"/>
      <c r="N37" s="138"/>
      <c r="O37" s="138"/>
      <c r="P37" s="138"/>
      <c r="Q37" s="138"/>
    </row>
    <row r="38" spans="1:17" s="134" customFormat="1" x14ac:dyDescent="0.25">
      <c r="A38" s="241">
        <v>43230</v>
      </c>
      <c r="B38" s="242">
        <v>180163170</v>
      </c>
      <c r="C38" s="247">
        <v>18</v>
      </c>
      <c r="D38" s="246">
        <v>1976975</v>
      </c>
      <c r="E38" s="244"/>
      <c r="F38" s="242"/>
      <c r="G38" s="246"/>
      <c r="H38" s="245"/>
      <c r="I38" s="245"/>
      <c r="J38" s="246"/>
      <c r="K38" s="138"/>
      <c r="L38" s="138"/>
      <c r="M38" s="138"/>
      <c r="N38" s="138"/>
      <c r="O38" s="138"/>
      <c r="P38" s="138"/>
      <c r="Q38" s="138"/>
    </row>
    <row r="39" spans="1:17" s="134" customFormat="1" x14ac:dyDescent="0.25">
      <c r="A39" s="241">
        <v>43233</v>
      </c>
      <c r="B39" s="242">
        <v>180163593</v>
      </c>
      <c r="C39" s="247">
        <v>4</v>
      </c>
      <c r="D39" s="246">
        <v>473900</v>
      </c>
      <c r="E39" s="244"/>
      <c r="F39" s="242"/>
      <c r="G39" s="246"/>
      <c r="H39" s="245"/>
      <c r="I39" s="245"/>
      <c r="J39" s="246"/>
      <c r="K39" s="138"/>
      <c r="L39" s="138"/>
      <c r="M39" s="138"/>
      <c r="N39" s="138"/>
      <c r="O39" s="138"/>
      <c r="P39" s="138"/>
      <c r="Q39" s="138"/>
    </row>
    <row r="40" spans="1:17" s="134" customFormat="1" x14ac:dyDescent="0.25">
      <c r="A40" s="241">
        <v>43235</v>
      </c>
      <c r="B40" s="242"/>
      <c r="C40" s="247"/>
      <c r="D40" s="246"/>
      <c r="E40" s="244">
        <v>180042929</v>
      </c>
      <c r="F40" s="242">
        <v>7</v>
      </c>
      <c r="G40" s="246">
        <v>793795</v>
      </c>
      <c r="H40" s="245"/>
      <c r="I40" s="245">
        <v>2564013</v>
      </c>
      <c r="J40" s="246" t="s">
        <v>17</v>
      </c>
      <c r="K40" s="138"/>
      <c r="L40" s="138"/>
      <c r="M40" s="138"/>
      <c r="N40" s="138"/>
      <c r="O40" s="138"/>
      <c r="P40" s="138"/>
      <c r="Q40" s="138"/>
    </row>
    <row r="41" spans="1:17" s="134" customFormat="1" x14ac:dyDescent="0.25">
      <c r="A41" s="241">
        <v>43237</v>
      </c>
      <c r="B41" s="242">
        <v>180164054</v>
      </c>
      <c r="C41" s="247">
        <v>6</v>
      </c>
      <c r="D41" s="246">
        <v>525875</v>
      </c>
      <c r="E41" s="244"/>
      <c r="F41" s="242"/>
      <c r="G41" s="246"/>
      <c r="H41" s="245"/>
      <c r="I41" s="245"/>
      <c r="J41" s="246"/>
      <c r="K41" s="138"/>
      <c r="L41" s="138"/>
      <c r="M41" s="138"/>
      <c r="N41" s="138"/>
      <c r="O41" s="138"/>
      <c r="P41" s="138"/>
      <c r="Q41" s="138"/>
    </row>
    <row r="42" spans="1:17" s="134" customFormat="1" x14ac:dyDescent="0.25">
      <c r="A42" s="241">
        <v>43240</v>
      </c>
      <c r="B42" s="242">
        <v>180164465</v>
      </c>
      <c r="C42" s="247">
        <v>12</v>
      </c>
      <c r="D42" s="246">
        <v>1212138</v>
      </c>
      <c r="E42" s="244"/>
      <c r="F42" s="242"/>
      <c r="G42" s="246"/>
      <c r="H42" s="245"/>
      <c r="I42" s="245"/>
      <c r="J42" s="246"/>
      <c r="K42" s="138"/>
      <c r="L42" s="138"/>
      <c r="M42" s="138"/>
      <c r="N42" s="138"/>
      <c r="O42" s="138"/>
      <c r="P42" s="138"/>
      <c r="Q42" s="138"/>
    </row>
    <row r="43" spans="1:17" s="134" customFormat="1" x14ac:dyDescent="0.25">
      <c r="A43" s="241">
        <v>43244</v>
      </c>
      <c r="B43" s="242">
        <v>180164951</v>
      </c>
      <c r="C43" s="247">
        <v>10</v>
      </c>
      <c r="D43" s="246">
        <v>1275138</v>
      </c>
      <c r="E43" s="244">
        <v>180043233</v>
      </c>
      <c r="F43" s="242">
        <v>10</v>
      </c>
      <c r="G43" s="246">
        <v>924438</v>
      </c>
      <c r="H43" s="245"/>
      <c r="I43" s="245">
        <v>2088688</v>
      </c>
      <c r="J43" s="246" t="s">
        <v>17</v>
      </c>
      <c r="K43" s="138"/>
      <c r="L43" s="138"/>
      <c r="M43" s="138"/>
      <c r="N43" s="138"/>
      <c r="O43" s="138"/>
      <c r="P43" s="138"/>
      <c r="Q43" s="138"/>
    </row>
    <row r="44" spans="1:17" s="134" customFormat="1" x14ac:dyDescent="0.25">
      <c r="A44" s="241">
        <v>43247</v>
      </c>
      <c r="B44" s="242">
        <v>180165381</v>
      </c>
      <c r="C44" s="247">
        <v>10</v>
      </c>
      <c r="D44" s="246">
        <v>994963</v>
      </c>
      <c r="E44" s="244"/>
      <c r="F44" s="242"/>
      <c r="G44" s="246"/>
      <c r="H44" s="245"/>
      <c r="I44" s="245"/>
      <c r="J44" s="246"/>
      <c r="K44" s="138"/>
      <c r="L44" s="138"/>
      <c r="M44" s="138"/>
      <c r="N44" s="138"/>
      <c r="O44" s="138"/>
      <c r="P44" s="138"/>
      <c r="Q44" s="138"/>
    </row>
    <row r="45" spans="1:17" s="134" customFormat="1" x14ac:dyDescent="0.25">
      <c r="A45" s="241">
        <v>43250</v>
      </c>
      <c r="B45" s="242"/>
      <c r="C45" s="247"/>
      <c r="D45" s="246"/>
      <c r="E45" s="244">
        <v>180043443</v>
      </c>
      <c r="F45" s="242">
        <v>12</v>
      </c>
      <c r="G45" s="246">
        <v>1498875</v>
      </c>
      <c r="H45" s="245"/>
      <c r="I45" s="245"/>
      <c r="J45" s="246"/>
      <c r="K45" s="138"/>
      <c r="L45" s="138"/>
      <c r="M45" s="138"/>
      <c r="N45" s="138"/>
      <c r="O45" s="138"/>
      <c r="P45" s="138"/>
      <c r="Q45" s="138"/>
    </row>
    <row r="46" spans="1:17" s="134" customFormat="1" x14ac:dyDescent="0.25">
      <c r="A46" s="241">
        <v>43251</v>
      </c>
      <c r="B46" s="242">
        <v>180165995</v>
      </c>
      <c r="C46" s="247">
        <v>9</v>
      </c>
      <c r="D46" s="246">
        <v>998288</v>
      </c>
      <c r="E46" s="244">
        <v>180043747</v>
      </c>
      <c r="F46" s="242">
        <v>8</v>
      </c>
      <c r="G46" s="246">
        <v>907550</v>
      </c>
      <c r="H46" s="245"/>
      <c r="I46" s="245"/>
      <c r="J46" s="246"/>
      <c r="K46" s="138"/>
      <c r="L46" s="138"/>
      <c r="M46" s="138"/>
      <c r="N46" s="138"/>
      <c r="O46" s="138"/>
      <c r="P46" s="138"/>
      <c r="Q46" s="138"/>
    </row>
    <row r="47" spans="1:17" s="134" customFormat="1" x14ac:dyDescent="0.25">
      <c r="A47" s="241">
        <v>43258</v>
      </c>
      <c r="B47" s="242">
        <v>180167245</v>
      </c>
      <c r="C47" s="247">
        <v>9</v>
      </c>
      <c r="D47" s="246">
        <v>1112388</v>
      </c>
      <c r="E47" s="244"/>
      <c r="F47" s="242"/>
      <c r="G47" s="246"/>
      <c r="H47" s="245"/>
      <c r="I47" s="245">
        <v>699419</v>
      </c>
      <c r="J47" s="246" t="s">
        <v>17</v>
      </c>
      <c r="K47" s="138"/>
      <c r="L47" s="138"/>
      <c r="M47" s="138"/>
      <c r="N47" s="138"/>
      <c r="O47" s="138"/>
      <c r="P47" s="138"/>
      <c r="Q47" s="138"/>
    </row>
    <row r="48" spans="1:17" s="134" customFormat="1" x14ac:dyDescent="0.25">
      <c r="A48" s="241">
        <v>43261</v>
      </c>
      <c r="B48" s="242">
        <v>180167831</v>
      </c>
      <c r="C48" s="247">
        <v>5</v>
      </c>
      <c r="D48" s="246">
        <v>575575</v>
      </c>
      <c r="E48" s="244">
        <v>180043995</v>
      </c>
      <c r="F48" s="242">
        <v>5</v>
      </c>
      <c r="G48" s="246">
        <v>537250</v>
      </c>
      <c r="H48" s="245"/>
      <c r="I48" s="245"/>
      <c r="J48" s="246"/>
      <c r="K48" s="138"/>
      <c r="L48" s="138"/>
      <c r="M48" s="138"/>
      <c r="N48" s="138"/>
      <c r="O48" s="138"/>
      <c r="P48" s="138"/>
      <c r="Q48" s="138"/>
    </row>
    <row r="49" spans="1:17" s="134" customFormat="1" x14ac:dyDescent="0.25">
      <c r="A49" s="241">
        <v>43283</v>
      </c>
      <c r="B49" s="242">
        <v>180168518</v>
      </c>
      <c r="C49" s="247">
        <v>1</v>
      </c>
      <c r="D49" s="246">
        <v>104038</v>
      </c>
      <c r="E49" s="244">
        <v>180044085</v>
      </c>
      <c r="F49" s="242">
        <v>2</v>
      </c>
      <c r="G49" s="246">
        <v>229075</v>
      </c>
      <c r="H49" s="245"/>
      <c r="I49" s="245"/>
      <c r="J49" s="246"/>
      <c r="K49" s="138"/>
      <c r="L49" s="138"/>
      <c r="M49" s="138"/>
      <c r="N49" s="138"/>
      <c r="O49" s="138"/>
      <c r="P49" s="138"/>
      <c r="Q49" s="138"/>
    </row>
    <row r="50" spans="1:17" s="134" customFormat="1" x14ac:dyDescent="0.25">
      <c r="A50" s="241">
        <v>43286</v>
      </c>
      <c r="B50" s="242">
        <v>180168790</v>
      </c>
      <c r="C50" s="247">
        <v>1</v>
      </c>
      <c r="D50" s="246">
        <v>122150</v>
      </c>
      <c r="E50" s="244"/>
      <c r="F50" s="242"/>
      <c r="G50" s="246"/>
      <c r="H50" s="245"/>
      <c r="I50" s="245"/>
      <c r="J50" s="246"/>
      <c r="K50" s="138"/>
      <c r="L50" s="138"/>
      <c r="M50" s="138"/>
      <c r="N50" s="138"/>
      <c r="O50" s="138"/>
      <c r="P50" s="138"/>
      <c r="Q50" s="138"/>
    </row>
    <row r="51" spans="1:17" s="134" customFormat="1" x14ac:dyDescent="0.25">
      <c r="A51" s="241">
        <v>43289</v>
      </c>
      <c r="B51" s="242">
        <v>180169041</v>
      </c>
      <c r="C51" s="247">
        <v>6</v>
      </c>
      <c r="D51" s="246">
        <v>535763</v>
      </c>
      <c r="E51" s="244"/>
      <c r="F51" s="242"/>
      <c r="G51" s="246"/>
      <c r="H51" s="245"/>
      <c r="I51" s="245"/>
      <c r="J51" s="246"/>
      <c r="K51" s="138"/>
      <c r="L51" s="138"/>
      <c r="M51" s="138"/>
      <c r="N51" s="138"/>
      <c r="O51" s="138"/>
      <c r="P51" s="138"/>
      <c r="Q51" s="138"/>
    </row>
    <row r="52" spans="1:17" s="134" customFormat="1" x14ac:dyDescent="0.25">
      <c r="A52" s="241">
        <v>43293</v>
      </c>
      <c r="B52" s="242">
        <v>180169459</v>
      </c>
      <c r="C52" s="247">
        <v>2</v>
      </c>
      <c r="D52" s="246">
        <v>229075</v>
      </c>
      <c r="E52" s="244"/>
      <c r="F52" s="242"/>
      <c r="G52" s="246"/>
      <c r="H52" s="245"/>
      <c r="I52" s="245"/>
      <c r="J52" s="246"/>
      <c r="K52" s="138"/>
      <c r="L52" s="138"/>
      <c r="M52" s="138"/>
      <c r="N52" s="138"/>
      <c r="O52" s="138"/>
      <c r="P52" s="138"/>
      <c r="Q52" s="138"/>
    </row>
    <row r="53" spans="1:17" s="134" customFormat="1" x14ac:dyDescent="0.25">
      <c r="A53" s="241">
        <v>43296</v>
      </c>
      <c r="B53" s="242">
        <v>180169720</v>
      </c>
      <c r="C53" s="247">
        <v>20</v>
      </c>
      <c r="D53" s="246">
        <v>1952213</v>
      </c>
      <c r="E53" s="244">
        <v>180044372</v>
      </c>
      <c r="F53" s="242">
        <v>2</v>
      </c>
      <c r="G53" s="246">
        <v>172375</v>
      </c>
      <c r="H53" s="245"/>
      <c r="I53" s="245">
        <v>2752489</v>
      </c>
      <c r="J53" s="246" t="s">
        <v>17</v>
      </c>
      <c r="K53" s="138"/>
      <c r="L53" s="138"/>
      <c r="M53" s="138"/>
      <c r="N53" s="138"/>
      <c r="O53" s="138"/>
      <c r="P53" s="138"/>
      <c r="Q53" s="138"/>
    </row>
    <row r="54" spans="1:17" s="134" customFormat="1" x14ac:dyDescent="0.25">
      <c r="A54" s="241">
        <v>43300</v>
      </c>
      <c r="B54" s="242">
        <v>180170052</v>
      </c>
      <c r="C54" s="247">
        <v>6</v>
      </c>
      <c r="D54" s="246">
        <v>421400</v>
      </c>
      <c r="E54" s="244"/>
      <c r="F54" s="242"/>
      <c r="G54" s="246"/>
      <c r="H54" s="245"/>
      <c r="I54" s="245"/>
      <c r="J54" s="246"/>
      <c r="K54" s="138"/>
      <c r="L54" s="138"/>
      <c r="M54" s="138"/>
      <c r="N54" s="138"/>
      <c r="O54" s="138"/>
      <c r="P54" s="138"/>
      <c r="Q54" s="138"/>
    </row>
    <row r="55" spans="1:17" s="134" customFormat="1" x14ac:dyDescent="0.25">
      <c r="A55" s="241">
        <v>43303</v>
      </c>
      <c r="B55" s="242">
        <v>180170282</v>
      </c>
      <c r="C55" s="247">
        <v>2</v>
      </c>
      <c r="D55" s="246">
        <v>211050</v>
      </c>
      <c r="E55" s="244"/>
      <c r="F55" s="242"/>
      <c r="G55" s="246"/>
      <c r="H55" s="245"/>
      <c r="I55" s="245"/>
      <c r="J55" s="246"/>
      <c r="K55" s="138"/>
      <c r="L55" s="138"/>
      <c r="M55" s="138"/>
      <c r="N55" s="138"/>
      <c r="O55" s="138"/>
      <c r="P55" s="138"/>
      <c r="Q55" s="138"/>
    </row>
    <row r="56" spans="1:17" s="134" customFormat="1" x14ac:dyDescent="0.25">
      <c r="A56" s="241">
        <v>43307</v>
      </c>
      <c r="B56" s="242">
        <v>180170617</v>
      </c>
      <c r="C56" s="247">
        <v>4</v>
      </c>
      <c r="D56" s="246">
        <v>432425</v>
      </c>
      <c r="E56" s="244"/>
      <c r="F56" s="242"/>
      <c r="G56" s="246"/>
      <c r="H56" s="245"/>
      <c r="I56" s="245"/>
      <c r="J56" s="246"/>
      <c r="K56" s="138"/>
      <c r="L56" s="138"/>
      <c r="M56" s="138"/>
      <c r="N56" s="138"/>
      <c r="O56" s="138"/>
      <c r="P56" s="138"/>
      <c r="Q56" s="138"/>
    </row>
    <row r="57" spans="1:17" s="134" customFormat="1" x14ac:dyDescent="0.25">
      <c r="A57" s="241">
        <v>43309</v>
      </c>
      <c r="B57" s="242"/>
      <c r="C57" s="247"/>
      <c r="D57" s="246"/>
      <c r="E57" s="244">
        <v>180044553</v>
      </c>
      <c r="F57" s="242">
        <v>12</v>
      </c>
      <c r="G57" s="246">
        <v>1436838</v>
      </c>
      <c r="H57" s="245"/>
      <c r="I57" s="245"/>
      <c r="J57" s="246"/>
      <c r="K57" s="138"/>
      <c r="L57" s="138"/>
      <c r="M57" s="138"/>
      <c r="N57" s="138"/>
      <c r="O57" s="138"/>
      <c r="P57" s="138"/>
      <c r="Q57" s="138"/>
    </row>
    <row r="58" spans="1:17" s="134" customFormat="1" x14ac:dyDescent="0.25">
      <c r="A58" s="241">
        <v>43310</v>
      </c>
      <c r="B58" s="242">
        <v>180170887</v>
      </c>
      <c r="C58" s="247">
        <v>2</v>
      </c>
      <c r="D58" s="246">
        <v>233538</v>
      </c>
      <c r="E58" s="244"/>
      <c r="F58" s="242"/>
      <c r="G58" s="246"/>
      <c r="H58" s="245"/>
      <c r="I58" s="245"/>
      <c r="J58" s="246"/>
      <c r="K58" s="138"/>
      <c r="L58" s="138"/>
      <c r="M58" s="138"/>
      <c r="N58" s="138"/>
      <c r="O58" s="138"/>
      <c r="P58" s="138"/>
      <c r="Q58" s="138"/>
    </row>
    <row r="59" spans="1:17" s="134" customFormat="1" x14ac:dyDescent="0.25">
      <c r="A59" s="241">
        <v>43314</v>
      </c>
      <c r="B59" s="242">
        <v>180171245</v>
      </c>
      <c r="C59" s="247">
        <v>7</v>
      </c>
      <c r="D59" s="246">
        <v>861000</v>
      </c>
      <c r="E59" s="244"/>
      <c r="F59" s="242"/>
      <c r="G59" s="246"/>
      <c r="H59" s="245"/>
      <c r="I59" s="245">
        <v>550200</v>
      </c>
      <c r="J59" s="246" t="s">
        <v>17</v>
      </c>
      <c r="K59" s="138"/>
      <c r="L59" s="138"/>
      <c r="M59" s="138"/>
      <c r="N59" s="138"/>
      <c r="O59" s="138"/>
      <c r="P59" s="138"/>
      <c r="Q59" s="138"/>
    </row>
    <row r="60" spans="1:17" s="134" customFormat="1" x14ac:dyDescent="0.25">
      <c r="A60" s="241">
        <v>43321</v>
      </c>
      <c r="B60" s="242">
        <v>180171911</v>
      </c>
      <c r="C60" s="247">
        <v>4</v>
      </c>
      <c r="D60" s="246">
        <v>417025</v>
      </c>
      <c r="E60" s="244"/>
      <c r="F60" s="242"/>
      <c r="G60" s="246"/>
      <c r="H60" s="245"/>
      <c r="I60" s="245"/>
      <c r="J60" s="246"/>
      <c r="K60" s="138"/>
      <c r="L60" s="138"/>
      <c r="M60" s="138"/>
      <c r="N60" s="138"/>
      <c r="O60" s="138"/>
      <c r="P60" s="138"/>
      <c r="Q60" s="138"/>
    </row>
    <row r="61" spans="1:17" s="134" customFormat="1" x14ac:dyDescent="0.25">
      <c r="A61" s="241">
        <v>43335</v>
      </c>
      <c r="B61" s="242">
        <v>180173009</v>
      </c>
      <c r="C61" s="247">
        <v>11</v>
      </c>
      <c r="D61" s="246">
        <v>1115888</v>
      </c>
      <c r="E61" s="244"/>
      <c r="F61" s="242"/>
      <c r="G61" s="246"/>
      <c r="H61" s="245"/>
      <c r="I61" s="245"/>
      <c r="J61" s="246"/>
      <c r="K61" s="138"/>
      <c r="L61" s="138"/>
      <c r="M61" s="138"/>
      <c r="N61" s="138"/>
      <c r="O61" s="138"/>
      <c r="P61" s="138"/>
      <c r="Q61" s="138"/>
    </row>
    <row r="62" spans="1:17" s="134" customFormat="1" x14ac:dyDescent="0.25">
      <c r="A62" s="241">
        <v>43338</v>
      </c>
      <c r="B62" s="242">
        <v>180173239</v>
      </c>
      <c r="C62" s="247">
        <v>5</v>
      </c>
      <c r="D62" s="246">
        <v>503213</v>
      </c>
      <c r="E62" s="244"/>
      <c r="F62" s="242"/>
      <c r="G62" s="246"/>
      <c r="H62" s="245"/>
      <c r="I62" s="245">
        <v>2036126</v>
      </c>
      <c r="J62" s="246" t="s">
        <v>17</v>
      </c>
      <c r="K62" s="138"/>
      <c r="L62" s="138"/>
      <c r="M62" s="138"/>
      <c r="N62" s="138"/>
      <c r="O62" s="138"/>
      <c r="P62" s="138"/>
      <c r="Q62" s="138"/>
    </row>
    <row r="63" spans="1:17" s="134" customFormat="1" x14ac:dyDescent="0.25">
      <c r="A63" s="241">
        <v>43342</v>
      </c>
      <c r="B63" s="242">
        <v>180173614</v>
      </c>
      <c r="C63" s="247">
        <v>1</v>
      </c>
      <c r="D63" s="246">
        <v>156013</v>
      </c>
      <c r="E63" s="244"/>
      <c r="F63" s="242"/>
      <c r="G63" s="246"/>
      <c r="H63" s="245"/>
      <c r="I63" s="245"/>
      <c r="J63" s="246"/>
      <c r="K63" s="138"/>
      <c r="L63" s="138"/>
      <c r="M63" s="138"/>
      <c r="N63" s="138"/>
      <c r="O63" s="138"/>
      <c r="P63" s="138"/>
      <c r="Q63" s="138"/>
    </row>
    <row r="64" spans="1:17" s="134" customFormat="1" x14ac:dyDescent="0.25">
      <c r="A64" s="241">
        <v>43346</v>
      </c>
      <c r="B64" s="242"/>
      <c r="C64" s="247"/>
      <c r="D64" s="246"/>
      <c r="E64" s="244">
        <v>180045104</v>
      </c>
      <c r="F64" s="242">
        <v>6</v>
      </c>
      <c r="G64" s="246">
        <v>785400</v>
      </c>
      <c r="H64" s="245"/>
      <c r="I64" s="245"/>
      <c r="J64" s="246"/>
      <c r="K64" s="138"/>
      <c r="L64" s="138"/>
      <c r="M64" s="138"/>
      <c r="N64" s="138"/>
      <c r="O64" s="138"/>
      <c r="P64" s="138"/>
      <c r="Q64" s="138"/>
    </row>
    <row r="65" spans="1:17" s="134" customFormat="1" x14ac:dyDescent="0.25">
      <c r="A65" s="241">
        <v>43349</v>
      </c>
      <c r="B65" s="242">
        <v>180174159</v>
      </c>
      <c r="C65" s="247">
        <v>4</v>
      </c>
      <c r="D65" s="246">
        <v>379750</v>
      </c>
      <c r="E65" s="244"/>
      <c r="F65" s="242"/>
      <c r="G65" s="246"/>
      <c r="H65" s="245"/>
      <c r="I65" s="245"/>
      <c r="J65" s="246"/>
      <c r="K65" s="138"/>
      <c r="L65" s="138"/>
      <c r="M65" s="138"/>
      <c r="N65" s="138"/>
      <c r="O65" s="138"/>
      <c r="P65" s="138"/>
      <c r="Q65" s="138"/>
    </row>
    <row r="66" spans="1:17" s="134" customFormat="1" x14ac:dyDescent="0.25">
      <c r="A66" s="241">
        <v>43356</v>
      </c>
      <c r="B66" s="242">
        <v>180174743</v>
      </c>
      <c r="C66" s="247">
        <v>3</v>
      </c>
      <c r="D66" s="246">
        <v>348950</v>
      </c>
      <c r="E66" s="244"/>
      <c r="F66" s="242"/>
      <c r="G66" s="246"/>
      <c r="H66" s="245"/>
      <c r="I66" s="245"/>
      <c r="J66" s="246"/>
      <c r="K66" s="138"/>
      <c r="L66" s="138"/>
      <c r="M66" s="138"/>
      <c r="N66" s="138"/>
      <c r="O66" s="138"/>
      <c r="P66" s="138"/>
      <c r="Q66" s="138"/>
    </row>
    <row r="67" spans="1:17" s="134" customFormat="1" x14ac:dyDescent="0.25">
      <c r="A67" s="241">
        <v>43363</v>
      </c>
      <c r="B67" s="242">
        <v>180175341</v>
      </c>
      <c r="C67" s="247">
        <v>7</v>
      </c>
      <c r="D67" s="246">
        <v>608650</v>
      </c>
      <c r="E67" s="244"/>
      <c r="F67" s="242"/>
      <c r="G67" s="246"/>
      <c r="H67" s="245"/>
      <c r="I67" s="245">
        <v>707963</v>
      </c>
      <c r="J67" s="246" t="s">
        <v>17</v>
      </c>
      <c r="K67" s="138"/>
      <c r="L67" s="138"/>
      <c r="M67" s="138"/>
      <c r="N67" s="138"/>
      <c r="O67" s="138"/>
      <c r="P67" s="138"/>
      <c r="Q67" s="138"/>
    </row>
    <row r="68" spans="1:17" s="134" customFormat="1" x14ac:dyDescent="0.25">
      <c r="A68" s="241">
        <v>43370</v>
      </c>
      <c r="B68" s="242">
        <v>180175867</v>
      </c>
      <c r="C68" s="247">
        <v>3</v>
      </c>
      <c r="D68" s="246">
        <v>286038</v>
      </c>
      <c r="E68" s="244"/>
      <c r="F68" s="242"/>
      <c r="G68" s="246"/>
      <c r="H68" s="245"/>
      <c r="I68" s="245"/>
      <c r="J68" s="246"/>
      <c r="K68" s="138"/>
      <c r="L68" s="138"/>
      <c r="M68" s="138"/>
      <c r="N68" s="138"/>
      <c r="O68" s="138"/>
      <c r="P68" s="138"/>
      <c r="Q68" s="138"/>
    </row>
    <row r="69" spans="1:17" s="134" customFormat="1" x14ac:dyDescent="0.25">
      <c r="A69" s="241">
        <v>43372</v>
      </c>
      <c r="B69" s="242"/>
      <c r="C69" s="247"/>
      <c r="D69" s="246"/>
      <c r="E69" s="244">
        <v>180045497</v>
      </c>
      <c r="F69" s="242">
        <v>3</v>
      </c>
      <c r="G69" s="246">
        <v>274575</v>
      </c>
      <c r="H69" s="245"/>
      <c r="I69" s="245"/>
      <c r="J69" s="246"/>
      <c r="K69" s="138"/>
      <c r="L69" s="138"/>
      <c r="M69" s="138"/>
      <c r="N69" s="138"/>
      <c r="O69" s="138"/>
      <c r="P69" s="138"/>
      <c r="Q69" s="138"/>
    </row>
    <row r="70" spans="1:17" s="134" customFormat="1" x14ac:dyDescent="0.25">
      <c r="A70" s="241">
        <v>43373</v>
      </c>
      <c r="B70" s="242">
        <v>180176132</v>
      </c>
      <c r="C70" s="247">
        <v>5</v>
      </c>
      <c r="D70" s="246">
        <v>527188</v>
      </c>
      <c r="E70" s="244"/>
      <c r="F70" s="242"/>
      <c r="G70" s="246"/>
      <c r="H70" s="245"/>
      <c r="I70" s="245">
        <v>538651</v>
      </c>
      <c r="J70" s="246" t="s">
        <v>17</v>
      </c>
      <c r="K70" s="138"/>
      <c r="L70" s="138"/>
      <c r="M70" s="138"/>
      <c r="N70" s="138"/>
      <c r="O70" s="138"/>
      <c r="P70" s="138"/>
      <c r="Q70" s="138"/>
    </row>
    <row r="71" spans="1:17" s="134" customFormat="1" x14ac:dyDescent="0.25">
      <c r="A71" s="98">
        <v>43377</v>
      </c>
      <c r="B71" s="99">
        <v>180176449</v>
      </c>
      <c r="C71" s="100">
        <v>4</v>
      </c>
      <c r="D71" s="34">
        <v>553263</v>
      </c>
      <c r="E71" s="101"/>
      <c r="F71" s="99"/>
      <c r="G71" s="34"/>
      <c r="H71" s="102"/>
      <c r="I71" s="102"/>
      <c r="J71" s="34"/>
      <c r="K71" s="138"/>
      <c r="L71" s="138"/>
      <c r="M71" s="138"/>
      <c r="N71" s="138"/>
      <c r="O71" s="138"/>
      <c r="P71" s="138"/>
      <c r="Q71" s="138"/>
    </row>
    <row r="72" spans="1:17" s="134" customFormat="1" x14ac:dyDescent="0.25">
      <c r="A72" s="98">
        <v>43384</v>
      </c>
      <c r="B72" s="99">
        <v>180177022</v>
      </c>
      <c r="C72" s="100">
        <v>3</v>
      </c>
      <c r="D72" s="34">
        <v>364963</v>
      </c>
      <c r="E72" s="101"/>
      <c r="F72" s="99"/>
      <c r="G72" s="34"/>
      <c r="H72" s="102"/>
      <c r="I72" s="102"/>
      <c r="J72" s="34"/>
      <c r="K72" s="138"/>
      <c r="L72" s="138"/>
      <c r="M72" s="138"/>
      <c r="N72" s="138"/>
      <c r="O72" s="138"/>
      <c r="P72" s="138"/>
      <c r="Q72" s="138"/>
    </row>
    <row r="73" spans="1:17" s="134" customFormat="1" x14ac:dyDescent="0.25">
      <c r="A73" s="98">
        <v>43387</v>
      </c>
      <c r="B73" s="99">
        <v>180177254</v>
      </c>
      <c r="C73" s="100">
        <v>2</v>
      </c>
      <c r="D73" s="34">
        <v>191188</v>
      </c>
      <c r="E73" s="101">
        <v>180045708</v>
      </c>
      <c r="F73" s="99">
        <v>6</v>
      </c>
      <c r="G73" s="34">
        <v>626850</v>
      </c>
      <c r="H73" s="102"/>
      <c r="I73" s="102"/>
      <c r="J73" s="34"/>
      <c r="K73" s="138"/>
      <c r="L73" s="138"/>
      <c r="M73" s="138"/>
      <c r="N73" s="138"/>
      <c r="O73" s="138"/>
      <c r="P73" s="138"/>
      <c r="Q73" s="138"/>
    </row>
    <row r="74" spans="1:17" s="134" customFormat="1" x14ac:dyDescent="0.25">
      <c r="A74" s="98">
        <v>43391</v>
      </c>
      <c r="B74" s="99">
        <v>180177556</v>
      </c>
      <c r="C74" s="100">
        <v>1</v>
      </c>
      <c r="D74" s="34">
        <v>110075</v>
      </c>
      <c r="E74" s="101"/>
      <c r="F74" s="99"/>
      <c r="G74" s="34"/>
      <c r="H74" s="102"/>
      <c r="I74" s="102">
        <v>592639</v>
      </c>
      <c r="J74" s="34" t="s">
        <v>17</v>
      </c>
      <c r="K74" s="138"/>
      <c r="L74" s="138"/>
      <c r="M74" s="138"/>
      <c r="N74" s="138"/>
      <c r="O74" s="138"/>
      <c r="P74" s="138"/>
      <c r="Q74" s="138"/>
    </row>
    <row r="75" spans="1:17" s="134" customFormat="1" x14ac:dyDescent="0.25">
      <c r="A75" s="98"/>
      <c r="B75" s="99"/>
      <c r="C75" s="100"/>
      <c r="D75" s="34"/>
      <c r="E75" s="101"/>
      <c r="F75" s="99"/>
      <c r="G75" s="34"/>
      <c r="H75" s="102"/>
      <c r="I75" s="102"/>
      <c r="J75" s="34"/>
      <c r="K75" s="138"/>
      <c r="L75" s="138"/>
      <c r="M75" s="138"/>
      <c r="N75" s="138"/>
      <c r="O75" s="138"/>
      <c r="P75" s="138"/>
      <c r="Q75" s="138"/>
    </row>
    <row r="76" spans="1:17" x14ac:dyDescent="0.25">
      <c r="A76" s="4"/>
      <c r="B76" s="3"/>
      <c r="C76" s="40"/>
      <c r="D76" s="6"/>
      <c r="E76" s="7"/>
      <c r="F76" s="3"/>
      <c r="G76" s="6"/>
      <c r="H76" s="39"/>
      <c r="I76" s="39"/>
      <c r="J76" s="6"/>
      <c r="M76" s="37"/>
    </row>
    <row r="77" spans="1:17" x14ac:dyDescent="0.25">
      <c r="A77" s="4"/>
      <c r="B77" s="8" t="s">
        <v>11</v>
      </c>
      <c r="C77" s="77">
        <f>SUM(C8:C76)</f>
        <v>390</v>
      </c>
      <c r="D77" s="9"/>
      <c r="E77" s="8" t="s">
        <v>11</v>
      </c>
      <c r="F77" s="8">
        <f>SUM(F8:F76)</f>
        <v>115</v>
      </c>
      <c r="G77" s="5"/>
      <c r="H77" s="40"/>
      <c r="I77" s="40"/>
      <c r="J77" s="5"/>
      <c r="M77" s="37"/>
    </row>
    <row r="78" spans="1:17" x14ac:dyDescent="0.25">
      <c r="A78" s="4"/>
      <c r="B78" s="8"/>
      <c r="C78" s="77"/>
      <c r="D78" s="9"/>
      <c r="E78" s="8"/>
      <c r="F78" s="8"/>
      <c r="G78" s="32"/>
      <c r="H78" s="52"/>
      <c r="I78" s="40"/>
      <c r="J78" s="5"/>
      <c r="M78" s="37"/>
    </row>
    <row r="79" spans="1:17" x14ac:dyDescent="0.25">
      <c r="A79" s="10"/>
      <c r="B79" s="11"/>
      <c r="C79" s="40"/>
      <c r="D79" s="6"/>
      <c r="E79" s="8"/>
      <c r="F79" s="3"/>
      <c r="G79" s="411" t="s">
        <v>12</v>
      </c>
      <c r="H79" s="411"/>
      <c r="I79" s="39"/>
      <c r="J79" s="13">
        <f>SUM(D8:D76)</f>
        <v>43478065</v>
      </c>
      <c r="M79" s="37"/>
    </row>
    <row r="80" spans="1:17" x14ac:dyDescent="0.25">
      <c r="A80" s="4"/>
      <c r="B80" s="3"/>
      <c r="C80" s="40"/>
      <c r="D80" s="6"/>
      <c r="E80" s="7"/>
      <c r="F80" s="3"/>
      <c r="G80" s="411" t="s">
        <v>13</v>
      </c>
      <c r="H80" s="411"/>
      <c r="I80" s="39"/>
      <c r="J80" s="13">
        <f>SUM(G8:G76)</f>
        <v>13528197</v>
      </c>
      <c r="M80" s="37"/>
    </row>
    <row r="81" spans="1:13" x14ac:dyDescent="0.25">
      <c r="A81" s="14"/>
      <c r="B81" s="7"/>
      <c r="C81" s="40"/>
      <c r="D81" s="6"/>
      <c r="E81" s="7"/>
      <c r="F81" s="3"/>
      <c r="G81" s="411" t="s">
        <v>14</v>
      </c>
      <c r="H81" s="411"/>
      <c r="I81" s="41"/>
      <c r="J81" s="15">
        <f>J79-J80</f>
        <v>29949868</v>
      </c>
      <c r="M81" s="37"/>
    </row>
    <row r="82" spans="1:13" x14ac:dyDescent="0.25">
      <c r="A82" s="4"/>
      <c r="B82" s="16"/>
      <c r="C82" s="40"/>
      <c r="D82" s="17"/>
      <c r="E82" s="7"/>
      <c r="F82" s="3"/>
      <c r="G82" s="411" t="s">
        <v>15</v>
      </c>
      <c r="H82" s="411"/>
      <c r="I82" s="39"/>
      <c r="J82" s="13">
        <f>SUM(H8:H77)</f>
        <v>0</v>
      </c>
      <c r="M82" s="37"/>
    </row>
    <row r="83" spans="1:13" x14ac:dyDescent="0.25">
      <c r="A83" s="4"/>
      <c r="B83" s="16"/>
      <c r="C83" s="40"/>
      <c r="D83" s="17"/>
      <c r="E83" s="7"/>
      <c r="F83" s="3"/>
      <c r="G83" s="411" t="s">
        <v>16</v>
      </c>
      <c r="H83" s="411"/>
      <c r="I83" s="39"/>
      <c r="J83" s="13">
        <f>J81+J82</f>
        <v>29949868</v>
      </c>
      <c r="M83" s="37"/>
    </row>
    <row r="84" spans="1:13" x14ac:dyDescent="0.25">
      <c r="A84" s="4"/>
      <c r="B84" s="16"/>
      <c r="C84" s="40"/>
      <c r="D84" s="17"/>
      <c r="E84" s="7"/>
      <c r="F84" s="3"/>
      <c r="G84" s="411" t="s">
        <v>5</v>
      </c>
      <c r="H84" s="411"/>
      <c r="I84" s="39"/>
      <c r="J84" s="13">
        <f>SUM(I8:I77)</f>
        <v>29949868</v>
      </c>
      <c r="M84" s="37"/>
    </row>
    <row r="85" spans="1:13" x14ac:dyDescent="0.25">
      <c r="A85" s="4"/>
      <c r="B85" s="16"/>
      <c r="C85" s="40"/>
      <c r="D85" s="17"/>
      <c r="E85" s="7"/>
      <c r="F85" s="3"/>
      <c r="G85" s="411" t="s">
        <v>32</v>
      </c>
      <c r="H85" s="411"/>
      <c r="I85" s="40" t="str">
        <f>IF(J85&gt;0,"SALDO",IF(J85&lt;0,"PIUTANG",IF(J85=0,"LUNAS")))</f>
        <v>LUNAS</v>
      </c>
      <c r="J85" s="13">
        <f>J84-J83</f>
        <v>0</v>
      </c>
      <c r="M85" s="37"/>
    </row>
  </sheetData>
  <mergeCells count="15">
    <mergeCell ref="G85:H85"/>
    <mergeCell ref="G79:H79"/>
    <mergeCell ref="G80:H80"/>
    <mergeCell ref="G81:H81"/>
    <mergeCell ref="G82:H82"/>
    <mergeCell ref="G83:H83"/>
    <mergeCell ref="G84:H84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9"/>
  <dimension ref="A1:M37"/>
  <sheetViews>
    <sheetView workbookViewId="0">
      <pane ySplit="7" topLeftCell="A22" activePane="bottomLeft" state="frozen"/>
      <selection pane="bottomLeft" activeCell="E26" sqref="E26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70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1.5703125" bestFit="1" customWidth="1"/>
  </cols>
  <sheetData>
    <row r="1" spans="1:13" x14ac:dyDescent="0.25">
      <c r="A1" s="20" t="s">
        <v>0</v>
      </c>
      <c r="B1" s="20"/>
      <c r="C1" s="28" t="s">
        <v>73</v>
      </c>
      <c r="D1" s="20"/>
      <c r="E1" s="20"/>
      <c r="F1" s="405" t="s">
        <v>22</v>
      </c>
      <c r="G1" s="405"/>
      <c r="H1" s="405"/>
      <c r="I1" s="38" t="s">
        <v>76</v>
      </c>
      <c r="J1" s="20"/>
    </row>
    <row r="2" spans="1:13" x14ac:dyDescent="0.25">
      <c r="A2" s="20" t="s">
        <v>1</v>
      </c>
      <c r="B2" s="20"/>
      <c r="C2" s="28" t="s">
        <v>70</v>
      </c>
      <c r="D2" s="20"/>
      <c r="E2" s="20"/>
      <c r="F2" s="405" t="s">
        <v>21</v>
      </c>
      <c r="G2" s="405"/>
      <c r="H2" s="405"/>
      <c r="I2" s="38">
        <f>J37*-1</f>
        <v>2577375</v>
      </c>
      <c r="J2" s="20"/>
      <c r="L2" s="18"/>
      <c r="M2" s="18"/>
    </row>
    <row r="3" spans="1:13" s="233" customFormat="1" x14ac:dyDescent="0.25">
      <c r="A3" s="218" t="s">
        <v>115</v>
      </c>
      <c r="B3" s="218"/>
      <c r="C3" s="28" t="s">
        <v>128</v>
      </c>
      <c r="D3" s="218"/>
      <c r="E3" s="218"/>
      <c r="F3" s="265"/>
      <c r="G3" s="265"/>
      <c r="H3" s="265"/>
      <c r="I3" s="220"/>
      <c r="J3" s="218"/>
      <c r="L3" s="238"/>
      <c r="M3" s="238"/>
    </row>
    <row r="4" spans="1:13" x14ac:dyDescent="0.25">
      <c r="L4" s="238"/>
    </row>
    <row r="5" spans="1:13" ht="19.5" x14ac:dyDescent="0.25">
      <c r="A5" s="439"/>
      <c r="B5" s="439"/>
      <c r="C5" s="439"/>
      <c r="D5" s="439"/>
      <c r="E5" s="439"/>
      <c r="F5" s="439"/>
      <c r="G5" s="439"/>
      <c r="H5" s="439"/>
      <c r="I5" s="439"/>
      <c r="J5" s="440"/>
      <c r="L5" s="18"/>
    </row>
    <row r="6" spans="1:13" x14ac:dyDescent="0.25">
      <c r="A6" s="441" t="s">
        <v>2</v>
      </c>
      <c r="B6" s="443" t="s">
        <v>3</v>
      </c>
      <c r="C6" s="444"/>
      <c r="D6" s="444"/>
      <c r="E6" s="444"/>
      <c r="F6" s="444"/>
      <c r="G6" s="445"/>
      <c r="H6" s="416" t="s">
        <v>4</v>
      </c>
      <c r="I6" s="448" t="s">
        <v>5</v>
      </c>
      <c r="J6" s="420" t="s">
        <v>6</v>
      </c>
    </row>
    <row r="7" spans="1:13" x14ac:dyDescent="0.25">
      <c r="A7" s="442"/>
      <c r="B7" s="168" t="s">
        <v>7</v>
      </c>
      <c r="C7" s="24" t="s">
        <v>8</v>
      </c>
      <c r="D7" s="169" t="s">
        <v>9</v>
      </c>
      <c r="E7" s="168" t="s">
        <v>10</v>
      </c>
      <c r="F7" s="168" t="s">
        <v>8</v>
      </c>
      <c r="G7" s="169" t="s">
        <v>9</v>
      </c>
      <c r="H7" s="417"/>
      <c r="I7" s="449"/>
      <c r="J7" s="421"/>
    </row>
    <row r="8" spans="1:13" s="233" customFormat="1" x14ac:dyDescent="0.25">
      <c r="A8" s="241">
        <v>43143</v>
      </c>
      <c r="B8" s="242">
        <v>180153741</v>
      </c>
      <c r="C8" s="129">
        <v>16</v>
      </c>
      <c r="D8" s="246">
        <v>2064738</v>
      </c>
      <c r="E8" s="244">
        <v>180040333</v>
      </c>
      <c r="F8" s="242">
        <v>2</v>
      </c>
      <c r="G8" s="246">
        <v>318675</v>
      </c>
      <c r="H8" s="244"/>
      <c r="I8" s="245">
        <v>1746000</v>
      </c>
      <c r="J8" s="246" t="s">
        <v>78</v>
      </c>
      <c r="L8" s="238"/>
    </row>
    <row r="9" spans="1:13" s="233" customFormat="1" x14ac:dyDescent="0.25">
      <c r="A9" s="241">
        <v>43153</v>
      </c>
      <c r="B9" s="242">
        <v>180154665</v>
      </c>
      <c r="C9" s="129">
        <v>36</v>
      </c>
      <c r="D9" s="246">
        <v>4341313</v>
      </c>
      <c r="E9" s="244">
        <v>180040562</v>
      </c>
      <c r="F9" s="242">
        <v>3</v>
      </c>
      <c r="G9" s="246">
        <v>512663</v>
      </c>
      <c r="H9" s="244"/>
      <c r="I9" s="245"/>
      <c r="J9" s="246"/>
      <c r="L9" s="238"/>
    </row>
    <row r="10" spans="1:13" s="233" customFormat="1" x14ac:dyDescent="0.25">
      <c r="A10" s="241">
        <v>43158</v>
      </c>
      <c r="B10" s="242"/>
      <c r="C10" s="129"/>
      <c r="D10" s="246"/>
      <c r="E10" s="244">
        <v>180040694</v>
      </c>
      <c r="F10" s="242">
        <v>1</v>
      </c>
      <c r="G10" s="246">
        <v>-5000</v>
      </c>
      <c r="H10" s="244"/>
      <c r="I10" s="245"/>
      <c r="J10" s="246" t="s">
        <v>181</v>
      </c>
      <c r="L10" s="238"/>
    </row>
    <row r="11" spans="1:13" s="233" customFormat="1" x14ac:dyDescent="0.25">
      <c r="A11" s="241">
        <v>43163</v>
      </c>
      <c r="B11" s="242">
        <v>180155722</v>
      </c>
      <c r="C11" s="129">
        <v>48</v>
      </c>
      <c r="D11" s="246">
        <v>5446350</v>
      </c>
      <c r="E11" s="244">
        <v>180040801</v>
      </c>
      <c r="F11" s="242">
        <v>7</v>
      </c>
      <c r="G11" s="246">
        <v>795375</v>
      </c>
      <c r="H11" s="244"/>
      <c r="I11" s="245">
        <v>3830000</v>
      </c>
      <c r="J11" s="246" t="s">
        <v>17</v>
      </c>
      <c r="L11" s="238"/>
    </row>
    <row r="12" spans="1:13" s="233" customFormat="1" x14ac:dyDescent="0.25">
      <c r="A12" s="241"/>
      <c r="B12" s="242"/>
      <c r="C12" s="129"/>
      <c r="D12" s="246"/>
      <c r="E12" s="244"/>
      <c r="F12" s="242"/>
      <c r="G12" s="246"/>
      <c r="H12" s="244"/>
      <c r="I12" s="245">
        <v>4651000</v>
      </c>
      <c r="J12" s="246" t="s">
        <v>17</v>
      </c>
      <c r="L12" s="238"/>
    </row>
    <row r="13" spans="1:13" s="233" customFormat="1" x14ac:dyDescent="0.25">
      <c r="A13" s="241">
        <v>43172</v>
      </c>
      <c r="B13" s="242">
        <v>180156707</v>
      </c>
      <c r="C13" s="129">
        <v>48</v>
      </c>
      <c r="D13" s="246">
        <v>4860275</v>
      </c>
      <c r="E13" s="244">
        <v>180041044</v>
      </c>
      <c r="F13" s="242">
        <v>8</v>
      </c>
      <c r="G13" s="246">
        <v>962938</v>
      </c>
      <c r="H13" s="244"/>
      <c r="I13" s="245">
        <v>3898000</v>
      </c>
      <c r="J13" s="246" t="s">
        <v>17</v>
      </c>
      <c r="L13" s="238"/>
    </row>
    <row r="14" spans="1:13" s="233" customFormat="1" x14ac:dyDescent="0.25">
      <c r="A14" s="241">
        <v>43183</v>
      </c>
      <c r="B14" s="242">
        <v>180157905</v>
      </c>
      <c r="C14" s="129">
        <v>41</v>
      </c>
      <c r="D14" s="246">
        <v>4288550</v>
      </c>
      <c r="E14" s="244">
        <v>180041337</v>
      </c>
      <c r="F14" s="242">
        <v>6</v>
      </c>
      <c r="G14" s="246">
        <v>639275</v>
      </c>
      <c r="H14" s="244"/>
      <c r="I14" s="245">
        <v>3650000</v>
      </c>
      <c r="J14" s="246" t="s">
        <v>17</v>
      </c>
      <c r="L14" s="238"/>
    </row>
    <row r="15" spans="1:13" s="233" customFormat="1" x14ac:dyDescent="0.25">
      <c r="A15" s="241">
        <v>43215</v>
      </c>
      <c r="B15" s="242">
        <v>180159183</v>
      </c>
      <c r="C15" s="129">
        <v>64</v>
      </c>
      <c r="D15" s="246">
        <v>6653063</v>
      </c>
      <c r="E15" s="244">
        <v>180041676</v>
      </c>
      <c r="F15" s="242">
        <v>9</v>
      </c>
      <c r="G15" s="246">
        <v>1080800</v>
      </c>
      <c r="H15" s="244"/>
      <c r="I15" s="245">
        <v>5573000</v>
      </c>
      <c r="J15" s="246" t="s">
        <v>17</v>
      </c>
      <c r="L15" s="238"/>
    </row>
    <row r="16" spans="1:13" s="233" customFormat="1" x14ac:dyDescent="0.25">
      <c r="A16" s="241">
        <v>43205</v>
      </c>
      <c r="B16" s="242">
        <v>180160370</v>
      </c>
      <c r="C16" s="129">
        <v>51</v>
      </c>
      <c r="D16" s="246">
        <v>5532713</v>
      </c>
      <c r="E16" s="244">
        <v>180042017</v>
      </c>
      <c r="F16" s="242">
        <v>13</v>
      </c>
      <c r="G16" s="246">
        <v>1468775</v>
      </c>
      <c r="H16" s="244"/>
      <c r="I16" s="245">
        <v>4064000</v>
      </c>
      <c r="J16" s="246" t="s">
        <v>17</v>
      </c>
      <c r="L16" s="238"/>
    </row>
    <row r="17" spans="1:12" s="233" customFormat="1" x14ac:dyDescent="0.25">
      <c r="A17" s="241">
        <v>43215</v>
      </c>
      <c r="B17" s="242">
        <v>180161418</v>
      </c>
      <c r="C17" s="129">
        <v>47</v>
      </c>
      <c r="D17" s="246">
        <v>4712050</v>
      </c>
      <c r="E17" s="244">
        <v>180042293</v>
      </c>
      <c r="F17" s="242">
        <v>17</v>
      </c>
      <c r="G17" s="246">
        <v>1715263</v>
      </c>
      <c r="H17" s="244"/>
      <c r="I17" s="245">
        <v>2997000</v>
      </c>
      <c r="J17" s="246" t="s">
        <v>17</v>
      </c>
      <c r="L17" s="238"/>
    </row>
    <row r="18" spans="1:12" s="233" customFormat="1" x14ac:dyDescent="0.25">
      <c r="A18" s="241">
        <v>43224</v>
      </c>
      <c r="B18" s="242">
        <v>180162462</v>
      </c>
      <c r="C18" s="129">
        <v>56</v>
      </c>
      <c r="D18" s="246">
        <v>5447575</v>
      </c>
      <c r="E18" s="244">
        <v>180042533</v>
      </c>
      <c r="F18" s="242">
        <v>9</v>
      </c>
      <c r="G18" s="246">
        <v>952525</v>
      </c>
      <c r="H18" s="244"/>
      <c r="I18" s="245">
        <v>4495000</v>
      </c>
      <c r="J18" s="246" t="s">
        <v>17</v>
      </c>
      <c r="L18" s="238"/>
    </row>
    <row r="19" spans="1:12" s="233" customFormat="1" x14ac:dyDescent="0.25">
      <c r="A19" s="241">
        <v>43233</v>
      </c>
      <c r="B19" s="242">
        <v>180163541</v>
      </c>
      <c r="C19" s="129">
        <v>54</v>
      </c>
      <c r="D19" s="246">
        <v>5114988</v>
      </c>
      <c r="E19" s="244">
        <v>180042844</v>
      </c>
      <c r="F19" s="242">
        <v>4</v>
      </c>
      <c r="G19" s="246">
        <v>436188</v>
      </c>
      <c r="H19" s="244"/>
      <c r="I19" s="245">
        <v>4680000</v>
      </c>
      <c r="J19" s="246" t="s">
        <v>17</v>
      </c>
      <c r="L19" s="238"/>
    </row>
    <row r="20" spans="1:12" s="233" customFormat="1" x14ac:dyDescent="0.25">
      <c r="A20" s="241">
        <v>43245</v>
      </c>
      <c r="B20" s="242">
        <v>180165049</v>
      </c>
      <c r="C20" s="129">
        <v>45</v>
      </c>
      <c r="D20" s="246">
        <v>4478950</v>
      </c>
      <c r="E20" s="244">
        <v>180043255</v>
      </c>
      <c r="F20" s="242">
        <v>11</v>
      </c>
      <c r="G20" s="246">
        <v>1008438</v>
      </c>
      <c r="H20" s="244"/>
      <c r="I20" s="245">
        <v>3471000</v>
      </c>
      <c r="J20" s="246" t="s">
        <v>17</v>
      </c>
      <c r="L20" s="238"/>
    </row>
    <row r="21" spans="1:12" s="233" customFormat="1" x14ac:dyDescent="0.25">
      <c r="A21" s="241">
        <v>43313</v>
      </c>
      <c r="B21" s="242">
        <v>180171149</v>
      </c>
      <c r="C21" s="129">
        <v>12</v>
      </c>
      <c r="D21" s="246">
        <v>1258163</v>
      </c>
      <c r="E21" s="244">
        <v>180044611</v>
      </c>
      <c r="F21" s="242">
        <v>2</v>
      </c>
      <c r="G21" s="246">
        <v>170800</v>
      </c>
      <c r="H21" s="244"/>
      <c r="I21" s="245">
        <v>1088000</v>
      </c>
      <c r="J21" s="246" t="s">
        <v>17</v>
      </c>
      <c r="L21" s="238"/>
    </row>
    <row r="22" spans="1:12" s="233" customFormat="1" x14ac:dyDescent="0.25">
      <c r="A22" s="241">
        <v>43323</v>
      </c>
      <c r="B22" s="242">
        <v>180172067</v>
      </c>
      <c r="C22" s="129">
        <v>22</v>
      </c>
      <c r="D22" s="246">
        <v>2351038</v>
      </c>
      <c r="E22" s="244">
        <v>180044770</v>
      </c>
      <c r="F22" s="242">
        <v>2</v>
      </c>
      <c r="G22" s="246">
        <v>215075</v>
      </c>
      <c r="H22" s="244"/>
      <c r="I22" s="245">
        <v>2136000</v>
      </c>
      <c r="J22" s="246" t="s">
        <v>17</v>
      </c>
      <c r="L22" s="238"/>
    </row>
    <row r="23" spans="1:12" s="233" customFormat="1" x14ac:dyDescent="0.25">
      <c r="A23" s="241">
        <v>43333</v>
      </c>
      <c r="B23" s="242">
        <v>180172943</v>
      </c>
      <c r="C23" s="129">
        <v>17</v>
      </c>
      <c r="D23" s="246">
        <v>1757350</v>
      </c>
      <c r="E23" s="244">
        <v>180044936</v>
      </c>
      <c r="F23" s="242">
        <v>3</v>
      </c>
      <c r="G23" s="246">
        <v>222513</v>
      </c>
      <c r="H23" s="244"/>
      <c r="I23" s="245"/>
      <c r="J23" s="246"/>
      <c r="L23" s="238"/>
    </row>
    <row r="24" spans="1:12" s="233" customFormat="1" x14ac:dyDescent="0.25">
      <c r="A24" s="241">
        <v>43333</v>
      </c>
      <c r="B24" s="242">
        <v>180172950</v>
      </c>
      <c r="C24" s="129">
        <v>1</v>
      </c>
      <c r="D24" s="246">
        <v>115063</v>
      </c>
      <c r="E24" s="244"/>
      <c r="F24" s="242"/>
      <c r="G24" s="246"/>
      <c r="H24" s="244"/>
      <c r="I24" s="245">
        <v>1650000</v>
      </c>
      <c r="J24" s="246" t="s">
        <v>17</v>
      </c>
      <c r="L24" s="238"/>
    </row>
    <row r="25" spans="1:12" s="233" customFormat="1" x14ac:dyDescent="0.25">
      <c r="A25" s="241">
        <v>43384</v>
      </c>
      <c r="B25" s="242">
        <v>180177021</v>
      </c>
      <c r="C25" s="129">
        <v>39</v>
      </c>
      <c r="D25" s="246">
        <v>4181800</v>
      </c>
      <c r="E25" s="244">
        <v>180045670</v>
      </c>
      <c r="F25" s="242">
        <v>2</v>
      </c>
      <c r="G25" s="246">
        <v>178413</v>
      </c>
      <c r="H25" s="244"/>
      <c r="I25" s="245">
        <v>4005000</v>
      </c>
      <c r="J25" s="246" t="s">
        <v>17</v>
      </c>
      <c r="L25" s="238"/>
    </row>
    <row r="26" spans="1:12" s="233" customFormat="1" x14ac:dyDescent="0.25">
      <c r="A26" s="98">
        <v>43394</v>
      </c>
      <c r="B26" s="99">
        <v>180177761</v>
      </c>
      <c r="C26" s="253">
        <v>29</v>
      </c>
      <c r="D26" s="34">
        <v>2900275</v>
      </c>
      <c r="E26" s="101">
        <v>180045815</v>
      </c>
      <c r="F26" s="99">
        <v>3</v>
      </c>
      <c r="G26" s="34">
        <v>320163</v>
      </c>
      <c r="H26" s="101"/>
      <c r="I26" s="102"/>
      <c r="J26" s="34"/>
      <c r="L26" s="238"/>
    </row>
    <row r="27" spans="1:12" s="233" customFormat="1" x14ac:dyDescent="0.25">
      <c r="A27" s="98"/>
      <c r="B27" s="99"/>
      <c r="C27" s="253"/>
      <c r="D27" s="34"/>
      <c r="E27" s="101"/>
      <c r="F27" s="99"/>
      <c r="G27" s="34"/>
      <c r="H27" s="101"/>
      <c r="I27" s="102"/>
      <c r="J27" s="34"/>
      <c r="L27" s="238"/>
    </row>
    <row r="28" spans="1:12" x14ac:dyDescent="0.25">
      <c r="A28" s="4"/>
      <c r="B28" s="3"/>
      <c r="C28" s="26"/>
      <c r="D28" s="6"/>
      <c r="E28" s="7"/>
      <c r="F28" s="3"/>
      <c r="G28" s="6"/>
      <c r="H28" s="7"/>
      <c r="I28" s="39"/>
      <c r="J28" s="6"/>
    </row>
    <row r="29" spans="1:12" x14ac:dyDescent="0.25">
      <c r="A29" s="4"/>
      <c r="B29" s="8" t="s">
        <v>11</v>
      </c>
      <c r="C29" s="27">
        <f>SUM(C8:C28)</f>
        <v>626</v>
      </c>
      <c r="D29" s="9"/>
      <c r="E29" s="8" t="s">
        <v>11</v>
      </c>
      <c r="F29" s="8">
        <f>SUM(F8:F28)</f>
        <v>102</v>
      </c>
      <c r="G29" s="5"/>
      <c r="H29" s="3"/>
      <c r="I29" s="40"/>
      <c r="J29" s="5"/>
    </row>
    <row r="30" spans="1:12" x14ac:dyDescent="0.25">
      <c r="A30" s="4"/>
      <c r="B30" s="8"/>
      <c r="C30" s="27"/>
      <c r="D30" s="9"/>
      <c r="E30" s="8"/>
      <c r="F30" s="8"/>
      <c r="G30" s="32"/>
      <c r="H30" s="33"/>
      <c r="I30" s="40"/>
      <c r="J30" s="5"/>
    </row>
    <row r="31" spans="1:12" x14ac:dyDescent="0.25">
      <c r="A31" s="10"/>
      <c r="B31" s="11"/>
      <c r="C31" s="26"/>
      <c r="D31" s="6"/>
      <c r="E31" s="8"/>
      <c r="F31" s="3"/>
      <c r="G31" s="411" t="s">
        <v>12</v>
      </c>
      <c r="H31" s="411"/>
      <c r="I31" s="39"/>
      <c r="J31" s="13">
        <f>SUM(D8:D28)</f>
        <v>65504254</v>
      </c>
    </row>
    <row r="32" spans="1:12" x14ac:dyDescent="0.25">
      <c r="A32" s="4"/>
      <c r="B32" s="3"/>
      <c r="C32" s="26"/>
      <c r="D32" s="6"/>
      <c r="E32" s="7"/>
      <c r="F32" s="3"/>
      <c r="G32" s="411" t="s">
        <v>13</v>
      </c>
      <c r="H32" s="411"/>
      <c r="I32" s="39"/>
      <c r="J32" s="13">
        <f>SUM(G8:G28)</f>
        <v>10992879</v>
      </c>
    </row>
    <row r="33" spans="1:10" x14ac:dyDescent="0.25">
      <c r="A33" s="14"/>
      <c r="B33" s="7"/>
      <c r="C33" s="26"/>
      <c r="D33" s="6"/>
      <c r="E33" s="7"/>
      <c r="F33" s="3"/>
      <c r="G33" s="411" t="s">
        <v>14</v>
      </c>
      <c r="H33" s="411"/>
      <c r="I33" s="41"/>
      <c r="J33" s="15">
        <f>J31-J32</f>
        <v>54511375</v>
      </c>
    </row>
    <row r="34" spans="1:10" x14ac:dyDescent="0.25">
      <c r="A34" s="4"/>
      <c r="B34" s="16"/>
      <c r="C34" s="26"/>
      <c r="D34" s="17"/>
      <c r="E34" s="7"/>
      <c r="F34" s="3"/>
      <c r="G34" s="411" t="s">
        <v>15</v>
      </c>
      <c r="H34" s="411"/>
      <c r="I34" s="39"/>
      <c r="J34" s="13">
        <f>SUM(H8:H29)</f>
        <v>0</v>
      </c>
    </row>
    <row r="35" spans="1:10" x14ac:dyDescent="0.25">
      <c r="A35" s="4"/>
      <c r="B35" s="16"/>
      <c r="C35" s="26"/>
      <c r="D35" s="17"/>
      <c r="E35" s="7"/>
      <c r="F35" s="3"/>
      <c r="G35" s="411" t="s">
        <v>16</v>
      </c>
      <c r="H35" s="411"/>
      <c r="I35" s="39"/>
      <c r="J35" s="13">
        <f>J33+J34</f>
        <v>54511375</v>
      </c>
    </row>
    <row r="36" spans="1:10" x14ac:dyDescent="0.25">
      <c r="A36" s="4"/>
      <c r="B36" s="16"/>
      <c r="C36" s="26"/>
      <c r="D36" s="17"/>
      <c r="E36" s="7"/>
      <c r="F36" s="3"/>
      <c r="G36" s="411" t="s">
        <v>5</v>
      </c>
      <c r="H36" s="411"/>
      <c r="I36" s="39"/>
      <c r="J36" s="13">
        <f>SUM(I8:I29)</f>
        <v>51934000</v>
      </c>
    </row>
    <row r="37" spans="1:10" x14ac:dyDescent="0.25">
      <c r="A37" s="4"/>
      <c r="B37" s="16"/>
      <c r="C37" s="26"/>
      <c r="D37" s="17"/>
      <c r="E37" s="7"/>
      <c r="F37" s="3"/>
      <c r="G37" s="411" t="s">
        <v>32</v>
      </c>
      <c r="H37" s="411"/>
      <c r="I37" s="40" t="str">
        <f>IF(J37&gt;0,"SALDO",IF(J37&lt;0,"PIUTANG",IF(J37=0,"LUNAS")))</f>
        <v>PIUTANG</v>
      </c>
      <c r="J37" s="13">
        <f>J36-J35</f>
        <v>-2577375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7:H37"/>
    <mergeCell ref="G31:H31"/>
    <mergeCell ref="G32:H32"/>
    <mergeCell ref="G33:H33"/>
    <mergeCell ref="G34:H34"/>
    <mergeCell ref="G35:H35"/>
    <mergeCell ref="G36:H36"/>
  </mergeCells>
  <pageMargins left="0.7" right="0.7" top="0.75" bottom="0.75" header="0.3" footer="0.3"/>
  <legacy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9"/>
  <dimension ref="A1:P68"/>
  <sheetViews>
    <sheetView workbookViewId="0">
      <pane ySplit="7" topLeftCell="A43" activePane="bottomLeft" state="frozen"/>
      <selection pane="bottomLeft" activeCell="M54" sqref="M54"/>
    </sheetView>
  </sheetViews>
  <sheetFormatPr defaultRowHeight="15" x14ac:dyDescent="0.25"/>
  <cols>
    <col min="1" max="1" width="9.28515625" style="233" customWidth="1"/>
    <col min="2" max="2" width="11.85546875" style="233" bestFit="1" customWidth="1"/>
    <col min="3" max="3" width="7" style="222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1.85546875" style="233" customWidth="1"/>
    <col min="8" max="8" width="11.7109375" style="219" customWidth="1"/>
    <col min="9" max="9" width="15.28515625" style="219" customWidth="1"/>
    <col min="10" max="10" width="22.7109375" style="233" customWidth="1"/>
    <col min="11" max="11" width="9.140625" style="219"/>
    <col min="12" max="16" width="11.5703125" style="219" bestFit="1" customWidth="1"/>
    <col min="17" max="16384" width="9.140625" style="233"/>
  </cols>
  <sheetData>
    <row r="1" spans="1:10" x14ac:dyDescent="0.25">
      <c r="A1" s="218" t="s">
        <v>0</v>
      </c>
      <c r="B1" s="218"/>
      <c r="C1" s="221" t="s">
        <v>182</v>
      </c>
      <c r="D1" s="218"/>
      <c r="E1" s="218"/>
      <c r="F1" s="405" t="s">
        <v>22</v>
      </c>
      <c r="G1" s="405"/>
      <c r="H1" s="405"/>
      <c r="I1" s="220"/>
      <c r="J1" s="218"/>
    </row>
    <row r="2" spans="1:10" x14ac:dyDescent="0.25">
      <c r="A2" s="218" t="s">
        <v>1</v>
      </c>
      <c r="B2" s="218"/>
      <c r="C2" s="221" t="s">
        <v>19</v>
      </c>
      <c r="D2" s="218"/>
      <c r="E2" s="218"/>
      <c r="F2" s="405" t="s">
        <v>21</v>
      </c>
      <c r="G2" s="405"/>
      <c r="H2" s="405"/>
      <c r="I2" s="220">
        <f>J62*-1</f>
        <v>6199126</v>
      </c>
      <c r="J2" s="218"/>
    </row>
    <row r="3" spans="1:10" x14ac:dyDescent="0.25">
      <c r="A3" s="218" t="s">
        <v>115</v>
      </c>
      <c r="B3" s="218"/>
      <c r="C3" s="221" t="s">
        <v>92</v>
      </c>
      <c r="D3" s="218"/>
      <c r="E3" s="218"/>
      <c r="F3" s="311" t="s">
        <v>117</v>
      </c>
      <c r="G3" s="311"/>
      <c r="H3" s="311" t="s">
        <v>131</v>
      </c>
      <c r="I3" s="278"/>
      <c r="J3" s="218"/>
    </row>
    <row r="5" spans="1:10" ht="19.5" x14ac:dyDescent="0.25">
      <c r="A5" s="439"/>
      <c r="B5" s="439"/>
      <c r="C5" s="439"/>
      <c r="D5" s="439"/>
      <c r="E5" s="439"/>
      <c r="F5" s="439"/>
      <c r="G5" s="439"/>
      <c r="H5" s="439"/>
      <c r="I5" s="439"/>
      <c r="J5" s="440"/>
    </row>
    <row r="6" spans="1:10" x14ac:dyDescent="0.25">
      <c r="A6" s="441" t="s">
        <v>2</v>
      </c>
      <c r="B6" s="443" t="s">
        <v>3</v>
      </c>
      <c r="C6" s="444"/>
      <c r="D6" s="444"/>
      <c r="E6" s="444"/>
      <c r="F6" s="444"/>
      <c r="G6" s="445"/>
      <c r="H6" s="446" t="s">
        <v>4</v>
      </c>
      <c r="I6" s="448" t="s">
        <v>5</v>
      </c>
      <c r="J6" s="420" t="s">
        <v>6</v>
      </c>
    </row>
    <row r="7" spans="1:10" x14ac:dyDescent="0.25">
      <c r="A7" s="442"/>
      <c r="B7" s="312" t="s">
        <v>7</v>
      </c>
      <c r="C7" s="314" t="s">
        <v>8</v>
      </c>
      <c r="D7" s="313" t="s">
        <v>9</v>
      </c>
      <c r="E7" s="312" t="s">
        <v>10</v>
      </c>
      <c r="F7" s="312" t="s">
        <v>8</v>
      </c>
      <c r="G7" s="313" t="s">
        <v>9</v>
      </c>
      <c r="H7" s="447"/>
      <c r="I7" s="449"/>
      <c r="J7" s="421"/>
    </row>
    <row r="8" spans="1:10" x14ac:dyDescent="0.25">
      <c r="A8" s="241">
        <v>43179</v>
      </c>
      <c r="B8" s="242">
        <v>180157553</v>
      </c>
      <c r="C8" s="247">
        <v>106</v>
      </c>
      <c r="D8" s="246">
        <v>10864788</v>
      </c>
      <c r="E8" s="244"/>
      <c r="F8" s="242"/>
      <c r="G8" s="246"/>
      <c r="H8" s="245"/>
      <c r="I8" s="245"/>
      <c r="J8" s="246"/>
    </row>
    <row r="9" spans="1:10" x14ac:dyDescent="0.25">
      <c r="A9" s="241">
        <v>43183</v>
      </c>
      <c r="B9" s="242">
        <v>180157890</v>
      </c>
      <c r="C9" s="247">
        <v>1</v>
      </c>
      <c r="D9" s="246">
        <v>179725</v>
      </c>
      <c r="E9" s="244"/>
      <c r="F9" s="242"/>
      <c r="G9" s="246"/>
      <c r="H9" s="245"/>
      <c r="I9" s="245"/>
      <c r="J9" s="246"/>
    </row>
    <row r="10" spans="1:10" x14ac:dyDescent="0.25">
      <c r="A10" s="241"/>
      <c r="B10" s="242"/>
      <c r="C10" s="247"/>
      <c r="D10" s="246"/>
      <c r="E10" s="244"/>
      <c r="F10" s="242"/>
      <c r="G10" s="246"/>
      <c r="H10" s="245"/>
      <c r="I10" s="245">
        <v>9000000</v>
      </c>
      <c r="J10" s="246" t="s">
        <v>17</v>
      </c>
    </row>
    <row r="11" spans="1:10" x14ac:dyDescent="0.25">
      <c r="A11" s="241">
        <v>43202</v>
      </c>
      <c r="B11" s="242">
        <v>180160085</v>
      </c>
      <c r="C11" s="247">
        <v>73</v>
      </c>
      <c r="D11" s="246">
        <v>7337225</v>
      </c>
      <c r="E11" s="244"/>
      <c r="F11" s="242"/>
      <c r="G11" s="246"/>
      <c r="H11" s="245"/>
      <c r="I11" s="245"/>
      <c r="J11" s="246"/>
    </row>
    <row r="12" spans="1:10" x14ac:dyDescent="0.25">
      <c r="A12" s="241">
        <v>43204</v>
      </c>
      <c r="B12" s="242"/>
      <c r="C12" s="247"/>
      <c r="D12" s="246"/>
      <c r="E12" s="244">
        <v>180041990</v>
      </c>
      <c r="F12" s="242">
        <v>24</v>
      </c>
      <c r="G12" s="246">
        <v>2296350</v>
      </c>
      <c r="H12" s="245"/>
      <c r="I12" s="245"/>
      <c r="J12" s="246"/>
    </row>
    <row r="13" spans="1:10" x14ac:dyDescent="0.25">
      <c r="A13" s="241">
        <v>43210</v>
      </c>
      <c r="B13" s="242"/>
      <c r="C13" s="247"/>
      <c r="D13" s="246"/>
      <c r="E13" s="244"/>
      <c r="F13" s="242"/>
      <c r="G13" s="246"/>
      <c r="H13" s="245"/>
      <c r="I13" s="245">
        <v>6300000</v>
      </c>
      <c r="J13" s="246" t="s">
        <v>17</v>
      </c>
    </row>
    <row r="14" spans="1:10" x14ac:dyDescent="0.25">
      <c r="A14" s="241">
        <v>43214</v>
      </c>
      <c r="B14" s="242">
        <v>180161306</v>
      </c>
      <c r="C14" s="247">
        <v>76</v>
      </c>
      <c r="D14" s="246">
        <v>8050963</v>
      </c>
      <c r="E14" s="244">
        <v>180042275</v>
      </c>
      <c r="F14" s="242">
        <v>10</v>
      </c>
      <c r="G14" s="246">
        <v>996188</v>
      </c>
      <c r="H14" s="245"/>
      <c r="I14" s="245"/>
      <c r="J14" s="246"/>
    </row>
    <row r="15" spans="1:10" x14ac:dyDescent="0.25">
      <c r="A15" s="241">
        <v>43220</v>
      </c>
      <c r="B15" s="242"/>
      <c r="C15" s="247"/>
      <c r="D15" s="246"/>
      <c r="E15" s="244"/>
      <c r="F15" s="242"/>
      <c r="G15" s="246"/>
      <c r="H15" s="245"/>
      <c r="I15" s="245">
        <v>6000000</v>
      </c>
      <c r="J15" s="246" t="s">
        <v>17</v>
      </c>
    </row>
    <row r="16" spans="1:10" x14ac:dyDescent="0.25">
      <c r="A16" s="241">
        <v>43221</v>
      </c>
      <c r="B16" s="242"/>
      <c r="C16" s="247"/>
      <c r="D16" s="246"/>
      <c r="E16" s="244">
        <v>180042540</v>
      </c>
      <c r="F16" s="242">
        <v>12</v>
      </c>
      <c r="G16" s="246">
        <v>1152288</v>
      </c>
      <c r="H16" s="245"/>
      <c r="I16" s="245"/>
      <c r="J16" s="246"/>
    </row>
    <row r="17" spans="1:10" x14ac:dyDescent="0.25">
      <c r="A17" s="241">
        <v>43224</v>
      </c>
      <c r="B17" s="242">
        <v>180162472</v>
      </c>
      <c r="C17" s="247">
        <v>89</v>
      </c>
      <c r="D17" s="246">
        <v>9302913</v>
      </c>
      <c r="E17" s="244"/>
      <c r="F17" s="242"/>
      <c r="G17" s="246"/>
      <c r="H17" s="245"/>
      <c r="I17" s="245"/>
      <c r="J17" s="246"/>
    </row>
    <row r="18" spans="1:10" x14ac:dyDescent="0.25">
      <c r="A18" s="241">
        <v>43231</v>
      </c>
      <c r="B18" s="242"/>
      <c r="C18" s="247"/>
      <c r="D18" s="246"/>
      <c r="E18" s="244"/>
      <c r="F18" s="242"/>
      <c r="G18" s="246"/>
      <c r="H18" s="245"/>
      <c r="I18" s="245">
        <v>6000000</v>
      </c>
      <c r="J18" s="246" t="s">
        <v>17</v>
      </c>
    </row>
    <row r="19" spans="1:10" x14ac:dyDescent="0.25">
      <c r="A19" s="241">
        <v>43238</v>
      </c>
      <c r="B19" s="242"/>
      <c r="C19" s="247"/>
      <c r="D19" s="246"/>
      <c r="E19" s="244"/>
      <c r="F19" s="242"/>
      <c r="G19" s="246"/>
      <c r="H19" s="245"/>
      <c r="I19" s="245">
        <v>1900000</v>
      </c>
      <c r="J19" s="246" t="s">
        <v>17</v>
      </c>
    </row>
    <row r="20" spans="1:10" x14ac:dyDescent="0.25">
      <c r="A20" s="241">
        <v>43248</v>
      </c>
      <c r="B20" s="242"/>
      <c r="C20" s="247"/>
      <c r="D20" s="246"/>
      <c r="E20" s="244">
        <v>180043384</v>
      </c>
      <c r="F20" s="242">
        <v>20</v>
      </c>
      <c r="G20" s="246">
        <v>2143225</v>
      </c>
      <c r="H20" s="245"/>
      <c r="I20" s="245"/>
      <c r="J20" s="246"/>
    </row>
    <row r="21" spans="1:10" x14ac:dyDescent="0.25">
      <c r="A21" s="241">
        <v>43284</v>
      </c>
      <c r="B21" s="242">
        <v>180168665</v>
      </c>
      <c r="C21" s="247">
        <v>40</v>
      </c>
      <c r="D21" s="246">
        <v>4109613</v>
      </c>
      <c r="E21" s="244"/>
      <c r="F21" s="242"/>
      <c r="G21" s="246"/>
      <c r="H21" s="245"/>
      <c r="I21" s="245">
        <v>4057176</v>
      </c>
      <c r="J21" s="246" t="s">
        <v>17</v>
      </c>
    </row>
    <row r="22" spans="1:10" x14ac:dyDescent="0.25">
      <c r="A22" s="241">
        <v>43292</v>
      </c>
      <c r="B22" s="242">
        <v>180169300</v>
      </c>
      <c r="C22" s="247">
        <v>67</v>
      </c>
      <c r="D22" s="246">
        <v>6868750</v>
      </c>
      <c r="E22" s="244"/>
      <c r="F22" s="242"/>
      <c r="G22" s="246"/>
      <c r="H22" s="245"/>
      <c r="I22" s="245"/>
      <c r="J22" s="246"/>
    </row>
    <row r="23" spans="1:10" x14ac:dyDescent="0.25">
      <c r="A23" s="241">
        <v>43295</v>
      </c>
      <c r="B23" s="242"/>
      <c r="C23" s="247"/>
      <c r="D23" s="246"/>
      <c r="E23" s="244">
        <v>180044309</v>
      </c>
      <c r="F23" s="242">
        <v>2</v>
      </c>
      <c r="G23" s="246">
        <v>266175</v>
      </c>
      <c r="H23" s="245"/>
      <c r="I23" s="245"/>
      <c r="J23" s="246"/>
    </row>
    <row r="24" spans="1:10" x14ac:dyDescent="0.25">
      <c r="A24" s="241">
        <v>43299</v>
      </c>
      <c r="B24" s="242"/>
      <c r="C24" s="247"/>
      <c r="D24" s="246"/>
      <c r="E24" s="244"/>
      <c r="F24" s="242"/>
      <c r="G24" s="246"/>
      <c r="H24" s="245"/>
      <c r="I24" s="245">
        <v>4000000</v>
      </c>
      <c r="J24" s="246" t="s">
        <v>17</v>
      </c>
    </row>
    <row r="25" spans="1:10" x14ac:dyDescent="0.25">
      <c r="A25" s="241">
        <v>43300</v>
      </c>
      <c r="B25" s="242"/>
      <c r="C25" s="247"/>
      <c r="D25" s="246"/>
      <c r="E25" s="244"/>
      <c r="F25" s="242"/>
      <c r="G25" s="246"/>
      <c r="H25" s="245"/>
      <c r="I25" s="245">
        <v>1000000</v>
      </c>
      <c r="J25" s="246" t="s">
        <v>17</v>
      </c>
    </row>
    <row r="26" spans="1:10" x14ac:dyDescent="0.25">
      <c r="A26" s="241">
        <v>43304</v>
      </c>
      <c r="B26" s="242">
        <v>180170402</v>
      </c>
      <c r="C26" s="247">
        <v>67</v>
      </c>
      <c r="D26" s="246">
        <v>6958088</v>
      </c>
      <c r="E26" s="244"/>
      <c r="F26" s="242"/>
      <c r="G26" s="246"/>
      <c r="H26" s="245"/>
      <c r="I26" s="245"/>
      <c r="J26" s="246"/>
    </row>
    <row r="27" spans="1:10" x14ac:dyDescent="0.25">
      <c r="A27" s="241">
        <v>43305</v>
      </c>
      <c r="B27" s="242"/>
      <c r="C27" s="247"/>
      <c r="D27" s="246"/>
      <c r="E27" s="244">
        <v>180044473</v>
      </c>
      <c r="F27" s="242">
        <v>5</v>
      </c>
      <c r="G27" s="246">
        <v>574875</v>
      </c>
      <c r="H27" s="245"/>
      <c r="I27" s="245"/>
      <c r="J27" s="246"/>
    </row>
    <row r="28" spans="1:10" x14ac:dyDescent="0.25">
      <c r="A28" s="241">
        <v>43312</v>
      </c>
      <c r="B28" s="242"/>
      <c r="C28" s="247"/>
      <c r="D28" s="246"/>
      <c r="E28" s="244"/>
      <c r="F28" s="242"/>
      <c r="G28" s="246"/>
      <c r="H28" s="245"/>
      <c r="I28" s="245">
        <v>5000000</v>
      </c>
      <c r="J28" s="246" t="s">
        <v>17</v>
      </c>
    </row>
    <row r="29" spans="1:10" x14ac:dyDescent="0.25">
      <c r="A29" s="241">
        <v>43316</v>
      </c>
      <c r="B29" s="242">
        <v>180171421</v>
      </c>
      <c r="C29" s="247">
        <v>86</v>
      </c>
      <c r="D29" s="246">
        <v>9262225</v>
      </c>
      <c r="E29" s="244">
        <v>180044666</v>
      </c>
      <c r="F29" s="242">
        <v>10</v>
      </c>
      <c r="G29" s="246">
        <v>1027863</v>
      </c>
      <c r="H29" s="245"/>
      <c r="I29" s="245"/>
      <c r="J29" s="246"/>
    </row>
    <row r="30" spans="1:10" x14ac:dyDescent="0.25">
      <c r="A30" s="241">
        <v>43321</v>
      </c>
      <c r="B30" s="242"/>
      <c r="C30" s="247"/>
      <c r="D30" s="246"/>
      <c r="E30" s="244"/>
      <c r="F30" s="242"/>
      <c r="G30" s="246"/>
      <c r="H30" s="245"/>
      <c r="I30" s="245">
        <v>5000000</v>
      </c>
      <c r="J30" s="246" t="s">
        <v>17</v>
      </c>
    </row>
    <row r="31" spans="1:10" x14ac:dyDescent="0.25">
      <c r="A31" s="241">
        <v>43324</v>
      </c>
      <c r="B31" s="242">
        <v>180172199</v>
      </c>
      <c r="C31" s="247">
        <v>64</v>
      </c>
      <c r="D31" s="246">
        <v>6799800</v>
      </c>
      <c r="E31" s="244"/>
      <c r="F31" s="242"/>
      <c r="G31" s="246"/>
      <c r="H31" s="245"/>
      <c r="I31" s="245"/>
      <c r="J31" s="246"/>
    </row>
    <row r="32" spans="1:10" x14ac:dyDescent="0.25">
      <c r="A32" s="241">
        <v>43326</v>
      </c>
      <c r="B32" s="242"/>
      <c r="C32" s="247"/>
      <c r="D32" s="246"/>
      <c r="E32" s="244">
        <v>180044825</v>
      </c>
      <c r="F32" s="242">
        <v>12</v>
      </c>
      <c r="G32" s="246">
        <v>1402975</v>
      </c>
      <c r="H32" s="245"/>
      <c r="I32" s="245"/>
      <c r="J32" s="246"/>
    </row>
    <row r="33" spans="1:10" x14ac:dyDescent="0.25">
      <c r="A33" s="241">
        <v>43327</v>
      </c>
      <c r="B33" s="242"/>
      <c r="C33" s="247"/>
      <c r="D33" s="246"/>
      <c r="E33" s="244"/>
      <c r="F33" s="242"/>
      <c r="G33" s="246"/>
      <c r="H33" s="245"/>
      <c r="I33" s="245">
        <v>2000000</v>
      </c>
      <c r="J33" s="246" t="s">
        <v>17</v>
      </c>
    </row>
    <row r="34" spans="1:10" x14ac:dyDescent="0.25">
      <c r="A34" s="241">
        <v>43332</v>
      </c>
      <c r="B34" s="242"/>
      <c r="C34" s="247"/>
      <c r="D34" s="246"/>
      <c r="E34" s="244"/>
      <c r="F34" s="242"/>
      <c r="G34" s="246"/>
      <c r="H34" s="245"/>
      <c r="I34" s="245">
        <v>5000000</v>
      </c>
      <c r="J34" s="246" t="s">
        <v>17</v>
      </c>
    </row>
    <row r="35" spans="1:10" x14ac:dyDescent="0.25">
      <c r="A35" s="241">
        <v>43335</v>
      </c>
      <c r="B35" s="242">
        <v>180173008</v>
      </c>
      <c r="C35" s="247">
        <v>42</v>
      </c>
      <c r="D35" s="246">
        <v>4529263</v>
      </c>
      <c r="E35" s="244"/>
      <c r="F35" s="242"/>
      <c r="G35" s="246"/>
      <c r="H35" s="245"/>
      <c r="I35" s="245"/>
      <c r="J35" s="246"/>
    </row>
    <row r="36" spans="1:10" x14ac:dyDescent="0.25">
      <c r="A36" s="241">
        <v>43336</v>
      </c>
      <c r="B36" s="242"/>
      <c r="C36" s="247"/>
      <c r="D36" s="246"/>
      <c r="E36" s="244">
        <v>180044966</v>
      </c>
      <c r="F36" s="242">
        <v>10</v>
      </c>
      <c r="G36" s="246">
        <v>1097075</v>
      </c>
      <c r="H36" s="245"/>
      <c r="I36" s="245"/>
      <c r="J36" s="246"/>
    </row>
    <row r="37" spans="1:10" x14ac:dyDescent="0.25">
      <c r="A37" s="241">
        <v>43341</v>
      </c>
      <c r="B37" s="242"/>
      <c r="C37" s="247"/>
      <c r="D37" s="246"/>
      <c r="E37" s="244"/>
      <c r="F37" s="242"/>
      <c r="G37" s="246"/>
      <c r="H37" s="245"/>
      <c r="I37" s="245">
        <v>4000000</v>
      </c>
      <c r="J37" s="246" t="s">
        <v>17</v>
      </c>
    </row>
    <row r="38" spans="1:10" x14ac:dyDescent="0.25">
      <c r="A38" s="241">
        <v>43347</v>
      </c>
      <c r="B38" s="242">
        <v>180173964</v>
      </c>
      <c r="C38" s="247">
        <v>50</v>
      </c>
      <c r="D38" s="246">
        <v>4695775</v>
      </c>
      <c r="E38" s="244">
        <v>180045118</v>
      </c>
      <c r="F38" s="242">
        <v>15</v>
      </c>
      <c r="G38" s="246">
        <v>1647538</v>
      </c>
      <c r="H38" s="245"/>
      <c r="I38" s="245"/>
      <c r="J38" s="246"/>
    </row>
    <row r="39" spans="1:10" x14ac:dyDescent="0.25">
      <c r="A39" s="241">
        <v>43357</v>
      </c>
      <c r="B39" s="242">
        <v>180174809</v>
      </c>
      <c r="C39" s="247">
        <v>52</v>
      </c>
      <c r="D39" s="246">
        <v>5478550</v>
      </c>
      <c r="E39" s="244"/>
      <c r="F39" s="242"/>
      <c r="G39" s="246"/>
      <c r="H39" s="245"/>
      <c r="I39" s="245"/>
      <c r="J39" s="246"/>
    </row>
    <row r="40" spans="1:10" x14ac:dyDescent="0.25">
      <c r="A40" s="241">
        <v>43360</v>
      </c>
      <c r="B40" s="242"/>
      <c r="C40" s="247"/>
      <c r="D40" s="246"/>
      <c r="E40" s="244">
        <v>180045316</v>
      </c>
      <c r="F40" s="242">
        <v>9</v>
      </c>
      <c r="G40" s="246">
        <v>1001175</v>
      </c>
      <c r="H40" s="245"/>
      <c r="I40" s="245">
        <v>4000000</v>
      </c>
      <c r="J40" s="246" t="s">
        <v>17</v>
      </c>
    </row>
    <row r="41" spans="1:10" x14ac:dyDescent="0.25">
      <c r="A41" s="241">
        <v>43369</v>
      </c>
      <c r="B41" s="242">
        <v>180175847</v>
      </c>
      <c r="C41" s="247">
        <v>17</v>
      </c>
      <c r="D41" s="246">
        <v>2008913</v>
      </c>
      <c r="E41" s="244"/>
      <c r="F41" s="242"/>
      <c r="G41" s="246"/>
      <c r="H41" s="245"/>
      <c r="I41" s="245"/>
      <c r="J41" s="246"/>
    </row>
    <row r="42" spans="1:10" x14ac:dyDescent="0.25">
      <c r="A42" s="241">
        <v>43369</v>
      </c>
      <c r="B42" s="242">
        <v>180175848</v>
      </c>
      <c r="C42" s="247">
        <v>13</v>
      </c>
      <c r="D42" s="246">
        <v>1489250</v>
      </c>
      <c r="E42" s="244"/>
      <c r="F42" s="242"/>
      <c r="G42" s="246"/>
      <c r="H42" s="245"/>
      <c r="I42" s="245"/>
      <c r="J42" s="246"/>
    </row>
    <row r="43" spans="1:10" x14ac:dyDescent="0.25">
      <c r="A43" s="241">
        <v>43369</v>
      </c>
      <c r="B43" s="242">
        <v>180175851</v>
      </c>
      <c r="C43" s="247">
        <v>7</v>
      </c>
      <c r="D43" s="246">
        <v>760550</v>
      </c>
      <c r="E43" s="244"/>
      <c r="F43" s="242"/>
      <c r="G43" s="246"/>
      <c r="H43" s="245"/>
      <c r="I43" s="245"/>
      <c r="J43" s="246"/>
    </row>
    <row r="44" spans="1:10" x14ac:dyDescent="0.25">
      <c r="A44" s="241">
        <v>43370</v>
      </c>
      <c r="B44" s="242"/>
      <c r="C44" s="247"/>
      <c r="D44" s="246"/>
      <c r="E44" s="244">
        <v>180045463</v>
      </c>
      <c r="F44" s="242">
        <v>7</v>
      </c>
      <c r="G44" s="246">
        <v>576013</v>
      </c>
      <c r="H44" s="245"/>
      <c r="I44" s="245">
        <v>2100000</v>
      </c>
      <c r="J44" s="246" t="s">
        <v>17</v>
      </c>
    </row>
    <row r="45" spans="1:10" x14ac:dyDescent="0.25">
      <c r="A45" s="241">
        <v>43370</v>
      </c>
      <c r="B45" s="242"/>
      <c r="C45" s="247"/>
      <c r="D45" s="246"/>
      <c r="E45" s="244"/>
      <c r="F45" s="242"/>
      <c r="G45" s="246"/>
      <c r="H45" s="245"/>
      <c r="I45" s="245">
        <v>2000000</v>
      </c>
      <c r="J45" s="246" t="s">
        <v>17</v>
      </c>
    </row>
    <row r="46" spans="1:10" x14ac:dyDescent="0.25">
      <c r="A46" s="241">
        <v>43380</v>
      </c>
      <c r="B46" s="242">
        <v>180176684</v>
      </c>
      <c r="C46" s="247">
        <v>9</v>
      </c>
      <c r="D46" s="246">
        <v>1022875</v>
      </c>
      <c r="E46" s="244">
        <v>180045608</v>
      </c>
      <c r="F46" s="242">
        <v>11</v>
      </c>
      <c r="G46" s="246">
        <v>1231388</v>
      </c>
      <c r="H46" s="245"/>
      <c r="I46" s="245">
        <v>4000000</v>
      </c>
      <c r="J46" s="246" t="s">
        <v>17</v>
      </c>
    </row>
    <row r="47" spans="1:10" x14ac:dyDescent="0.25">
      <c r="A47" s="241">
        <v>43380</v>
      </c>
      <c r="B47" s="242">
        <v>180176685</v>
      </c>
      <c r="C47" s="247">
        <v>10</v>
      </c>
      <c r="D47" s="246">
        <v>905888</v>
      </c>
      <c r="E47" s="244"/>
      <c r="F47" s="242"/>
      <c r="G47" s="246"/>
      <c r="H47" s="245"/>
      <c r="I47" s="245"/>
      <c r="J47" s="246"/>
    </row>
    <row r="48" spans="1:10" x14ac:dyDescent="0.25">
      <c r="A48" s="98">
        <v>43380</v>
      </c>
      <c r="B48" s="99">
        <v>180176686</v>
      </c>
      <c r="C48" s="100">
        <v>24</v>
      </c>
      <c r="D48" s="34">
        <v>2553688</v>
      </c>
      <c r="E48" s="244"/>
      <c r="F48" s="242"/>
      <c r="G48" s="246"/>
      <c r="H48" s="245"/>
      <c r="I48" s="245"/>
      <c r="J48" s="246"/>
    </row>
    <row r="49" spans="1:16" x14ac:dyDescent="0.25">
      <c r="A49" s="98">
        <v>43389</v>
      </c>
      <c r="B49" s="99">
        <v>180177401</v>
      </c>
      <c r="C49" s="100">
        <v>19</v>
      </c>
      <c r="D49" s="34">
        <v>1895688</v>
      </c>
      <c r="E49" s="244"/>
      <c r="F49" s="242"/>
      <c r="G49" s="246"/>
      <c r="H49" s="245"/>
      <c r="I49" s="245"/>
      <c r="J49" s="246"/>
    </row>
    <row r="50" spans="1:16" x14ac:dyDescent="0.25">
      <c r="A50" s="98">
        <v>43389</v>
      </c>
      <c r="B50" s="99">
        <v>180177402</v>
      </c>
      <c r="C50" s="100">
        <v>13</v>
      </c>
      <c r="D50" s="34">
        <v>1452850</v>
      </c>
      <c r="E50" s="244"/>
      <c r="F50" s="242"/>
      <c r="G50" s="246"/>
      <c r="H50" s="245"/>
      <c r="I50" s="245"/>
      <c r="J50" s="246"/>
    </row>
    <row r="51" spans="1:16" x14ac:dyDescent="0.25">
      <c r="A51" s="98">
        <v>43389</v>
      </c>
      <c r="B51" s="99">
        <v>180177403</v>
      </c>
      <c r="C51" s="100">
        <v>10</v>
      </c>
      <c r="D51" s="34">
        <v>1123150</v>
      </c>
      <c r="E51" s="244"/>
      <c r="F51" s="242"/>
      <c r="G51" s="246"/>
      <c r="H51" s="245"/>
      <c r="I51" s="245"/>
      <c r="J51" s="246"/>
    </row>
    <row r="52" spans="1:16" x14ac:dyDescent="0.25">
      <c r="A52" s="98">
        <v>43390</v>
      </c>
      <c r="B52" s="99"/>
      <c r="C52" s="100"/>
      <c r="D52" s="34"/>
      <c r="E52" s="101">
        <v>180045759</v>
      </c>
      <c r="F52" s="99">
        <v>6</v>
      </c>
      <c r="G52" s="34">
        <v>681100</v>
      </c>
      <c r="H52" s="245"/>
      <c r="I52" s="245">
        <v>4000000</v>
      </c>
      <c r="J52" s="246" t="s">
        <v>17</v>
      </c>
    </row>
    <row r="53" spans="1:16" x14ac:dyDescent="0.25">
      <c r="A53" s="235"/>
      <c r="B53" s="234"/>
      <c r="C53" s="240"/>
      <c r="D53" s="236"/>
      <c r="E53" s="237"/>
      <c r="F53" s="234"/>
      <c r="G53" s="236"/>
      <c r="H53" s="239"/>
      <c r="I53" s="239"/>
      <c r="J53" s="236"/>
    </row>
    <row r="54" spans="1:16" x14ac:dyDescent="0.25">
      <c r="A54" s="235"/>
      <c r="B54" s="223" t="s">
        <v>11</v>
      </c>
      <c r="C54" s="232">
        <f>SUM(C8:C53)</f>
        <v>935</v>
      </c>
      <c r="D54" s="224"/>
      <c r="E54" s="223" t="s">
        <v>11</v>
      </c>
      <c r="F54" s="223">
        <f>SUM(F8:F53)</f>
        <v>153</v>
      </c>
      <c r="G54" s="224">
        <f>SUM(G8:G53)</f>
        <v>16094228</v>
      </c>
      <c r="H54" s="239"/>
      <c r="I54" s="239"/>
      <c r="J54" s="236"/>
    </row>
    <row r="55" spans="1:16" x14ac:dyDescent="0.25">
      <c r="A55" s="235"/>
      <c r="B55" s="223"/>
      <c r="C55" s="232"/>
      <c r="D55" s="224"/>
      <c r="E55" s="237"/>
      <c r="F55" s="234"/>
      <c r="G55" s="236"/>
      <c r="H55" s="239"/>
      <c r="I55" s="239"/>
      <c r="J55" s="236"/>
    </row>
    <row r="56" spans="1:16" x14ac:dyDescent="0.25">
      <c r="A56" s="225"/>
      <c r="B56" s="226"/>
      <c r="C56" s="240"/>
      <c r="D56" s="236"/>
      <c r="E56" s="223"/>
      <c r="F56" s="234"/>
      <c r="G56" s="411" t="s">
        <v>12</v>
      </c>
      <c r="H56" s="411"/>
      <c r="I56" s="239"/>
      <c r="J56" s="227">
        <f>SUM(D8:D53)</f>
        <v>97650530</v>
      </c>
    </row>
    <row r="57" spans="1:16" x14ac:dyDescent="0.25">
      <c r="A57" s="235"/>
      <c r="B57" s="234"/>
      <c r="C57" s="240"/>
      <c r="D57" s="236"/>
      <c r="E57" s="223"/>
      <c r="F57" s="234"/>
      <c r="G57" s="411" t="s">
        <v>13</v>
      </c>
      <c r="H57" s="411"/>
      <c r="I57" s="239"/>
      <c r="J57" s="227">
        <f>SUM(G8:G53)</f>
        <v>16094228</v>
      </c>
    </row>
    <row r="58" spans="1:16" x14ac:dyDescent="0.25">
      <c r="A58" s="228"/>
      <c r="B58" s="237"/>
      <c r="C58" s="240"/>
      <c r="D58" s="236"/>
      <c r="E58" s="237"/>
      <c r="F58" s="234"/>
      <c r="G58" s="411" t="s">
        <v>14</v>
      </c>
      <c r="H58" s="411"/>
      <c r="I58" s="41"/>
      <c r="J58" s="229">
        <f>J56-J57</f>
        <v>81556302</v>
      </c>
    </row>
    <row r="59" spans="1:16" x14ac:dyDescent="0.25">
      <c r="A59" s="235"/>
      <c r="B59" s="230"/>
      <c r="C59" s="240"/>
      <c r="D59" s="231"/>
      <c r="E59" s="237"/>
      <c r="F59" s="223"/>
      <c r="G59" s="411" t="s">
        <v>15</v>
      </c>
      <c r="H59" s="411"/>
      <c r="I59" s="239"/>
      <c r="J59" s="227">
        <f>SUM(H8:H55)</f>
        <v>0</v>
      </c>
    </row>
    <row r="60" spans="1:16" x14ac:dyDescent="0.25">
      <c r="A60" s="235"/>
      <c r="B60" s="230"/>
      <c r="C60" s="240"/>
      <c r="D60" s="231"/>
      <c r="E60" s="237"/>
      <c r="F60" s="223"/>
      <c r="G60" s="411" t="s">
        <v>16</v>
      </c>
      <c r="H60" s="411"/>
      <c r="I60" s="239"/>
      <c r="J60" s="227">
        <f>J58+J59</f>
        <v>81556302</v>
      </c>
    </row>
    <row r="61" spans="1:16" x14ac:dyDescent="0.25">
      <c r="A61" s="235"/>
      <c r="B61" s="230"/>
      <c r="C61" s="240"/>
      <c r="D61" s="231"/>
      <c r="E61" s="237"/>
      <c r="F61" s="234"/>
      <c r="G61" s="411" t="s">
        <v>5</v>
      </c>
      <c r="H61" s="411"/>
      <c r="I61" s="239"/>
      <c r="J61" s="227">
        <f>SUM(I8:I55)</f>
        <v>75357176</v>
      </c>
    </row>
    <row r="62" spans="1:16" x14ac:dyDescent="0.25">
      <c r="A62" s="235"/>
      <c r="B62" s="230"/>
      <c r="C62" s="240"/>
      <c r="D62" s="231"/>
      <c r="E62" s="237"/>
      <c r="F62" s="234"/>
      <c r="G62" s="411" t="s">
        <v>32</v>
      </c>
      <c r="H62" s="411"/>
      <c r="I62" s="240" t="str">
        <f>IF(J62&gt;0,"SALDO",IF(J62&lt;0,"PIUTANG",IF(J62=0,"LUNAS")))</f>
        <v>PIUTANG</v>
      </c>
      <c r="J62" s="227">
        <f>J61-J60</f>
        <v>-6199126</v>
      </c>
    </row>
    <row r="63" spans="1:16" x14ac:dyDescent="0.25">
      <c r="F63" s="219"/>
      <c r="G63" s="219"/>
      <c r="J63" s="219"/>
    </row>
    <row r="64" spans="1:16" x14ac:dyDescent="0.25">
      <c r="C64" s="219"/>
      <c r="D64" s="219"/>
      <c r="F64" s="219"/>
      <c r="G64" s="219"/>
      <c r="J64" s="219"/>
      <c r="M64" s="233"/>
      <c r="N64" s="233"/>
      <c r="O64" s="233"/>
      <c r="P64" s="233"/>
    </row>
    <row r="65" spans="3:16" x14ac:dyDescent="0.25">
      <c r="C65" s="219"/>
      <c r="D65" s="219"/>
      <c r="F65" s="219"/>
      <c r="G65" s="219"/>
      <c r="J65" s="219"/>
      <c r="L65" s="238"/>
      <c r="M65" s="233"/>
      <c r="N65" s="233"/>
      <c r="O65" s="233"/>
      <c r="P65" s="233"/>
    </row>
    <row r="66" spans="3:16" x14ac:dyDescent="0.25">
      <c r="C66" s="219"/>
      <c r="D66" s="219"/>
      <c r="F66" s="219"/>
      <c r="G66" s="219"/>
      <c r="J66" s="219"/>
      <c r="L66" s="238"/>
      <c r="M66" s="233"/>
      <c r="N66" s="233"/>
      <c r="O66" s="233"/>
      <c r="P66" s="233"/>
    </row>
    <row r="67" spans="3:16" x14ac:dyDescent="0.25">
      <c r="C67" s="219"/>
      <c r="D67" s="219"/>
      <c r="F67" s="219"/>
      <c r="G67" s="219"/>
      <c r="J67" s="219"/>
      <c r="L67" s="233"/>
      <c r="M67" s="233"/>
      <c r="N67" s="233"/>
      <c r="O67" s="233"/>
      <c r="P67" s="233"/>
    </row>
    <row r="68" spans="3:16" x14ac:dyDescent="0.25">
      <c r="C68" s="219"/>
      <c r="D68" s="219"/>
      <c r="L68" s="233"/>
      <c r="M68" s="233"/>
      <c r="N68" s="233"/>
      <c r="O68" s="233"/>
      <c r="P68" s="233"/>
    </row>
  </sheetData>
  <mergeCells count="15">
    <mergeCell ref="G62:H62"/>
    <mergeCell ref="G56:H56"/>
    <mergeCell ref="G57:H57"/>
    <mergeCell ref="G58:H58"/>
    <mergeCell ref="G59:H59"/>
    <mergeCell ref="G60:H60"/>
    <mergeCell ref="G61:H61"/>
    <mergeCell ref="F1:H1"/>
    <mergeCell ref="F2:H2"/>
    <mergeCell ref="A5:J5"/>
    <mergeCell ref="A6:A7"/>
    <mergeCell ref="B6:G6"/>
    <mergeCell ref="H6:H7"/>
    <mergeCell ref="I6:I7"/>
    <mergeCell ref="J6:J7"/>
  </mergeCells>
  <pageMargins left="0.12" right="0.12" top="0.75" bottom="0.75" header="0.3" footer="0.3"/>
  <pageSetup paperSize="9" orientation="portrait" horizontalDpi="0" verticalDpi="0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0"/>
  <dimension ref="A1:P42"/>
  <sheetViews>
    <sheetView workbookViewId="0">
      <pane ySplit="7" topLeftCell="A13" activePane="bottomLeft" state="frozen"/>
      <selection pane="bottomLeft" activeCell="H23" sqref="H23"/>
    </sheetView>
  </sheetViews>
  <sheetFormatPr defaultRowHeight="15" x14ac:dyDescent="0.25"/>
  <cols>
    <col min="1" max="1" width="9.28515625" style="233" customWidth="1"/>
    <col min="2" max="2" width="11.85546875" style="233" bestFit="1" customWidth="1"/>
    <col min="3" max="3" width="7" style="222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1.140625" style="233" customWidth="1"/>
    <col min="8" max="8" width="11.7109375" style="219" customWidth="1"/>
    <col min="9" max="9" width="15.28515625" style="219" customWidth="1"/>
    <col min="10" max="10" width="22.7109375" style="233" customWidth="1"/>
    <col min="11" max="11" width="9.140625" style="219"/>
    <col min="12" max="16" width="11.5703125" style="219" bestFit="1" customWidth="1"/>
    <col min="17" max="16384" width="9.140625" style="233"/>
  </cols>
  <sheetData>
    <row r="1" spans="1:13" x14ac:dyDescent="0.25">
      <c r="A1" s="218" t="s">
        <v>0</v>
      </c>
      <c r="B1" s="218"/>
      <c r="C1" s="221" t="s">
        <v>185</v>
      </c>
      <c r="D1" s="218"/>
      <c r="E1" s="218"/>
      <c r="F1" s="405" t="s">
        <v>22</v>
      </c>
      <c r="G1" s="405"/>
      <c r="H1" s="405"/>
      <c r="I1" s="220"/>
      <c r="J1" s="218"/>
      <c r="L1" s="219">
        <f>SUM(D21:D22)</f>
        <v>929338</v>
      </c>
      <c r="M1" s="219">
        <f>D21-I2</f>
        <v>309523</v>
      </c>
    </row>
    <row r="2" spans="1:13" x14ac:dyDescent="0.25">
      <c r="A2" s="218" t="s">
        <v>1</v>
      </c>
      <c r="B2" s="218"/>
      <c r="C2" s="221" t="s">
        <v>19</v>
      </c>
      <c r="D2" s="218"/>
      <c r="E2" s="218"/>
      <c r="F2" s="405" t="s">
        <v>21</v>
      </c>
      <c r="G2" s="405"/>
      <c r="H2" s="405"/>
      <c r="I2" s="220">
        <f>J36*-1</f>
        <v>-823</v>
      </c>
      <c r="J2" s="218"/>
      <c r="L2" s="219">
        <f>SUM(G21:G22)</f>
        <v>188038</v>
      </c>
    </row>
    <row r="3" spans="1:13" x14ac:dyDescent="0.25">
      <c r="A3" s="218" t="s">
        <v>115</v>
      </c>
      <c r="B3" s="218"/>
      <c r="C3" s="221" t="s">
        <v>92</v>
      </c>
      <c r="D3" s="218"/>
      <c r="E3" s="218"/>
      <c r="F3" s="311" t="s">
        <v>117</v>
      </c>
      <c r="G3" s="311"/>
      <c r="H3" s="311" t="s">
        <v>131</v>
      </c>
      <c r="I3" s="278"/>
      <c r="J3" s="218"/>
      <c r="L3" s="219">
        <f>L1-L2</f>
        <v>741300</v>
      </c>
    </row>
    <row r="5" spans="1:13" ht="19.5" x14ac:dyDescent="0.25">
      <c r="A5" s="439"/>
      <c r="B5" s="439"/>
      <c r="C5" s="439"/>
      <c r="D5" s="439"/>
      <c r="E5" s="439"/>
      <c r="F5" s="439"/>
      <c r="G5" s="439"/>
      <c r="H5" s="439"/>
      <c r="I5" s="439"/>
      <c r="J5" s="440"/>
    </row>
    <row r="6" spans="1:13" x14ac:dyDescent="0.25">
      <c r="A6" s="441" t="s">
        <v>2</v>
      </c>
      <c r="B6" s="443" t="s">
        <v>3</v>
      </c>
      <c r="C6" s="444"/>
      <c r="D6" s="444"/>
      <c r="E6" s="444"/>
      <c r="F6" s="444"/>
      <c r="G6" s="445"/>
      <c r="H6" s="446" t="s">
        <v>4</v>
      </c>
      <c r="I6" s="448" t="s">
        <v>5</v>
      </c>
      <c r="J6" s="420" t="s">
        <v>6</v>
      </c>
    </row>
    <row r="7" spans="1:13" x14ac:dyDescent="0.25">
      <c r="A7" s="442"/>
      <c r="B7" s="312" t="s">
        <v>7</v>
      </c>
      <c r="C7" s="314" t="s">
        <v>8</v>
      </c>
      <c r="D7" s="313" t="s">
        <v>9</v>
      </c>
      <c r="E7" s="312" t="s">
        <v>10</v>
      </c>
      <c r="F7" s="312" t="s">
        <v>8</v>
      </c>
      <c r="G7" s="313" t="s">
        <v>9</v>
      </c>
      <c r="H7" s="447"/>
      <c r="I7" s="449"/>
      <c r="J7" s="421"/>
    </row>
    <row r="8" spans="1:13" x14ac:dyDescent="0.25">
      <c r="A8" s="241">
        <v>43205</v>
      </c>
      <c r="B8" s="242">
        <v>180160357</v>
      </c>
      <c r="C8" s="247">
        <v>67</v>
      </c>
      <c r="D8" s="246">
        <v>6721050</v>
      </c>
      <c r="E8" s="244">
        <v>180042029</v>
      </c>
      <c r="F8" s="242">
        <v>20</v>
      </c>
      <c r="G8" s="246">
        <v>2055463</v>
      </c>
      <c r="H8" s="245"/>
      <c r="I8" s="245">
        <v>1850000</v>
      </c>
      <c r="J8" s="246" t="s">
        <v>17</v>
      </c>
    </row>
    <row r="9" spans="1:13" x14ac:dyDescent="0.25">
      <c r="A9" s="241">
        <v>43205</v>
      </c>
      <c r="B9" s="242">
        <v>180160392</v>
      </c>
      <c r="C9" s="247">
        <v>1</v>
      </c>
      <c r="D9" s="246">
        <v>97213</v>
      </c>
      <c r="E9" s="244"/>
      <c r="F9" s="242"/>
      <c r="G9" s="246"/>
      <c r="H9" s="245"/>
      <c r="I9" s="245">
        <v>2500000</v>
      </c>
      <c r="J9" s="246" t="s">
        <v>17</v>
      </c>
    </row>
    <row r="10" spans="1:13" x14ac:dyDescent="0.25">
      <c r="A10" s="241">
        <v>43207</v>
      </c>
      <c r="B10" s="242"/>
      <c r="C10" s="247"/>
      <c r="D10" s="246"/>
      <c r="E10" s="244"/>
      <c r="F10" s="242"/>
      <c r="G10" s="246"/>
      <c r="H10" s="245"/>
      <c r="I10" s="245">
        <v>250000</v>
      </c>
      <c r="J10" s="246" t="s">
        <v>17</v>
      </c>
    </row>
    <row r="11" spans="1:13" x14ac:dyDescent="0.25">
      <c r="A11" s="241">
        <v>43207</v>
      </c>
      <c r="B11" s="242"/>
      <c r="C11" s="247"/>
      <c r="D11" s="246"/>
      <c r="E11" s="244"/>
      <c r="F11" s="242"/>
      <c r="G11" s="246"/>
      <c r="H11" s="245"/>
      <c r="I11" s="245">
        <v>163000</v>
      </c>
      <c r="J11" s="246" t="s">
        <v>17</v>
      </c>
    </row>
    <row r="12" spans="1:13" x14ac:dyDescent="0.25">
      <c r="A12" s="241">
        <v>43215</v>
      </c>
      <c r="B12" s="242">
        <v>180161452</v>
      </c>
      <c r="C12" s="247">
        <v>63</v>
      </c>
      <c r="D12" s="246">
        <v>6738463</v>
      </c>
      <c r="E12" s="244">
        <v>180042308</v>
      </c>
      <c r="F12" s="242">
        <v>9</v>
      </c>
      <c r="G12" s="246">
        <v>957250</v>
      </c>
      <c r="H12" s="245"/>
      <c r="I12" s="245">
        <v>4550000</v>
      </c>
      <c r="J12" s="246" t="s">
        <v>17</v>
      </c>
    </row>
    <row r="13" spans="1:13" x14ac:dyDescent="0.25">
      <c r="A13" s="241">
        <v>43218</v>
      </c>
      <c r="B13" s="242"/>
      <c r="C13" s="247"/>
      <c r="D13" s="246"/>
      <c r="E13" s="244"/>
      <c r="F13" s="242"/>
      <c r="G13" s="246"/>
      <c r="H13" s="245"/>
      <c r="I13" s="245">
        <v>1150000</v>
      </c>
      <c r="J13" s="246" t="s">
        <v>17</v>
      </c>
    </row>
    <row r="14" spans="1:13" x14ac:dyDescent="0.25">
      <c r="A14" s="241">
        <v>43218</v>
      </c>
      <c r="B14" s="242"/>
      <c r="C14" s="247"/>
      <c r="D14" s="246"/>
      <c r="E14" s="244"/>
      <c r="F14" s="242"/>
      <c r="G14" s="246"/>
      <c r="H14" s="245"/>
      <c r="I14" s="245">
        <v>82000</v>
      </c>
      <c r="J14" s="246" t="s">
        <v>17</v>
      </c>
    </row>
    <row r="15" spans="1:13" x14ac:dyDescent="0.25">
      <c r="A15" s="241">
        <v>43226</v>
      </c>
      <c r="B15" s="242">
        <v>180162702</v>
      </c>
      <c r="C15" s="247">
        <v>58</v>
      </c>
      <c r="D15" s="246">
        <v>5856988</v>
      </c>
      <c r="E15" s="244">
        <v>180042631</v>
      </c>
      <c r="F15" s="242">
        <v>9</v>
      </c>
      <c r="G15" s="246">
        <v>984725</v>
      </c>
      <c r="H15" s="245"/>
      <c r="I15" s="245">
        <v>4873000</v>
      </c>
      <c r="J15" s="246" t="s">
        <v>17</v>
      </c>
    </row>
    <row r="16" spans="1:13" x14ac:dyDescent="0.25">
      <c r="A16" s="241">
        <v>43234</v>
      </c>
      <c r="B16" s="242">
        <v>180163698</v>
      </c>
      <c r="C16" s="247">
        <v>66</v>
      </c>
      <c r="D16" s="246">
        <v>6596888</v>
      </c>
      <c r="E16" s="244">
        <v>180042895</v>
      </c>
      <c r="F16" s="242">
        <v>7</v>
      </c>
      <c r="G16" s="246">
        <v>733425</v>
      </c>
      <c r="H16" s="245"/>
      <c r="I16" s="245">
        <v>5864000</v>
      </c>
      <c r="J16" s="246" t="s">
        <v>17</v>
      </c>
    </row>
    <row r="17" spans="1:10" x14ac:dyDescent="0.25">
      <c r="A17" s="241">
        <v>43245</v>
      </c>
      <c r="B17" s="242">
        <v>180165108</v>
      </c>
      <c r="C17" s="247">
        <v>45</v>
      </c>
      <c r="D17" s="246">
        <v>4792813</v>
      </c>
      <c r="E17" s="244">
        <v>180043277</v>
      </c>
      <c r="F17" s="242">
        <v>11</v>
      </c>
      <c r="G17" s="246">
        <v>1199188</v>
      </c>
      <c r="H17" s="245"/>
      <c r="I17" s="245">
        <v>3594000</v>
      </c>
      <c r="J17" s="246" t="s">
        <v>17</v>
      </c>
    </row>
    <row r="18" spans="1:10" x14ac:dyDescent="0.25">
      <c r="A18" s="241">
        <v>43256</v>
      </c>
      <c r="B18" s="242">
        <v>180166888</v>
      </c>
      <c r="C18" s="247">
        <v>49</v>
      </c>
      <c r="D18" s="246">
        <v>4933075</v>
      </c>
      <c r="E18" s="244">
        <v>180043678</v>
      </c>
      <c r="F18" s="242">
        <v>11</v>
      </c>
      <c r="G18" s="246">
        <v>1154650</v>
      </c>
      <c r="H18" s="245"/>
      <c r="I18" s="245">
        <v>3778000</v>
      </c>
      <c r="J18" s="246" t="s">
        <v>17</v>
      </c>
    </row>
    <row r="19" spans="1:10" x14ac:dyDescent="0.25">
      <c r="A19" s="241">
        <v>43287</v>
      </c>
      <c r="B19" s="242">
        <v>180168866</v>
      </c>
      <c r="C19" s="247">
        <v>32</v>
      </c>
      <c r="D19" s="246">
        <v>3065913</v>
      </c>
      <c r="E19" s="244">
        <v>180044161</v>
      </c>
      <c r="F19" s="242">
        <v>5</v>
      </c>
      <c r="G19" s="246">
        <v>494025</v>
      </c>
      <c r="H19" s="245"/>
      <c r="I19" s="245">
        <v>2572000</v>
      </c>
      <c r="J19" s="246" t="s">
        <v>17</v>
      </c>
    </row>
    <row r="20" spans="1:10" x14ac:dyDescent="0.25">
      <c r="A20" s="241">
        <v>43297</v>
      </c>
      <c r="B20" s="242">
        <v>180169797</v>
      </c>
      <c r="C20" s="247">
        <v>16</v>
      </c>
      <c r="D20" s="246">
        <v>1548488</v>
      </c>
      <c r="E20" s="244">
        <v>180044345</v>
      </c>
      <c r="F20" s="242">
        <v>9</v>
      </c>
      <c r="G20" s="246">
        <v>900288</v>
      </c>
      <c r="H20" s="245"/>
      <c r="I20" s="245">
        <v>648000</v>
      </c>
      <c r="J20" s="246" t="s">
        <v>17</v>
      </c>
    </row>
    <row r="21" spans="1:10" x14ac:dyDescent="0.25">
      <c r="A21" s="98">
        <v>43310</v>
      </c>
      <c r="B21" s="99">
        <v>180170913</v>
      </c>
      <c r="C21" s="100">
        <v>4</v>
      </c>
      <c r="D21" s="34">
        <v>308700</v>
      </c>
      <c r="E21" s="244">
        <v>180044571</v>
      </c>
      <c r="F21" s="242">
        <v>2</v>
      </c>
      <c r="G21" s="246">
        <v>188038</v>
      </c>
      <c r="H21" s="245"/>
      <c r="I21" s="245">
        <v>307000</v>
      </c>
      <c r="J21" s="246" t="s">
        <v>17</v>
      </c>
    </row>
    <row r="22" spans="1:10" x14ac:dyDescent="0.25">
      <c r="A22" s="241">
        <v>43331</v>
      </c>
      <c r="B22" s="242">
        <v>180172788</v>
      </c>
      <c r="C22" s="247">
        <v>8</v>
      </c>
      <c r="D22" s="246">
        <v>620638</v>
      </c>
      <c r="E22" s="244"/>
      <c r="F22" s="242"/>
      <c r="G22" s="246"/>
      <c r="H22" s="245"/>
      <c r="I22" s="245">
        <v>433000</v>
      </c>
      <c r="J22" s="246" t="s">
        <v>17</v>
      </c>
    </row>
    <row r="23" spans="1:10" x14ac:dyDescent="0.25">
      <c r="A23" s="98"/>
      <c r="B23" s="99"/>
      <c r="C23" s="100"/>
      <c r="D23" s="34"/>
      <c r="E23" s="101"/>
      <c r="F23" s="99"/>
      <c r="G23" s="34"/>
      <c r="H23" s="102"/>
      <c r="I23" s="102"/>
      <c r="J23" s="34"/>
    </row>
    <row r="24" spans="1:10" x14ac:dyDescent="0.25">
      <c r="A24" s="98"/>
      <c r="B24" s="99"/>
      <c r="C24" s="100"/>
      <c r="D24" s="34"/>
      <c r="E24" s="101"/>
      <c r="F24" s="99"/>
      <c r="G24" s="34"/>
      <c r="H24" s="102"/>
      <c r="I24" s="102"/>
      <c r="J24" s="34"/>
    </row>
    <row r="25" spans="1:10" x14ac:dyDescent="0.25">
      <c r="A25" s="98"/>
      <c r="B25" s="99"/>
      <c r="C25" s="100"/>
      <c r="D25" s="34"/>
      <c r="E25" s="101"/>
      <c r="F25" s="99"/>
      <c r="G25" s="34"/>
      <c r="H25" s="102"/>
      <c r="I25" s="102"/>
      <c r="J25" s="34"/>
    </row>
    <row r="26" spans="1:10" x14ac:dyDescent="0.25">
      <c r="A26" s="98"/>
      <c r="B26" s="99"/>
      <c r="C26" s="100"/>
      <c r="D26" s="34"/>
      <c r="E26" s="101"/>
      <c r="F26" s="99"/>
      <c r="G26" s="34"/>
      <c r="H26" s="102"/>
      <c r="I26" s="102"/>
      <c r="J26" s="34"/>
    </row>
    <row r="27" spans="1:10" x14ac:dyDescent="0.25">
      <c r="A27" s="235"/>
      <c r="B27" s="234"/>
      <c r="C27" s="240"/>
      <c r="D27" s="236"/>
      <c r="E27" s="237"/>
      <c r="F27" s="234"/>
      <c r="G27" s="236"/>
      <c r="H27" s="239"/>
      <c r="I27" s="239"/>
      <c r="J27" s="236"/>
    </row>
    <row r="28" spans="1:10" x14ac:dyDescent="0.25">
      <c r="A28" s="235"/>
      <c r="B28" s="223" t="s">
        <v>11</v>
      </c>
      <c r="C28" s="232">
        <f>SUM(C8:C27)</f>
        <v>409</v>
      </c>
      <c r="D28" s="224"/>
      <c r="E28" s="223" t="s">
        <v>11</v>
      </c>
      <c r="F28" s="223">
        <f>SUM(F8:F27)</f>
        <v>83</v>
      </c>
      <c r="G28" s="224">
        <f>SUM(G8:G27)</f>
        <v>8667052</v>
      </c>
      <c r="H28" s="239"/>
      <c r="I28" s="239"/>
      <c r="J28" s="236"/>
    </row>
    <row r="29" spans="1:10" x14ac:dyDescent="0.25">
      <c r="A29" s="235"/>
      <c r="B29" s="223"/>
      <c r="C29" s="232"/>
      <c r="D29" s="224"/>
      <c r="E29" s="237"/>
      <c r="F29" s="234"/>
      <c r="G29" s="236"/>
      <c r="H29" s="239"/>
      <c r="I29" s="239"/>
      <c r="J29" s="236"/>
    </row>
    <row r="30" spans="1:10" x14ac:dyDescent="0.25">
      <c r="A30" s="225"/>
      <c r="B30" s="226"/>
      <c r="C30" s="240"/>
      <c r="D30" s="236"/>
      <c r="E30" s="223"/>
      <c r="F30" s="234"/>
      <c r="G30" s="411" t="s">
        <v>12</v>
      </c>
      <c r="H30" s="411"/>
      <c r="I30" s="239"/>
      <c r="J30" s="227">
        <f>SUM(D8:D27)</f>
        <v>41280229</v>
      </c>
    </row>
    <row r="31" spans="1:10" x14ac:dyDescent="0.25">
      <c r="A31" s="235"/>
      <c r="B31" s="234"/>
      <c r="C31" s="240"/>
      <c r="D31" s="236"/>
      <c r="E31" s="223"/>
      <c r="F31" s="234"/>
      <c r="G31" s="411" t="s">
        <v>13</v>
      </c>
      <c r="H31" s="411"/>
      <c r="I31" s="239"/>
      <c r="J31" s="227">
        <f>SUM(G8:G27)</f>
        <v>8667052</v>
      </c>
    </row>
    <row r="32" spans="1:10" x14ac:dyDescent="0.25">
      <c r="A32" s="228"/>
      <c r="B32" s="237"/>
      <c r="C32" s="240"/>
      <c r="D32" s="236"/>
      <c r="E32" s="237"/>
      <c r="F32" s="234"/>
      <c r="G32" s="411" t="s">
        <v>14</v>
      </c>
      <c r="H32" s="411"/>
      <c r="I32" s="41"/>
      <c r="J32" s="229">
        <f>J30-J31</f>
        <v>32613177</v>
      </c>
    </row>
    <row r="33" spans="1:16" x14ac:dyDescent="0.25">
      <c r="A33" s="235"/>
      <c r="B33" s="230"/>
      <c r="C33" s="240"/>
      <c r="D33" s="231"/>
      <c r="E33" s="237"/>
      <c r="F33" s="223"/>
      <c r="G33" s="411" t="s">
        <v>15</v>
      </c>
      <c r="H33" s="411"/>
      <c r="I33" s="239"/>
      <c r="J33" s="227">
        <f>SUM(H8:H29)</f>
        <v>0</v>
      </c>
    </row>
    <row r="34" spans="1:16" x14ac:dyDescent="0.25">
      <c r="A34" s="235"/>
      <c r="B34" s="230"/>
      <c r="C34" s="240"/>
      <c r="D34" s="231"/>
      <c r="E34" s="237"/>
      <c r="F34" s="223"/>
      <c r="G34" s="411" t="s">
        <v>16</v>
      </c>
      <c r="H34" s="411"/>
      <c r="I34" s="239"/>
      <c r="J34" s="227">
        <f>J32+J33</f>
        <v>32613177</v>
      </c>
    </row>
    <row r="35" spans="1:16" x14ac:dyDescent="0.25">
      <c r="A35" s="235"/>
      <c r="B35" s="230"/>
      <c r="C35" s="240"/>
      <c r="D35" s="231"/>
      <c r="E35" s="237"/>
      <c r="F35" s="234"/>
      <c r="G35" s="411" t="s">
        <v>5</v>
      </c>
      <c r="H35" s="411"/>
      <c r="I35" s="239"/>
      <c r="J35" s="227">
        <f>SUM(I8:I29)</f>
        <v>32614000</v>
      </c>
    </row>
    <row r="36" spans="1:16" x14ac:dyDescent="0.25">
      <c r="A36" s="235"/>
      <c r="B36" s="230"/>
      <c r="C36" s="240"/>
      <c r="D36" s="231"/>
      <c r="E36" s="237"/>
      <c r="F36" s="234"/>
      <c r="G36" s="411" t="s">
        <v>32</v>
      </c>
      <c r="H36" s="411"/>
      <c r="I36" s="240" t="str">
        <f>IF(J36&gt;0,"SALDO",IF(J36&lt;0,"PIUTANG",IF(J36=0,"LUNAS")))</f>
        <v>SALDO</v>
      </c>
      <c r="J36" s="227">
        <f>J35-J34</f>
        <v>823</v>
      </c>
    </row>
    <row r="37" spans="1:16" x14ac:dyDescent="0.25">
      <c r="F37" s="219"/>
      <c r="G37" s="219"/>
      <c r="J37" s="219"/>
    </row>
    <row r="38" spans="1:16" x14ac:dyDescent="0.25">
      <c r="C38" s="219"/>
      <c r="D38" s="219"/>
      <c r="F38" s="219"/>
      <c r="G38" s="219"/>
      <c r="J38" s="219"/>
      <c r="L38" s="233"/>
      <c r="M38" s="233"/>
      <c r="N38" s="233"/>
      <c r="O38" s="233"/>
      <c r="P38" s="233"/>
    </row>
    <row r="39" spans="1:16" x14ac:dyDescent="0.25">
      <c r="C39" s="219"/>
      <c r="D39" s="219"/>
      <c r="F39" s="219"/>
      <c r="G39" s="219"/>
      <c r="J39" s="219"/>
      <c r="L39" s="233"/>
      <c r="M39" s="233"/>
      <c r="N39" s="233"/>
      <c r="O39" s="233"/>
      <c r="P39" s="233"/>
    </row>
    <row r="40" spans="1:16" x14ac:dyDescent="0.25">
      <c r="C40" s="219"/>
      <c r="D40" s="219"/>
      <c r="F40" s="219"/>
      <c r="G40" s="219"/>
      <c r="J40" s="219"/>
      <c r="L40" s="233"/>
      <c r="M40" s="233"/>
      <c r="N40" s="233"/>
      <c r="O40" s="233"/>
      <c r="P40" s="233"/>
    </row>
    <row r="41" spans="1:16" x14ac:dyDescent="0.25">
      <c r="C41" s="219"/>
      <c r="D41" s="219"/>
      <c r="F41" s="219"/>
      <c r="G41" s="219"/>
      <c r="J41" s="219"/>
      <c r="L41" s="233"/>
      <c r="M41" s="233"/>
      <c r="N41" s="233"/>
      <c r="O41" s="233"/>
      <c r="P41" s="233"/>
    </row>
    <row r="42" spans="1:16" x14ac:dyDescent="0.25">
      <c r="C42" s="219"/>
      <c r="D42" s="219"/>
      <c r="L42" s="233"/>
      <c r="M42" s="233"/>
      <c r="N42" s="233"/>
      <c r="O42" s="233"/>
      <c r="P42" s="233"/>
    </row>
  </sheetData>
  <mergeCells count="15">
    <mergeCell ref="G36:H36"/>
    <mergeCell ref="G30:H30"/>
    <mergeCell ref="G31:H31"/>
    <mergeCell ref="G32:H32"/>
    <mergeCell ref="G33:H33"/>
    <mergeCell ref="G34:H34"/>
    <mergeCell ref="G35:H35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/>
  <dimension ref="A1:O52"/>
  <sheetViews>
    <sheetView workbookViewId="0">
      <pane ySplit="7" topLeftCell="A32" activePane="bottomLeft" state="frozen"/>
      <selection pane="bottomLeft" activeCell="C3" sqref="C3"/>
    </sheetView>
  </sheetViews>
  <sheetFormatPr defaultRowHeight="15" x14ac:dyDescent="0.25"/>
  <cols>
    <col min="1" max="1" width="9.8554687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56" bestFit="1" customWidth="1"/>
    <col min="7" max="7" width="11.140625" customWidth="1"/>
    <col min="8" max="8" width="11.7109375" style="219" customWidth="1"/>
    <col min="9" max="9" width="15.28515625" style="37" customWidth="1"/>
    <col min="10" max="10" width="18.42578125" customWidth="1"/>
    <col min="12" max="13" width="10.5703125" bestFit="1" customWidth="1"/>
    <col min="15" max="15" width="10.5703125" bestFit="1" customWidth="1"/>
  </cols>
  <sheetData>
    <row r="1" spans="1:15" x14ac:dyDescent="0.25">
      <c r="A1" s="20" t="s">
        <v>0</v>
      </c>
      <c r="B1" s="20"/>
      <c r="C1" s="28" t="s">
        <v>45</v>
      </c>
      <c r="D1" s="20"/>
      <c r="E1" s="20"/>
      <c r="F1" s="405" t="s">
        <v>22</v>
      </c>
      <c r="G1" s="405"/>
      <c r="H1" s="405"/>
      <c r="I1" s="38" t="s">
        <v>76</v>
      </c>
      <c r="J1" s="20"/>
    </row>
    <row r="2" spans="1:15" x14ac:dyDescent="0.25">
      <c r="A2" s="20" t="s">
        <v>1</v>
      </c>
      <c r="B2" s="20"/>
      <c r="C2" s="28" t="s">
        <v>46</v>
      </c>
      <c r="D2" s="20"/>
      <c r="E2" s="20"/>
      <c r="F2" s="405" t="s">
        <v>21</v>
      </c>
      <c r="G2" s="405"/>
      <c r="H2" s="405"/>
      <c r="I2" s="38">
        <f>J52*-1</f>
        <v>3266276</v>
      </c>
      <c r="J2" s="20"/>
    </row>
    <row r="3" spans="1:15" s="233" customFormat="1" x14ac:dyDescent="0.25">
      <c r="A3" s="218" t="s">
        <v>115</v>
      </c>
      <c r="B3" s="218"/>
      <c r="C3" s="28" t="s">
        <v>178</v>
      </c>
      <c r="D3" s="218"/>
      <c r="E3" s="218"/>
      <c r="F3" s="265"/>
      <c r="G3" s="265"/>
      <c r="H3" s="221"/>
      <c r="I3" s="220"/>
      <c r="J3" s="218"/>
    </row>
    <row r="5" spans="1:15" ht="19.5" x14ac:dyDescent="0.25">
      <c r="A5" s="439"/>
      <c r="B5" s="439"/>
      <c r="C5" s="439"/>
      <c r="D5" s="439"/>
      <c r="E5" s="439"/>
      <c r="F5" s="439"/>
      <c r="G5" s="439"/>
      <c r="H5" s="439"/>
      <c r="I5" s="439"/>
      <c r="J5" s="440"/>
    </row>
    <row r="6" spans="1:15" x14ac:dyDescent="0.25">
      <c r="A6" s="441" t="s">
        <v>2</v>
      </c>
      <c r="B6" s="443" t="s">
        <v>3</v>
      </c>
      <c r="C6" s="444"/>
      <c r="D6" s="444"/>
      <c r="E6" s="444"/>
      <c r="F6" s="444"/>
      <c r="G6" s="445"/>
      <c r="H6" s="446" t="s">
        <v>4</v>
      </c>
      <c r="I6" s="448" t="s">
        <v>5</v>
      </c>
      <c r="J6" s="420" t="s">
        <v>6</v>
      </c>
    </row>
    <row r="7" spans="1:15" x14ac:dyDescent="0.25">
      <c r="A7" s="442"/>
      <c r="B7" s="1" t="s">
        <v>7</v>
      </c>
      <c r="C7" s="24" t="s">
        <v>8</v>
      </c>
      <c r="D7" s="2" t="s">
        <v>9</v>
      </c>
      <c r="E7" s="1" t="s">
        <v>10</v>
      </c>
      <c r="F7" s="54" t="s">
        <v>8</v>
      </c>
      <c r="G7" s="2" t="s">
        <v>9</v>
      </c>
      <c r="H7" s="447"/>
      <c r="I7" s="449"/>
      <c r="J7" s="421"/>
    </row>
    <row r="8" spans="1:15" x14ac:dyDescent="0.25">
      <c r="A8" s="43">
        <v>42490</v>
      </c>
      <c r="B8" s="89">
        <v>160081079</v>
      </c>
      <c r="C8" s="89">
        <v>40</v>
      </c>
      <c r="D8" s="90">
        <v>4270088</v>
      </c>
      <c r="E8" s="242">
        <v>160021973</v>
      </c>
      <c r="F8" s="46">
        <v>4</v>
      </c>
      <c r="G8" s="47">
        <v>394188</v>
      </c>
      <c r="H8" s="245"/>
      <c r="I8" s="49">
        <v>2000000</v>
      </c>
      <c r="J8" s="50" t="s">
        <v>44</v>
      </c>
    </row>
    <row r="9" spans="1:15" x14ac:dyDescent="0.25">
      <c r="A9" s="43"/>
      <c r="B9" s="89"/>
      <c r="C9" s="89"/>
      <c r="D9" s="90"/>
      <c r="E9" s="46"/>
      <c r="F9" s="46"/>
      <c r="G9" s="50"/>
      <c r="H9" s="245"/>
      <c r="I9" s="49">
        <f>1400000+200000+250000+50000</f>
        <v>1900000</v>
      </c>
      <c r="J9" s="50" t="s">
        <v>17</v>
      </c>
    </row>
    <row r="10" spans="1:15" x14ac:dyDescent="0.25">
      <c r="A10" s="43">
        <v>42501</v>
      </c>
      <c r="B10" s="89">
        <v>160082536</v>
      </c>
      <c r="C10" s="89">
        <v>65</v>
      </c>
      <c r="D10" s="90">
        <v>6642650</v>
      </c>
      <c r="E10" s="46">
        <v>160022363</v>
      </c>
      <c r="F10" s="46">
        <v>16</v>
      </c>
      <c r="G10" s="50">
        <v>1729088</v>
      </c>
      <c r="H10" s="245"/>
      <c r="I10" s="49">
        <v>2500000</v>
      </c>
      <c r="J10" s="50" t="s">
        <v>44</v>
      </c>
      <c r="M10" s="18"/>
      <c r="O10" s="18"/>
    </row>
    <row r="11" spans="1:15" x14ac:dyDescent="0.25">
      <c r="A11" s="43"/>
      <c r="B11" s="46"/>
      <c r="C11" s="87"/>
      <c r="D11" s="50"/>
      <c r="E11" s="46"/>
      <c r="F11" s="46"/>
      <c r="G11" s="47"/>
      <c r="H11" s="245"/>
      <c r="I11" s="49">
        <v>2400000</v>
      </c>
      <c r="J11" s="50" t="s">
        <v>17</v>
      </c>
    </row>
    <row r="12" spans="1:15" x14ac:dyDescent="0.25">
      <c r="A12" s="43">
        <v>42511</v>
      </c>
      <c r="B12" s="46">
        <v>160083952</v>
      </c>
      <c r="C12" s="88">
        <v>72</v>
      </c>
      <c r="D12" s="246">
        <v>7052325</v>
      </c>
      <c r="E12" s="46">
        <v>160022785</v>
      </c>
      <c r="F12" s="86">
        <v>10</v>
      </c>
      <c r="G12" s="47">
        <v>1046238</v>
      </c>
      <c r="H12" s="245"/>
      <c r="I12" s="49">
        <v>2500000</v>
      </c>
      <c r="J12" s="108" t="s">
        <v>44</v>
      </c>
      <c r="M12" s="18"/>
    </row>
    <row r="13" spans="1:15" x14ac:dyDescent="0.25">
      <c r="A13" s="43"/>
      <c r="B13" s="46"/>
      <c r="C13" s="88"/>
      <c r="D13" s="50"/>
      <c r="E13" s="46"/>
      <c r="F13" s="86"/>
      <c r="G13" s="47"/>
      <c r="H13" s="245"/>
      <c r="I13" s="49">
        <v>3510000</v>
      </c>
      <c r="J13" s="50" t="s">
        <v>17</v>
      </c>
      <c r="L13" s="18">
        <f>D17+D18</f>
        <v>7427613</v>
      </c>
    </row>
    <row r="14" spans="1:15" x14ac:dyDescent="0.25">
      <c r="A14" s="43">
        <v>42531</v>
      </c>
      <c r="B14" s="46">
        <v>160086869</v>
      </c>
      <c r="C14" s="88">
        <v>157</v>
      </c>
      <c r="D14" s="50">
        <v>14737275</v>
      </c>
      <c r="E14" s="46">
        <v>160023583</v>
      </c>
      <c r="F14" s="86">
        <v>19</v>
      </c>
      <c r="G14" s="50">
        <v>1840300</v>
      </c>
      <c r="H14" s="245"/>
      <c r="I14" s="49">
        <v>5000000</v>
      </c>
      <c r="J14" s="50" t="s">
        <v>17</v>
      </c>
      <c r="L14" s="18">
        <f>L13+H18-I17-I18</f>
        <v>4007613</v>
      </c>
    </row>
    <row r="15" spans="1:15" x14ac:dyDescent="0.25">
      <c r="A15" s="43"/>
      <c r="B15" s="46"/>
      <c r="C15" s="88"/>
      <c r="D15" s="50"/>
      <c r="E15" s="46">
        <v>160024227</v>
      </c>
      <c r="F15" s="86">
        <v>35</v>
      </c>
      <c r="G15" s="50">
        <v>3394650</v>
      </c>
      <c r="H15" s="245"/>
      <c r="I15" s="49">
        <v>3000000</v>
      </c>
      <c r="J15" s="50" t="s">
        <v>17</v>
      </c>
    </row>
    <row r="16" spans="1:15" x14ac:dyDescent="0.25">
      <c r="A16" s="43"/>
      <c r="B16" s="46"/>
      <c r="C16" s="88"/>
      <c r="D16" s="50"/>
      <c r="E16" s="46"/>
      <c r="F16" s="86"/>
      <c r="G16" s="50"/>
      <c r="H16" s="245"/>
      <c r="I16" s="49">
        <v>1488000</v>
      </c>
      <c r="J16" s="50" t="s">
        <v>44</v>
      </c>
    </row>
    <row r="17" spans="1:13" x14ac:dyDescent="0.25">
      <c r="A17" s="43">
        <v>42543</v>
      </c>
      <c r="B17" s="46">
        <v>160089125</v>
      </c>
      <c r="C17" s="88">
        <v>66</v>
      </c>
      <c r="D17" s="50">
        <v>6245750</v>
      </c>
      <c r="E17" s="46"/>
      <c r="F17" s="86"/>
      <c r="G17" s="50"/>
      <c r="H17" s="245"/>
      <c r="I17" s="49">
        <v>1000000</v>
      </c>
      <c r="J17" s="50" t="s">
        <v>44</v>
      </c>
      <c r="L17" s="18"/>
    </row>
    <row r="18" spans="1:13" x14ac:dyDescent="0.25">
      <c r="A18" s="43">
        <v>42552</v>
      </c>
      <c r="B18" s="46">
        <v>160090979</v>
      </c>
      <c r="C18" s="88">
        <v>10</v>
      </c>
      <c r="D18" s="50">
        <v>1181863</v>
      </c>
      <c r="E18" s="46"/>
      <c r="F18" s="86"/>
      <c r="G18" s="50"/>
      <c r="H18" s="245">
        <v>80000</v>
      </c>
      <c r="I18" s="49">
        <v>2500000</v>
      </c>
      <c r="J18" s="50" t="s">
        <v>17</v>
      </c>
    </row>
    <row r="19" spans="1:13" x14ac:dyDescent="0.25">
      <c r="A19" s="43">
        <v>42581</v>
      </c>
      <c r="B19" s="46">
        <v>160092409</v>
      </c>
      <c r="C19" s="88">
        <v>44</v>
      </c>
      <c r="D19" s="50">
        <v>4188975</v>
      </c>
      <c r="E19" s="46">
        <v>160025161</v>
      </c>
      <c r="F19" s="86">
        <v>20</v>
      </c>
      <c r="G19" s="50">
        <v>2144188</v>
      </c>
      <c r="H19" s="245"/>
      <c r="I19" s="49">
        <v>1863500</v>
      </c>
      <c r="J19" s="50" t="s">
        <v>44</v>
      </c>
    </row>
    <row r="20" spans="1:13" x14ac:dyDescent="0.25">
      <c r="A20" s="43">
        <v>42581</v>
      </c>
      <c r="B20" s="46">
        <v>160092419</v>
      </c>
      <c r="C20" s="88">
        <v>1</v>
      </c>
      <c r="D20" s="50">
        <v>97388</v>
      </c>
      <c r="E20" s="46"/>
      <c r="F20" s="86"/>
      <c r="G20" s="50"/>
      <c r="H20" s="245"/>
      <c r="I20" s="49">
        <v>1000000</v>
      </c>
      <c r="J20" s="50" t="s">
        <v>44</v>
      </c>
    </row>
    <row r="21" spans="1:13" x14ac:dyDescent="0.25">
      <c r="A21" s="43">
        <v>42596</v>
      </c>
      <c r="B21" s="46">
        <v>160093837</v>
      </c>
      <c r="C21" s="88">
        <v>24</v>
      </c>
      <c r="D21" s="50">
        <v>2384550</v>
      </c>
      <c r="E21" s="46">
        <v>160025479</v>
      </c>
      <c r="F21" s="86">
        <v>15</v>
      </c>
      <c r="G21" s="50">
        <v>1460813</v>
      </c>
      <c r="H21" s="245"/>
      <c r="I21" s="49">
        <v>1825400</v>
      </c>
      <c r="J21" s="50" t="s">
        <v>44</v>
      </c>
    </row>
    <row r="22" spans="1:13" x14ac:dyDescent="0.25">
      <c r="A22" s="43">
        <v>42596</v>
      </c>
      <c r="B22" s="46">
        <v>160093867</v>
      </c>
      <c r="C22" s="88">
        <v>2</v>
      </c>
      <c r="D22" s="50">
        <v>283675</v>
      </c>
      <c r="E22" s="46"/>
      <c r="F22" s="86"/>
      <c r="G22" s="50"/>
      <c r="H22" s="245"/>
      <c r="I22" s="49"/>
      <c r="J22" s="50"/>
    </row>
    <row r="23" spans="1:13" x14ac:dyDescent="0.25">
      <c r="A23" s="43">
        <v>42607</v>
      </c>
      <c r="B23" s="46">
        <v>160094880</v>
      </c>
      <c r="C23" s="88">
        <v>28</v>
      </c>
      <c r="D23" s="246">
        <v>3114913</v>
      </c>
      <c r="E23" s="46">
        <v>160025737</v>
      </c>
      <c r="F23" s="86">
        <v>5</v>
      </c>
      <c r="G23" s="50">
        <v>495075</v>
      </c>
      <c r="H23" s="245"/>
      <c r="I23" s="49">
        <v>2000000</v>
      </c>
      <c r="J23" s="50" t="s">
        <v>44</v>
      </c>
    </row>
    <row r="24" spans="1:13" x14ac:dyDescent="0.25">
      <c r="A24" s="43">
        <v>42615</v>
      </c>
      <c r="B24" s="46">
        <v>160095690</v>
      </c>
      <c r="C24" s="88">
        <v>31</v>
      </c>
      <c r="D24" s="50">
        <v>3593888</v>
      </c>
      <c r="E24" s="46">
        <v>160025937</v>
      </c>
      <c r="F24" s="86">
        <v>6</v>
      </c>
      <c r="G24" s="50">
        <v>743838</v>
      </c>
      <c r="H24" s="245"/>
      <c r="I24" s="49"/>
      <c r="J24" s="50"/>
    </row>
    <row r="25" spans="1:13" x14ac:dyDescent="0.25">
      <c r="A25" s="43">
        <v>42621</v>
      </c>
      <c r="B25" s="46">
        <v>160096363</v>
      </c>
      <c r="C25" s="88">
        <v>2</v>
      </c>
      <c r="D25" s="50">
        <v>207113</v>
      </c>
      <c r="E25" s="46"/>
      <c r="F25" s="86"/>
      <c r="G25" s="50"/>
      <c r="H25" s="245"/>
      <c r="I25" s="49">
        <v>2000000</v>
      </c>
      <c r="J25" s="50" t="s">
        <v>44</v>
      </c>
    </row>
    <row r="26" spans="1:13" x14ac:dyDescent="0.25">
      <c r="A26" s="43">
        <v>42627</v>
      </c>
      <c r="B26" s="46">
        <v>160096865</v>
      </c>
      <c r="C26" s="88">
        <v>29</v>
      </c>
      <c r="D26" s="50">
        <v>2809275</v>
      </c>
      <c r="E26" s="46"/>
      <c r="F26" s="86"/>
      <c r="G26" s="50"/>
      <c r="H26" s="245">
        <v>75000</v>
      </c>
      <c r="I26" s="49">
        <v>2600000</v>
      </c>
      <c r="J26" s="50" t="s">
        <v>17</v>
      </c>
    </row>
    <row r="27" spans="1:13" x14ac:dyDescent="0.25">
      <c r="A27" s="241">
        <v>42637</v>
      </c>
      <c r="B27" s="242">
        <v>160097892</v>
      </c>
      <c r="C27" s="129">
        <v>35</v>
      </c>
      <c r="D27" s="246">
        <v>3699588</v>
      </c>
      <c r="E27" s="244">
        <v>160026495</v>
      </c>
      <c r="F27" s="242">
        <v>14</v>
      </c>
      <c r="G27" s="246">
        <v>1488288</v>
      </c>
      <c r="H27" s="245"/>
      <c r="I27" s="245">
        <v>2000000</v>
      </c>
      <c r="J27" s="246" t="s">
        <v>44</v>
      </c>
    </row>
    <row r="28" spans="1:13" x14ac:dyDescent="0.25">
      <c r="A28" s="241">
        <v>42647</v>
      </c>
      <c r="B28" s="242">
        <v>160098968</v>
      </c>
      <c r="C28" s="129">
        <v>44</v>
      </c>
      <c r="D28" s="246">
        <v>4304563</v>
      </c>
      <c r="E28" s="244">
        <v>160026739</v>
      </c>
      <c r="F28" s="242">
        <v>14</v>
      </c>
      <c r="G28" s="246">
        <v>1681925</v>
      </c>
      <c r="H28" s="245"/>
      <c r="I28" s="245">
        <v>2000000</v>
      </c>
      <c r="J28" s="246" t="s">
        <v>44</v>
      </c>
    </row>
    <row r="29" spans="1:13" x14ac:dyDescent="0.25">
      <c r="A29" s="4">
        <v>42667</v>
      </c>
      <c r="B29" s="3">
        <v>160101148</v>
      </c>
      <c r="C29" s="26">
        <v>21</v>
      </c>
      <c r="D29" s="6">
        <v>2347100</v>
      </c>
      <c r="E29" s="244">
        <v>160027198</v>
      </c>
      <c r="F29" s="242">
        <v>6</v>
      </c>
      <c r="G29" s="246">
        <v>589488</v>
      </c>
      <c r="H29" s="245"/>
      <c r="I29" s="245">
        <v>1500000</v>
      </c>
      <c r="J29" s="246" t="s">
        <v>44</v>
      </c>
      <c r="M29" s="18"/>
    </row>
    <row r="30" spans="1:13" x14ac:dyDescent="0.25">
      <c r="A30" s="4">
        <v>42684</v>
      </c>
      <c r="B30" s="3">
        <v>160102880</v>
      </c>
      <c r="C30" s="26">
        <v>17</v>
      </c>
      <c r="D30" s="6">
        <v>1666613</v>
      </c>
      <c r="E30" s="244">
        <v>160027619</v>
      </c>
      <c r="F30" s="242">
        <v>10</v>
      </c>
      <c r="G30" s="246">
        <v>1130325</v>
      </c>
      <c r="H30" s="245"/>
      <c r="I30" s="245">
        <v>1000000</v>
      </c>
      <c r="J30" s="246" t="s">
        <v>44</v>
      </c>
      <c r="L30" s="18"/>
      <c r="M30" s="18"/>
    </row>
    <row r="31" spans="1:13" s="233" customFormat="1" x14ac:dyDescent="0.25">
      <c r="A31" s="235">
        <v>42704</v>
      </c>
      <c r="B31" s="234">
        <v>160104995</v>
      </c>
      <c r="C31" s="26">
        <v>3</v>
      </c>
      <c r="D31" s="236">
        <v>283238</v>
      </c>
      <c r="E31" s="244">
        <v>160028135</v>
      </c>
      <c r="F31" s="242">
        <v>6</v>
      </c>
      <c r="G31" s="246">
        <v>630350</v>
      </c>
      <c r="H31" s="245"/>
      <c r="I31" s="245"/>
      <c r="J31" s="246"/>
      <c r="L31" s="238"/>
      <c r="M31" s="238"/>
    </row>
    <row r="32" spans="1:13" s="233" customFormat="1" x14ac:dyDescent="0.25">
      <c r="A32" s="235">
        <v>42724</v>
      </c>
      <c r="B32" s="234">
        <v>160106990</v>
      </c>
      <c r="C32" s="26">
        <v>16</v>
      </c>
      <c r="D32" s="236">
        <v>1760938</v>
      </c>
      <c r="E32" s="237">
        <v>160028559</v>
      </c>
      <c r="F32" s="234">
        <v>4</v>
      </c>
      <c r="G32" s="236">
        <v>422188</v>
      </c>
      <c r="H32" s="245"/>
      <c r="I32" s="245">
        <v>2000000</v>
      </c>
      <c r="J32" s="246" t="s">
        <v>44</v>
      </c>
      <c r="L32" s="238"/>
      <c r="M32" s="238"/>
    </row>
    <row r="33" spans="1:12" x14ac:dyDescent="0.25">
      <c r="A33" s="4">
        <v>42762</v>
      </c>
      <c r="B33" s="3"/>
      <c r="C33" s="26"/>
      <c r="D33" s="6"/>
      <c r="E33" s="7">
        <v>170029242</v>
      </c>
      <c r="F33" s="3">
        <v>3</v>
      </c>
      <c r="G33" s="6">
        <v>301350</v>
      </c>
      <c r="H33" s="245"/>
      <c r="I33" s="245">
        <v>200000</v>
      </c>
      <c r="J33" s="246" t="s">
        <v>17</v>
      </c>
      <c r="L33" s="18"/>
    </row>
    <row r="34" spans="1:12" s="233" customFormat="1" x14ac:dyDescent="0.25">
      <c r="A34" s="241">
        <v>42977</v>
      </c>
      <c r="B34" s="242">
        <v>170138761</v>
      </c>
      <c r="C34" s="129">
        <v>8</v>
      </c>
      <c r="D34" s="246">
        <v>932400</v>
      </c>
      <c r="E34" s="244"/>
      <c r="F34" s="242"/>
      <c r="G34" s="246"/>
      <c r="H34" s="245">
        <v>80000</v>
      </c>
      <c r="I34" s="245">
        <v>1050000</v>
      </c>
      <c r="J34" s="246" t="s">
        <v>17</v>
      </c>
      <c r="L34" s="238"/>
    </row>
    <row r="35" spans="1:12" s="233" customFormat="1" x14ac:dyDescent="0.25">
      <c r="A35" s="241"/>
      <c r="B35" s="242"/>
      <c r="C35" s="129"/>
      <c r="D35" s="246"/>
      <c r="E35" s="244"/>
      <c r="F35" s="242"/>
      <c r="G35" s="246"/>
      <c r="H35" s="245"/>
      <c r="I35" s="245">
        <v>116550</v>
      </c>
      <c r="J35" s="246" t="s">
        <v>170</v>
      </c>
      <c r="L35" s="238"/>
    </row>
    <row r="36" spans="1:12" s="233" customFormat="1" x14ac:dyDescent="0.25">
      <c r="A36" s="241">
        <v>42986</v>
      </c>
      <c r="B36" s="242">
        <v>170139608</v>
      </c>
      <c r="C36" s="129">
        <v>8</v>
      </c>
      <c r="D36" s="246">
        <v>1024500</v>
      </c>
      <c r="E36" s="244"/>
      <c r="F36" s="242"/>
      <c r="G36" s="246"/>
      <c r="H36" s="245">
        <v>75000</v>
      </c>
      <c r="I36" s="245">
        <v>1200000</v>
      </c>
      <c r="J36" s="246" t="s">
        <v>17</v>
      </c>
      <c r="L36" s="238"/>
    </row>
    <row r="37" spans="1:12" s="233" customFormat="1" x14ac:dyDescent="0.25">
      <c r="A37" s="241"/>
      <c r="B37" s="242"/>
      <c r="C37" s="129"/>
      <c r="D37" s="246"/>
      <c r="E37" s="244"/>
      <c r="F37" s="242"/>
      <c r="G37" s="246"/>
      <c r="H37" s="245"/>
      <c r="I37" s="245">
        <f>D36*12.5/100</f>
        <v>128062.5</v>
      </c>
      <c r="J37" s="246" t="s">
        <v>171</v>
      </c>
      <c r="L37" s="238"/>
    </row>
    <row r="38" spans="1:12" s="233" customFormat="1" x14ac:dyDescent="0.25">
      <c r="A38" s="241">
        <v>43007</v>
      </c>
      <c r="B38" s="242">
        <v>170141701</v>
      </c>
      <c r="C38" s="129">
        <v>7</v>
      </c>
      <c r="D38" s="246">
        <v>715900</v>
      </c>
      <c r="E38" s="244"/>
      <c r="F38" s="242"/>
      <c r="G38" s="246"/>
      <c r="H38" s="245">
        <v>75000</v>
      </c>
      <c r="I38" s="245">
        <v>800000</v>
      </c>
      <c r="J38" s="246" t="s">
        <v>17</v>
      </c>
      <c r="L38" s="238"/>
    </row>
    <row r="39" spans="1:12" s="233" customFormat="1" x14ac:dyDescent="0.25">
      <c r="A39" s="235"/>
      <c r="B39" s="234"/>
      <c r="C39" s="26"/>
      <c r="D39" s="236"/>
      <c r="E39" s="237"/>
      <c r="F39" s="234"/>
      <c r="G39" s="236"/>
      <c r="H39" s="239"/>
      <c r="I39" s="245">
        <f>D38*12.5/100</f>
        <v>89487.5</v>
      </c>
      <c r="J39" s="246" t="s">
        <v>172</v>
      </c>
      <c r="L39" s="238"/>
    </row>
    <row r="40" spans="1:12" s="233" customFormat="1" x14ac:dyDescent="0.25">
      <c r="A40" s="235"/>
      <c r="B40" s="234"/>
      <c r="C40" s="26"/>
      <c r="D40" s="236"/>
      <c r="E40" s="237"/>
      <c r="F40" s="234"/>
      <c r="G40" s="236"/>
      <c r="H40" s="239"/>
      <c r="I40" s="239"/>
      <c r="J40" s="236"/>
      <c r="L40" s="238"/>
    </row>
    <row r="41" spans="1:12" s="233" customFormat="1" x14ac:dyDescent="0.25">
      <c r="A41" s="235"/>
      <c r="B41" s="234"/>
      <c r="C41" s="26"/>
      <c r="D41" s="236"/>
      <c r="E41" s="237"/>
      <c r="F41" s="234"/>
      <c r="G41" s="236"/>
      <c r="H41" s="239"/>
      <c r="I41" s="239"/>
      <c r="J41" s="236"/>
      <c r="L41" s="238"/>
    </row>
    <row r="42" spans="1:12" s="233" customFormat="1" x14ac:dyDescent="0.25">
      <c r="A42" s="235"/>
      <c r="B42" s="234"/>
      <c r="C42" s="26"/>
      <c r="D42" s="236"/>
      <c r="E42" s="237"/>
      <c r="F42" s="234"/>
      <c r="G42" s="236"/>
      <c r="H42" s="239"/>
      <c r="I42" s="239"/>
      <c r="J42" s="236"/>
      <c r="L42" s="238"/>
    </row>
    <row r="43" spans="1:12" x14ac:dyDescent="0.25">
      <c r="A43" s="4"/>
      <c r="B43" s="3"/>
      <c r="C43" s="26"/>
      <c r="D43" s="6"/>
      <c r="E43" s="7"/>
      <c r="F43" s="3"/>
      <c r="G43" s="6"/>
      <c r="H43" s="239"/>
      <c r="I43" s="39"/>
      <c r="J43" s="6"/>
    </row>
    <row r="44" spans="1:12" x14ac:dyDescent="0.25">
      <c r="A44" s="4"/>
      <c r="B44" s="8" t="s">
        <v>11</v>
      </c>
      <c r="C44" s="27">
        <f>SUM(C8:C43)</f>
        <v>730</v>
      </c>
      <c r="D44" s="9"/>
      <c r="E44" s="8" t="s">
        <v>11</v>
      </c>
      <c r="F44" s="8">
        <f>SUM(F8:F43)</f>
        <v>187</v>
      </c>
      <c r="G44" s="5"/>
      <c r="H44" s="240"/>
      <c r="I44" s="40"/>
      <c r="J44" s="5"/>
    </row>
    <row r="45" spans="1:12" x14ac:dyDescent="0.25">
      <c r="A45" s="4"/>
      <c r="B45" s="8"/>
      <c r="C45" s="27"/>
      <c r="D45" s="9"/>
      <c r="E45" s="8"/>
      <c r="F45" s="8"/>
      <c r="G45" s="32"/>
      <c r="H45" s="52"/>
      <c r="I45" s="40"/>
      <c r="J45" s="5"/>
    </row>
    <row r="46" spans="1:12" x14ac:dyDescent="0.25">
      <c r="A46" s="10"/>
      <c r="B46" s="11"/>
      <c r="C46" s="26"/>
      <c r="D46" s="6"/>
      <c r="E46" s="8"/>
      <c r="F46" s="3"/>
      <c r="G46" s="411" t="s">
        <v>12</v>
      </c>
      <c r="H46" s="411"/>
      <c r="I46" s="39"/>
      <c r="J46" s="13">
        <f>SUM(D8:D43)</f>
        <v>73544568</v>
      </c>
    </row>
    <row r="47" spans="1:12" x14ac:dyDescent="0.25">
      <c r="A47" s="4"/>
      <c r="B47" s="3"/>
      <c r="C47" s="26"/>
      <c r="D47" s="6"/>
      <c r="E47" s="7"/>
      <c r="F47" s="3"/>
      <c r="G47" s="411" t="s">
        <v>13</v>
      </c>
      <c r="H47" s="411"/>
      <c r="I47" s="39"/>
      <c r="J47" s="13">
        <f>SUM(G8:G43)</f>
        <v>19492292</v>
      </c>
    </row>
    <row r="48" spans="1:12" x14ac:dyDescent="0.25">
      <c r="A48" s="14"/>
      <c r="B48" s="7"/>
      <c r="C48" s="26"/>
      <c r="D48" s="6"/>
      <c r="E48" s="7"/>
      <c r="F48" s="3"/>
      <c r="G48" s="411" t="s">
        <v>14</v>
      </c>
      <c r="H48" s="411"/>
      <c r="I48" s="41"/>
      <c r="J48" s="15">
        <f>J46-J47</f>
        <v>54052276</v>
      </c>
    </row>
    <row r="49" spans="1:10" x14ac:dyDescent="0.25">
      <c r="A49" s="4"/>
      <c r="B49" s="16"/>
      <c r="C49" s="26"/>
      <c r="D49" s="17"/>
      <c r="E49" s="7"/>
      <c r="F49" s="3"/>
      <c r="G49" s="411" t="s">
        <v>15</v>
      </c>
      <c r="H49" s="411"/>
      <c r="I49" s="39"/>
      <c r="J49" s="13">
        <f>SUM(H8:H44)</f>
        <v>385000</v>
      </c>
    </row>
    <row r="50" spans="1:10" x14ac:dyDescent="0.25">
      <c r="A50" s="4"/>
      <c r="B50" s="16"/>
      <c r="C50" s="26"/>
      <c r="D50" s="17"/>
      <c r="E50" s="7"/>
      <c r="F50" s="3"/>
      <c r="G50" s="411" t="s">
        <v>16</v>
      </c>
      <c r="H50" s="411"/>
      <c r="I50" s="39"/>
      <c r="J50" s="13">
        <f>J48+J49</f>
        <v>54437276</v>
      </c>
    </row>
    <row r="51" spans="1:10" x14ac:dyDescent="0.25">
      <c r="A51" s="4"/>
      <c r="B51" s="16"/>
      <c r="C51" s="26"/>
      <c r="D51" s="17"/>
      <c r="E51" s="7"/>
      <c r="F51" s="3"/>
      <c r="G51" s="411" t="s">
        <v>5</v>
      </c>
      <c r="H51" s="411"/>
      <c r="I51" s="39"/>
      <c r="J51" s="13">
        <f>SUM(I8:I44)</f>
        <v>51171000</v>
      </c>
    </row>
    <row r="52" spans="1:10" x14ac:dyDescent="0.25">
      <c r="A52" s="4"/>
      <c r="B52" s="16"/>
      <c r="C52" s="26"/>
      <c r="D52" s="17"/>
      <c r="E52" s="7"/>
      <c r="F52" s="3"/>
      <c r="G52" s="411" t="s">
        <v>32</v>
      </c>
      <c r="H52" s="411"/>
      <c r="I52" s="40" t="str">
        <f>IF(J52&gt;0,"SALDO",IF(J52&lt;0,"PIUTANG",IF(J52=0,"LUNAS")))</f>
        <v>PIUTANG</v>
      </c>
      <c r="J52" s="13">
        <f>J51-J50</f>
        <v>-3266276</v>
      </c>
    </row>
  </sheetData>
  <mergeCells count="15">
    <mergeCell ref="G52:H52"/>
    <mergeCell ref="G46:H46"/>
    <mergeCell ref="G47:H47"/>
    <mergeCell ref="G48:H48"/>
    <mergeCell ref="G49:H49"/>
    <mergeCell ref="G50:H50"/>
    <mergeCell ref="G51:H51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orientation="portrait" horizontalDpi="120" verticalDpi="72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4">
    <pageSetUpPr fitToPage="1"/>
  </sheetPr>
  <dimension ref="A1:P75"/>
  <sheetViews>
    <sheetView workbookViewId="0">
      <pane ySplit="7" topLeftCell="A56" activePane="bottomLeft" state="frozen"/>
      <selection pane="bottomLeft" activeCell="L63" sqref="L63"/>
    </sheetView>
  </sheetViews>
  <sheetFormatPr defaultRowHeight="15" x14ac:dyDescent="0.25"/>
  <cols>
    <col min="1" max="1" width="10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2.140625" customWidth="1"/>
    <col min="8" max="8" width="11.7109375" style="37" customWidth="1"/>
    <col min="9" max="9" width="15.28515625" style="37" customWidth="1"/>
    <col min="10" max="10" width="16.7109375" customWidth="1"/>
    <col min="11" max="11" width="9.140625" style="37"/>
    <col min="12" max="12" width="11.5703125" style="37" bestFit="1" customWidth="1"/>
    <col min="13" max="13" width="12.28515625" style="37" bestFit="1" customWidth="1"/>
    <col min="14" max="14" width="11.5703125" style="37" bestFit="1" customWidth="1"/>
    <col min="15" max="16" width="9.140625" style="37"/>
  </cols>
  <sheetData>
    <row r="1" spans="1:16" x14ac:dyDescent="0.25">
      <c r="A1" s="20" t="s">
        <v>0</v>
      </c>
      <c r="B1" s="20"/>
      <c r="C1" s="28" t="s">
        <v>42</v>
      </c>
      <c r="D1" s="20"/>
      <c r="E1" s="20"/>
      <c r="F1" s="405" t="s">
        <v>22</v>
      </c>
      <c r="G1" s="405"/>
      <c r="H1" s="405"/>
      <c r="I1" s="38" t="s">
        <v>76</v>
      </c>
      <c r="J1" s="20"/>
    </row>
    <row r="2" spans="1:16" x14ac:dyDescent="0.25">
      <c r="A2" s="20" t="s">
        <v>1</v>
      </c>
      <c r="B2" s="20"/>
      <c r="C2" s="28" t="s">
        <v>19</v>
      </c>
      <c r="D2" s="20"/>
      <c r="E2" s="20"/>
      <c r="F2" s="405" t="s">
        <v>21</v>
      </c>
      <c r="G2" s="405"/>
      <c r="H2" s="405"/>
      <c r="I2" s="38">
        <f>J75*-1</f>
        <v>419663</v>
      </c>
      <c r="J2" s="20"/>
    </row>
    <row r="3" spans="1:16" s="233" customFormat="1" x14ac:dyDescent="0.25">
      <c r="A3" s="218" t="s">
        <v>115</v>
      </c>
      <c r="B3" s="218"/>
      <c r="C3" s="28" t="s">
        <v>126</v>
      </c>
      <c r="D3" s="218"/>
      <c r="E3" s="218"/>
      <c r="F3" s="265"/>
      <c r="G3" s="265"/>
      <c r="H3" s="265"/>
      <c r="I3" s="220"/>
      <c r="J3" s="218"/>
      <c r="K3" s="219"/>
      <c r="L3" s="219"/>
      <c r="M3" s="219"/>
      <c r="N3" s="219"/>
      <c r="O3" s="219"/>
      <c r="P3" s="219"/>
    </row>
    <row r="5" spans="1:16" ht="19.5" x14ac:dyDescent="0.25">
      <c r="A5" s="439"/>
      <c r="B5" s="439"/>
      <c r="C5" s="439"/>
      <c r="D5" s="439"/>
      <c r="E5" s="439"/>
      <c r="F5" s="439"/>
      <c r="G5" s="439"/>
      <c r="H5" s="439"/>
      <c r="I5" s="439"/>
      <c r="J5" s="440"/>
    </row>
    <row r="6" spans="1:16" x14ac:dyDescent="0.25">
      <c r="A6" s="441" t="s">
        <v>2</v>
      </c>
      <c r="B6" s="443" t="s">
        <v>3</v>
      </c>
      <c r="C6" s="444"/>
      <c r="D6" s="444"/>
      <c r="E6" s="444"/>
      <c r="F6" s="444"/>
      <c r="G6" s="445"/>
      <c r="H6" s="446" t="s">
        <v>4</v>
      </c>
      <c r="I6" s="448" t="s">
        <v>5</v>
      </c>
      <c r="J6" s="420" t="s">
        <v>6</v>
      </c>
    </row>
    <row r="7" spans="1:16" x14ac:dyDescent="0.25">
      <c r="A7" s="442"/>
      <c r="B7" s="1" t="s">
        <v>7</v>
      </c>
      <c r="C7" s="24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447"/>
      <c r="I7" s="449"/>
      <c r="J7" s="421"/>
    </row>
    <row r="8" spans="1:16" x14ac:dyDescent="0.25">
      <c r="A8" s="43">
        <v>42473</v>
      </c>
      <c r="B8" s="89">
        <v>160078896</v>
      </c>
      <c r="C8" s="89">
        <v>52</v>
      </c>
      <c r="D8" s="90">
        <v>5446525</v>
      </c>
      <c r="E8" s="46"/>
      <c r="F8" s="46"/>
      <c r="G8" s="47"/>
      <c r="H8" s="49">
        <v>274000</v>
      </c>
      <c r="I8" s="49"/>
      <c r="J8" s="50"/>
    </row>
    <row r="9" spans="1:16" x14ac:dyDescent="0.25">
      <c r="A9" s="43">
        <v>42474</v>
      </c>
      <c r="B9" s="89"/>
      <c r="C9" s="89"/>
      <c r="D9" s="90"/>
      <c r="E9" s="46"/>
      <c r="F9" s="46"/>
      <c r="G9" s="47"/>
      <c r="H9" s="49"/>
      <c r="I9" s="49">
        <v>5500000</v>
      </c>
      <c r="J9" s="50" t="s">
        <v>17</v>
      </c>
    </row>
    <row r="10" spans="1:16" x14ac:dyDescent="0.25">
      <c r="A10" s="43">
        <v>42483</v>
      </c>
      <c r="B10" s="89">
        <v>160080210</v>
      </c>
      <c r="C10" s="89">
        <v>148</v>
      </c>
      <c r="D10" s="90">
        <v>14815938</v>
      </c>
      <c r="E10" s="46"/>
      <c r="F10" s="48"/>
      <c r="G10" s="50"/>
      <c r="H10" s="49">
        <v>196000</v>
      </c>
      <c r="I10" s="49"/>
      <c r="J10" s="50"/>
    </row>
    <row r="11" spans="1:16" x14ac:dyDescent="0.25">
      <c r="A11" s="43">
        <v>42485</v>
      </c>
      <c r="B11" s="89"/>
      <c r="C11" s="89"/>
      <c r="D11" s="90"/>
      <c r="E11" s="46"/>
      <c r="F11" s="48"/>
      <c r="G11" s="50"/>
      <c r="H11" s="49"/>
      <c r="I11" s="49">
        <v>15000000</v>
      </c>
      <c r="J11" s="50" t="s">
        <v>17</v>
      </c>
    </row>
    <row r="12" spans="1:16" x14ac:dyDescent="0.25">
      <c r="A12" s="43">
        <v>42493</v>
      </c>
      <c r="B12" s="89">
        <v>160081510</v>
      </c>
      <c r="C12" s="89">
        <v>302</v>
      </c>
      <c r="D12" s="90">
        <v>31237500</v>
      </c>
      <c r="E12" s="46"/>
      <c r="F12" s="48"/>
      <c r="G12" s="50"/>
      <c r="H12" s="49">
        <v>382000</v>
      </c>
      <c r="I12" s="49"/>
      <c r="J12" s="50"/>
    </row>
    <row r="13" spans="1:16" x14ac:dyDescent="0.25">
      <c r="A13" s="43">
        <v>42503</v>
      </c>
      <c r="B13" s="46"/>
      <c r="C13" s="87"/>
      <c r="D13" s="50"/>
      <c r="E13" s="46">
        <v>160022446</v>
      </c>
      <c r="F13" s="46">
        <v>58</v>
      </c>
      <c r="G13" s="47">
        <v>5594050</v>
      </c>
      <c r="H13" s="49">
        <v>154000</v>
      </c>
      <c r="I13" s="49">
        <v>23000000</v>
      </c>
      <c r="J13" s="50" t="s">
        <v>17</v>
      </c>
    </row>
    <row r="14" spans="1:16" x14ac:dyDescent="0.25">
      <c r="A14" s="43">
        <v>42503</v>
      </c>
      <c r="B14" s="46"/>
      <c r="C14" s="87"/>
      <c r="D14" s="50"/>
      <c r="E14" s="46"/>
      <c r="F14" s="46"/>
      <c r="G14" s="47"/>
      <c r="H14" s="49"/>
      <c r="I14" s="49">
        <v>3411913</v>
      </c>
      <c r="J14" s="50" t="s">
        <v>59</v>
      </c>
    </row>
    <row r="15" spans="1:16" x14ac:dyDescent="0.25">
      <c r="A15" s="43">
        <v>42504</v>
      </c>
      <c r="B15" s="46">
        <v>160083013</v>
      </c>
      <c r="C15" s="88">
        <v>337</v>
      </c>
      <c r="D15" s="50">
        <v>33225325</v>
      </c>
      <c r="E15" s="46"/>
      <c r="F15" s="86"/>
      <c r="G15" s="47"/>
      <c r="H15" s="49"/>
      <c r="I15" s="49"/>
      <c r="J15" s="50"/>
    </row>
    <row r="16" spans="1:16" x14ac:dyDescent="0.25">
      <c r="A16" s="43">
        <v>42515</v>
      </c>
      <c r="B16" s="46">
        <v>160084416</v>
      </c>
      <c r="C16" s="88">
        <v>268</v>
      </c>
      <c r="D16" s="50">
        <v>26122863</v>
      </c>
      <c r="E16" s="46"/>
      <c r="F16" s="86"/>
      <c r="G16" s="47"/>
      <c r="H16" s="49">
        <v>150000</v>
      </c>
      <c r="I16" s="49">
        <v>20000000</v>
      </c>
      <c r="J16" s="50" t="s">
        <v>17</v>
      </c>
    </row>
    <row r="17" spans="1:10" x14ac:dyDescent="0.25">
      <c r="A17" s="43">
        <v>42517</v>
      </c>
      <c r="B17" s="46"/>
      <c r="C17" s="88"/>
      <c r="D17" s="50"/>
      <c r="E17" s="46">
        <v>160023023</v>
      </c>
      <c r="F17" s="86">
        <v>58</v>
      </c>
      <c r="G17" s="50">
        <v>5748400</v>
      </c>
      <c r="H17" s="49"/>
      <c r="I17" s="49"/>
      <c r="J17" s="50"/>
    </row>
    <row r="18" spans="1:10" x14ac:dyDescent="0.25">
      <c r="A18" s="43">
        <v>42517</v>
      </c>
      <c r="B18" s="46"/>
      <c r="C18" s="88"/>
      <c r="D18" s="50"/>
      <c r="E18" s="46">
        <v>160012036</v>
      </c>
      <c r="F18" s="86">
        <v>66</v>
      </c>
      <c r="G18" s="50">
        <v>6032625</v>
      </c>
      <c r="H18" s="49"/>
      <c r="I18" s="49"/>
      <c r="J18" s="50"/>
    </row>
    <row r="19" spans="1:10" x14ac:dyDescent="0.25">
      <c r="A19" s="43">
        <v>42524</v>
      </c>
      <c r="B19" s="46"/>
      <c r="C19" s="88"/>
      <c r="D19" s="50"/>
      <c r="E19" s="46"/>
      <c r="F19" s="86"/>
      <c r="G19" s="50"/>
      <c r="H19" s="49"/>
      <c r="I19" s="49">
        <v>25000000</v>
      </c>
      <c r="J19" s="50" t="s">
        <v>17</v>
      </c>
    </row>
    <row r="20" spans="1:10" x14ac:dyDescent="0.25">
      <c r="A20" s="43">
        <v>42525</v>
      </c>
      <c r="B20" s="46">
        <v>160085878</v>
      </c>
      <c r="C20" s="88">
        <v>568</v>
      </c>
      <c r="D20" s="50">
        <v>56150063</v>
      </c>
      <c r="E20" s="46"/>
      <c r="F20" s="86"/>
      <c r="G20" s="50"/>
      <c r="H20" s="49"/>
      <c r="I20" s="49"/>
      <c r="J20" s="50"/>
    </row>
    <row r="21" spans="1:10" x14ac:dyDescent="0.25">
      <c r="A21" s="43">
        <v>42526</v>
      </c>
      <c r="B21" s="46"/>
      <c r="C21" s="88"/>
      <c r="D21" s="50"/>
      <c r="E21" s="46">
        <v>160023417</v>
      </c>
      <c r="F21" s="86">
        <v>74</v>
      </c>
      <c r="G21" s="50">
        <v>7364913</v>
      </c>
      <c r="H21" s="49"/>
      <c r="I21" s="49"/>
      <c r="J21" s="50"/>
    </row>
    <row r="22" spans="1:10" x14ac:dyDescent="0.25">
      <c r="A22" s="43">
        <v>42528</v>
      </c>
      <c r="B22" s="46"/>
      <c r="C22" s="88"/>
      <c r="D22" s="50"/>
      <c r="E22" s="46">
        <v>160023477</v>
      </c>
      <c r="F22" s="86" t="s">
        <v>40</v>
      </c>
      <c r="G22" s="50">
        <v>150000</v>
      </c>
      <c r="H22" s="49"/>
      <c r="I22" s="49"/>
      <c r="J22" s="154" t="s">
        <v>63</v>
      </c>
    </row>
    <row r="23" spans="1:10" x14ac:dyDescent="0.25">
      <c r="A23" s="43">
        <v>42535</v>
      </c>
      <c r="B23" s="46">
        <v>160087703</v>
      </c>
      <c r="C23" s="88">
        <v>448</v>
      </c>
      <c r="D23" s="50">
        <v>43705550</v>
      </c>
      <c r="E23" s="46"/>
      <c r="F23" s="86"/>
      <c r="G23" s="50"/>
      <c r="H23" s="49"/>
      <c r="I23" s="49">
        <v>45000000</v>
      </c>
      <c r="J23" s="50" t="s">
        <v>17</v>
      </c>
    </row>
    <row r="24" spans="1:10" x14ac:dyDescent="0.25">
      <c r="A24" s="43">
        <v>42536</v>
      </c>
      <c r="B24" s="46">
        <v>160087856</v>
      </c>
      <c r="C24" s="88">
        <v>1</v>
      </c>
      <c r="D24" s="50">
        <v>102988</v>
      </c>
      <c r="E24" s="46"/>
      <c r="F24" s="86"/>
      <c r="G24" s="50"/>
      <c r="H24" s="49"/>
      <c r="I24" s="49"/>
      <c r="J24" s="50"/>
    </row>
    <row r="25" spans="1:10" x14ac:dyDescent="0.25">
      <c r="A25" s="43">
        <v>42537</v>
      </c>
      <c r="B25" s="46"/>
      <c r="C25" s="88"/>
      <c r="D25" s="50"/>
      <c r="E25" s="46">
        <v>160023869</v>
      </c>
      <c r="F25" s="86">
        <v>147</v>
      </c>
      <c r="G25" s="50">
        <v>15034075</v>
      </c>
      <c r="H25" s="49"/>
      <c r="I25" s="49"/>
      <c r="J25" s="50"/>
    </row>
    <row r="26" spans="1:10" x14ac:dyDescent="0.25">
      <c r="A26" s="43">
        <v>42545</v>
      </c>
      <c r="B26" s="46">
        <v>160089628</v>
      </c>
      <c r="C26" s="88">
        <v>29</v>
      </c>
      <c r="D26" s="50">
        <v>2797463</v>
      </c>
      <c r="E26" s="46"/>
      <c r="F26" s="86"/>
      <c r="G26" s="50"/>
      <c r="H26" s="49">
        <v>75000</v>
      </c>
      <c r="I26" s="49"/>
      <c r="J26" s="50"/>
    </row>
    <row r="27" spans="1:10" x14ac:dyDescent="0.25">
      <c r="A27" s="43">
        <v>42546</v>
      </c>
      <c r="B27" s="46"/>
      <c r="C27" s="88"/>
      <c r="D27" s="50"/>
      <c r="E27" s="46"/>
      <c r="F27" s="86"/>
      <c r="G27" s="50"/>
      <c r="H27" s="49"/>
      <c r="I27" s="49">
        <v>22000000</v>
      </c>
      <c r="J27" s="50" t="s">
        <v>17</v>
      </c>
    </row>
    <row r="28" spans="1:10" x14ac:dyDescent="0.25">
      <c r="A28" s="43">
        <v>42547</v>
      </c>
      <c r="B28" s="46"/>
      <c r="C28" s="129"/>
      <c r="D28" s="50"/>
      <c r="E28" s="48">
        <v>160024442</v>
      </c>
      <c r="F28" s="46">
        <v>74</v>
      </c>
      <c r="G28" s="50">
        <v>7471800</v>
      </c>
      <c r="H28" s="49"/>
      <c r="I28" s="49"/>
      <c r="J28" s="50"/>
    </row>
    <row r="29" spans="1:10" x14ac:dyDescent="0.25">
      <c r="A29" s="43"/>
      <c r="B29" s="46"/>
      <c r="C29" s="129"/>
      <c r="D29" s="50"/>
      <c r="E29" s="48"/>
      <c r="F29" s="46"/>
      <c r="G29" s="50"/>
      <c r="H29" s="49"/>
      <c r="I29" s="49">
        <v>5000000</v>
      </c>
      <c r="J29" s="50" t="s">
        <v>17</v>
      </c>
    </row>
    <row r="30" spans="1:10" x14ac:dyDescent="0.25">
      <c r="A30" s="43">
        <v>42573</v>
      </c>
      <c r="B30" s="46"/>
      <c r="C30" s="129"/>
      <c r="D30" s="50"/>
      <c r="E30" s="48">
        <v>160024989</v>
      </c>
      <c r="F30" s="46">
        <v>39</v>
      </c>
      <c r="G30" s="50">
        <v>3711700</v>
      </c>
      <c r="H30" s="49"/>
      <c r="I30" s="49"/>
      <c r="J30" s="50"/>
    </row>
    <row r="31" spans="1:10" x14ac:dyDescent="0.25">
      <c r="A31" s="43">
        <v>42594</v>
      </c>
      <c r="B31" s="46">
        <v>160093706</v>
      </c>
      <c r="C31" s="129">
        <v>176</v>
      </c>
      <c r="D31" s="50">
        <v>17412850</v>
      </c>
      <c r="E31" s="48"/>
      <c r="F31" s="46"/>
      <c r="G31" s="50"/>
      <c r="H31" s="49">
        <v>108000</v>
      </c>
      <c r="I31" s="49">
        <v>14000000</v>
      </c>
      <c r="J31" s="50" t="s">
        <v>17</v>
      </c>
    </row>
    <row r="32" spans="1:10" x14ac:dyDescent="0.25">
      <c r="A32" s="43">
        <v>42605</v>
      </c>
      <c r="B32" s="46">
        <v>160094732</v>
      </c>
      <c r="C32" s="129">
        <v>146</v>
      </c>
      <c r="D32" s="50">
        <v>14549325</v>
      </c>
      <c r="E32" s="48"/>
      <c r="F32" s="46"/>
      <c r="G32" s="50"/>
      <c r="H32" s="49">
        <v>210000</v>
      </c>
      <c r="I32" s="49"/>
      <c r="J32" s="50"/>
    </row>
    <row r="33" spans="1:16" x14ac:dyDescent="0.25">
      <c r="A33" s="43">
        <v>42607</v>
      </c>
      <c r="B33" s="46"/>
      <c r="C33" s="129"/>
      <c r="D33" s="50"/>
      <c r="E33" s="48">
        <v>160025732</v>
      </c>
      <c r="F33" s="46">
        <v>63</v>
      </c>
      <c r="G33" s="50">
        <v>6256900</v>
      </c>
      <c r="H33" s="49"/>
      <c r="I33" s="49"/>
      <c r="J33" s="50"/>
    </row>
    <row r="34" spans="1:16" x14ac:dyDescent="0.25">
      <c r="A34" s="43">
        <v>42616</v>
      </c>
      <c r="B34" s="46">
        <v>160095795</v>
      </c>
      <c r="C34" s="129">
        <v>143</v>
      </c>
      <c r="D34" s="50">
        <v>14076388</v>
      </c>
      <c r="E34" s="48"/>
      <c r="F34" s="46"/>
      <c r="G34" s="50"/>
      <c r="H34" s="49">
        <v>176000</v>
      </c>
      <c r="I34" s="49">
        <v>10000000</v>
      </c>
      <c r="J34" s="50" t="s">
        <v>17</v>
      </c>
    </row>
    <row r="35" spans="1:16" x14ac:dyDescent="0.25">
      <c r="A35" s="43">
        <v>42626</v>
      </c>
      <c r="B35" s="46">
        <v>160096814</v>
      </c>
      <c r="C35" s="129">
        <v>99</v>
      </c>
      <c r="D35" s="50">
        <v>9790200</v>
      </c>
      <c r="E35" s="48"/>
      <c r="F35" s="46"/>
      <c r="G35" s="50"/>
      <c r="H35" s="49">
        <v>160000</v>
      </c>
      <c r="I35" s="49"/>
      <c r="J35" s="50"/>
    </row>
    <row r="36" spans="1:16" x14ac:dyDescent="0.25">
      <c r="A36" s="241">
        <v>42629</v>
      </c>
      <c r="B36" s="242"/>
      <c r="C36" s="129"/>
      <c r="D36" s="246"/>
      <c r="E36" s="244">
        <v>160026286</v>
      </c>
      <c r="F36" s="242">
        <v>58</v>
      </c>
      <c r="G36" s="246">
        <v>5899250</v>
      </c>
      <c r="H36" s="245"/>
      <c r="I36" s="245"/>
      <c r="J36" s="246"/>
    </row>
    <row r="37" spans="1:16" x14ac:dyDescent="0.25">
      <c r="A37" s="241">
        <v>42636</v>
      </c>
      <c r="B37" s="242">
        <v>160097792</v>
      </c>
      <c r="C37" s="129">
        <v>117</v>
      </c>
      <c r="D37" s="246">
        <v>11636625</v>
      </c>
      <c r="E37" s="244"/>
      <c r="F37" s="242"/>
      <c r="G37" s="246"/>
      <c r="H37" s="245">
        <v>150000</v>
      </c>
      <c r="I37" s="245">
        <v>15000000</v>
      </c>
      <c r="J37" s="246" t="s">
        <v>17</v>
      </c>
    </row>
    <row r="38" spans="1:16" x14ac:dyDescent="0.25">
      <c r="A38" s="241">
        <v>42641</v>
      </c>
      <c r="B38" s="242"/>
      <c r="C38" s="129"/>
      <c r="D38" s="246"/>
      <c r="E38" s="244">
        <v>160026580</v>
      </c>
      <c r="F38" s="242">
        <v>34</v>
      </c>
      <c r="G38" s="246">
        <v>3499300</v>
      </c>
      <c r="H38" s="245"/>
      <c r="I38" s="245"/>
      <c r="J38" s="246"/>
    </row>
    <row r="39" spans="1:16" x14ac:dyDescent="0.25">
      <c r="A39" s="241">
        <v>42647</v>
      </c>
      <c r="B39" s="242">
        <v>160098958</v>
      </c>
      <c r="C39" s="129">
        <v>87</v>
      </c>
      <c r="D39" s="246">
        <v>8369638</v>
      </c>
      <c r="E39" s="244"/>
      <c r="F39" s="242"/>
      <c r="G39" s="246"/>
      <c r="H39" s="245">
        <v>168000</v>
      </c>
      <c r="I39" s="245">
        <v>8000000</v>
      </c>
      <c r="J39" s="246" t="s">
        <v>17</v>
      </c>
    </row>
    <row r="40" spans="1:16" x14ac:dyDescent="0.25">
      <c r="A40" s="241">
        <v>42655</v>
      </c>
      <c r="B40" s="242">
        <v>160099936</v>
      </c>
      <c r="C40" s="129">
        <v>82</v>
      </c>
      <c r="D40" s="246">
        <v>8122625</v>
      </c>
      <c r="E40" s="244"/>
      <c r="F40" s="242"/>
      <c r="G40" s="246"/>
      <c r="H40" s="245">
        <v>116000</v>
      </c>
      <c r="I40" s="245"/>
      <c r="J40" s="246"/>
    </row>
    <row r="41" spans="1:16" x14ac:dyDescent="0.25">
      <c r="A41" s="241">
        <v>42658</v>
      </c>
      <c r="B41" s="242"/>
      <c r="C41" s="129"/>
      <c r="D41" s="246"/>
      <c r="E41" s="244">
        <v>160026997</v>
      </c>
      <c r="F41" s="242">
        <v>53</v>
      </c>
      <c r="G41" s="246">
        <v>5400400</v>
      </c>
      <c r="H41" s="245"/>
      <c r="I41" s="245"/>
      <c r="J41" s="246"/>
    </row>
    <row r="42" spans="1:16" x14ac:dyDescent="0.25">
      <c r="A42" s="241">
        <v>42668</v>
      </c>
      <c r="B42" s="242">
        <v>160101227</v>
      </c>
      <c r="C42" s="129">
        <v>42</v>
      </c>
      <c r="D42" s="246">
        <v>3995775</v>
      </c>
      <c r="E42" s="244"/>
      <c r="F42" s="242"/>
      <c r="G42" s="246"/>
      <c r="H42" s="245">
        <v>76000</v>
      </c>
      <c r="I42" s="245">
        <v>12000000</v>
      </c>
      <c r="J42" s="246" t="s">
        <v>17</v>
      </c>
    </row>
    <row r="43" spans="1:16" s="233" customFormat="1" x14ac:dyDescent="0.25">
      <c r="A43" s="241">
        <v>42678</v>
      </c>
      <c r="B43" s="242">
        <v>160102206</v>
      </c>
      <c r="C43" s="129">
        <v>42</v>
      </c>
      <c r="D43" s="246">
        <v>4191688</v>
      </c>
      <c r="E43" s="244"/>
      <c r="F43" s="242"/>
      <c r="G43" s="246"/>
      <c r="H43" s="245">
        <v>76000</v>
      </c>
      <c r="I43" s="245"/>
      <c r="J43" s="246"/>
      <c r="K43" s="219"/>
      <c r="L43" s="219"/>
      <c r="M43" s="219"/>
      <c r="N43" s="219"/>
      <c r="O43" s="219"/>
      <c r="P43" s="219"/>
    </row>
    <row r="44" spans="1:16" s="233" customFormat="1" x14ac:dyDescent="0.25">
      <c r="A44" s="241">
        <v>42688</v>
      </c>
      <c r="B44" s="242">
        <v>160103279</v>
      </c>
      <c r="C44" s="129">
        <v>25</v>
      </c>
      <c r="D44" s="246">
        <v>2739450</v>
      </c>
      <c r="E44" s="244"/>
      <c r="F44" s="242"/>
      <c r="G44" s="246"/>
      <c r="H44" s="245">
        <v>60000</v>
      </c>
      <c r="I44" s="245">
        <v>7000000</v>
      </c>
      <c r="J44" s="246" t="s">
        <v>17</v>
      </c>
      <c r="K44" s="219"/>
      <c r="L44" s="219"/>
      <c r="M44" s="219"/>
      <c r="N44" s="219"/>
      <c r="O44" s="219"/>
      <c r="P44" s="219"/>
    </row>
    <row r="45" spans="1:16" s="233" customFormat="1" x14ac:dyDescent="0.25">
      <c r="A45" s="241">
        <v>42691</v>
      </c>
      <c r="B45" s="242"/>
      <c r="C45" s="129"/>
      <c r="D45" s="246"/>
      <c r="E45" s="244">
        <v>160027793</v>
      </c>
      <c r="F45" s="242">
        <v>47</v>
      </c>
      <c r="G45" s="246">
        <v>4584300</v>
      </c>
      <c r="H45" s="245"/>
      <c r="I45" s="245"/>
      <c r="J45" s="246"/>
      <c r="K45" s="219"/>
      <c r="L45" s="219"/>
      <c r="M45" s="219"/>
      <c r="N45" s="219"/>
      <c r="O45" s="219"/>
      <c r="P45" s="219"/>
    </row>
    <row r="46" spans="1:16" s="233" customFormat="1" x14ac:dyDescent="0.25">
      <c r="A46" s="241">
        <v>42697</v>
      </c>
      <c r="B46" s="242">
        <v>160104215</v>
      </c>
      <c r="C46" s="129">
        <v>22</v>
      </c>
      <c r="D46" s="246">
        <v>2009000</v>
      </c>
      <c r="E46" s="244"/>
      <c r="F46" s="242"/>
      <c r="G46" s="246"/>
      <c r="H46" s="245">
        <v>50000</v>
      </c>
      <c r="I46" s="245"/>
      <c r="J46" s="246"/>
      <c r="K46" s="219"/>
      <c r="L46" s="219"/>
      <c r="M46" s="219"/>
      <c r="N46" s="219"/>
      <c r="O46" s="219"/>
      <c r="P46" s="219"/>
    </row>
    <row r="47" spans="1:16" s="233" customFormat="1" x14ac:dyDescent="0.25">
      <c r="A47" s="241">
        <v>42707</v>
      </c>
      <c r="B47" s="242">
        <v>160105287</v>
      </c>
      <c r="C47" s="129">
        <v>26</v>
      </c>
      <c r="D47" s="246">
        <v>2676713</v>
      </c>
      <c r="E47" s="244"/>
      <c r="F47" s="242"/>
      <c r="G47" s="246"/>
      <c r="H47" s="245">
        <v>75000</v>
      </c>
      <c r="I47" s="245">
        <v>4000000</v>
      </c>
      <c r="J47" s="246" t="s">
        <v>17</v>
      </c>
      <c r="K47" s="219"/>
      <c r="L47" s="219"/>
      <c r="M47" s="219"/>
      <c r="N47" s="219"/>
      <c r="O47" s="219"/>
      <c r="P47" s="219"/>
    </row>
    <row r="48" spans="1:16" s="233" customFormat="1" x14ac:dyDescent="0.25">
      <c r="A48" s="241">
        <v>42718</v>
      </c>
      <c r="B48" s="242">
        <v>160106330</v>
      </c>
      <c r="C48" s="129">
        <v>16</v>
      </c>
      <c r="D48" s="246">
        <v>1660225</v>
      </c>
      <c r="E48" s="244"/>
      <c r="F48" s="242"/>
      <c r="G48" s="246"/>
      <c r="H48" s="245">
        <v>75000</v>
      </c>
      <c r="I48" s="245"/>
      <c r="J48" s="246"/>
      <c r="K48" s="219"/>
      <c r="L48" s="219"/>
      <c r="M48" s="219"/>
      <c r="N48" s="219"/>
      <c r="O48" s="219"/>
      <c r="P48" s="219"/>
    </row>
    <row r="49" spans="1:16" s="233" customFormat="1" x14ac:dyDescent="0.25">
      <c r="A49" s="241">
        <v>42721</v>
      </c>
      <c r="B49" s="242"/>
      <c r="C49" s="129"/>
      <c r="D49" s="246"/>
      <c r="E49" s="244">
        <v>160028493</v>
      </c>
      <c r="F49" s="242">
        <v>18</v>
      </c>
      <c r="G49" s="246">
        <v>1663375</v>
      </c>
      <c r="H49" s="245"/>
      <c r="I49" s="245"/>
      <c r="J49" s="246"/>
      <c r="K49" s="219"/>
      <c r="L49" s="219"/>
      <c r="M49" s="219"/>
      <c r="N49" s="219"/>
      <c r="O49" s="219"/>
      <c r="P49" s="219"/>
    </row>
    <row r="50" spans="1:16" s="233" customFormat="1" x14ac:dyDescent="0.25">
      <c r="A50" s="241">
        <v>42731</v>
      </c>
      <c r="B50" s="242">
        <v>160107549</v>
      </c>
      <c r="C50" s="129">
        <v>16</v>
      </c>
      <c r="D50" s="246">
        <v>1655238</v>
      </c>
      <c r="E50" s="244"/>
      <c r="F50" s="242"/>
      <c r="G50" s="246"/>
      <c r="H50" s="245">
        <v>50000</v>
      </c>
      <c r="I50" s="245"/>
      <c r="J50" s="246"/>
      <c r="K50" s="219"/>
      <c r="L50" s="219"/>
      <c r="M50" s="219"/>
      <c r="N50" s="219"/>
      <c r="O50" s="219"/>
      <c r="P50" s="219"/>
    </row>
    <row r="51" spans="1:16" s="233" customFormat="1" x14ac:dyDescent="0.25">
      <c r="A51" s="241">
        <v>42746</v>
      </c>
      <c r="B51" s="242"/>
      <c r="C51" s="129"/>
      <c r="D51" s="246"/>
      <c r="E51" s="244">
        <v>170028916</v>
      </c>
      <c r="F51" s="242">
        <v>16</v>
      </c>
      <c r="G51" s="246">
        <v>1660225</v>
      </c>
      <c r="H51" s="245"/>
      <c r="I51" s="245"/>
      <c r="J51" s="246"/>
      <c r="K51" s="219"/>
      <c r="L51" s="219"/>
      <c r="M51" s="219"/>
      <c r="N51" s="219"/>
      <c r="O51" s="219"/>
      <c r="P51" s="219"/>
    </row>
    <row r="52" spans="1:16" s="233" customFormat="1" x14ac:dyDescent="0.25">
      <c r="A52" s="241">
        <v>42761</v>
      </c>
      <c r="B52" s="242"/>
      <c r="C52" s="129"/>
      <c r="D52" s="246"/>
      <c r="E52" s="244">
        <v>170029218</v>
      </c>
      <c r="F52" s="242">
        <v>9</v>
      </c>
      <c r="G52" s="246">
        <v>871500</v>
      </c>
      <c r="H52" s="245"/>
      <c r="I52" s="245"/>
      <c r="J52" s="246"/>
      <c r="K52" s="219"/>
      <c r="L52" s="219"/>
      <c r="M52" s="219"/>
      <c r="N52" s="219"/>
      <c r="O52" s="219"/>
      <c r="P52" s="219"/>
    </row>
    <row r="53" spans="1:16" s="233" customFormat="1" x14ac:dyDescent="0.25">
      <c r="A53" s="241">
        <v>42781</v>
      </c>
      <c r="B53" s="242"/>
      <c r="C53" s="129"/>
      <c r="D53" s="246"/>
      <c r="E53" s="244"/>
      <c r="F53" s="242"/>
      <c r="G53" s="246"/>
      <c r="H53" s="245"/>
      <c r="I53" s="246">
        <v>6503066</v>
      </c>
      <c r="J53" s="246" t="s">
        <v>149</v>
      </c>
      <c r="K53" s="219"/>
      <c r="L53" s="219"/>
      <c r="M53" s="219"/>
      <c r="N53" s="219"/>
      <c r="O53" s="219"/>
      <c r="P53" s="219"/>
    </row>
    <row r="54" spans="1:16" s="233" customFormat="1" x14ac:dyDescent="0.25">
      <c r="A54" s="241">
        <v>42784</v>
      </c>
      <c r="B54" s="242">
        <v>170112885</v>
      </c>
      <c r="C54" s="129">
        <v>5</v>
      </c>
      <c r="D54" s="246">
        <v>553525</v>
      </c>
      <c r="E54" s="244"/>
      <c r="F54" s="242"/>
      <c r="G54" s="293"/>
      <c r="H54" s="246">
        <v>50000</v>
      </c>
      <c r="I54" s="245"/>
      <c r="J54" s="246"/>
      <c r="K54" s="219"/>
      <c r="L54" s="219"/>
      <c r="M54" s="219"/>
      <c r="N54" s="219"/>
      <c r="O54" s="219"/>
      <c r="P54" s="219"/>
    </row>
    <row r="55" spans="1:16" s="233" customFormat="1" x14ac:dyDescent="0.25">
      <c r="A55" s="241">
        <v>42860</v>
      </c>
      <c r="B55" s="242">
        <v>170124073</v>
      </c>
      <c r="C55" s="129">
        <v>60</v>
      </c>
      <c r="D55" s="246">
        <v>6458288</v>
      </c>
      <c r="E55" s="244"/>
      <c r="F55" s="242"/>
      <c r="G55" s="246"/>
      <c r="H55" s="245">
        <v>100000</v>
      </c>
      <c r="I55" s="245"/>
      <c r="J55" s="246"/>
      <c r="K55" s="219"/>
      <c r="L55" s="219"/>
      <c r="M55" s="219"/>
      <c r="N55" s="219"/>
      <c r="O55" s="219"/>
      <c r="P55" s="219"/>
    </row>
    <row r="56" spans="1:16" s="233" customFormat="1" x14ac:dyDescent="0.25">
      <c r="A56" s="241">
        <v>42870</v>
      </c>
      <c r="B56" s="242">
        <v>170125597</v>
      </c>
      <c r="C56" s="129">
        <v>53</v>
      </c>
      <c r="D56" s="246">
        <v>5439875</v>
      </c>
      <c r="E56" s="244"/>
      <c r="F56" s="242"/>
      <c r="G56" s="246"/>
      <c r="H56" s="245">
        <v>90000</v>
      </c>
      <c r="I56" s="245"/>
      <c r="J56" s="246"/>
      <c r="K56" s="219"/>
      <c r="L56" s="219"/>
      <c r="M56" s="219"/>
      <c r="N56" s="219"/>
      <c r="O56" s="219"/>
      <c r="P56" s="219"/>
    </row>
    <row r="57" spans="1:16" s="233" customFormat="1" x14ac:dyDescent="0.25">
      <c r="A57" s="241">
        <v>42872</v>
      </c>
      <c r="B57" s="242"/>
      <c r="C57" s="129"/>
      <c r="D57" s="246"/>
      <c r="E57" s="244"/>
      <c r="F57" s="242"/>
      <c r="G57" s="246"/>
      <c r="H57" s="245"/>
      <c r="I57" s="245">
        <v>6000000</v>
      </c>
      <c r="J57" s="246" t="s">
        <v>17</v>
      </c>
      <c r="K57" s="219"/>
      <c r="L57" s="219"/>
      <c r="M57" s="219"/>
      <c r="N57" s="219"/>
      <c r="O57" s="219"/>
      <c r="P57" s="219"/>
    </row>
    <row r="58" spans="1:16" s="233" customFormat="1" x14ac:dyDescent="0.25">
      <c r="A58" s="241">
        <v>42880</v>
      </c>
      <c r="B58" s="242">
        <v>170127198</v>
      </c>
      <c r="C58" s="129">
        <v>122</v>
      </c>
      <c r="D58" s="246">
        <v>12085063</v>
      </c>
      <c r="E58" s="244"/>
      <c r="F58" s="242"/>
      <c r="G58" s="246"/>
      <c r="H58" s="245">
        <v>160000</v>
      </c>
      <c r="I58" s="245"/>
      <c r="J58" s="246"/>
      <c r="K58" s="219"/>
      <c r="L58" s="219"/>
      <c r="M58" s="219"/>
      <c r="N58" s="219"/>
      <c r="O58" s="219"/>
      <c r="P58" s="219"/>
    </row>
    <row r="59" spans="1:16" s="233" customFormat="1" x14ac:dyDescent="0.25">
      <c r="A59" s="241">
        <v>42883</v>
      </c>
      <c r="B59" s="242"/>
      <c r="C59" s="129"/>
      <c r="D59" s="246"/>
      <c r="E59" s="244"/>
      <c r="F59" s="242"/>
      <c r="G59" s="246"/>
      <c r="H59" s="245"/>
      <c r="I59" s="245">
        <v>4500000</v>
      </c>
      <c r="J59" s="246" t="s">
        <v>17</v>
      </c>
      <c r="K59" s="219"/>
      <c r="L59" s="219"/>
      <c r="M59" s="219"/>
      <c r="N59" s="219"/>
      <c r="O59" s="219"/>
      <c r="P59" s="219"/>
    </row>
    <row r="60" spans="1:16" s="233" customFormat="1" x14ac:dyDescent="0.25">
      <c r="A60" s="235">
        <v>42891</v>
      </c>
      <c r="B60" s="234">
        <v>170128979</v>
      </c>
      <c r="C60" s="26">
        <v>88</v>
      </c>
      <c r="D60" s="236">
        <v>8668363</v>
      </c>
      <c r="E60" s="244"/>
      <c r="F60" s="242"/>
      <c r="G60" s="246"/>
      <c r="H60" s="239">
        <v>120000</v>
      </c>
      <c r="I60" s="245">
        <v>10000000</v>
      </c>
      <c r="J60" s="246" t="s">
        <v>17</v>
      </c>
      <c r="K60" s="219"/>
      <c r="L60" s="219"/>
      <c r="M60" s="219"/>
      <c r="N60" s="219"/>
      <c r="O60" s="219"/>
      <c r="P60" s="219"/>
    </row>
    <row r="61" spans="1:16" s="233" customFormat="1" x14ac:dyDescent="0.25">
      <c r="A61" s="235">
        <v>42895</v>
      </c>
      <c r="B61" s="234"/>
      <c r="C61" s="26"/>
      <c r="D61" s="236"/>
      <c r="E61" s="244">
        <v>170034840</v>
      </c>
      <c r="F61" s="242">
        <v>51</v>
      </c>
      <c r="G61" s="246">
        <v>5235913</v>
      </c>
      <c r="H61" s="239"/>
      <c r="I61" s="239"/>
      <c r="J61" s="236"/>
      <c r="K61" s="219"/>
      <c r="L61" s="219"/>
      <c r="M61" s="219"/>
      <c r="N61" s="219"/>
      <c r="O61" s="219"/>
      <c r="P61" s="219"/>
    </row>
    <row r="62" spans="1:16" s="233" customFormat="1" x14ac:dyDescent="0.25">
      <c r="A62" s="235">
        <v>42903</v>
      </c>
      <c r="B62" s="234"/>
      <c r="C62" s="26"/>
      <c r="D62" s="236"/>
      <c r="E62" s="237">
        <v>170035424</v>
      </c>
      <c r="F62" s="234">
        <v>18</v>
      </c>
      <c r="G62" s="236">
        <v>1908813</v>
      </c>
      <c r="H62" s="239"/>
      <c r="I62" s="239"/>
      <c r="J62" s="236"/>
      <c r="K62" s="219"/>
      <c r="L62" s="219"/>
      <c r="M62" s="219"/>
      <c r="N62" s="219"/>
      <c r="O62" s="219"/>
      <c r="P62" s="219"/>
    </row>
    <row r="63" spans="1:16" s="233" customFormat="1" x14ac:dyDescent="0.25">
      <c r="A63" s="235">
        <v>42907</v>
      </c>
      <c r="B63" s="234"/>
      <c r="C63" s="26"/>
      <c r="D63" s="236"/>
      <c r="E63" s="237"/>
      <c r="F63" s="234"/>
      <c r="G63" s="236"/>
      <c r="H63" s="239"/>
      <c r="I63" s="239">
        <v>2500000</v>
      </c>
      <c r="J63" s="236" t="s">
        <v>17</v>
      </c>
      <c r="K63" s="219"/>
      <c r="L63" s="219"/>
      <c r="M63" s="219"/>
      <c r="N63" s="219"/>
      <c r="O63" s="219"/>
      <c r="P63" s="219"/>
    </row>
    <row r="64" spans="1:16" s="233" customFormat="1" x14ac:dyDescent="0.25">
      <c r="A64" s="235">
        <v>42952</v>
      </c>
      <c r="B64" s="234"/>
      <c r="C64" s="26"/>
      <c r="D64" s="236"/>
      <c r="E64" s="237">
        <v>170036542</v>
      </c>
      <c r="F64" s="234">
        <v>9</v>
      </c>
      <c r="G64" s="236">
        <v>1073888</v>
      </c>
      <c r="H64" s="239"/>
      <c r="I64" s="239"/>
      <c r="J64" s="236"/>
      <c r="K64" s="219"/>
      <c r="L64" s="219"/>
      <c r="M64" s="219"/>
      <c r="N64" s="219"/>
      <c r="O64" s="219"/>
      <c r="P64" s="219"/>
    </row>
    <row r="65" spans="1:16" s="233" customFormat="1" x14ac:dyDescent="0.25">
      <c r="A65" s="235"/>
      <c r="B65" s="234"/>
      <c r="C65" s="26"/>
      <c r="D65" s="236"/>
      <c r="E65" s="237"/>
      <c r="F65" s="234"/>
      <c r="G65" s="236"/>
      <c r="H65" s="239"/>
      <c r="I65" s="239"/>
      <c r="J65" s="236"/>
      <c r="K65" s="219"/>
      <c r="L65" s="219"/>
      <c r="M65" s="219"/>
      <c r="N65" s="219"/>
      <c r="O65" s="219"/>
      <c r="P65" s="219"/>
    </row>
    <row r="66" spans="1:16" x14ac:dyDescent="0.25">
      <c r="A66" s="4"/>
      <c r="B66" s="3"/>
      <c r="C66" s="26"/>
      <c r="D66" s="6"/>
      <c r="E66" s="7"/>
      <c r="F66" s="3"/>
      <c r="G66" s="6"/>
      <c r="H66" s="39"/>
      <c r="I66" s="39"/>
      <c r="J66" s="6"/>
    </row>
    <row r="67" spans="1:16" x14ac:dyDescent="0.25">
      <c r="A67" s="4"/>
      <c r="B67" s="8" t="s">
        <v>11</v>
      </c>
      <c r="C67" s="27">
        <f>SUM(C8:C66)</f>
        <v>3520</v>
      </c>
      <c r="D67" s="9"/>
      <c r="E67" s="8" t="s">
        <v>11</v>
      </c>
      <c r="F67" s="8">
        <f>SUM(F8:F66)</f>
        <v>892</v>
      </c>
      <c r="G67" s="5"/>
      <c r="H67" s="40"/>
      <c r="I67" s="40"/>
      <c r="J67" s="5"/>
    </row>
    <row r="68" spans="1:16" x14ac:dyDescent="0.25">
      <c r="A68" s="4"/>
      <c r="B68" s="8"/>
      <c r="C68" s="27"/>
      <c r="D68" s="9"/>
      <c r="E68" s="8"/>
      <c r="F68" s="8"/>
      <c r="G68" s="32"/>
      <c r="H68" s="52"/>
      <c r="I68" s="40"/>
      <c r="J68" s="5"/>
    </row>
    <row r="69" spans="1:16" x14ac:dyDescent="0.25">
      <c r="A69" s="10"/>
      <c r="B69" s="11"/>
      <c r="C69" s="26"/>
      <c r="D69" s="6"/>
      <c r="E69" s="8"/>
      <c r="F69" s="3"/>
      <c r="G69" s="411" t="s">
        <v>12</v>
      </c>
      <c r="H69" s="411"/>
      <c r="I69" s="39"/>
      <c r="J69" s="13">
        <f>SUM(D8:D66)</f>
        <v>349695069</v>
      </c>
    </row>
    <row r="70" spans="1:16" x14ac:dyDescent="0.25">
      <c r="A70" s="4"/>
      <c r="B70" s="3"/>
      <c r="C70" s="26"/>
      <c r="D70" s="6"/>
      <c r="E70" s="7"/>
      <c r="F70" s="3"/>
      <c r="G70" s="411" t="s">
        <v>13</v>
      </c>
      <c r="H70" s="411"/>
      <c r="I70" s="39"/>
      <c r="J70" s="13">
        <f>SUM(G8:G66)</f>
        <v>89161427</v>
      </c>
    </row>
    <row r="71" spans="1:16" x14ac:dyDescent="0.25">
      <c r="A71" s="14"/>
      <c r="B71" s="7"/>
      <c r="C71" s="26"/>
      <c r="D71" s="6"/>
      <c r="E71" s="7"/>
      <c r="F71" s="3"/>
      <c r="G71" s="411" t="s">
        <v>14</v>
      </c>
      <c r="H71" s="411"/>
      <c r="I71" s="41"/>
      <c r="J71" s="15">
        <f>J69-J70</f>
        <v>260533642</v>
      </c>
    </row>
    <row r="72" spans="1:16" x14ac:dyDescent="0.25">
      <c r="A72" s="4"/>
      <c r="B72" s="16"/>
      <c r="C72" s="26"/>
      <c r="D72" s="17"/>
      <c r="E72" s="7"/>
      <c r="F72" s="3"/>
      <c r="G72" s="411" t="s">
        <v>15</v>
      </c>
      <c r="H72" s="411"/>
      <c r="I72" s="39"/>
      <c r="J72" s="13">
        <f>SUM(H8:H67)</f>
        <v>3301000</v>
      </c>
    </row>
    <row r="73" spans="1:16" x14ac:dyDescent="0.25">
      <c r="A73" s="4"/>
      <c r="B73" s="16"/>
      <c r="C73" s="26"/>
      <c r="D73" s="17"/>
      <c r="E73" s="7"/>
      <c r="F73" s="3"/>
      <c r="G73" s="411" t="s">
        <v>16</v>
      </c>
      <c r="H73" s="411"/>
      <c r="I73" s="39"/>
      <c r="J73" s="13">
        <f>J71+J72</f>
        <v>263834642</v>
      </c>
    </row>
    <row r="74" spans="1:16" x14ac:dyDescent="0.25">
      <c r="A74" s="4"/>
      <c r="B74" s="16"/>
      <c r="C74" s="26"/>
      <c r="D74" s="17"/>
      <c r="E74" s="7"/>
      <c r="F74" s="3"/>
      <c r="G74" s="411" t="s">
        <v>5</v>
      </c>
      <c r="H74" s="411"/>
      <c r="I74" s="39"/>
      <c r="J74" s="13">
        <f>SUM(I8:I67)</f>
        <v>263414979</v>
      </c>
    </row>
    <row r="75" spans="1:16" x14ac:dyDescent="0.25">
      <c r="A75" s="4"/>
      <c r="B75" s="16"/>
      <c r="C75" s="26"/>
      <c r="D75" s="17"/>
      <c r="E75" s="7"/>
      <c r="F75" s="3"/>
      <c r="G75" s="411" t="s">
        <v>32</v>
      </c>
      <c r="H75" s="411"/>
      <c r="I75" s="40" t="str">
        <f>IF(J75&gt;0,"SALDO",IF(J75&lt;0,"PIUTANG",IF(J75=0,"LUNAS")))</f>
        <v>PIUTANG</v>
      </c>
      <c r="J75" s="13">
        <f>J74-J73</f>
        <v>-419663</v>
      </c>
    </row>
  </sheetData>
  <mergeCells count="15">
    <mergeCell ref="G75:H75"/>
    <mergeCell ref="G69:H69"/>
    <mergeCell ref="G70:H70"/>
    <mergeCell ref="G71:H71"/>
    <mergeCell ref="G72:H72"/>
    <mergeCell ref="G73:H73"/>
    <mergeCell ref="G74:H74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scale="71" orientation="portrait" horizontalDpi="120" verticalDpi="72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5">
    <pageSetUpPr fitToPage="1"/>
  </sheetPr>
  <dimension ref="A1:N50"/>
  <sheetViews>
    <sheetView workbookViewId="0">
      <pane ySplit="7" topLeftCell="A32" activePane="bottomLeft" state="frozen"/>
      <selection pane="bottomLeft" activeCell="G7" sqref="G7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6" style="8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2" width="28.28515625" style="233" bestFit="1" customWidth="1"/>
    <col min="13" max="13" width="12.28515625" style="219" bestFit="1" customWidth="1"/>
    <col min="14" max="14" width="10.5703125" bestFit="1" customWidth="1"/>
  </cols>
  <sheetData>
    <row r="1" spans="1:13" x14ac:dyDescent="0.25">
      <c r="A1" s="20" t="s">
        <v>0</v>
      </c>
      <c r="B1" s="20"/>
      <c r="C1" s="78" t="s">
        <v>67</v>
      </c>
      <c r="D1" s="20"/>
      <c r="E1" s="20"/>
      <c r="G1" s="450" t="s">
        <v>21</v>
      </c>
      <c r="H1" s="450"/>
      <c r="I1" s="450"/>
      <c r="J1" s="254">
        <f>J50*-1</f>
        <v>15673800</v>
      </c>
    </row>
    <row r="2" spans="1:13" x14ac:dyDescent="0.25">
      <c r="A2" s="20" t="s">
        <v>1</v>
      </c>
      <c r="B2" s="20"/>
      <c r="C2" s="78" t="s">
        <v>69</v>
      </c>
      <c r="D2" s="20"/>
      <c r="E2" s="20"/>
      <c r="G2" s="450" t="s">
        <v>108</v>
      </c>
      <c r="H2" s="450"/>
      <c r="I2" s="450"/>
      <c r="J2" s="21">
        <f>J46*12.5/100</f>
        <v>9743950</v>
      </c>
      <c r="M2" s="219">
        <v>8518000</v>
      </c>
    </row>
    <row r="3" spans="1:13" s="233" customFormat="1" x14ac:dyDescent="0.25">
      <c r="A3" s="72" t="s">
        <v>22</v>
      </c>
      <c r="B3" s="72"/>
      <c r="C3" s="57" t="s">
        <v>110</v>
      </c>
      <c r="D3" s="57"/>
      <c r="E3" s="20"/>
      <c r="G3" s="450" t="s">
        <v>109</v>
      </c>
      <c r="H3" s="450"/>
      <c r="I3" s="450"/>
      <c r="J3" s="21">
        <f>J1-J2</f>
        <v>5929850</v>
      </c>
      <c r="M3" s="219"/>
    </row>
    <row r="4" spans="1:13" s="233" customFormat="1" x14ac:dyDescent="0.25">
      <c r="A4" s="72" t="s">
        <v>115</v>
      </c>
      <c r="B4" s="72"/>
      <c r="C4" s="57" t="s">
        <v>127</v>
      </c>
      <c r="D4" s="57"/>
      <c r="E4" s="218"/>
      <c r="G4" s="272"/>
      <c r="H4" s="272"/>
      <c r="I4" s="272"/>
      <c r="J4" s="21"/>
      <c r="M4" s="219"/>
    </row>
    <row r="5" spans="1:13" ht="19.5" x14ac:dyDescent="0.25">
      <c r="A5" s="279"/>
      <c r="B5" s="279"/>
      <c r="C5" s="279"/>
      <c r="D5" s="279"/>
      <c r="E5" s="279"/>
      <c r="F5" s="279"/>
      <c r="G5" s="279"/>
      <c r="H5" s="279"/>
      <c r="I5" s="279"/>
      <c r="J5" s="280"/>
    </row>
    <row r="6" spans="1:13" x14ac:dyDescent="0.25">
      <c r="A6" s="441" t="s">
        <v>2</v>
      </c>
      <c r="B6" s="443" t="s">
        <v>3</v>
      </c>
      <c r="C6" s="444"/>
      <c r="D6" s="444"/>
      <c r="E6" s="444"/>
      <c r="F6" s="444"/>
      <c r="G6" s="445"/>
      <c r="H6" s="416" t="s">
        <v>4</v>
      </c>
      <c r="I6" s="448" t="s">
        <v>5</v>
      </c>
      <c r="J6" s="420" t="s">
        <v>6</v>
      </c>
    </row>
    <row r="7" spans="1:13" x14ac:dyDescent="0.25">
      <c r="A7" s="442"/>
      <c r="B7" s="1" t="s">
        <v>7</v>
      </c>
      <c r="C7" s="176" t="s">
        <v>8</v>
      </c>
      <c r="D7" s="2" t="s">
        <v>9</v>
      </c>
      <c r="E7" s="1" t="s">
        <v>10</v>
      </c>
      <c r="F7" s="176" t="s">
        <v>8</v>
      </c>
      <c r="G7" s="2" t="s">
        <v>9</v>
      </c>
      <c r="H7" s="417"/>
      <c r="I7" s="449"/>
      <c r="J7" s="421"/>
    </row>
    <row r="8" spans="1:13" x14ac:dyDescent="0.25">
      <c r="A8" s="241">
        <v>42587</v>
      </c>
      <c r="B8" s="89">
        <v>160092872</v>
      </c>
      <c r="C8" s="91">
        <v>27</v>
      </c>
      <c r="D8" s="90">
        <v>3318700</v>
      </c>
      <c r="E8" s="242"/>
      <c r="F8" s="247"/>
      <c r="G8" s="243"/>
      <c r="H8" s="246"/>
      <c r="I8" s="245"/>
      <c r="J8" s="246"/>
    </row>
    <row r="9" spans="1:13" x14ac:dyDescent="0.25">
      <c r="A9" s="241">
        <v>42597</v>
      </c>
      <c r="B9" s="89">
        <v>160093953</v>
      </c>
      <c r="C9" s="91">
        <v>46</v>
      </c>
      <c r="D9" s="90">
        <v>4880800</v>
      </c>
      <c r="E9" s="242">
        <v>160025500</v>
      </c>
      <c r="F9" s="245">
        <v>5</v>
      </c>
      <c r="G9" s="246">
        <v>677300</v>
      </c>
      <c r="H9" s="246"/>
      <c r="I9" s="245">
        <v>2000000</v>
      </c>
      <c r="J9" s="246" t="s">
        <v>71</v>
      </c>
    </row>
    <row r="10" spans="1:13" x14ac:dyDescent="0.25">
      <c r="A10" s="241">
        <v>42607</v>
      </c>
      <c r="B10" s="89">
        <v>160094849</v>
      </c>
      <c r="C10" s="91">
        <v>65</v>
      </c>
      <c r="D10" s="90">
        <v>7745500</v>
      </c>
      <c r="E10" s="242">
        <v>160025723</v>
      </c>
      <c r="F10" s="245">
        <v>17</v>
      </c>
      <c r="G10" s="246">
        <v>1937100</v>
      </c>
      <c r="H10" s="246"/>
      <c r="I10" s="245">
        <v>2000000</v>
      </c>
      <c r="J10" s="246" t="s">
        <v>71</v>
      </c>
    </row>
    <row r="11" spans="1:13" x14ac:dyDescent="0.25">
      <c r="A11" s="241">
        <v>42612</v>
      </c>
      <c r="B11" s="242">
        <v>160095335</v>
      </c>
      <c r="C11" s="248">
        <v>2</v>
      </c>
      <c r="D11" s="246">
        <v>233000</v>
      </c>
      <c r="E11" s="242"/>
      <c r="F11" s="247"/>
      <c r="G11" s="243"/>
      <c r="H11" s="246"/>
      <c r="I11" s="245"/>
      <c r="J11" s="246"/>
    </row>
    <row r="12" spans="1:13" x14ac:dyDescent="0.25">
      <c r="A12" s="241">
        <v>42617</v>
      </c>
      <c r="B12" s="242">
        <v>160095966</v>
      </c>
      <c r="C12" s="248">
        <v>69</v>
      </c>
      <c r="D12" s="246">
        <v>8293500</v>
      </c>
      <c r="E12" s="242">
        <v>160026034</v>
      </c>
      <c r="F12" s="248">
        <v>26</v>
      </c>
      <c r="G12" s="243">
        <v>3121800</v>
      </c>
      <c r="H12" s="246"/>
      <c r="I12" s="245">
        <v>3500000</v>
      </c>
      <c r="J12" s="246" t="s">
        <v>71</v>
      </c>
    </row>
    <row r="13" spans="1:13" x14ac:dyDescent="0.25">
      <c r="A13" s="241">
        <v>42629</v>
      </c>
      <c r="B13" s="242">
        <v>160097079</v>
      </c>
      <c r="C13" s="248">
        <v>5</v>
      </c>
      <c r="D13" s="246">
        <v>479000</v>
      </c>
      <c r="E13" s="242">
        <v>160026273</v>
      </c>
      <c r="F13" s="248">
        <v>5</v>
      </c>
      <c r="G13" s="243">
        <v>601600</v>
      </c>
      <c r="H13" s="246"/>
      <c r="I13" s="245"/>
      <c r="J13" s="246"/>
    </row>
    <row r="14" spans="1:13" x14ac:dyDescent="0.25">
      <c r="A14" s="241">
        <v>42634</v>
      </c>
      <c r="B14" s="242">
        <v>160097564</v>
      </c>
      <c r="C14" s="248">
        <v>47</v>
      </c>
      <c r="D14" s="246">
        <v>5343700</v>
      </c>
      <c r="E14" s="242">
        <v>160026404</v>
      </c>
      <c r="F14" s="248">
        <v>16</v>
      </c>
      <c r="G14" s="246">
        <v>1768000</v>
      </c>
      <c r="H14" s="246"/>
      <c r="I14" s="245">
        <v>2000000</v>
      </c>
      <c r="J14" s="246" t="s">
        <v>71</v>
      </c>
    </row>
    <row r="15" spans="1:13" x14ac:dyDescent="0.25">
      <c r="A15" s="241">
        <v>42634</v>
      </c>
      <c r="B15" s="242"/>
      <c r="C15" s="248"/>
      <c r="D15" s="246"/>
      <c r="E15" s="242">
        <v>160026404</v>
      </c>
      <c r="F15" s="248">
        <v>1</v>
      </c>
      <c r="G15" s="246">
        <v>110400</v>
      </c>
      <c r="H15" s="246"/>
      <c r="I15" s="245"/>
      <c r="J15" s="246"/>
    </row>
    <row r="16" spans="1:13" x14ac:dyDescent="0.25">
      <c r="A16" s="241">
        <v>42644</v>
      </c>
      <c r="B16" s="242">
        <v>160098574</v>
      </c>
      <c r="C16" s="248">
        <v>52</v>
      </c>
      <c r="D16" s="246">
        <v>5511100</v>
      </c>
      <c r="E16" s="242">
        <v>160026655</v>
      </c>
      <c r="F16" s="248">
        <v>14</v>
      </c>
      <c r="G16" s="246">
        <v>1607300</v>
      </c>
      <c r="H16" s="246"/>
      <c r="I16" s="245">
        <v>2000000</v>
      </c>
      <c r="J16" s="246" t="s">
        <v>71</v>
      </c>
    </row>
    <row r="17" spans="1:13" x14ac:dyDescent="0.25">
      <c r="A17" s="241">
        <v>42653</v>
      </c>
      <c r="B17" s="242">
        <v>160099671</v>
      </c>
      <c r="C17" s="248">
        <v>49</v>
      </c>
      <c r="D17" s="246">
        <v>5290800</v>
      </c>
      <c r="E17" s="242">
        <v>160026897</v>
      </c>
      <c r="F17" s="248">
        <v>11</v>
      </c>
      <c r="G17" s="246">
        <v>1216900</v>
      </c>
      <c r="H17" s="246"/>
      <c r="I17" s="245">
        <v>3000000</v>
      </c>
      <c r="J17" s="246" t="s">
        <v>71</v>
      </c>
    </row>
    <row r="18" spans="1:13" x14ac:dyDescent="0.25">
      <c r="A18" s="241">
        <v>42663</v>
      </c>
      <c r="B18" s="242">
        <v>160100767</v>
      </c>
      <c r="C18" s="248">
        <v>51</v>
      </c>
      <c r="D18" s="246">
        <v>5420100</v>
      </c>
      <c r="E18" s="242">
        <v>160027122</v>
      </c>
      <c r="F18" s="248">
        <v>17</v>
      </c>
      <c r="G18" s="246">
        <v>1790000</v>
      </c>
      <c r="H18" s="246"/>
      <c r="I18" s="245">
        <v>3000000</v>
      </c>
      <c r="J18" s="246" t="s">
        <v>17</v>
      </c>
    </row>
    <row r="19" spans="1:13" x14ac:dyDescent="0.25">
      <c r="A19" s="241">
        <v>42675</v>
      </c>
      <c r="B19" s="242">
        <v>160101861</v>
      </c>
      <c r="C19" s="248">
        <v>44</v>
      </c>
      <c r="D19" s="246">
        <v>5291300</v>
      </c>
      <c r="E19" s="242">
        <v>160027361</v>
      </c>
      <c r="F19" s="248">
        <v>14</v>
      </c>
      <c r="G19" s="246">
        <v>1584300</v>
      </c>
      <c r="H19" s="246"/>
      <c r="I19" s="245">
        <v>2000000</v>
      </c>
      <c r="J19" s="246" t="s">
        <v>71</v>
      </c>
    </row>
    <row r="20" spans="1:13" x14ac:dyDescent="0.25">
      <c r="A20" s="241">
        <v>42675</v>
      </c>
      <c r="B20" s="242"/>
      <c r="C20" s="248"/>
      <c r="D20" s="246"/>
      <c r="E20" s="242">
        <v>160027366</v>
      </c>
      <c r="F20" s="248">
        <v>1</v>
      </c>
      <c r="G20" s="246">
        <v>97100</v>
      </c>
      <c r="H20" s="246"/>
      <c r="I20" s="245"/>
      <c r="J20" s="246"/>
    </row>
    <row r="21" spans="1:13" x14ac:dyDescent="0.25">
      <c r="A21" s="241">
        <v>42675</v>
      </c>
      <c r="B21" s="242"/>
      <c r="C21" s="248"/>
      <c r="D21" s="246"/>
      <c r="E21" s="242">
        <v>160027376</v>
      </c>
      <c r="F21" s="248">
        <v>1</v>
      </c>
      <c r="G21" s="246">
        <v>103700</v>
      </c>
      <c r="H21" s="246"/>
      <c r="I21" s="245"/>
      <c r="J21" s="246"/>
    </row>
    <row r="22" spans="1:13" x14ac:dyDescent="0.25">
      <c r="A22" s="241">
        <v>42687</v>
      </c>
      <c r="B22" s="242">
        <v>160103175</v>
      </c>
      <c r="C22" s="248">
        <v>52</v>
      </c>
      <c r="D22" s="246">
        <v>5577400</v>
      </c>
      <c r="E22" s="242">
        <v>160027691</v>
      </c>
      <c r="F22" s="248">
        <v>8</v>
      </c>
      <c r="G22" s="246">
        <v>901000</v>
      </c>
      <c r="H22" s="246"/>
      <c r="I22" s="245">
        <v>3000000</v>
      </c>
      <c r="J22" s="246" t="s">
        <v>71</v>
      </c>
    </row>
    <row r="23" spans="1:13" x14ac:dyDescent="0.25">
      <c r="A23" s="241">
        <v>42697</v>
      </c>
      <c r="B23" s="242">
        <v>160104201</v>
      </c>
      <c r="C23" s="248">
        <v>56</v>
      </c>
      <c r="D23" s="246">
        <v>6053000</v>
      </c>
      <c r="E23" s="242">
        <v>160027944</v>
      </c>
      <c r="F23" s="248">
        <v>10</v>
      </c>
      <c r="G23" s="246">
        <v>1176300</v>
      </c>
      <c r="H23" s="246"/>
      <c r="I23" s="245">
        <v>5000000</v>
      </c>
      <c r="J23" s="246" t="s">
        <v>71</v>
      </c>
    </row>
    <row r="24" spans="1:13" x14ac:dyDescent="0.25">
      <c r="A24" s="241">
        <v>42709</v>
      </c>
      <c r="B24" s="242">
        <v>160105412</v>
      </c>
      <c r="C24" s="248">
        <v>55</v>
      </c>
      <c r="D24" s="246">
        <v>5599400</v>
      </c>
      <c r="E24" s="242">
        <v>160028221</v>
      </c>
      <c r="F24" s="248">
        <v>8</v>
      </c>
      <c r="G24" s="246">
        <v>819600</v>
      </c>
      <c r="H24" s="246"/>
      <c r="I24" s="245">
        <v>4600000</v>
      </c>
      <c r="J24" s="246" t="s">
        <v>71</v>
      </c>
    </row>
    <row r="25" spans="1:13" x14ac:dyDescent="0.25">
      <c r="A25" s="241">
        <v>42718</v>
      </c>
      <c r="B25" s="242">
        <v>160106323</v>
      </c>
      <c r="C25" s="248">
        <v>34</v>
      </c>
      <c r="D25" s="246">
        <v>3495800</v>
      </c>
      <c r="E25" s="242"/>
      <c r="F25" s="248"/>
      <c r="G25" s="246"/>
      <c r="H25" s="246"/>
      <c r="I25" s="245"/>
      <c r="J25" s="246"/>
    </row>
    <row r="26" spans="1:13" x14ac:dyDescent="0.25">
      <c r="A26" s="241">
        <v>42720</v>
      </c>
      <c r="B26" s="242">
        <v>160106590</v>
      </c>
      <c r="C26" s="248">
        <v>15</v>
      </c>
      <c r="D26" s="246">
        <v>2030900</v>
      </c>
      <c r="E26" s="242">
        <v>160028450</v>
      </c>
      <c r="F26" s="248">
        <v>11</v>
      </c>
      <c r="G26" s="246">
        <v>1313300</v>
      </c>
      <c r="H26" s="246"/>
      <c r="I26" s="245">
        <v>5000000</v>
      </c>
      <c r="J26" s="246" t="s">
        <v>71</v>
      </c>
    </row>
    <row r="27" spans="1:13" x14ac:dyDescent="0.25">
      <c r="A27" s="241">
        <v>42732</v>
      </c>
      <c r="B27" s="242">
        <v>160107630</v>
      </c>
      <c r="C27" s="247">
        <v>36</v>
      </c>
      <c r="D27" s="246">
        <v>4004200</v>
      </c>
      <c r="E27" s="244">
        <v>160028696</v>
      </c>
      <c r="F27" s="247">
        <v>9</v>
      </c>
      <c r="G27" s="246">
        <v>1023300</v>
      </c>
      <c r="H27" s="244"/>
      <c r="I27" s="245">
        <v>4000000</v>
      </c>
      <c r="J27" s="246" t="s">
        <v>71</v>
      </c>
    </row>
    <row r="28" spans="1:13" x14ac:dyDescent="0.25">
      <c r="A28" s="241">
        <v>42745</v>
      </c>
      <c r="B28" s="242">
        <v>170108559</v>
      </c>
      <c r="C28" s="247">
        <v>34</v>
      </c>
      <c r="D28" s="246">
        <v>3758600</v>
      </c>
      <c r="E28" s="244">
        <v>170028895</v>
      </c>
      <c r="F28" s="247">
        <v>15</v>
      </c>
      <c r="G28" s="246">
        <v>1754400</v>
      </c>
      <c r="H28" s="244"/>
      <c r="I28" s="245">
        <v>1000000</v>
      </c>
      <c r="J28" s="246" t="s">
        <v>71</v>
      </c>
    </row>
    <row r="29" spans="1:13" s="233" customFormat="1" x14ac:dyDescent="0.25">
      <c r="A29" s="241">
        <v>42756</v>
      </c>
      <c r="B29" s="242">
        <v>170109451</v>
      </c>
      <c r="C29" s="247">
        <v>38</v>
      </c>
      <c r="D29" s="246">
        <v>4537900</v>
      </c>
      <c r="E29" s="244">
        <v>170029089</v>
      </c>
      <c r="F29" s="247">
        <v>9</v>
      </c>
      <c r="G29" s="246">
        <v>1073700</v>
      </c>
      <c r="H29" s="244"/>
      <c r="I29" s="245"/>
      <c r="J29" s="246"/>
      <c r="M29" s="219"/>
    </row>
    <row r="30" spans="1:13" s="233" customFormat="1" x14ac:dyDescent="0.25">
      <c r="A30" s="210">
        <v>42767</v>
      </c>
      <c r="B30" s="115">
        <v>170110607</v>
      </c>
      <c r="C30" s="120">
        <v>32</v>
      </c>
      <c r="D30" s="117">
        <v>3984900</v>
      </c>
      <c r="E30" s="244">
        <v>170029348</v>
      </c>
      <c r="F30" s="247">
        <v>11</v>
      </c>
      <c r="G30" s="246">
        <v>1360200</v>
      </c>
      <c r="H30" s="244"/>
      <c r="I30" s="245">
        <v>3000000</v>
      </c>
      <c r="J30" s="246" t="s">
        <v>71</v>
      </c>
      <c r="M30" s="219"/>
    </row>
    <row r="31" spans="1:13" s="233" customFormat="1" x14ac:dyDescent="0.25">
      <c r="A31" s="210">
        <v>42776</v>
      </c>
      <c r="B31" s="115">
        <v>170111844</v>
      </c>
      <c r="C31" s="120">
        <v>24</v>
      </c>
      <c r="D31" s="117">
        <v>2510500</v>
      </c>
      <c r="E31" s="244">
        <v>170029700</v>
      </c>
      <c r="F31" s="247">
        <v>13</v>
      </c>
      <c r="G31" s="246">
        <v>1566600</v>
      </c>
      <c r="H31" s="244"/>
      <c r="I31" s="245">
        <v>400000</v>
      </c>
      <c r="J31" s="246" t="s">
        <v>71</v>
      </c>
      <c r="M31" s="219"/>
    </row>
    <row r="32" spans="1:13" s="233" customFormat="1" x14ac:dyDescent="0.25">
      <c r="A32" s="210">
        <v>42799</v>
      </c>
      <c r="B32" s="115">
        <v>170115046</v>
      </c>
      <c r="C32" s="120">
        <v>9</v>
      </c>
      <c r="D32" s="117">
        <v>898100</v>
      </c>
      <c r="E32" s="244">
        <v>170030478</v>
      </c>
      <c r="F32" s="247">
        <v>10</v>
      </c>
      <c r="G32" s="246">
        <v>1085500</v>
      </c>
      <c r="H32" s="244"/>
      <c r="I32" s="245">
        <v>1000000</v>
      </c>
      <c r="J32" s="246" t="s">
        <v>71</v>
      </c>
      <c r="M32" s="219"/>
    </row>
    <row r="33" spans="1:14" s="233" customFormat="1" x14ac:dyDescent="0.25">
      <c r="A33" s="210">
        <v>42820</v>
      </c>
      <c r="B33" s="115">
        <v>170118184</v>
      </c>
      <c r="C33" s="120">
        <v>23</v>
      </c>
      <c r="D33" s="117">
        <v>2491200</v>
      </c>
      <c r="E33" s="244">
        <v>170031387</v>
      </c>
      <c r="F33" s="247">
        <v>3</v>
      </c>
      <c r="G33" s="246">
        <v>291000</v>
      </c>
      <c r="H33" s="244"/>
      <c r="I33" s="245">
        <v>3000000</v>
      </c>
      <c r="J33" s="246" t="s">
        <v>71</v>
      </c>
      <c r="L33" s="233" t="s">
        <v>162</v>
      </c>
      <c r="M33" s="219"/>
    </row>
    <row r="34" spans="1:14" s="233" customFormat="1" x14ac:dyDescent="0.25">
      <c r="A34" s="210">
        <v>42842</v>
      </c>
      <c r="B34" s="115">
        <v>170121507</v>
      </c>
      <c r="C34" s="120">
        <v>23</v>
      </c>
      <c r="D34" s="117">
        <v>2853800</v>
      </c>
      <c r="E34" s="244">
        <v>170032336</v>
      </c>
      <c r="F34" s="247">
        <v>7</v>
      </c>
      <c r="G34" s="246">
        <v>885300</v>
      </c>
      <c r="H34" s="244"/>
      <c r="I34" s="245">
        <v>3500000</v>
      </c>
      <c r="J34" s="246" t="s">
        <v>71</v>
      </c>
      <c r="M34" s="219"/>
    </row>
    <row r="35" spans="1:14" s="233" customFormat="1" x14ac:dyDescent="0.25">
      <c r="A35" s="210">
        <v>42842</v>
      </c>
      <c r="B35" s="115">
        <v>170121534</v>
      </c>
      <c r="C35" s="120">
        <v>1</v>
      </c>
      <c r="D35" s="117">
        <v>105100</v>
      </c>
      <c r="E35" s="244"/>
      <c r="F35" s="247"/>
      <c r="G35" s="246"/>
      <c r="H35" s="244"/>
      <c r="I35" s="245"/>
      <c r="J35" s="246"/>
      <c r="M35" s="219"/>
    </row>
    <row r="36" spans="1:14" s="233" customFormat="1" x14ac:dyDescent="0.25">
      <c r="A36" s="210">
        <v>42863</v>
      </c>
      <c r="B36" s="115">
        <v>170124487</v>
      </c>
      <c r="C36" s="120">
        <v>16</v>
      </c>
      <c r="D36" s="117">
        <v>1659700</v>
      </c>
      <c r="E36" s="244">
        <v>170033276</v>
      </c>
      <c r="F36" s="247">
        <v>7</v>
      </c>
      <c r="G36" s="246">
        <v>910300</v>
      </c>
      <c r="H36" s="244"/>
      <c r="I36" s="245">
        <v>2000000</v>
      </c>
      <c r="J36" s="246" t="s">
        <v>71</v>
      </c>
      <c r="M36" s="219"/>
    </row>
    <row r="37" spans="1:14" s="233" customFormat="1" x14ac:dyDescent="0.25">
      <c r="A37" s="210">
        <v>42873</v>
      </c>
      <c r="B37" s="115">
        <v>170126018</v>
      </c>
      <c r="C37" s="120">
        <v>26</v>
      </c>
      <c r="D37" s="117">
        <v>3275600</v>
      </c>
      <c r="E37" s="244">
        <v>170033782</v>
      </c>
      <c r="F37" s="247">
        <v>7</v>
      </c>
      <c r="G37" s="246">
        <v>692600</v>
      </c>
      <c r="H37" s="244"/>
      <c r="I37" s="245">
        <v>3500000</v>
      </c>
      <c r="J37" s="246" t="s">
        <v>71</v>
      </c>
      <c r="M37" s="219"/>
    </row>
    <row r="38" spans="1:14" s="233" customFormat="1" x14ac:dyDescent="0.25">
      <c r="A38" s="210">
        <v>42933</v>
      </c>
      <c r="B38" s="115">
        <v>170133968</v>
      </c>
      <c r="C38" s="120">
        <v>21</v>
      </c>
      <c r="D38" s="117">
        <v>2359800</v>
      </c>
      <c r="E38" s="118">
        <v>170036095</v>
      </c>
      <c r="F38" s="120">
        <v>5</v>
      </c>
      <c r="G38" s="117">
        <v>682300</v>
      </c>
      <c r="H38" s="118"/>
      <c r="I38" s="213">
        <v>2360000</v>
      </c>
      <c r="J38" s="117" t="s">
        <v>71</v>
      </c>
      <c r="M38" s="219"/>
    </row>
    <row r="39" spans="1:14" s="233" customFormat="1" x14ac:dyDescent="0.25">
      <c r="A39" s="210">
        <v>42944</v>
      </c>
      <c r="B39" s="115">
        <v>170135154</v>
      </c>
      <c r="C39" s="120">
        <v>14</v>
      </c>
      <c r="D39" s="117">
        <v>1417800</v>
      </c>
      <c r="E39" s="118">
        <v>170036342</v>
      </c>
      <c r="F39" s="120">
        <v>3</v>
      </c>
      <c r="G39" s="117">
        <v>318700</v>
      </c>
      <c r="H39" s="118"/>
      <c r="I39" s="213">
        <v>1417800</v>
      </c>
      <c r="J39" s="117" t="s">
        <v>71</v>
      </c>
      <c r="M39" s="219"/>
    </row>
    <row r="40" spans="1:14" s="233" customFormat="1" x14ac:dyDescent="0.25">
      <c r="A40" s="210"/>
      <c r="B40" s="115"/>
      <c r="C40" s="120"/>
      <c r="D40" s="117"/>
      <c r="E40" s="118"/>
      <c r="F40" s="120"/>
      <c r="G40" s="117"/>
      <c r="H40" s="118"/>
      <c r="I40" s="213"/>
      <c r="J40" s="117"/>
      <c r="M40" s="219"/>
    </row>
    <row r="41" spans="1:14" x14ac:dyDescent="0.25">
      <c r="A41" s="210"/>
      <c r="B41" s="115"/>
      <c r="C41" s="120"/>
      <c r="D41" s="117"/>
      <c r="E41" s="118"/>
      <c r="F41" s="120"/>
      <c r="G41" s="117"/>
      <c r="H41" s="118"/>
      <c r="I41" s="213"/>
      <c r="J41" s="117"/>
      <c r="N41" s="18"/>
    </row>
    <row r="42" spans="1:14" x14ac:dyDescent="0.25">
      <c r="A42" s="4"/>
      <c r="B42" s="8" t="s">
        <v>11</v>
      </c>
      <c r="C42" s="77">
        <f>SUM(C8:C41)</f>
        <v>966</v>
      </c>
      <c r="D42" s="9"/>
      <c r="E42" s="8" t="s">
        <v>11</v>
      </c>
      <c r="F42" s="77">
        <f>SUM(F8:F41)</f>
        <v>264</v>
      </c>
      <c r="G42" s="5"/>
      <c r="H42" s="3"/>
      <c r="I42" s="40"/>
      <c r="J42" s="5"/>
    </row>
    <row r="43" spans="1:14" x14ac:dyDescent="0.25">
      <c r="A43" s="4"/>
      <c r="B43" s="8"/>
      <c r="C43" s="77"/>
      <c r="D43" s="9"/>
      <c r="E43" s="8"/>
      <c r="F43" s="77"/>
      <c r="G43" s="32"/>
      <c r="H43" s="33"/>
      <c r="I43" s="40"/>
      <c r="J43" s="5"/>
    </row>
    <row r="44" spans="1:14" x14ac:dyDescent="0.25">
      <c r="A44" s="10"/>
      <c r="B44" s="11"/>
      <c r="C44" s="40"/>
      <c r="D44" s="6"/>
      <c r="E44" s="8"/>
      <c r="F44" s="40"/>
      <c r="G44" s="411" t="s">
        <v>12</v>
      </c>
      <c r="H44" s="411"/>
      <c r="I44" s="39"/>
      <c r="J44" s="13">
        <f>SUM(D8:D41)</f>
        <v>108421200</v>
      </c>
    </row>
    <row r="45" spans="1:14" x14ac:dyDescent="0.25">
      <c r="A45" s="4"/>
      <c r="B45" s="3"/>
      <c r="C45" s="40"/>
      <c r="D45" s="6"/>
      <c r="E45" s="7"/>
      <c r="F45" s="40"/>
      <c r="G45" s="411" t="s">
        <v>13</v>
      </c>
      <c r="H45" s="411"/>
      <c r="I45" s="39"/>
      <c r="J45" s="13">
        <f>SUM(G8:G41)</f>
        <v>30469600</v>
      </c>
    </row>
    <row r="46" spans="1:14" x14ac:dyDescent="0.25">
      <c r="A46" s="14"/>
      <c r="B46" s="7"/>
      <c r="C46" s="40"/>
      <c r="D46" s="6"/>
      <c r="E46" s="7"/>
      <c r="F46" s="40"/>
      <c r="G46" s="411" t="s">
        <v>14</v>
      </c>
      <c r="H46" s="411"/>
      <c r="I46" s="41"/>
      <c r="J46" s="15">
        <f>J44-J45</f>
        <v>77951600</v>
      </c>
    </row>
    <row r="47" spans="1:14" x14ac:dyDescent="0.25">
      <c r="A47" s="4"/>
      <c r="B47" s="16"/>
      <c r="C47" s="40"/>
      <c r="D47" s="17"/>
      <c r="E47" s="7"/>
      <c r="F47" s="40"/>
      <c r="G47" s="411" t="s">
        <v>15</v>
      </c>
      <c r="H47" s="411"/>
      <c r="I47" s="39"/>
      <c r="J47" s="13">
        <f>SUM(H8:H42)</f>
        <v>0</v>
      </c>
    </row>
    <row r="48" spans="1:14" x14ac:dyDescent="0.25">
      <c r="A48" s="4"/>
      <c r="B48" s="16"/>
      <c r="C48" s="40"/>
      <c r="D48" s="17"/>
      <c r="E48" s="7"/>
      <c r="F48" s="40"/>
      <c r="G48" s="411" t="s">
        <v>16</v>
      </c>
      <c r="H48" s="411"/>
      <c r="I48" s="39"/>
      <c r="J48" s="13">
        <f>J46+J47</f>
        <v>77951600</v>
      </c>
    </row>
    <row r="49" spans="1:10" x14ac:dyDescent="0.25">
      <c r="A49" s="4"/>
      <c r="B49" s="16"/>
      <c r="C49" s="40"/>
      <c r="D49" s="17"/>
      <c r="E49" s="7"/>
      <c r="F49" s="40"/>
      <c r="G49" s="411" t="s">
        <v>5</v>
      </c>
      <c r="H49" s="411"/>
      <c r="I49" s="39"/>
      <c r="J49" s="13">
        <f>SUM(I8:I42)</f>
        <v>62277800</v>
      </c>
    </row>
    <row r="50" spans="1:10" x14ac:dyDescent="0.25">
      <c r="A50" s="4"/>
      <c r="B50" s="16"/>
      <c r="C50" s="40"/>
      <c r="D50" s="17"/>
      <c r="E50" s="7"/>
      <c r="F50" s="40"/>
      <c r="G50" s="411" t="s">
        <v>32</v>
      </c>
      <c r="H50" s="411"/>
      <c r="I50" s="40" t="str">
        <f>IF(J50&gt;0,"SALDO",IF(J50&lt;0,"PIUTANG",IF(J50=0,"LUNAS")))</f>
        <v>PIUTANG</v>
      </c>
      <c r="J50" s="13">
        <f>J49-J48</f>
        <v>-15673800</v>
      </c>
    </row>
  </sheetData>
  <mergeCells count="15">
    <mergeCell ref="J6:J7"/>
    <mergeCell ref="G2:I2"/>
    <mergeCell ref="G3:I3"/>
    <mergeCell ref="G50:H50"/>
    <mergeCell ref="G44:H44"/>
    <mergeCell ref="G45:H45"/>
    <mergeCell ref="G46:H46"/>
    <mergeCell ref="G47:H47"/>
    <mergeCell ref="G48:H48"/>
    <mergeCell ref="G49:H49"/>
    <mergeCell ref="G1:I1"/>
    <mergeCell ref="A6:A7"/>
    <mergeCell ref="B6:G6"/>
    <mergeCell ref="H6:H7"/>
    <mergeCell ref="I6:I7"/>
  </mergeCells>
  <pageMargins left="0.28000000000000003" right="0.7" top="0.75" bottom="0.75" header="0.3" footer="0.3"/>
  <pageSetup paperSize="9" scale="84" orientation="portrait" horizontalDpi="0" verticalDpi="0"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8">
    <pageSetUpPr fitToPage="1"/>
  </sheetPr>
  <dimension ref="A1:J55"/>
  <sheetViews>
    <sheetView workbookViewId="0">
      <pane ySplit="7" topLeftCell="A35" activePane="bottomLeft" state="frozen"/>
      <selection pane="bottomLeft" activeCell="M47" sqref="M47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6.140625" style="81" customWidth="1"/>
    <col min="7" max="7" width="11.140625" customWidth="1"/>
    <col min="8" max="8" width="9.85546875" customWidth="1"/>
    <col min="9" max="9" width="12.28515625" style="37" customWidth="1"/>
    <col min="10" max="10" width="18.7109375" customWidth="1"/>
    <col min="12" max="13" width="10.5703125" bestFit="1" customWidth="1"/>
  </cols>
  <sheetData>
    <row r="1" spans="1:10" x14ac:dyDescent="0.25">
      <c r="A1" s="20" t="s">
        <v>0</v>
      </c>
      <c r="B1" s="20"/>
      <c r="C1" s="28" t="s">
        <v>72</v>
      </c>
      <c r="D1" s="20"/>
      <c r="E1" s="20"/>
      <c r="F1" s="405" t="s">
        <v>22</v>
      </c>
      <c r="G1" s="405"/>
      <c r="H1" s="405"/>
      <c r="I1" s="38" t="s">
        <v>76</v>
      </c>
      <c r="J1" s="20"/>
    </row>
    <row r="2" spans="1:10" x14ac:dyDescent="0.25">
      <c r="A2" s="20" t="s">
        <v>1</v>
      </c>
      <c r="B2" s="20"/>
      <c r="C2" s="28" t="s">
        <v>70</v>
      </c>
      <c r="D2" s="20"/>
      <c r="E2" s="20"/>
      <c r="F2" s="405" t="s">
        <v>21</v>
      </c>
      <c r="G2" s="405"/>
      <c r="H2" s="405"/>
      <c r="I2" s="38">
        <f>J55*-1</f>
        <v>258363.5</v>
      </c>
      <c r="J2" s="20"/>
    </row>
    <row r="3" spans="1:10" s="233" customFormat="1" x14ac:dyDescent="0.25">
      <c r="A3" s="218" t="s">
        <v>115</v>
      </c>
      <c r="B3" s="218"/>
      <c r="C3" s="28" t="s">
        <v>179</v>
      </c>
      <c r="D3" s="218"/>
      <c r="E3" s="218"/>
      <c r="F3" s="265"/>
      <c r="G3" s="265"/>
      <c r="H3" s="265"/>
      <c r="I3" s="220"/>
      <c r="J3" s="21"/>
    </row>
    <row r="4" spans="1:10" x14ac:dyDescent="0.25">
      <c r="I4" s="220"/>
    </row>
    <row r="5" spans="1:10" ht="19.5" x14ac:dyDescent="0.25">
      <c r="A5" s="439"/>
      <c r="B5" s="439"/>
      <c r="C5" s="439"/>
      <c r="D5" s="439"/>
      <c r="E5" s="439"/>
      <c r="F5" s="439"/>
      <c r="G5" s="439"/>
      <c r="H5" s="439"/>
      <c r="I5" s="439"/>
      <c r="J5" s="440"/>
    </row>
    <row r="6" spans="1:10" x14ac:dyDescent="0.25">
      <c r="A6" s="441" t="s">
        <v>2</v>
      </c>
      <c r="B6" s="443" t="s">
        <v>3</v>
      </c>
      <c r="C6" s="444"/>
      <c r="D6" s="444"/>
      <c r="E6" s="444"/>
      <c r="F6" s="444"/>
      <c r="G6" s="445"/>
      <c r="H6" s="416" t="s">
        <v>4</v>
      </c>
      <c r="I6" s="448" t="s">
        <v>5</v>
      </c>
      <c r="J6" s="420" t="s">
        <v>6</v>
      </c>
    </row>
    <row r="7" spans="1:10" x14ac:dyDescent="0.25">
      <c r="A7" s="442"/>
      <c r="B7" s="168" t="s">
        <v>7</v>
      </c>
      <c r="C7" s="24" t="s">
        <v>8</v>
      </c>
      <c r="D7" s="169" t="s">
        <v>9</v>
      </c>
      <c r="E7" s="168" t="s">
        <v>10</v>
      </c>
      <c r="F7" s="209" t="s">
        <v>8</v>
      </c>
      <c r="G7" s="169" t="s">
        <v>9</v>
      </c>
      <c r="H7" s="417"/>
      <c r="I7" s="449"/>
      <c r="J7" s="421"/>
    </row>
    <row r="8" spans="1:10" x14ac:dyDescent="0.25">
      <c r="A8" s="241">
        <v>42598</v>
      </c>
      <c r="B8" s="89">
        <v>160094071</v>
      </c>
      <c r="C8" s="89">
        <v>10</v>
      </c>
      <c r="D8" s="90">
        <v>900638</v>
      </c>
      <c r="E8" s="242"/>
      <c r="F8" s="247"/>
      <c r="G8" s="243">
        <v>2450</v>
      </c>
      <c r="H8" s="246">
        <v>70000</v>
      </c>
      <c r="I8" s="245"/>
      <c r="J8" s="246"/>
    </row>
    <row r="9" spans="1:10" x14ac:dyDescent="0.25">
      <c r="A9" s="241">
        <v>42612</v>
      </c>
      <c r="B9" s="89">
        <v>160095344</v>
      </c>
      <c r="C9" s="89">
        <v>4</v>
      </c>
      <c r="D9" s="90">
        <v>711725</v>
      </c>
      <c r="E9" s="242">
        <v>160025870</v>
      </c>
      <c r="F9" s="245">
        <v>1</v>
      </c>
      <c r="G9" s="246">
        <v>124250</v>
      </c>
      <c r="H9" s="246"/>
      <c r="I9" s="245">
        <f>1555663+5050</f>
        <v>1560713</v>
      </c>
      <c r="J9" s="246" t="s">
        <v>59</v>
      </c>
    </row>
    <row r="10" spans="1:10" x14ac:dyDescent="0.25">
      <c r="A10" s="241">
        <v>42630</v>
      </c>
      <c r="B10" s="89">
        <v>160097257</v>
      </c>
      <c r="C10" s="89">
        <v>27</v>
      </c>
      <c r="D10" s="90">
        <v>2730875</v>
      </c>
      <c r="E10" s="242">
        <v>160026640</v>
      </c>
      <c r="F10" s="245">
        <v>2</v>
      </c>
      <c r="G10" s="246">
        <v>166513</v>
      </c>
      <c r="H10" s="246"/>
      <c r="I10" s="245">
        <v>2565000</v>
      </c>
      <c r="J10" s="246" t="s">
        <v>17</v>
      </c>
    </row>
    <row r="11" spans="1:10" x14ac:dyDescent="0.25">
      <c r="A11" s="241">
        <v>42646</v>
      </c>
      <c r="B11" s="89">
        <v>160098873</v>
      </c>
      <c r="C11" s="89">
        <v>38</v>
      </c>
      <c r="D11" s="90">
        <v>3528263</v>
      </c>
      <c r="E11" s="242"/>
      <c r="F11" s="245"/>
      <c r="G11" s="246"/>
      <c r="H11" s="246">
        <v>75000</v>
      </c>
      <c r="I11" s="245"/>
      <c r="J11" s="246"/>
    </row>
    <row r="12" spans="1:10" x14ac:dyDescent="0.25">
      <c r="A12" s="241">
        <v>42651</v>
      </c>
      <c r="B12" s="242">
        <v>160099531</v>
      </c>
      <c r="C12" s="87">
        <v>37</v>
      </c>
      <c r="D12" s="246">
        <v>3447588</v>
      </c>
      <c r="E12" s="242">
        <v>160026842</v>
      </c>
      <c r="F12" s="247">
        <v>1</v>
      </c>
      <c r="G12" s="243">
        <v>86013</v>
      </c>
      <c r="H12" s="246"/>
      <c r="I12" s="245">
        <v>1400000</v>
      </c>
      <c r="J12" s="246" t="s">
        <v>59</v>
      </c>
    </row>
    <row r="13" spans="1:10" x14ac:dyDescent="0.25">
      <c r="A13" s="241">
        <v>42663</v>
      </c>
      <c r="B13" s="242"/>
      <c r="C13" s="87"/>
      <c r="D13" s="246"/>
      <c r="E13" s="242"/>
      <c r="F13" s="247"/>
      <c r="G13" s="243"/>
      <c r="H13" s="246"/>
      <c r="I13" s="245"/>
      <c r="J13" s="246"/>
    </row>
    <row r="14" spans="1:10" x14ac:dyDescent="0.25">
      <c r="A14" s="241">
        <v>42664</v>
      </c>
      <c r="B14" s="242">
        <v>160100833</v>
      </c>
      <c r="C14" s="87">
        <v>27</v>
      </c>
      <c r="D14" s="246">
        <v>2446938</v>
      </c>
      <c r="E14" s="242"/>
      <c r="F14" s="247"/>
      <c r="G14" s="243"/>
      <c r="H14" s="246">
        <v>75000</v>
      </c>
      <c r="I14" s="245">
        <v>5565000</v>
      </c>
      <c r="J14" s="246" t="s">
        <v>17</v>
      </c>
    </row>
    <row r="15" spans="1:10" s="233" customFormat="1" x14ac:dyDescent="0.25">
      <c r="A15" s="241">
        <v>42670</v>
      </c>
      <c r="B15" s="242">
        <v>160101396</v>
      </c>
      <c r="C15" s="87">
        <v>46</v>
      </c>
      <c r="D15" s="246">
        <v>4103575</v>
      </c>
      <c r="E15" s="242"/>
      <c r="F15" s="247"/>
      <c r="G15" s="243"/>
      <c r="H15" s="246"/>
      <c r="I15" s="245">
        <v>1100000</v>
      </c>
      <c r="J15" s="246" t="s">
        <v>59</v>
      </c>
    </row>
    <row r="16" spans="1:10" s="233" customFormat="1" x14ac:dyDescent="0.25">
      <c r="A16" s="241">
        <v>42670</v>
      </c>
      <c r="B16" s="242">
        <v>160101415</v>
      </c>
      <c r="C16" s="87">
        <v>1</v>
      </c>
      <c r="D16" s="246">
        <v>88025</v>
      </c>
      <c r="E16" s="242">
        <v>160027259</v>
      </c>
      <c r="F16" s="247">
        <v>13</v>
      </c>
      <c r="G16" s="243">
        <v>1442613</v>
      </c>
      <c r="H16" s="246"/>
      <c r="I16" s="245"/>
      <c r="J16" s="246"/>
    </row>
    <row r="17" spans="1:10" s="233" customFormat="1" x14ac:dyDescent="0.25">
      <c r="A17" s="241"/>
      <c r="B17" s="242"/>
      <c r="C17" s="87"/>
      <c r="D17" s="246"/>
      <c r="E17" s="242">
        <v>160027538</v>
      </c>
      <c r="F17" s="247">
        <v>10</v>
      </c>
      <c r="G17" s="243">
        <v>915075</v>
      </c>
      <c r="H17" s="246"/>
      <c r="I17" s="245">
        <v>3250000</v>
      </c>
      <c r="J17" s="246" t="s">
        <v>82</v>
      </c>
    </row>
    <row r="18" spans="1:10" s="233" customFormat="1" x14ac:dyDescent="0.25">
      <c r="A18" s="241">
        <v>42681</v>
      </c>
      <c r="B18" s="242">
        <v>160102611</v>
      </c>
      <c r="C18" s="87">
        <v>27</v>
      </c>
      <c r="D18" s="246">
        <v>2598138</v>
      </c>
      <c r="E18" s="242"/>
      <c r="F18" s="247"/>
      <c r="G18" s="243"/>
      <c r="H18" s="246"/>
      <c r="I18" s="245"/>
      <c r="J18" s="246"/>
    </row>
    <row r="19" spans="1:10" s="233" customFormat="1" x14ac:dyDescent="0.25">
      <c r="A19" s="241">
        <v>42681</v>
      </c>
      <c r="B19" s="242">
        <v>160102618</v>
      </c>
      <c r="C19" s="87">
        <v>7</v>
      </c>
      <c r="D19" s="246">
        <v>707000</v>
      </c>
      <c r="E19" s="242"/>
      <c r="F19" s="247"/>
      <c r="G19" s="243"/>
      <c r="H19" s="246"/>
      <c r="I19" s="245"/>
      <c r="J19" s="246"/>
    </row>
    <row r="20" spans="1:10" s="233" customFormat="1" x14ac:dyDescent="0.25">
      <c r="A20" s="241">
        <v>42689</v>
      </c>
      <c r="B20" s="242">
        <v>160103459</v>
      </c>
      <c r="C20" s="87">
        <v>33</v>
      </c>
      <c r="D20" s="246">
        <v>3715775</v>
      </c>
      <c r="E20" s="249">
        <v>160027747</v>
      </c>
      <c r="F20" s="247">
        <v>3</v>
      </c>
      <c r="G20" s="243">
        <v>314213</v>
      </c>
      <c r="H20" s="246"/>
      <c r="I20" s="245">
        <v>3000000</v>
      </c>
      <c r="J20" s="246" t="s">
        <v>82</v>
      </c>
    </row>
    <row r="21" spans="1:10" s="233" customFormat="1" x14ac:dyDescent="0.25">
      <c r="A21" s="241">
        <v>42700</v>
      </c>
      <c r="B21" s="242">
        <v>160104539</v>
      </c>
      <c r="C21" s="87">
        <v>33</v>
      </c>
      <c r="D21" s="246">
        <v>3194275</v>
      </c>
      <c r="E21" s="242">
        <v>160028006</v>
      </c>
      <c r="F21" s="247">
        <v>3</v>
      </c>
      <c r="G21" s="243">
        <v>380800</v>
      </c>
      <c r="H21" s="246"/>
      <c r="I21" s="245">
        <v>3300000</v>
      </c>
      <c r="J21" s="246" t="s">
        <v>17</v>
      </c>
    </row>
    <row r="22" spans="1:10" s="233" customFormat="1" x14ac:dyDescent="0.25">
      <c r="A22" s="241">
        <v>42700</v>
      </c>
      <c r="B22" s="242">
        <v>160104546</v>
      </c>
      <c r="C22" s="87">
        <v>1</v>
      </c>
      <c r="D22" s="246">
        <v>93888</v>
      </c>
      <c r="E22" s="242"/>
      <c r="F22" s="247"/>
      <c r="G22" s="243"/>
      <c r="H22" s="246"/>
      <c r="I22" s="245"/>
      <c r="J22" s="246"/>
    </row>
    <row r="23" spans="1:10" s="233" customFormat="1" x14ac:dyDescent="0.25">
      <c r="A23" s="241">
        <v>42709</v>
      </c>
      <c r="B23" s="242">
        <v>160105490</v>
      </c>
      <c r="C23" s="87">
        <v>35</v>
      </c>
      <c r="D23" s="246">
        <v>3941350</v>
      </c>
      <c r="E23" s="242">
        <v>160028240</v>
      </c>
      <c r="F23" s="247">
        <v>9</v>
      </c>
      <c r="G23" s="243">
        <v>968013</v>
      </c>
      <c r="H23" s="246"/>
      <c r="I23" s="245">
        <v>2300000</v>
      </c>
      <c r="J23" s="246" t="s">
        <v>17</v>
      </c>
    </row>
    <row r="24" spans="1:10" s="233" customFormat="1" x14ac:dyDescent="0.25">
      <c r="A24" s="241"/>
      <c r="B24" s="242"/>
      <c r="C24" s="87"/>
      <c r="D24" s="246"/>
      <c r="E24" s="242"/>
      <c r="F24" s="247"/>
      <c r="G24" s="243"/>
      <c r="H24" s="246"/>
      <c r="I24" s="245">
        <v>50000</v>
      </c>
      <c r="J24" s="246" t="s">
        <v>82</v>
      </c>
    </row>
    <row r="25" spans="1:10" s="233" customFormat="1" x14ac:dyDescent="0.25">
      <c r="A25" s="241">
        <v>42719</v>
      </c>
      <c r="B25" s="242"/>
      <c r="C25" s="87"/>
      <c r="D25" s="246"/>
      <c r="E25" s="242">
        <v>160028435</v>
      </c>
      <c r="F25" s="247">
        <v>6</v>
      </c>
      <c r="G25" s="243">
        <v>697375</v>
      </c>
      <c r="H25" s="246"/>
      <c r="I25" s="245">
        <v>3240025</v>
      </c>
      <c r="J25" s="246" t="s">
        <v>98</v>
      </c>
    </row>
    <row r="26" spans="1:10" s="233" customFormat="1" x14ac:dyDescent="0.25">
      <c r="A26" s="241">
        <v>42719</v>
      </c>
      <c r="B26" s="242">
        <v>160106451</v>
      </c>
      <c r="C26" s="87">
        <v>37</v>
      </c>
      <c r="D26" s="246">
        <v>4208138</v>
      </c>
      <c r="E26" s="242"/>
      <c r="F26" s="247"/>
      <c r="G26" s="243"/>
      <c r="H26" s="246"/>
      <c r="I26" s="245"/>
      <c r="J26" s="246"/>
    </row>
    <row r="27" spans="1:10" s="233" customFormat="1" x14ac:dyDescent="0.25">
      <c r="A27" s="241">
        <v>42730</v>
      </c>
      <c r="B27" s="242">
        <v>160107498</v>
      </c>
      <c r="C27" s="87">
        <v>35</v>
      </c>
      <c r="D27" s="246">
        <v>3545063</v>
      </c>
      <c r="E27" s="242">
        <v>160028672</v>
      </c>
      <c r="F27" s="247">
        <v>7</v>
      </c>
      <c r="G27" s="243">
        <v>645050</v>
      </c>
      <c r="H27" s="246"/>
      <c r="I27" s="245">
        <v>3000000</v>
      </c>
      <c r="J27" s="246" t="s">
        <v>17</v>
      </c>
    </row>
    <row r="28" spans="1:10" s="233" customFormat="1" x14ac:dyDescent="0.25">
      <c r="A28" s="241">
        <v>42730</v>
      </c>
      <c r="B28" s="242">
        <v>160107508</v>
      </c>
      <c r="C28" s="87">
        <v>3</v>
      </c>
      <c r="D28" s="246">
        <v>257688</v>
      </c>
      <c r="E28" s="242"/>
      <c r="F28" s="247"/>
      <c r="G28" s="243"/>
      <c r="H28" s="246"/>
      <c r="I28" s="245"/>
      <c r="J28" s="246"/>
    </row>
    <row r="29" spans="1:10" s="233" customFormat="1" x14ac:dyDescent="0.25">
      <c r="A29" s="241">
        <v>42739</v>
      </c>
      <c r="B29" s="242">
        <v>170209091</v>
      </c>
      <c r="C29" s="87">
        <v>2</v>
      </c>
      <c r="D29" s="246">
        <v>196088</v>
      </c>
      <c r="E29" s="242"/>
      <c r="F29" s="247"/>
      <c r="G29" s="243"/>
      <c r="H29" s="246"/>
      <c r="I29" s="245"/>
      <c r="J29" s="246"/>
    </row>
    <row r="30" spans="1:10" s="233" customFormat="1" x14ac:dyDescent="0.25">
      <c r="A30" s="241">
        <v>42742</v>
      </c>
      <c r="B30" s="242">
        <v>170108384</v>
      </c>
      <c r="C30" s="87">
        <v>34</v>
      </c>
      <c r="D30" s="246">
        <v>3806600</v>
      </c>
      <c r="E30" s="242">
        <v>170028851</v>
      </c>
      <c r="F30" s="247">
        <v>3</v>
      </c>
      <c r="G30" s="243">
        <v>313600</v>
      </c>
      <c r="H30" s="246"/>
      <c r="I30" s="245">
        <v>4250000</v>
      </c>
      <c r="J30" s="246" t="s">
        <v>82</v>
      </c>
    </row>
    <row r="31" spans="1:10" s="233" customFormat="1" x14ac:dyDescent="0.25">
      <c r="A31" s="241">
        <v>42750</v>
      </c>
      <c r="B31" s="242">
        <v>170108952</v>
      </c>
      <c r="C31" s="87">
        <v>34</v>
      </c>
      <c r="D31" s="246">
        <v>3365338</v>
      </c>
      <c r="E31" s="242">
        <v>170028980</v>
      </c>
      <c r="F31" s="247">
        <v>7</v>
      </c>
      <c r="G31" s="243">
        <v>847088</v>
      </c>
      <c r="H31" s="246"/>
      <c r="I31" s="245">
        <v>2957840</v>
      </c>
      <c r="J31" s="246" t="s">
        <v>98</v>
      </c>
    </row>
    <row r="32" spans="1:10" s="233" customFormat="1" x14ac:dyDescent="0.25">
      <c r="A32" s="241">
        <v>42761</v>
      </c>
      <c r="B32" s="242">
        <v>170109910</v>
      </c>
      <c r="C32" s="87">
        <v>23</v>
      </c>
      <c r="D32" s="246">
        <v>2404763</v>
      </c>
      <c r="E32" s="242">
        <v>170029204</v>
      </c>
      <c r="F32" s="247">
        <v>9</v>
      </c>
      <c r="G32" s="243">
        <v>865725</v>
      </c>
      <c r="H32" s="246"/>
      <c r="I32" s="245">
        <v>2400000</v>
      </c>
      <c r="J32" s="246" t="s">
        <v>82</v>
      </c>
    </row>
    <row r="33" spans="1:10" s="233" customFormat="1" x14ac:dyDescent="0.25">
      <c r="A33" s="241">
        <v>42772</v>
      </c>
      <c r="B33" s="242">
        <v>170111323</v>
      </c>
      <c r="C33" s="87">
        <v>37</v>
      </c>
      <c r="D33" s="246">
        <v>3862775</v>
      </c>
      <c r="E33" s="242">
        <v>170029493</v>
      </c>
      <c r="F33" s="247">
        <v>15</v>
      </c>
      <c r="G33" s="243">
        <v>1511038</v>
      </c>
      <c r="H33" s="246"/>
      <c r="I33" s="245">
        <v>993400</v>
      </c>
      <c r="J33" s="246" t="s">
        <v>82</v>
      </c>
    </row>
    <row r="34" spans="1:10" s="233" customFormat="1" x14ac:dyDescent="0.25">
      <c r="A34" s="241">
        <v>42772</v>
      </c>
      <c r="B34" s="242"/>
      <c r="C34" s="87"/>
      <c r="D34" s="246"/>
      <c r="E34" s="242">
        <v>170029497</v>
      </c>
      <c r="F34" s="247">
        <v>1</v>
      </c>
      <c r="G34" s="243">
        <v>101675</v>
      </c>
      <c r="H34" s="246"/>
      <c r="I34" s="245"/>
      <c r="J34" s="246"/>
    </row>
    <row r="35" spans="1:10" s="233" customFormat="1" x14ac:dyDescent="0.25">
      <c r="A35" s="241"/>
      <c r="B35" s="242"/>
      <c r="C35" s="87"/>
      <c r="D35" s="246"/>
      <c r="E35" s="242">
        <v>170029857</v>
      </c>
      <c r="F35" s="247">
        <v>4</v>
      </c>
      <c r="G35" s="243">
        <v>359100</v>
      </c>
      <c r="H35" s="246"/>
      <c r="I35" s="245">
        <v>3402000</v>
      </c>
      <c r="J35" s="246" t="s">
        <v>82</v>
      </c>
    </row>
    <row r="36" spans="1:10" s="233" customFormat="1" x14ac:dyDescent="0.25">
      <c r="A36" s="241">
        <v>42783</v>
      </c>
      <c r="B36" s="242">
        <v>170112803</v>
      </c>
      <c r="C36" s="87">
        <v>31</v>
      </c>
      <c r="D36" s="246">
        <v>3051213</v>
      </c>
      <c r="E36" s="242"/>
      <c r="F36" s="247"/>
      <c r="G36" s="243"/>
      <c r="H36" s="246"/>
      <c r="I36" s="245"/>
      <c r="J36" s="246"/>
    </row>
    <row r="37" spans="1:10" s="233" customFormat="1" x14ac:dyDescent="0.25">
      <c r="A37" s="241">
        <v>42795</v>
      </c>
      <c r="B37" s="242"/>
      <c r="C37" s="87"/>
      <c r="D37" s="246"/>
      <c r="E37" s="242">
        <v>170030319</v>
      </c>
      <c r="F37" s="247">
        <v>7</v>
      </c>
      <c r="G37" s="243">
        <v>686788</v>
      </c>
      <c r="H37" s="246"/>
      <c r="I37" s="245"/>
      <c r="J37" s="246"/>
    </row>
    <row r="38" spans="1:10" s="233" customFormat="1" x14ac:dyDescent="0.25">
      <c r="A38" s="241">
        <v>42825</v>
      </c>
      <c r="B38" s="242"/>
      <c r="C38" s="87"/>
      <c r="D38" s="246"/>
      <c r="E38" s="242">
        <v>170031619</v>
      </c>
      <c r="F38" s="247">
        <v>5</v>
      </c>
      <c r="G38" s="243">
        <v>513636</v>
      </c>
      <c r="H38" s="246"/>
      <c r="I38" s="245"/>
      <c r="J38" s="246"/>
    </row>
    <row r="39" spans="1:10" s="233" customFormat="1" x14ac:dyDescent="0.25">
      <c r="A39" s="241"/>
      <c r="B39" s="242"/>
      <c r="C39" s="87"/>
      <c r="D39" s="246"/>
      <c r="E39" s="242">
        <v>170032339</v>
      </c>
      <c r="F39" s="247">
        <v>2</v>
      </c>
      <c r="G39" s="243">
        <v>247975</v>
      </c>
      <c r="H39" s="246"/>
      <c r="I39" s="245"/>
      <c r="J39" s="246"/>
    </row>
    <row r="40" spans="1:10" s="233" customFormat="1" x14ac:dyDescent="0.25">
      <c r="A40" s="241">
        <v>42858</v>
      </c>
      <c r="B40" s="242">
        <v>170123728</v>
      </c>
      <c r="C40" s="87">
        <v>11</v>
      </c>
      <c r="D40" s="246">
        <v>1250900</v>
      </c>
      <c r="E40" s="242">
        <v>170033055</v>
      </c>
      <c r="F40" s="247">
        <v>5</v>
      </c>
      <c r="G40" s="243">
        <v>494550</v>
      </c>
      <c r="H40" s="246"/>
      <c r="I40" s="245">
        <v>1251000</v>
      </c>
      <c r="J40" s="246" t="s">
        <v>82</v>
      </c>
    </row>
    <row r="41" spans="1:10" s="233" customFormat="1" x14ac:dyDescent="0.25">
      <c r="A41" s="241">
        <v>42876</v>
      </c>
      <c r="B41" s="244"/>
      <c r="C41" s="244"/>
      <c r="D41" s="305"/>
      <c r="E41" s="242">
        <v>170033937</v>
      </c>
      <c r="F41" s="87">
        <v>5</v>
      </c>
      <c r="G41" s="243">
        <v>483700</v>
      </c>
      <c r="H41" s="246"/>
      <c r="I41" s="245"/>
      <c r="J41" s="246"/>
    </row>
    <row r="42" spans="1:10" s="233" customFormat="1" x14ac:dyDescent="0.25">
      <c r="A42" s="241"/>
      <c r="B42" s="244"/>
      <c r="C42" s="244"/>
      <c r="D42" s="305"/>
      <c r="E42" s="242"/>
      <c r="F42" s="87"/>
      <c r="G42" s="243"/>
      <c r="H42" s="246"/>
      <c r="I42" s="245">
        <f>D40*12.5/100</f>
        <v>156362.5</v>
      </c>
      <c r="J42" s="246" t="s">
        <v>173</v>
      </c>
    </row>
    <row r="43" spans="1:10" s="233" customFormat="1" x14ac:dyDescent="0.25">
      <c r="A43" s="210">
        <v>42876</v>
      </c>
      <c r="B43" s="237">
        <v>170126506</v>
      </c>
      <c r="C43" s="12">
        <v>14</v>
      </c>
      <c r="D43" s="117">
        <v>1651800</v>
      </c>
      <c r="E43" s="242"/>
      <c r="F43" s="87"/>
      <c r="G43" s="243"/>
      <c r="H43" s="246"/>
      <c r="I43" s="245">
        <v>1655000</v>
      </c>
      <c r="J43" s="246" t="s">
        <v>82</v>
      </c>
    </row>
    <row r="44" spans="1:10" s="233" customFormat="1" x14ac:dyDescent="0.25">
      <c r="A44" s="210"/>
      <c r="B44" s="237"/>
      <c r="C44" s="237"/>
      <c r="D44" s="117"/>
      <c r="E44" s="242"/>
      <c r="F44" s="87"/>
      <c r="G44" s="243"/>
      <c r="H44" s="246"/>
      <c r="I44" s="245">
        <f>D43*12.5/100</f>
        <v>206475</v>
      </c>
      <c r="J44" s="246" t="s">
        <v>174</v>
      </c>
    </row>
    <row r="45" spans="1:10" s="233" customFormat="1" x14ac:dyDescent="0.25">
      <c r="A45" s="210"/>
      <c r="B45" s="237"/>
      <c r="C45" s="237"/>
      <c r="D45" s="117"/>
      <c r="E45" s="115"/>
      <c r="F45" s="211"/>
      <c r="G45" s="147"/>
      <c r="H45" s="34"/>
      <c r="I45" s="102"/>
      <c r="J45" s="34"/>
    </row>
    <row r="46" spans="1:10" x14ac:dyDescent="0.25">
      <c r="A46" s="210"/>
      <c r="B46" s="115"/>
      <c r="C46" s="211"/>
      <c r="D46" s="117"/>
      <c r="E46" s="115"/>
      <c r="F46" s="120"/>
      <c r="G46" s="212"/>
      <c r="H46" s="117"/>
      <c r="I46" s="213"/>
      <c r="J46" s="117"/>
    </row>
    <row r="47" spans="1:10" x14ac:dyDescent="0.25">
      <c r="A47" s="4"/>
      <c r="B47" s="8" t="s">
        <v>11</v>
      </c>
      <c r="C47" s="27">
        <f>SUM(C8:C46)</f>
        <v>587</v>
      </c>
      <c r="D47" s="9"/>
      <c r="E47" s="8" t="s">
        <v>11</v>
      </c>
      <c r="F47" s="77">
        <f>SUM(F8:F46)</f>
        <v>118</v>
      </c>
      <c r="G47" s="5"/>
      <c r="H47" s="3"/>
      <c r="I47" s="40"/>
      <c r="J47" s="5"/>
    </row>
    <row r="48" spans="1:10" x14ac:dyDescent="0.25">
      <c r="A48" s="4"/>
      <c r="B48" s="8"/>
      <c r="C48" s="27"/>
      <c r="D48" s="9"/>
      <c r="E48" s="8"/>
      <c r="F48" s="77"/>
      <c r="G48" s="32"/>
      <c r="H48" s="33"/>
      <c r="I48" s="40"/>
      <c r="J48" s="5"/>
    </row>
    <row r="49" spans="1:10" x14ac:dyDescent="0.25">
      <c r="A49" s="10"/>
      <c r="B49" s="11"/>
      <c r="C49" s="26"/>
      <c r="D49" s="6"/>
      <c r="E49" s="8"/>
      <c r="F49" s="40"/>
      <c r="G49" s="411" t="s">
        <v>12</v>
      </c>
      <c r="H49" s="411"/>
      <c r="I49" s="39"/>
      <c r="J49" s="13">
        <f>SUM(D8:D46)</f>
        <v>59808419</v>
      </c>
    </row>
    <row r="50" spans="1:10" x14ac:dyDescent="0.25">
      <c r="A50" s="4"/>
      <c r="B50" s="3"/>
      <c r="C50" s="26"/>
      <c r="D50" s="6"/>
      <c r="E50" s="7"/>
      <c r="F50" s="40"/>
      <c r="G50" s="411" t="s">
        <v>13</v>
      </c>
      <c r="H50" s="411"/>
      <c r="I50" s="39"/>
      <c r="J50" s="13">
        <f>SUM(G8:G46)</f>
        <v>12167240</v>
      </c>
    </row>
    <row r="51" spans="1:10" x14ac:dyDescent="0.25">
      <c r="A51" s="14"/>
      <c r="B51" s="7"/>
      <c r="C51" s="26"/>
      <c r="D51" s="6"/>
      <c r="E51" s="7"/>
      <c r="F51" s="40"/>
      <c r="G51" s="411" t="s">
        <v>14</v>
      </c>
      <c r="H51" s="411"/>
      <c r="I51" s="41"/>
      <c r="J51" s="15">
        <f>J49-J50</f>
        <v>47641179</v>
      </c>
    </row>
    <row r="52" spans="1:10" x14ac:dyDescent="0.25">
      <c r="A52" s="4"/>
      <c r="B52" s="16"/>
      <c r="C52" s="26"/>
      <c r="D52" s="17"/>
      <c r="E52" s="7"/>
      <c r="F52" s="40"/>
      <c r="G52" s="411" t="s">
        <v>15</v>
      </c>
      <c r="H52" s="411"/>
      <c r="I52" s="39"/>
      <c r="J52" s="13">
        <f>SUM(H8:H47)</f>
        <v>220000</v>
      </c>
    </row>
    <row r="53" spans="1:10" x14ac:dyDescent="0.25">
      <c r="A53" s="4"/>
      <c r="B53" s="16"/>
      <c r="C53" s="26"/>
      <c r="D53" s="17"/>
      <c r="E53" s="7"/>
      <c r="F53" s="40"/>
      <c r="G53" s="411" t="s">
        <v>16</v>
      </c>
      <c r="H53" s="411"/>
      <c r="I53" s="39"/>
      <c r="J53" s="13">
        <f>J51+J52</f>
        <v>47861179</v>
      </c>
    </row>
    <row r="54" spans="1:10" x14ac:dyDescent="0.25">
      <c r="A54" s="4"/>
      <c r="B54" s="16"/>
      <c r="C54" s="26"/>
      <c r="D54" s="17"/>
      <c r="E54" s="7"/>
      <c r="F54" s="40"/>
      <c r="G54" s="411" t="s">
        <v>5</v>
      </c>
      <c r="H54" s="411"/>
      <c r="I54" s="39"/>
      <c r="J54" s="13">
        <f>SUM(I8:I47)</f>
        <v>47602815.5</v>
      </c>
    </row>
    <row r="55" spans="1:10" x14ac:dyDescent="0.25">
      <c r="A55" s="4"/>
      <c r="B55" s="16"/>
      <c r="C55" s="26"/>
      <c r="D55" s="17"/>
      <c r="E55" s="7"/>
      <c r="F55" s="40"/>
      <c r="G55" s="411" t="s">
        <v>32</v>
      </c>
      <c r="H55" s="411"/>
      <c r="I55" s="40" t="str">
        <f>IF(J55&gt;0,"SALDO",IF(J55&lt;0,"PIUTANG",IF(J55=0,"LUNAS")))</f>
        <v>PIUTANG</v>
      </c>
      <c r="J55" s="13">
        <f>J54-J53</f>
        <v>-258363.5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55:H55"/>
    <mergeCell ref="G49:H49"/>
    <mergeCell ref="G50:H50"/>
    <mergeCell ref="G51:H51"/>
    <mergeCell ref="G52:H52"/>
    <mergeCell ref="G53:H53"/>
    <mergeCell ref="G54:H54"/>
  </mergeCells>
  <pageMargins left="0.3" right="0.19" top="0.75" bottom="0.75" header="0.3" footer="0.3"/>
  <pageSetup paperSize="9" orientation="portrait" horizontalDpi="0" verticalDpi="0"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tabColor rgb="FF00B0F0"/>
  </sheetPr>
  <dimension ref="A1:E24"/>
  <sheetViews>
    <sheetView zoomScale="90" zoomScaleNormal="90" workbookViewId="0">
      <pane ySplit="4" topLeftCell="A14" activePane="bottomLeft" state="frozen"/>
      <selection pane="bottomLeft" activeCell="C21" sqref="C21"/>
    </sheetView>
  </sheetViews>
  <sheetFormatPr defaultRowHeight="15" x14ac:dyDescent="0.25"/>
  <cols>
    <col min="1" max="1" width="36.140625" style="67" customWidth="1"/>
    <col min="2" max="2" width="13.7109375" style="67" customWidth="1"/>
    <col min="3" max="3" width="14" style="67" bestFit="1" customWidth="1"/>
    <col min="4" max="4" width="1.5703125" customWidth="1"/>
    <col min="5" max="5" width="120.5703125" customWidth="1"/>
  </cols>
  <sheetData>
    <row r="1" spans="1:5" ht="15" customHeight="1" x14ac:dyDescent="0.25">
      <c r="A1" s="451" t="s">
        <v>49</v>
      </c>
      <c r="B1" s="451"/>
      <c r="C1" s="451"/>
    </row>
    <row r="2" spans="1:5" ht="15" customHeight="1" x14ac:dyDescent="0.25">
      <c r="A2" s="451"/>
      <c r="B2" s="451"/>
      <c r="C2" s="451"/>
    </row>
    <row r="3" spans="1:5" ht="18.75" x14ac:dyDescent="0.25">
      <c r="A3" s="273"/>
      <c r="B3" s="273"/>
      <c r="C3" s="273"/>
    </row>
    <row r="4" spans="1:5" ht="30" x14ac:dyDescent="0.25">
      <c r="A4" s="269" t="s">
        <v>0</v>
      </c>
      <c r="B4" s="269" t="s">
        <v>142</v>
      </c>
      <c r="C4" s="270" t="s">
        <v>143</v>
      </c>
      <c r="D4" s="20"/>
      <c r="E4" s="287" t="s">
        <v>6</v>
      </c>
    </row>
    <row r="5" spans="1:5" s="267" customFormat="1" ht="18.75" customHeight="1" x14ac:dyDescent="0.25">
      <c r="A5" s="185" t="s">
        <v>50</v>
      </c>
      <c r="B5" s="184">
        <v>43388</v>
      </c>
      <c r="C5" s="281">
        <f>'Taufik ST'!I2</f>
        <v>1326501</v>
      </c>
      <c r="E5" s="289" t="s">
        <v>151</v>
      </c>
    </row>
    <row r="6" spans="1:5" s="267" customFormat="1" ht="18.75" customHeight="1" x14ac:dyDescent="0.25">
      <c r="A6" s="185" t="s">
        <v>64</v>
      </c>
      <c r="B6" s="184">
        <v>43381</v>
      </c>
      <c r="C6" s="281">
        <f>'Indra Fashion'!I2</f>
        <v>1601077</v>
      </c>
      <c r="E6" s="289" t="s">
        <v>152</v>
      </c>
    </row>
    <row r="7" spans="1:5" s="267" customFormat="1" ht="18.75" customHeight="1" x14ac:dyDescent="0.25">
      <c r="A7" s="185" t="s">
        <v>65</v>
      </c>
      <c r="B7" s="184" t="s">
        <v>40</v>
      </c>
      <c r="C7" s="281">
        <v>0</v>
      </c>
      <c r="E7" s="289" t="s">
        <v>150</v>
      </c>
    </row>
    <row r="8" spans="1:5" s="267" customFormat="1" ht="18.75" customHeight="1" x14ac:dyDescent="0.25">
      <c r="A8" s="185" t="s">
        <v>51</v>
      </c>
      <c r="B8" s="184">
        <v>43388</v>
      </c>
      <c r="C8" s="281">
        <f>Bandros!I2</f>
        <v>17483467</v>
      </c>
      <c r="E8" s="289" t="s">
        <v>153</v>
      </c>
    </row>
    <row r="9" spans="1:5" s="267" customFormat="1" ht="18.75" customHeight="1" x14ac:dyDescent="0.25">
      <c r="A9" s="185" t="s">
        <v>183</v>
      </c>
      <c r="B9" s="184">
        <f>Bentang!A46</f>
        <v>43380</v>
      </c>
      <c r="C9" s="281">
        <f>Bentang!I2</f>
        <v>6199126</v>
      </c>
      <c r="E9" s="289" t="s">
        <v>184</v>
      </c>
    </row>
    <row r="10" spans="1:5" s="267" customFormat="1" ht="18.75" customHeight="1" x14ac:dyDescent="0.25">
      <c r="A10" s="185" t="s">
        <v>186</v>
      </c>
      <c r="B10" s="184" t="s">
        <v>40</v>
      </c>
      <c r="C10" s="281">
        <v>0</v>
      </c>
      <c r="E10" s="289" t="s">
        <v>189</v>
      </c>
    </row>
    <row r="11" spans="1:5" s="267" customFormat="1" ht="18.75" customHeight="1" x14ac:dyDescent="0.25">
      <c r="A11" s="185" t="s">
        <v>188</v>
      </c>
      <c r="B11" s="184">
        <v>43386</v>
      </c>
      <c r="C11" s="281">
        <f>ESP!I2</f>
        <v>4345152</v>
      </c>
      <c r="E11" s="289"/>
    </row>
    <row r="12" spans="1:5" s="267" customFormat="1" ht="18.75" customHeight="1" x14ac:dyDescent="0.25">
      <c r="A12" s="185" t="s">
        <v>203</v>
      </c>
      <c r="B12" s="184">
        <v>43385</v>
      </c>
      <c r="C12" s="281">
        <f>Yuan!I2</f>
        <v>1141526</v>
      </c>
      <c r="E12" s="289" t="s">
        <v>189</v>
      </c>
    </row>
    <row r="13" spans="1:5" s="267" customFormat="1" ht="18.75" customHeight="1" x14ac:dyDescent="0.25">
      <c r="A13" s="185" t="s">
        <v>52</v>
      </c>
      <c r="B13" s="184">
        <f>Yanyan!A68</f>
        <v>43370</v>
      </c>
      <c r="C13" s="281">
        <f>Yanyan!I2</f>
        <v>0</v>
      </c>
      <c r="E13" s="289" t="s">
        <v>155</v>
      </c>
    </row>
    <row r="14" spans="1:5" s="267" customFormat="1" ht="18.75" customHeight="1" x14ac:dyDescent="0.25">
      <c r="A14" s="185" t="s">
        <v>144</v>
      </c>
      <c r="B14" s="184">
        <f>Imas!A29</f>
        <v>42667</v>
      </c>
      <c r="C14" s="281">
        <f>Imas!I2</f>
        <v>3266276</v>
      </c>
      <c r="E14" s="289" t="s">
        <v>156</v>
      </c>
    </row>
    <row r="15" spans="1:5" s="267" customFormat="1" ht="18.75" customHeight="1" x14ac:dyDescent="0.25">
      <c r="A15" s="185" t="s">
        <v>145</v>
      </c>
      <c r="B15" s="184">
        <f>Sofya!A60</f>
        <v>42891</v>
      </c>
      <c r="C15" s="281">
        <f>Sofya!I2</f>
        <v>419663</v>
      </c>
      <c r="E15" s="289" t="s">
        <v>156</v>
      </c>
    </row>
    <row r="16" spans="1:5" s="267" customFormat="1" ht="18.75" customHeight="1" x14ac:dyDescent="0.25">
      <c r="A16" s="185" t="s">
        <v>68</v>
      </c>
      <c r="B16" s="184">
        <v>42767</v>
      </c>
      <c r="C16" s="281">
        <f>Jarkasih!J3</f>
        <v>5929850</v>
      </c>
      <c r="E16" s="289" t="s">
        <v>154</v>
      </c>
    </row>
    <row r="17" spans="1:5" s="267" customFormat="1" ht="18.75" customHeight="1" x14ac:dyDescent="0.25">
      <c r="A17" s="185" t="s">
        <v>74</v>
      </c>
      <c r="B17" s="184">
        <f>Bambang!A43</f>
        <v>42876</v>
      </c>
      <c r="C17" s="281">
        <f>Bambang!I2</f>
        <v>258363.5</v>
      </c>
      <c r="E17" s="289" t="s">
        <v>157</v>
      </c>
    </row>
    <row r="18" spans="1:5" s="267" customFormat="1" ht="18.75" customHeight="1" x14ac:dyDescent="0.25">
      <c r="A18" s="185" t="s">
        <v>75</v>
      </c>
      <c r="B18" s="184">
        <v>43384</v>
      </c>
      <c r="C18" s="281">
        <f>Agus!I2</f>
        <v>2577375</v>
      </c>
      <c r="E18" s="289" t="s">
        <v>156</v>
      </c>
    </row>
    <row r="19" spans="1:5" s="267" customFormat="1" ht="18.75" customHeight="1" x14ac:dyDescent="0.25">
      <c r="A19" s="185" t="s">
        <v>87</v>
      </c>
      <c r="B19" s="184" t="s">
        <v>40</v>
      </c>
      <c r="C19" s="281">
        <f>Anip!I2</f>
        <v>0</v>
      </c>
      <c r="E19" s="289" t="s">
        <v>158</v>
      </c>
    </row>
    <row r="20" spans="1:5" s="267" customFormat="1" ht="18.75" customHeight="1" x14ac:dyDescent="0.25">
      <c r="A20" s="185" t="s">
        <v>200</v>
      </c>
      <c r="B20" s="184" t="s">
        <v>40</v>
      </c>
      <c r="C20" s="281">
        <v>0</v>
      </c>
      <c r="E20" s="288"/>
    </row>
    <row r="21" spans="1:5" s="267" customFormat="1" ht="18.75" customHeight="1" x14ac:dyDescent="0.25">
      <c r="A21" s="185" t="s">
        <v>214</v>
      </c>
      <c r="B21" s="184">
        <v>43388</v>
      </c>
      <c r="C21" s="281">
        <f>'Sale ESP'!I2</f>
        <v>107370</v>
      </c>
      <c r="E21" s="288"/>
    </row>
    <row r="22" spans="1:5" s="267" customFormat="1" ht="18.75" customHeight="1" x14ac:dyDescent="0.25">
      <c r="A22" s="29"/>
      <c r="B22" s="29"/>
      <c r="C22" s="231"/>
      <c r="E22" s="288"/>
    </row>
    <row r="23" spans="1:5" s="267" customFormat="1" ht="15" customHeight="1" x14ac:dyDescent="0.25">
      <c r="A23" s="454" t="s">
        <v>11</v>
      </c>
      <c r="B23" s="455"/>
      <c r="C23" s="452">
        <f>SUM(C5:C22)</f>
        <v>44655746.5</v>
      </c>
    </row>
    <row r="24" spans="1:5" s="267" customFormat="1" ht="15" customHeight="1" x14ac:dyDescent="0.25">
      <c r="A24" s="456"/>
      <c r="B24" s="457"/>
      <c r="C24" s="453"/>
    </row>
  </sheetData>
  <mergeCells count="3">
    <mergeCell ref="A1:C2"/>
    <mergeCell ref="C23:C24"/>
    <mergeCell ref="A23:B24"/>
  </mergeCells>
  <pageMargins left="0.7" right="0.7" top="0.75" bottom="0.75" header="0.3" footer="0.3"/>
  <pageSetup paperSize="9" orientation="portrait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5">
    <pageSetUpPr fitToPage="1"/>
  </sheetPr>
  <dimension ref="A1:P654"/>
  <sheetViews>
    <sheetView zoomScaleNormal="100" workbookViewId="0">
      <pane ySplit="6" topLeftCell="A25" activePane="bottomLeft" state="frozen"/>
      <selection pane="bottomLeft" activeCell="G31" sqref="G31"/>
    </sheetView>
  </sheetViews>
  <sheetFormatPr defaultRowHeight="15" x14ac:dyDescent="0.25"/>
  <cols>
    <col min="1" max="1" width="9.140625" style="328" customWidth="1"/>
    <col min="2" max="2" width="11.85546875" style="328" bestFit="1" customWidth="1"/>
    <col min="3" max="3" width="7.7109375" style="329" customWidth="1"/>
    <col min="4" max="4" width="14.28515625" style="328" customWidth="1"/>
    <col min="5" max="5" width="10.28515625" style="328" customWidth="1"/>
    <col min="6" max="6" width="7" style="329" bestFit="1" customWidth="1"/>
    <col min="7" max="7" width="12.85546875" style="328" customWidth="1"/>
    <col min="8" max="8" width="11.7109375" style="328" customWidth="1"/>
    <col min="9" max="9" width="15.28515625" style="327" customWidth="1"/>
    <col min="10" max="10" width="16.7109375" style="328" customWidth="1"/>
    <col min="11" max="11" width="9.140625" style="327"/>
    <col min="12" max="12" width="11.7109375" style="327" bestFit="1" customWidth="1"/>
    <col min="13" max="13" width="12.5703125" style="327" bestFit="1" customWidth="1"/>
    <col min="14" max="14" width="9.28515625" style="327" bestFit="1" customWidth="1"/>
    <col min="15" max="16" width="10.5703125" style="219" bestFit="1" customWidth="1"/>
    <col min="17" max="16384" width="9.140625" style="328"/>
  </cols>
  <sheetData>
    <row r="1" spans="1:16" x14ac:dyDescent="0.25">
      <c r="A1" s="324" t="s">
        <v>0</v>
      </c>
      <c r="B1" s="324"/>
      <c r="C1" s="325" t="s">
        <v>199</v>
      </c>
      <c r="D1" s="324"/>
      <c r="E1" s="324"/>
      <c r="F1" s="422" t="s">
        <v>22</v>
      </c>
      <c r="G1" s="422"/>
      <c r="H1" s="422"/>
      <c r="I1" s="326" t="s">
        <v>27</v>
      </c>
      <c r="J1" s="324"/>
      <c r="L1" s="327">
        <f>SUM(D7:D36)</f>
        <v>8780632</v>
      </c>
      <c r="O1" s="233" t="s">
        <v>197</v>
      </c>
    </row>
    <row r="2" spans="1:16" x14ac:dyDescent="0.25">
      <c r="A2" s="324" t="s">
        <v>1</v>
      </c>
      <c r="B2" s="324"/>
      <c r="C2" s="325" t="s">
        <v>19</v>
      </c>
      <c r="D2" s="324"/>
      <c r="E2" s="324"/>
      <c r="F2" s="422" t="s">
        <v>21</v>
      </c>
      <c r="G2" s="422"/>
      <c r="H2" s="422"/>
      <c r="I2" s="326">
        <f>J653*-1</f>
        <v>8301044</v>
      </c>
      <c r="J2" s="324"/>
      <c r="L2" s="327">
        <f>SUM(G7:G37)</f>
        <v>479588</v>
      </c>
      <c r="O2" s="233" t="s">
        <v>198</v>
      </c>
    </row>
    <row r="3" spans="1:16" x14ac:dyDescent="0.25">
      <c r="L3" s="327">
        <f>L1-L2</f>
        <v>8301044</v>
      </c>
      <c r="M3" s="327">
        <v>794325</v>
      </c>
    </row>
    <row r="4" spans="1:16" ht="19.5" x14ac:dyDescent="0.25">
      <c r="A4" s="423"/>
      <c r="B4" s="424"/>
      <c r="C4" s="424"/>
      <c r="D4" s="424"/>
      <c r="E4" s="424"/>
      <c r="F4" s="424"/>
      <c r="G4" s="424"/>
      <c r="H4" s="424"/>
      <c r="I4" s="424"/>
      <c r="J4" s="425"/>
    </row>
    <row r="5" spans="1:16" x14ac:dyDescent="0.25">
      <c r="A5" s="426" t="s">
        <v>2</v>
      </c>
      <c r="B5" s="428" t="s">
        <v>3</v>
      </c>
      <c r="C5" s="429"/>
      <c r="D5" s="429"/>
      <c r="E5" s="429"/>
      <c r="F5" s="429"/>
      <c r="G5" s="430"/>
      <c r="H5" s="431" t="s">
        <v>4</v>
      </c>
      <c r="I5" s="433" t="s">
        <v>5</v>
      </c>
      <c r="J5" s="435" t="s">
        <v>6</v>
      </c>
    </row>
    <row r="6" spans="1:16" x14ac:dyDescent="0.25">
      <c r="A6" s="427"/>
      <c r="B6" s="330" t="s">
        <v>7</v>
      </c>
      <c r="C6" s="331" t="s">
        <v>8</v>
      </c>
      <c r="D6" s="332" t="s">
        <v>9</v>
      </c>
      <c r="E6" s="330" t="s">
        <v>10</v>
      </c>
      <c r="F6" s="331" t="s">
        <v>8</v>
      </c>
      <c r="G6" s="332" t="s">
        <v>9</v>
      </c>
      <c r="H6" s="432"/>
      <c r="I6" s="434"/>
      <c r="J6" s="436"/>
    </row>
    <row r="7" spans="1:16" x14ac:dyDescent="0.25">
      <c r="A7" s="339">
        <v>43314</v>
      </c>
      <c r="B7" s="340">
        <v>180171959</v>
      </c>
      <c r="C7" s="341">
        <v>1</v>
      </c>
      <c r="D7" s="342">
        <v>49000</v>
      </c>
      <c r="E7" s="343"/>
      <c r="F7" s="341"/>
      <c r="G7" s="342"/>
      <c r="H7" s="343"/>
      <c r="I7" s="344"/>
      <c r="J7" s="342"/>
      <c r="K7" s="328"/>
      <c r="L7" s="328"/>
      <c r="M7" s="328"/>
      <c r="N7" s="328"/>
      <c r="O7" s="366"/>
      <c r="P7" s="366"/>
    </row>
    <row r="8" spans="1:16" x14ac:dyDescent="0.25">
      <c r="A8" s="339">
        <v>43315</v>
      </c>
      <c r="B8" s="340">
        <v>180172961</v>
      </c>
      <c r="C8" s="341">
        <v>1</v>
      </c>
      <c r="D8" s="342">
        <v>113575</v>
      </c>
      <c r="E8" s="343"/>
      <c r="F8" s="341"/>
      <c r="G8" s="342"/>
      <c r="H8" s="343"/>
      <c r="I8" s="344"/>
      <c r="J8" s="342"/>
      <c r="K8" s="328"/>
      <c r="L8" s="328"/>
      <c r="M8" s="328"/>
      <c r="N8" s="328"/>
      <c r="O8" s="366"/>
      <c r="P8" s="366"/>
    </row>
    <row r="9" spans="1:16" x14ac:dyDescent="0.25">
      <c r="A9" s="339">
        <v>43315</v>
      </c>
      <c r="B9" s="340">
        <v>180172964</v>
      </c>
      <c r="C9" s="341">
        <v>1</v>
      </c>
      <c r="D9" s="342">
        <v>113575</v>
      </c>
      <c r="E9" s="343"/>
      <c r="F9" s="341"/>
      <c r="G9" s="342"/>
      <c r="H9" s="343"/>
      <c r="I9" s="344"/>
      <c r="J9" s="342"/>
      <c r="K9" s="328"/>
      <c r="L9" s="328"/>
      <c r="M9" s="328"/>
      <c r="N9" s="328"/>
      <c r="O9" s="366"/>
      <c r="P9" s="366"/>
    </row>
    <row r="10" spans="1:16" x14ac:dyDescent="0.25">
      <c r="A10" s="339">
        <v>43319</v>
      </c>
      <c r="B10" s="340">
        <v>180172966</v>
      </c>
      <c r="C10" s="341">
        <v>2</v>
      </c>
      <c r="D10" s="342">
        <v>246050</v>
      </c>
      <c r="E10" s="343"/>
      <c r="F10" s="341"/>
      <c r="G10" s="342"/>
      <c r="H10" s="343"/>
      <c r="I10" s="344"/>
      <c r="J10" s="342"/>
      <c r="K10" s="328"/>
      <c r="L10" s="328"/>
      <c r="M10" s="328"/>
      <c r="N10" s="328"/>
      <c r="O10" s="366"/>
      <c r="P10" s="366"/>
    </row>
    <row r="11" spans="1:16" x14ac:dyDescent="0.25">
      <c r="A11" s="339">
        <v>43319</v>
      </c>
      <c r="B11" s="340">
        <v>180172969</v>
      </c>
      <c r="C11" s="341">
        <v>1</v>
      </c>
      <c r="D11" s="342">
        <v>72188</v>
      </c>
      <c r="E11" s="343"/>
      <c r="F11" s="341"/>
      <c r="G11" s="342"/>
      <c r="H11" s="343"/>
      <c r="I11" s="344"/>
      <c r="J11" s="342"/>
      <c r="K11" s="328"/>
      <c r="L11" s="328"/>
      <c r="M11" s="328"/>
      <c r="N11" s="328"/>
      <c r="O11" s="366"/>
      <c r="P11" s="366"/>
    </row>
    <row r="12" spans="1:16" x14ac:dyDescent="0.25">
      <c r="A12" s="339">
        <v>43320</v>
      </c>
      <c r="B12" s="340">
        <v>180172970</v>
      </c>
      <c r="C12" s="341">
        <v>4</v>
      </c>
      <c r="D12" s="342">
        <v>370038</v>
      </c>
      <c r="E12" s="343"/>
      <c r="F12" s="341"/>
      <c r="G12" s="342"/>
      <c r="H12" s="343"/>
      <c r="I12" s="344"/>
      <c r="J12" s="342"/>
      <c r="K12" s="328"/>
      <c r="L12" s="328"/>
      <c r="M12" s="328"/>
      <c r="N12" s="328"/>
      <c r="O12" s="366"/>
      <c r="P12" s="366"/>
    </row>
    <row r="13" spans="1:16" x14ac:dyDescent="0.25">
      <c r="A13" s="339">
        <v>43321</v>
      </c>
      <c r="B13" s="340">
        <v>180172971</v>
      </c>
      <c r="C13" s="341">
        <v>1</v>
      </c>
      <c r="D13" s="342">
        <v>122850</v>
      </c>
      <c r="E13" s="343"/>
      <c r="F13" s="341"/>
      <c r="G13" s="342"/>
      <c r="H13" s="343"/>
      <c r="I13" s="344"/>
      <c r="J13" s="342"/>
      <c r="K13" s="328"/>
      <c r="L13" s="328"/>
      <c r="M13" s="328"/>
      <c r="N13" s="328"/>
      <c r="O13" s="366"/>
      <c r="P13" s="366"/>
    </row>
    <row r="14" spans="1:16" x14ac:dyDescent="0.25">
      <c r="A14" s="339">
        <v>43322</v>
      </c>
      <c r="B14" s="340">
        <v>180172972</v>
      </c>
      <c r="C14" s="341">
        <v>3</v>
      </c>
      <c r="D14" s="342">
        <v>251738</v>
      </c>
      <c r="E14" s="343"/>
      <c r="F14" s="341"/>
      <c r="G14" s="342"/>
      <c r="H14" s="343"/>
      <c r="I14" s="344"/>
      <c r="J14" s="342"/>
      <c r="K14" s="328"/>
      <c r="L14" s="328"/>
      <c r="M14" s="328"/>
      <c r="N14" s="328"/>
      <c r="O14" s="366"/>
      <c r="P14" s="366"/>
    </row>
    <row r="15" spans="1:16" x14ac:dyDescent="0.25">
      <c r="A15" s="339">
        <v>43325</v>
      </c>
      <c r="B15" s="340">
        <v>180172318</v>
      </c>
      <c r="C15" s="341">
        <v>4</v>
      </c>
      <c r="D15" s="342">
        <v>375813</v>
      </c>
      <c r="E15" s="343"/>
      <c r="F15" s="341"/>
      <c r="G15" s="342"/>
      <c r="H15" s="343"/>
      <c r="I15" s="344"/>
      <c r="J15" s="342"/>
      <c r="K15" s="328"/>
      <c r="L15" s="328"/>
      <c r="M15" s="328"/>
      <c r="N15" s="328"/>
      <c r="O15" s="366"/>
      <c r="P15" s="366"/>
    </row>
    <row r="16" spans="1:16" x14ac:dyDescent="0.25">
      <c r="A16" s="339">
        <v>43325</v>
      </c>
      <c r="B16" s="340">
        <v>180172339</v>
      </c>
      <c r="C16" s="341">
        <v>3</v>
      </c>
      <c r="D16" s="342">
        <v>300475</v>
      </c>
      <c r="E16" s="343"/>
      <c r="F16" s="341"/>
      <c r="G16" s="342"/>
      <c r="H16" s="343"/>
      <c r="I16" s="344"/>
      <c r="J16" s="342"/>
      <c r="K16" s="328"/>
      <c r="L16" s="328"/>
      <c r="M16" s="328"/>
      <c r="N16" s="328"/>
      <c r="O16" s="366"/>
      <c r="P16" s="366"/>
    </row>
    <row r="17" spans="1:16" x14ac:dyDescent="0.25">
      <c r="A17" s="339">
        <v>43326</v>
      </c>
      <c r="B17" s="340">
        <v>180172404</v>
      </c>
      <c r="C17" s="341">
        <v>7</v>
      </c>
      <c r="D17" s="342">
        <v>621250</v>
      </c>
      <c r="E17" s="343"/>
      <c r="F17" s="341"/>
      <c r="G17" s="342"/>
      <c r="H17" s="343"/>
      <c r="I17" s="344"/>
      <c r="J17" s="342"/>
      <c r="K17" s="328"/>
      <c r="L17" s="328"/>
      <c r="M17" s="328"/>
      <c r="N17" s="328"/>
      <c r="O17" s="366"/>
      <c r="P17" s="366"/>
    </row>
    <row r="18" spans="1:16" x14ac:dyDescent="0.25">
      <c r="A18" s="339">
        <v>43327</v>
      </c>
      <c r="B18" s="340">
        <v>180172501</v>
      </c>
      <c r="C18" s="341">
        <v>2</v>
      </c>
      <c r="D18" s="342">
        <v>165375</v>
      </c>
      <c r="E18" s="343"/>
      <c r="F18" s="341"/>
      <c r="G18" s="342"/>
      <c r="H18" s="343"/>
      <c r="I18" s="344"/>
      <c r="J18" s="342"/>
      <c r="K18" s="328"/>
      <c r="L18" s="328"/>
      <c r="M18" s="328"/>
      <c r="N18" s="328"/>
      <c r="O18" s="366"/>
      <c r="P18" s="366"/>
    </row>
    <row r="19" spans="1:16" x14ac:dyDescent="0.25">
      <c r="A19" s="339">
        <v>43328</v>
      </c>
      <c r="B19" s="340">
        <v>180172644</v>
      </c>
      <c r="C19" s="341">
        <v>1</v>
      </c>
      <c r="D19" s="342">
        <v>41125</v>
      </c>
      <c r="E19" s="343"/>
      <c r="F19" s="341"/>
      <c r="G19" s="342"/>
      <c r="H19" s="343"/>
      <c r="I19" s="344"/>
      <c r="J19" s="342"/>
      <c r="K19" s="328"/>
      <c r="L19" s="328"/>
      <c r="M19" s="328"/>
      <c r="N19" s="328"/>
      <c r="O19" s="366"/>
      <c r="P19" s="366"/>
    </row>
    <row r="20" spans="1:16" x14ac:dyDescent="0.25">
      <c r="A20" s="339">
        <v>43328</v>
      </c>
      <c r="B20" s="340">
        <v>180172586</v>
      </c>
      <c r="C20" s="341">
        <v>8</v>
      </c>
      <c r="D20" s="342">
        <v>891888</v>
      </c>
      <c r="E20" s="343"/>
      <c r="F20" s="341"/>
      <c r="G20" s="342"/>
      <c r="H20" s="343"/>
      <c r="I20" s="344"/>
      <c r="J20" s="342"/>
      <c r="K20" s="328"/>
      <c r="L20" s="328"/>
      <c r="M20" s="328"/>
      <c r="N20" s="328"/>
      <c r="O20" s="366"/>
      <c r="P20" s="366"/>
    </row>
    <row r="21" spans="1:16" x14ac:dyDescent="0.25">
      <c r="A21" s="339">
        <v>43330</v>
      </c>
      <c r="B21" s="340">
        <v>180172696</v>
      </c>
      <c r="C21" s="341">
        <v>7</v>
      </c>
      <c r="D21" s="342">
        <v>731063</v>
      </c>
      <c r="E21" s="343"/>
      <c r="F21" s="341"/>
      <c r="G21" s="342"/>
      <c r="H21" s="343"/>
      <c r="I21" s="344"/>
      <c r="J21" s="342"/>
      <c r="K21" s="328"/>
      <c r="L21" s="328"/>
      <c r="M21" s="328"/>
      <c r="N21" s="328"/>
      <c r="O21" s="366"/>
      <c r="P21" s="366"/>
    </row>
    <row r="22" spans="1:16" x14ac:dyDescent="0.25">
      <c r="A22" s="339">
        <v>43332</v>
      </c>
      <c r="B22" s="340">
        <v>180172859</v>
      </c>
      <c r="C22" s="341">
        <v>3</v>
      </c>
      <c r="D22" s="342">
        <v>328038</v>
      </c>
      <c r="E22" s="343"/>
      <c r="F22" s="341"/>
      <c r="G22" s="342"/>
      <c r="H22" s="343"/>
      <c r="I22" s="344"/>
      <c r="J22" s="342"/>
      <c r="K22" s="328"/>
      <c r="L22" s="328"/>
      <c r="M22" s="328"/>
      <c r="N22" s="328"/>
      <c r="O22" s="366"/>
      <c r="P22" s="366"/>
    </row>
    <row r="23" spans="1:16" x14ac:dyDescent="0.25">
      <c r="A23" s="339">
        <v>43332</v>
      </c>
      <c r="B23" s="340">
        <v>180172897</v>
      </c>
      <c r="C23" s="341">
        <v>1</v>
      </c>
      <c r="D23" s="342">
        <v>105963</v>
      </c>
      <c r="E23" s="343"/>
      <c r="F23" s="341"/>
      <c r="G23" s="342"/>
      <c r="H23" s="343"/>
      <c r="I23" s="344"/>
      <c r="J23" s="342"/>
      <c r="K23" s="328"/>
      <c r="L23" s="328"/>
      <c r="M23" s="328"/>
      <c r="N23" s="328"/>
      <c r="O23" s="366"/>
      <c r="P23" s="366"/>
    </row>
    <row r="24" spans="1:16" x14ac:dyDescent="0.25">
      <c r="A24" s="339">
        <v>43332</v>
      </c>
      <c r="B24" s="340">
        <v>180172908</v>
      </c>
      <c r="C24" s="341">
        <v>13</v>
      </c>
      <c r="D24" s="342">
        <v>1347325</v>
      </c>
      <c r="E24" s="343"/>
      <c r="F24" s="341"/>
      <c r="G24" s="342"/>
      <c r="H24" s="343"/>
      <c r="I24" s="344"/>
      <c r="J24" s="342"/>
      <c r="K24" s="328"/>
      <c r="L24" s="328"/>
      <c r="M24" s="328"/>
      <c r="N24" s="328"/>
      <c r="O24" s="366"/>
      <c r="P24" s="366"/>
    </row>
    <row r="25" spans="1:16" x14ac:dyDescent="0.25">
      <c r="A25" s="339">
        <v>43333</v>
      </c>
      <c r="B25" s="340">
        <v>180172936</v>
      </c>
      <c r="C25" s="341">
        <v>3</v>
      </c>
      <c r="D25" s="342">
        <v>276850</v>
      </c>
      <c r="E25" s="343"/>
      <c r="F25" s="341"/>
      <c r="G25" s="342"/>
      <c r="H25" s="343"/>
      <c r="I25" s="344"/>
      <c r="J25" s="342"/>
      <c r="K25" s="328"/>
      <c r="L25" s="328"/>
      <c r="M25" s="328"/>
      <c r="N25" s="328"/>
      <c r="O25" s="366"/>
      <c r="P25" s="366"/>
    </row>
    <row r="26" spans="1:16" x14ac:dyDescent="0.25">
      <c r="A26" s="339">
        <v>43335</v>
      </c>
      <c r="B26" s="340">
        <v>180173042</v>
      </c>
      <c r="C26" s="341">
        <v>1</v>
      </c>
      <c r="D26" s="342">
        <v>119963</v>
      </c>
      <c r="E26" s="343"/>
      <c r="F26" s="341"/>
      <c r="G26" s="342"/>
      <c r="H26" s="343"/>
      <c r="I26" s="344"/>
      <c r="J26" s="342"/>
      <c r="K26" s="328"/>
      <c r="L26" s="328"/>
      <c r="M26" s="328"/>
      <c r="N26" s="328"/>
      <c r="O26" s="366"/>
      <c r="P26" s="366"/>
    </row>
    <row r="27" spans="1:16" x14ac:dyDescent="0.25">
      <c r="A27" s="339">
        <v>43336</v>
      </c>
      <c r="B27" s="340">
        <v>180173096</v>
      </c>
      <c r="C27" s="341">
        <v>1</v>
      </c>
      <c r="D27" s="342">
        <v>104038</v>
      </c>
      <c r="E27" s="343"/>
      <c r="F27" s="341"/>
      <c r="G27" s="342"/>
      <c r="H27" s="343"/>
      <c r="I27" s="344"/>
      <c r="J27" s="342"/>
      <c r="K27" s="328"/>
      <c r="L27" s="328"/>
      <c r="M27" s="328"/>
      <c r="N27" s="328"/>
      <c r="O27" s="366"/>
      <c r="P27" s="366"/>
    </row>
    <row r="28" spans="1:16" x14ac:dyDescent="0.25">
      <c r="A28" s="339">
        <v>43339</v>
      </c>
      <c r="B28" s="340">
        <v>180173302</v>
      </c>
      <c r="C28" s="341">
        <v>2</v>
      </c>
      <c r="D28" s="342">
        <v>134050</v>
      </c>
      <c r="E28" s="343">
        <v>180045004</v>
      </c>
      <c r="F28" s="341">
        <v>1</v>
      </c>
      <c r="G28" s="342">
        <v>105963</v>
      </c>
      <c r="H28" s="343"/>
      <c r="I28" s="344"/>
      <c r="J28" s="342"/>
      <c r="K28" s="328"/>
      <c r="L28" s="328"/>
      <c r="M28" s="328"/>
      <c r="N28" s="328"/>
      <c r="O28" s="366"/>
      <c r="P28" s="366"/>
    </row>
    <row r="29" spans="1:16" x14ac:dyDescent="0.25">
      <c r="A29" s="339">
        <v>43339</v>
      </c>
      <c r="B29" s="340">
        <v>180173305</v>
      </c>
      <c r="C29" s="341">
        <v>1</v>
      </c>
      <c r="D29" s="342">
        <v>86450</v>
      </c>
      <c r="E29" s="343"/>
      <c r="F29" s="341"/>
      <c r="G29" s="342"/>
      <c r="H29" s="343"/>
      <c r="I29" s="344"/>
      <c r="J29" s="342"/>
      <c r="K29" s="328"/>
      <c r="L29" s="328"/>
      <c r="M29" s="328"/>
      <c r="N29" s="328"/>
      <c r="O29" s="366"/>
      <c r="P29" s="366"/>
    </row>
    <row r="30" spans="1:16" x14ac:dyDescent="0.25">
      <c r="A30" s="339">
        <v>43339</v>
      </c>
      <c r="B30" s="340">
        <v>180173326</v>
      </c>
      <c r="C30" s="341">
        <v>6</v>
      </c>
      <c r="D30" s="342">
        <v>645138</v>
      </c>
      <c r="E30" s="343"/>
      <c r="F30" s="341"/>
      <c r="G30" s="342"/>
      <c r="H30" s="343"/>
      <c r="I30" s="344"/>
      <c r="J30" s="342"/>
      <c r="K30" s="328"/>
      <c r="L30" s="328"/>
      <c r="M30" s="328"/>
      <c r="N30" s="328"/>
      <c r="O30" s="366"/>
      <c r="P30" s="366"/>
    </row>
    <row r="31" spans="1:16" x14ac:dyDescent="0.25">
      <c r="A31" s="339">
        <v>43339</v>
      </c>
      <c r="B31" s="340">
        <v>180173368</v>
      </c>
      <c r="C31" s="341">
        <v>1</v>
      </c>
      <c r="D31" s="342">
        <v>96338</v>
      </c>
      <c r="E31" s="343"/>
      <c r="F31" s="341"/>
      <c r="G31" s="342"/>
      <c r="H31" s="343"/>
      <c r="I31" s="344"/>
      <c r="J31" s="342"/>
      <c r="K31" s="328"/>
      <c r="L31" s="328"/>
      <c r="M31" s="328"/>
      <c r="N31" s="328"/>
      <c r="O31" s="366"/>
      <c r="P31" s="366"/>
    </row>
    <row r="32" spans="1:16" x14ac:dyDescent="0.25">
      <c r="A32" s="339">
        <v>43340</v>
      </c>
      <c r="B32" s="340">
        <v>180173412</v>
      </c>
      <c r="C32" s="341">
        <v>4</v>
      </c>
      <c r="D32" s="342">
        <v>387625</v>
      </c>
      <c r="E32" s="343"/>
      <c r="F32" s="341"/>
      <c r="G32" s="342"/>
      <c r="H32" s="343"/>
      <c r="I32" s="344"/>
      <c r="J32" s="342"/>
      <c r="K32" s="328"/>
      <c r="L32" s="328"/>
      <c r="M32" s="328"/>
      <c r="N32" s="328"/>
      <c r="O32" s="366"/>
      <c r="P32" s="366"/>
    </row>
    <row r="33" spans="1:16" x14ac:dyDescent="0.25">
      <c r="A33" s="339">
        <v>43340</v>
      </c>
      <c r="B33" s="340">
        <v>180173461</v>
      </c>
      <c r="C33" s="341">
        <v>1</v>
      </c>
      <c r="D33" s="342">
        <v>72188</v>
      </c>
      <c r="E33" s="343"/>
      <c r="F33" s="341"/>
      <c r="G33" s="342"/>
      <c r="H33" s="343"/>
      <c r="I33" s="344"/>
      <c r="J33" s="342"/>
      <c r="K33" s="328"/>
      <c r="L33" s="328"/>
      <c r="M33" s="328"/>
      <c r="N33" s="328"/>
      <c r="O33" s="366"/>
      <c r="P33" s="366"/>
    </row>
    <row r="34" spans="1:16" x14ac:dyDescent="0.25">
      <c r="A34" s="339">
        <v>43341</v>
      </c>
      <c r="B34" s="340">
        <v>180173519</v>
      </c>
      <c r="C34" s="341">
        <v>2</v>
      </c>
      <c r="D34" s="342">
        <v>219713</v>
      </c>
      <c r="E34" s="343"/>
      <c r="F34" s="341"/>
      <c r="G34" s="342"/>
      <c r="H34" s="343"/>
      <c r="I34" s="344"/>
      <c r="J34" s="342"/>
      <c r="K34" s="328"/>
      <c r="L34" s="328"/>
      <c r="M34" s="328"/>
      <c r="N34" s="328"/>
      <c r="O34" s="366"/>
      <c r="P34" s="366"/>
    </row>
    <row r="35" spans="1:16" x14ac:dyDescent="0.25">
      <c r="A35" s="339">
        <v>43342</v>
      </c>
      <c r="B35" s="340">
        <v>180173635</v>
      </c>
      <c r="C35" s="341">
        <v>3</v>
      </c>
      <c r="D35" s="342">
        <v>288575</v>
      </c>
      <c r="E35" s="343"/>
      <c r="F35" s="341"/>
      <c r="G35" s="342"/>
      <c r="H35" s="343"/>
      <c r="I35" s="344"/>
      <c r="J35" s="342"/>
      <c r="K35" s="328"/>
      <c r="L35" s="328"/>
      <c r="M35" s="328"/>
      <c r="N35" s="328"/>
      <c r="O35" s="366"/>
      <c r="P35" s="366"/>
    </row>
    <row r="36" spans="1:16" x14ac:dyDescent="0.25">
      <c r="A36" s="339">
        <v>43343</v>
      </c>
      <c r="B36" s="340">
        <v>180173707</v>
      </c>
      <c r="C36" s="341">
        <v>1</v>
      </c>
      <c r="D36" s="342">
        <v>102375</v>
      </c>
      <c r="E36" s="343">
        <v>180045054</v>
      </c>
      <c r="F36" s="341">
        <v>1</v>
      </c>
      <c r="G36" s="342">
        <v>86450</v>
      </c>
      <c r="H36" s="343"/>
      <c r="I36" s="344"/>
      <c r="J36" s="342"/>
      <c r="K36" s="328"/>
      <c r="L36" s="328"/>
      <c r="M36" s="328"/>
      <c r="N36" s="328"/>
      <c r="O36" s="366"/>
      <c r="P36" s="366"/>
    </row>
    <row r="37" spans="1:16" x14ac:dyDescent="0.25">
      <c r="A37" s="339"/>
      <c r="B37" s="340"/>
      <c r="C37" s="341"/>
      <c r="D37" s="342"/>
      <c r="E37" s="343">
        <v>180045067</v>
      </c>
      <c r="F37" s="341">
        <v>3</v>
      </c>
      <c r="G37" s="342">
        <v>287175</v>
      </c>
      <c r="H37" s="343"/>
      <c r="I37" s="344"/>
      <c r="J37" s="342"/>
      <c r="K37" s="328"/>
      <c r="L37" s="328"/>
      <c r="M37" s="328"/>
      <c r="N37" s="328"/>
      <c r="O37" s="366"/>
      <c r="P37" s="366"/>
    </row>
    <row r="38" spans="1:16" x14ac:dyDescent="0.25">
      <c r="A38" s="339"/>
      <c r="B38" s="340"/>
      <c r="C38" s="341"/>
      <c r="D38" s="342"/>
      <c r="E38" s="343"/>
      <c r="F38" s="341"/>
      <c r="G38" s="342"/>
      <c r="H38" s="343"/>
      <c r="I38" s="344"/>
      <c r="J38" s="342"/>
      <c r="K38" s="328"/>
      <c r="L38" s="328"/>
      <c r="M38" s="328"/>
      <c r="N38" s="328"/>
      <c r="O38" s="366"/>
      <c r="P38" s="366"/>
    </row>
    <row r="39" spans="1:16" x14ac:dyDescent="0.25">
      <c r="A39" s="339"/>
      <c r="B39" s="340"/>
      <c r="C39" s="341"/>
      <c r="D39" s="342"/>
      <c r="E39" s="343"/>
      <c r="F39" s="341"/>
      <c r="G39" s="342"/>
      <c r="H39" s="343"/>
      <c r="I39" s="344"/>
      <c r="J39" s="342"/>
      <c r="K39" s="328"/>
      <c r="L39" s="328"/>
      <c r="M39" s="328"/>
      <c r="N39" s="328"/>
      <c r="O39" s="366"/>
      <c r="P39" s="366"/>
    </row>
    <row r="40" spans="1:16" x14ac:dyDescent="0.25">
      <c r="A40" s="339"/>
      <c r="B40" s="340"/>
      <c r="C40" s="341"/>
      <c r="D40" s="342"/>
      <c r="E40" s="343"/>
      <c r="F40" s="341"/>
      <c r="G40" s="342"/>
      <c r="H40" s="343"/>
      <c r="I40" s="344"/>
      <c r="J40" s="342"/>
      <c r="K40" s="328"/>
      <c r="L40" s="328"/>
      <c r="M40" s="328"/>
      <c r="N40" s="328"/>
      <c r="O40" s="366"/>
      <c r="P40" s="366"/>
    </row>
    <row r="41" spans="1:16" x14ac:dyDescent="0.25">
      <c r="A41" s="339"/>
      <c r="B41" s="340"/>
      <c r="C41" s="341"/>
      <c r="D41" s="342"/>
      <c r="E41" s="343"/>
      <c r="F41" s="341"/>
      <c r="G41" s="342"/>
      <c r="H41" s="343"/>
      <c r="I41" s="344"/>
      <c r="J41" s="342"/>
      <c r="K41" s="328"/>
      <c r="L41" s="328"/>
      <c r="M41" s="328"/>
      <c r="N41" s="328"/>
      <c r="O41" s="366"/>
      <c r="P41" s="366"/>
    </row>
    <row r="42" spans="1:16" x14ac:dyDescent="0.25">
      <c r="A42" s="339"/>
      <c r="B42" s="340"/>
      <c r="C42" s="341"/>
      <c r="D42" s="342"/>
      <c r="E42" s="343"/>
      <c r="F42" s="341"/>
      <c r="G42" s="342"/>
      <c r="H42" s="343"/>
      <c r="I42" s="344"/>
      <c r="J42" s="342"/>
      <c r="K42" s="328"/>
      <c r="L42" s="328"/>
      <c r="M42" s="328"/>
      <c r="N42" s="328"/>
      <c r="O42" s="366"/>
      <c r="P42" s="366"/>
    </row>
    <row r="43" spans="1:16" x14ac:dyDescent="0.25">
      <c r="A43" s="339"/>
      <c r="B43" s="340"/>
      <c r="C43" s="341"/>
      <c r="D43" s="342"/>
      <c r="E43" s="343"/>
      <c r="F43" s="341"/>
      <c r="G43" s="342"/>
      <c r="H43" s="343"/>
      <c r="I43" s="344"/>
      <c r="J43" s="342"/>
      <c r="K43" s="328"/>
      <c r="L43" s="328"/>
      <c r="M43" s="328"/>
      <c r="N43" s="328"/>
      <c r="O43" s="366"/>
      <c r="P43" s="366"/>
    </row>
    <row r="44" spans="1:16" x14ac:dyDescent="0.25">
      <c r="A44" s="339"/>
      <c r="B44" s="340"/>
      <c r="C44" s="341"/>
      <c r="D44" s="342"/>
      <c r="E44" s="343"/>
      <c r="F44" s="341"/>
      <c r="G44" s="342"/>
      <c r="H44" s="343"/>
      <c r="I44" s="344"/>
      <c r="J44" s="342"/>
      <c r="K44" s="328"/>
      <c r="L44" s="328"/>
      <c r="M44" s="328"/>
      <c r="N44" s="328"/>
      <c r="O44" s="366"/>
      <c r="P44" s="366"/>
    </row>
    <row r="45" spans="1:16" x14ac:dyDescent="0.25">
      <c r="A45" s="339"/>
      <c r="B45" s="340"/>
      <c r="C45" s="341"/>
      <c r="D45" s="342"/>
      <c r="E45" s="343"/>
      <c r="F45" s="341"/>
      <c r="G45" s="342"/>
      <c r="H45" s="343"/>
      <c r="I45" s="344"/>
      <c r="J45" s="342"/>
      <c r="K45" s="328"/>
      <c r="L45" s="328"/>
      <c r="M45" s="328"/>
      <c r="N45" s="328"/>
      <c r="O45" s="366"/>
      <c r="P45" s="366"/>
    </row>
    <row r="46" spans="1:16" x14ac:dyDescent="0.25">
      <c r="A46" s="339"/>
      <c r="B46" s="340"/>
      <c r="C46" s="341"/>
      <c r="D46" s="342"/>
      <c r="E46" s="343"/>
      <c r="F46" s="341"/>
      <c r="G46" s="342"/>
      <c r="H46" s="343"/>
      <c r="I46" s="344"/>
      <c r="J46" s="342"/>
      <c r="K46" s="328"/>
      <c r="L46" s="328"/>
      <c r="M46" s="328"/>
      <c r="N46" s="328"/>
      <c r="O46" s="366"/>
      <c r="P46" s="366"/>
    </row>
    <row r="47" spans="1:16" x14ac:dyDescent="0.25">
      <c r="A47" s="339"/>
      <c r="B47" s="340"/>
      <c r="C47" s="341"/>
      <c r="D47" s="342"/>
      <c r="E47" s="343"/>
      <c r="F47" s="341"/>
      <c r="G47" s="342"/>
      <c r="H47" s="343"/>
      <c r="I47" s="344"/>
      <c r="J47" s="342"/>
      <c r="K47" s="328"/>
      <c r="L47" s="328"/>
      <c r="M47" s="328"/>
      <c r="N47" s="328"/>
      <c r="O47" s="366"/>
      <c r="P47" s="366"/>
    </row>
    <row r="48" spans="1:16" x14ac:dyDescent="0.25">
      <c r="A48" s="339"/>
      <c r="B48" s="340"/>
      <c r="C48" s="341"/>
      <c r="D48" s="342"/>
      <c r="E48" s="343"/>
      <c r="F48" s="341"/>
      <c r="G48" s="342"/>
      <c r="H48" s="343"/>
      <c r="I48" s="344"/>
      <c r="J48" s="342"/>
      <c r="K48" s="328"/>
      <c r="L48" s="328"/>
      <c r="M48" s="328"/>
      <c r="N48" s="328"/>
      <c r="O48" s="366"/>
      <c r="P48" s="366"/>
    </row>
    <row r="49" spans="1:16" x14ac:dyDescent="0.25">
      <c r="A49" s="339"/>
      <c r="B49" s="340"/>
      <c r="C49" s="341"/>
      <c r="D49" s="342"/>
      <c r="E49" s="343"/>
      <c r="F49" s="341"/>
      <c r="G49" s="342"/>
      <c r="H49" s="343"/>
      <c r="I49" s="344"/>
      <c r="J49" s="342"/>
      <c r="K49" s="328"/>
      <c r="L49" s="328"/>
      <c r="M49" s="328"/>
      <c r="N49" s="328"/>
      <c r="O49" s="366"/>
      <c r="P49" s="366"/>
    </row>
    <row r="50" spans="1:16" x14ac:dyDescent="0.25">
      <c r="A50" s="339"/>
      <c r="B50" s="340"/>
      <c r="C50" s="341"/>
      <c r="D50" s="342"/>
      <c r="E50" s="343"/>
      <c r="F50" s="341"/>
      <c r="G50" s="342"/>
      <c r="H50" s="343"/>
      <c r="I50" s="344"/>
      <c r="J50" s="342"/>
      <c r="K50" s="328"/>
      <c r="L50" s="328"/>
      <c r="M50" s="328"/>
      <c r="N50" s="328"/>
      <c r="O50" s="366"/>
      <c r="P50" s="366"/>
    </row>
    <row r="51" spans="1:16" x14ac:dyDescent="0.25">
      <c r="A51" s="339"/>
      <c r="B51" s="340"/>
      <c r="C51" s="341"/>
      <c r="D51" s="342"/>
      <c r="E51" s="343"/>
      <c r="F51" s="341"/>
      <c r="G51" s="342"/>
      <c r="H51" s="343"/>
      <c r="I51" s="344"/>
      <c r="J51" s="342"/>
      <c r="K51" s="328"/>
      <c r="L51" s="328"/>
      <c r="M51" s="328"/>
      <c r="N51" s="328"/>
      <c r="O51" s="366"/>
      <c r="P51" s="366"/>
    </row>
    <row r="52" spans="1:16" x14ac:dyDescent="0.25">
      <c r="A52" s="339"/>
      <c r="B52" s="340"/>
      <c r="C52" s="341"/>
      <c r="D52" s="342"/>
      <c r="E52" s="343"/>
      <c r="F52" s="341"/>
      <c r="G52" s="342"/>
      <c r="H52" s="343"/>
      <c r="I52" s="344"/>
      <c r="J52" s="342"/>
      <c r="K52" s="328"/>
      <c r="L52" s="328"/>
      <c r="M52" s="328"/>
      <c r="N52" s="328"/>
      <c r="O52" s="366"/>
      <c r="P52" s="366"/>
    </row>
    <row r="53" spans="1:16" x14ac:dyDescent="0.25">
      <c r="A53" s="339"/>
      <c r="B53" s="340"/>
      <c r="C53" s="341"/>
      <c r="D53" s="342"/>
      <c r="E53" s="343"/>
      <c r="F53" s="341"/>
      <c r="G53" s="342"/>
      <c r="H53" s="343"/>
      <c r="I53" s="344"/>
      <c r="J53" s="342"/>
      <c r="K53" s="328"/>
      <c r="L53" s="328"/>
      <c r="M53" s="328"/>
      <c r="N53" s="328"/>
      <c r="O53" s="366"/>
      <c r="P53" s="366"/>
    </row>
    <row r="54" spans="1:16" x14ac:dyDescent="0.25">
      <c r="A54" s="339"/>
      <c r="B54" s="340"/>
      <c r="C54" s="341"/>
      <c r="D54" s="342"/>
      <c r="E54" s="343"/>
      <c r="F54" s="341"/>
      <c r="G54" s="342"/>
      <c r="H54" s="343"/>
      <c r="I54" s="344"/>
      <c r="J54" s="342"/>
      <c r="K54" s="328"/>
      <c r="L54" s="328"/>
      <c r="M54" s="328"/>
      <c r="N54" s="328"/>
      <c r="O54" s="366"/>
      <c r="P54" s="366"/>
    </row>
    <row r="55" spans="1:16" x14ac:dyDescent="0.25">
      <c r="A55" s="339"/>
      <c r="B55" s="340"/>
      <c r="C55" s="341"/>
      <c r="D55" s="342"/>
      <c r="E55" s="343"/>
      <c r="F55" s="341"/>
      <c r="G55" s="342"/>
      <c r="H55" s="343"/>
      <c r="I55" s="344"/>
      <c r="J55" s="342"/>
      <c r="K55" s="328"/>
      <c r="L55" s="328"/>
      <c r="M55" s="328"/>
      <c r="N55" s="328"/>
      <c r="O55" s="366"/>
      <c r="P55" s="366"/>
    </row>
    <row r="56" spans="1:16" x14ac:dyDescent="0.25">
      <c r="A56" s="339"/>
      <c r="B56" s="340"/>
      <c r="C56" s="341"/>
      <c r="D56" s="342"/>
      <c r="E56" s="343"/>
      <c r="F56" s="341"/>
      <c r="G56" s="342"/>
      <c r="H56" s="343"/>
      <c r="I56" s="344"/>
      <c r="J56" s="342"/>
      <c r="K56" s="328"/>
      <c r="L56" s="328"/>
      <c r="M56" s="328"/>
      <c r="N56" s="328"/>
      <c r="O56" s="366"/>
      <c r="P56" s="366"/>
    </row>
    <row r="57" spans="1:16" x14ac:dyDescent="0.25">
      <c r="A57" s="339"/>
      <c r="B57" s="340"/>
      <c r="C57" s="341"/>
      <c r="D57" s="342"/>
      <c r="E57" s="343"/>
      <c r="F57" s="341"/>
      <c r="G57" s="342"/>
      <c r="H57" s="343"/>
      <c r="I57" s="344"/>
      <c r="J57" s="342"/>
      <c r="K57" s="328"/>
      <c r="L57" s="328"/>
      <c r="M57" s="328"/>
      <c r="N57" s="328"/>
      <c r="O57" s="366"/>
      <c r="P57" s="366"/>
    </row>
    <row r="58" spans="1:16" x14ac:dyDescent="0.25">
      <c r="A58" s="339"/>
      <c r="B58" s="340"/>
      <c r="C58" s="341"/>
      <c r="D58" s="342"/>
      <c r="E58" s="343"/>
      <c r="F58" s="341"/>
      <c r="G58" s="342"/>
      <c r="H58" s="343"/>
      <c r="I58" s="344"/>
      <c r="J58" s="342"/>
      <c r="K58" s="328"/>
      <c r="L58" s="328"/>
      <c r="M58" s="328"/>
      <c r="N58" s="328"/>
      <c r="O58" s="366"/>
      <c r="P58" s="366"/>
    </row>
    <row r="59" spans="1:16" x14ac:dyDescent="0.25">
      <c r="A59" s="339"/>
      <c r="B59" s="340"/>
      <c r="C59" s="341"/>
      <c r="D59" s="342"/>
      <c r="E59" s="343"/>
      <c r="F59" s="341"/>
      <c r="G59" s="342"/>
      <c r="H59" s="343"/>
      <c r="I59" s="344"/>
      <c r="J59" s="342"/>
      <c r="K59" s="328"/>
      <c r="L59" s="328"/>
      <c r="M59" s="328"/>
      <c r="N59" s="328"/>
      <c r="O59" s="366"/>
      <c r="P59" s="366"/>
    </row>
    <row r="60" spans="1:16" x14ac:dyDescent="0.25">
      <c r="A60" s="339"/>
      <c r="B60" s="340"/>
      <c r="C60" s="341"/>
      <c r="D60" s="342"/>
      <c r="E60" s="343"/>
      <c r="F60" s="341"/>
      <c r="G60" s="342"/>
      <c r="H60" s="343"/>
      <c r="I60" s="344"/>
      <c r="J60" s="342"/>
      <c r="K60" s="328"/>
      <c r="L60" s="328"/>
      <c r="M60" s="328"/>
      <c r="N60" s="328"/>
      <c r="O60" s="366"/>
      <c r="P60" s="366"/>
    </row>
    <row r="61" spans="1:16" x14ac:dyDescent="0.25">
      <c r="A61" s="339"/>
      <c r="B61" s="340"/>
      <c r="C61" s="341"/>
      <c r="D61" s="342"/>
      <c r="E61" s="343"/>
      <c r="F61" s="341"/>
      <c r="G61" s="342"/>
      <c r="H61" s="343"/>
      <c r="I61" s="344"/>
      <c r="J61" s="342"/>
      <c r="K61" s="328"/>
      <c r="L61" s="328"/>
      <c r="M61" s="328"/>
      <c r="N61" s="328"/>
      <c r="O61" s="366"/>
      <c r="P61" s="366"/>
    </row>
    <row r="62" spans="1:16" x14ac:dyDescent="0.25">
      <c r="A62" s="339"/>
      <c r="B62" s="340"/>
      <c r="C62" s="341"/>
      <c r="D62" s="342"/>
      <c r="E62" s="343"/>
      <c r="F62" s="341"/>
      <c r="G62" s="342"/>
      <c r="H62" s="343"/>
      <c r="I62" s="344"/>
      <c r="J62" s="342"/>
      <c r="K62" s="328"/>
      <c r="L62" s="328"/>
      <c r="M62" s="328"/>
      <c r="N62" s="328"/>
      <c r="O62" s="366"/>
      <c r="P62" s="366"/>
    </row>
    <row r="63" spans="1:16" x14ac:dyDescent="0.25">
      <c r="A63" s="339"/>
      <c r="B63" s="340"/>
      <c r="C63" s="341"/>
      <c r="D63" s="342"/>
      <c r="E63" s="343"/>
      <c r="F63" s="341"/>
      <c r="G63" s="342"/>
      <c r="H63" s="343"/>
      <c r="I63" s="344"/>
      <c r="J63" s="342"/>
      <c r="K63" s="328"/>
      <c r="L63" s="328"/>
      <c r="M63" s="328"/>
      <c r="N63" s="328"/>
      <c r="O63" s="366"/>
      <c r="P63" s="366"/>
    </row>
    <row r="64" spans="1:16" x14ac:dyDescent="0.25">
      <c r="A64" s="339"/>
      <c r="B64" s="340"/>
      <c r="C64" s="341"/>
      <c r="D64" s="342"/>
      <c r="E64" s="343"/>
      <c r="F64" s="341"/>
      <c r="G64" s="342"/>
      <c r="H64" s="343"/>
      <c r="I64" s="344"/>
      <c r="J64" s="342"/>
      <c r="K64" s="328"/>
      <c r="L64" s="328"/>
      <c r="M64" s="328"/>
      <c r="N64" s="328"/>
      <c r="O64" s="366"/>
      <c r="P64" s="366"/>
    </row>
    <row r="65" spans="1:16" x14ac:dyDescent="0.25">
      <c r="A65" s="339"/>
      <c r="B65" s="340"/>
      <c r="C65" s="341"/>
      <c r="D65" s="342"/>
      <c r="E65" s="343"/>
      <c r="F65" s="341"/>
      <c r="G65" s="342"/>
      <c r="H65" s="343"/>
      <c r="I65" s="344"/>
      <c r="J65" s="342"/>
      <c r="K65" s="328"/>
      <c r="L65" s="328"/>
      <c r="M65" s="328"/>
      <c r="N65" s="328"/>
      <c r="O65" s="366"/>
      <c r="P65" s="366"/>
    </row>
    <row r="66" spans="1:16" x14ac:dyDescent="0.25">
      <c r="A66" s="339"/>
      <c r="B66" s="340"/>
      <c r="C66" s="341"/>
      <c r="D66" s="342"/>
      <c r="E66" s="343"/>
      <c r="F66" s="341"/>
      <c r="G66" s="342"/>
      <c r="H66" s="343"/>
      <c r="I66" s="344"/>
      <c r="J66" s="342"/>
      <c r="K66" s="328"/>
      <c r="L66" s="328"/>
      <c r="M66" s="328"/>
      <c r="N66" s="328"/>
      <c r="O66" s="366"/>
      <c r="P66" s="366"/>
    </row>
    <row r="67" spans="1:16" x14ac:dyDescent="0.25">
      <c r="A67" s="339"/>
      <c r="B67" s="340"/>
      <c r="C67" s="341"/>
      <c r="D67" s="342"/>
      <c r="E67" s="343"/>
      <c r="F67" s="341"/>
      <c r="G67" s="342"/>
      <c r="H67" s="343"/>
      <c r="I67" s="344"/>
      <c r="J67" s="342"/>
      <c r="K67" s="328"/>
      <c r="L67" s="328"/>
      <c r="M67" s="328"/>
      <c r="N67" s="328"/>
      <c r="O67" s="366"/>
      <c r="P67" s="366"/>
    </row>
    <row r="68" spans="1:16" x14ac:dyDescent="0.25">
      <c r="A68" s="339"/>
      <c r="B68" s="340"/>
      <c r="C68" s="341"/>
      <c r="D68" s="342"/>
      <c r="E68" s="343"/>
      <c r="F68" s="341"/>
      <c r="G68" s="342"/>
      <c r="H68" s="343"/>
      <c r="I68" s="344"/>
      <c r="J68" s="342"/>
      <c r="K68" s="328"/>
      <c r="L68" s="328"/>
      <c r="M68" s="328"/>
      <c r="N68" s="328"/>
      <c r="O68" s="366"/>
      <c r="P68" s="366"/>
    </row>
    <row r="69" spans="1:16" x14ac:dyDescent="0.25">
      <c r="A69" s="339"/>
      <c r="B69" s="340"/>
      <c r="C69" s="341"/>
      <c r="D69" s="342"/>
      <c r="E69" s="343"/>
      <c r="F69" s="341"/>
      <c r="G69" s="342"/>
      <c r="H69" s="343"/>
      <c r="I69" s="344"/>
      <c r="J69" s="342"/>
      <c r="K69" s="328"/>
      <c r="L69" s="328"/>
      <c r="M69" s="328"/>
      <c r="N69" s="328"/>
      <c r="O69" s="366"/>
      <c r="P69" s="366"/>
    </row>
    <row r="70" spans="1:16" x14ac:dyDescent="0.25">
      <c r="A70" s="339"/>
      <c r="B70" s="340"/>
      <c r="C70" s="341"/>
      <c r="D70" s="342"/>
      <c r="E70" s="343"/>
      <c r="F70" s="341"/>
      <c r="G70" s="342"/>
      <c r="H70" s="343"/>
      <c r="I70" s="344"/>
      <c r="J70" s="342"/>
      <c r="K70" s="328"/>
      <c r="L70" s="328"/>
      <c r="M70" s="328"/>
      <c r="N70" s="328"/>
      <c r="O70" s="366"/>
      <c r="P70" s="366"/>
    </row>
    <row r="71" spans="1:16" x14ac:dyDescent="0.25">
      <c r="A71" s="339"/>
      <c r="B71" s="340"/>
      <c r="C71" s="341"/>
      <c r="D71" s="342"/>
      <c r="E71" s="343"/>
      <c r="F71" s="341"/>
      <c r="G71" s="342"/>
      <c r="H71" s="343"/>
      <c r="I71" s="344"/>
      <c r="J71" s="342"/>
      <c r="K71" s="328"/>
      <c r="L71" s="328"/>
      <c r="M71" s="328"/>
      <c r="N71" s="328"/>
      <c r="O71" s="366"/>
      <c r="P71" s="366"/>
    </row>
    <row r="72" spans="1:16" x14ac:dyDescent="0.25">
      <c r="A72" s="339"/>
      <c r="B72" s="340"/>
      <c r="C72" s="341"/>
      <c r="D72" s="342"/>
      <c r="E72" s="343"/>
      <c r="F72" s="341"/>
      <c r="G72" s="342"/>
      <c r="H72" s="343"/>
      <c r="I72" s="344"/>
      <c r="J72" s="342"/>
      <c r="K72" s="328"/>
      <c r="L72" s="328"/>
      <c r="M72" s="328"/>
      <c r="N72" s="328"/>
      <c r="O72" s="366"/>
      <c r="P72" s="366"/>
    </row>
    <row r="73" spans="1:16" x14ac:dyDescent="0.25">
      <c r="A73" s="339"/>
      <c r="B73" s="340"/>
      <c r="C73" s="341"/>
      <c r="D73" s="342"/>
      <c r="E73" s="343"/>
      <c r="F73" s="341"/>
      <c r="G73" s="342"/>
      <c r="H73" s="343"/>
      <c r="I73" s="344"/>
      <c r="J73" s="342"/>
      <c r="K73" s="328"/>
      <c r="L73" s="328"/>
      <c r="M73" s="328"/>
      <c r="N73" s="328"/>
      <c r="O73" s="366"/>
      <c r="P73" s="366"/>
    </row>
    <row r="74" spans="1:16" x14ac:dyDescent="0.25">
      <c r="A74" s="339"/>
      <c r="B74" s="340"/>
      <c r="C74" s="341"/>
      <c r="D74" s="342"/>
      <c r="E74" s="343"/>
      <c r="F74" s="341"/>
      <c r="G74" s="342"/>
      <c r="H74" s="343"/>
      <c r="I74" s="344"/>
      <c r="J74" s="342"/>
      <c r="K74" s="328"/>
      <c r="L74" s="328"/>
      <c r="M74" s="328"/>
      <c r="N74" s="328"/>
      <c r="O74" s="366"/>
      <c r="P74" s="366"/>
    </row>
    <row r="75" spans="1:16" x14ac:dyDescent="0.25">
      <c r="A75" s="339"/>
      <c r="B75" s="340"/>
      <c r="C75" s="341"/>
      <c r="D75" s="342"/>
      <c r="E75" s="343"/>
      <c r="F75" s="341"/>
      <c r="G75" s="342"/>
      <c r="H75" s="343"/>
      <c r="I75" s="344"/>
      <c r="J75" s="342"/>
      <c r="K75" s="328"/>
      <c r="L75" s="328"/>
      <c r="M75" s="328"/>
      <c r="N75" s="328"/>
      <c r="O75" s="366"/>
      <c r="P75" s="366"/>
    </row>
    <row r="76" spans="1:16" x14ac:dyDescent="0.25">
      <c r="A76" s="339"/>
      <c r="B76" s="340"/>
      <c r="C76" s="341"/>
      <c r="D76" s="342"/>
      <c r="E76" s="343"/>
      <c r="F76" s="341"/>
      <c r="G76" s="342"/>
      <c r="H76" s="343"/>
      <c r="I76" s="344"/>
      <c r="J76" s="342"/>
      <c r="K76" s="328"/>
      <c r="L76" s="328"/>
      <c r="M76" s="328"/>
      <c r="N76" s="328"/>
      <c r="O76" s="366"/>
      <c r="P76" s="366"/>
    </row>
    <row r="77" spans="1:16" x14ac:dyDescent="0.25">
      <c r="A77" s="339"/>
      <c r="B77" s="340"/>
      <c r="C77" s="341"/>
      <c r="D77" s="342"/>
      <c r="E77" s="343"/>
      <c r="F77" s="341"/>
      <c r="G77" s="342"/>
      <c r="H77" s="343"/>
      <c r="I77" s="344"/>
      <c r="J77" s="342"/>
      <c r="K77" s="328"/>
      <c r="L77" s="328"/>
      <c r="M77" s="328"/>
      <c r="N77" s="328"/>
      <c r="O77" s="366"/>
      <c r="P77" s="366"/>
    </row>
    <row r="78" spans="1:16" x14ac:dyDescent="0.25">
      <c r="A78" s="339"/>
      <c r="B78" s="340"/>
      <c r="C78" s="341"/>
      <c r="D78" s="342"/>
      <c r="E78" s="343"/>
      <c r="F78" s="341"/>
      <c r="G78" s="342"/>
      <c r="H78" s="343"/>
      <c r="I78" s="344"/>
      <c r="J78" s="342"/>
      <c r="K78" s="328"/>
      <c r="L78" s="328"/>
      <c r="M78" s="328"/>
      <c r="N78" s="328"/>
      <c r="O78" s="366"/>
      <c r="P78" s="366"/>
    </row>
    <row r="79" spans="1:16" x14ac:dyDescent="0.25">
      <c r="A79" s="339"/>
      <c r="B79" s="340"/>
      <c r="C79" s="341"/>
      <c r="D79" s="342"/>
      <c r="E79" s="343"/>
      <c r="F79" s="341"/>
      <c r="G79" s="342"/>
      <c r="H79" s="343"/>
      <c r="I79" s="344"/>
      <c r="J79" s="342"/>
      <c r="K79" s="328"/>
      <c r="L79" s="328"/>
      <c r="M79" s="328"/>
      <c r="N79" s="328"/>
      <c r="O79" s="366"/>
      <c r="P79" s="366"/>
    </row>
    <row r="80" spans="1:16" x14ac:dyDescent="0.25">
      <c r="A80" s="339"/>
      <c r="B80" s="340"/>
      <c r="C80" s="341"/>
      <c r="D80" s="342"/>
      <c r="E80" s="343"/>
      <c r="F80" s="341"/>
      <c r="G80" s="342"/>
      <c r="H80" s="343"/>
      <c r="I80" s="344"/>
      <c r="J80" s="342"/>
      <c r="K80" s="328"/>
      <c r="L80" s="328"/>
      <c r="M80" s="328"/>
      <c r="N80" s="328"/>
      <c r="O80" s="366"/>
      <c r="P80" s="366"/>
    </row>
    <row r="81" spans="1:16" x14ac:dyDescent="0.25">
      <c r="A81" s="339"/>
      <c r="B81" s="340"/>
      <c r="C81" s="341"/>
      <c r="D81" s="342"/>
      <c r="E81" s="343"/>
      <c r="F81" s="341"/>
      <c r="G81" s="342"/>
      <c r="H81" s="343"/>
      <c r="I81" s="344"/>
      <c r="J81" s="342"/>
      <c r="K81" s="328"/>
      <c r="L81" s="328"/>
      <c r="M81" s="328"/>
      <c r="N81" s="328"/>
      <c r="O81" s="366"/>
      <c r="P81" s="366"/>
    </row>
    <row r="82" spans="1:16" x14ac:dyDescent="0.25">
      <c r="A82" s="339"/>
      <c r="B82" s="340"/>
      <c r="C82" s="341"/>
      <c r="D82" s="342"/>
      <c r="E82" s="343"/>
      <c r="F82" s="341"/>
      <c r="G82" s="342"/>
      <c r="H82" s="343"/>
      <c r="I82" s="344"/>
      <c r="J82" s="342"/>
      <c r="K82" s="328"/>
      <c r="L82" s="328"/>
      <c r="M82" s="328"/>
      <c r="N82" s="328"/>
      <c r="O82" s="366"/>
      <c r="P82" s="366"/>
    </row>
    <row r="83" spans="1:16" x14ac:dyDescent="0.25">
      <c r="A83" s="339"/>
      <c r="B83" s="340"/>
      <c r="C83" s="341"/>
      <c r="D83" s="342"/>
      <c r="E83" s="343"/>
      <c r="F83" s="341"/>
      <c r="G83" s="342"/>
      <c r="H83" s="343"/>
      <c r="I83" s="344"/>
      <c r="J83" s="342"/>
      <c r="K83" s="328"/>
      <c r="L83" s="328"/>
      <c r="M83" s="328"/>
      <c r="N83" s="328"/>
      <c r="O83" s="366"/>
      <c r="P83" s="366"/>
    </row>
    <row r="84" spans="1:16" x14ac:dyDescent="0.25">
      <c r="A84" s="339"/>
      <c r="B84" s="340"/>
      <c r="C84" s="341"/>
      <c r="D84" s="342"/>
      <c r="E84" s="343"/>
      <c r="F84" s="341"/>
      <c r="G84" s="342"/>
      <c r="H84" s="343"/>
      <c r="I84" s="344"/>
      <c r="J84" s="342"/>
      <c r="K84" s="328"/>
      <c r="L84" s="328"/>
      <c r="M84" s="328"/>
      <c r="N84" s="328"/>
      <c r="O84" s="366"/>
      <c r="P84" s="366"/>
    </row>
    <row r="85" spans="1:16" x14ac:dyDescent="0.25">
      <c r="A85" s="339"/>
      <c r="B85" s="340"/>
      <c r="C85" s="341"/>
      <c r="D85" s="342"/>
      <c r="E85" s="343"/>
      <c r="F85" s="341"/>
      <c r="G85" s="342"/>
      <c r="H85" s="343"/>
      <c r="I85" s="344"/>
      <c r="J85" s="342"/>
      <c r="K85" s="328"/>
      <c r="L85" s="328"/>
      <c r="M85" s="328"/>
      <c r="N85" s="328"/>
      <c r="O85" s="366"/>
      <c r="P85" s="366"/>
    </row>
    <row r="86" spans="1:16" x14ac:dyDescent="0.25">
      <c r="A86" s="339"/>
      <c r="B86" s="340"/>
      <c r="C86" s="341"/>
      <c r="D86" s="342"/>
      <c r="E86" s="343"/>
      <c r="F86" s="341"/>
      <c r="G86" s="342"/>
      <c r="H86" s="343"/>
      <c r="I86" s="344"/>
      <c r="J86" s="342"/>
      <c r="K86" s="328"/>
      <c r="L86" s="328"/>
      <c r="M86" s="328"/>
      <c r="N86" s="328"/>
      <c r="O86" s="366"/>
      <c r="P86" s="366"/>
    </row>
    <row r="87" spans="1:16" x14ac:dyDescent="0.25">
      <c r="A87" s="339"/>
      <c r="B87" s="340"/>
      <c r="C87" s="341"/>
      <c r="D87" s="342"/>
      <c r="E87" s="343"/>
      <c r="F87" s="341"/>
      <c r="G87" s="342"/>
      <c r="H87" s="343"/>
      <c r="I87" s="344"/>
      <c r="J87" s="342"/>
      <c r="K87" s="328"/>
      <c r="L87" s="328"/>
      <c r="M87" s="328"/>
      <c r="N87" s="328"/>
      <c r="O87" s="366"/>
      <c r="P87" s="366"/>
    </row>
    <row r="88" spans="1:16" x14ac:dyDescent="0.25">
      <c r="A88" s="339"/>
      <c r="B88" s="340"/>
      <c r="C88" s="341"/>
      <c r="D88" s="342"/>
      <c r="E88" s="343"/>
      <c r="F88" s="341"/>
      <c r="G88" s="342"/>
      <c r="H88" s="343"/>
      <c r="I88" s="344"/>
      <c r="J88" s="342"/>
      <c r="K88" s="328"/>
      <c r="L88" s="328"/>
      <c r="M88" s="328"/>
      <c r="N88" s="328"/>
      <c r="O88" s="366"/>
      <c r="P88" s="366"/>
    </row>
    <row r="89" spans="1:16" x14ac:dyDescent="0.25">
      <c r="A89" s="339"/>
      <c r="B89" s="340"/>
      <c r="C89" s="341"/>
      <c r="D89" s="342"/>
      <c r="E89" s="343"/>
      <c r="F89" s="341"/>
      <c r="G89" s="342"/>
      <c r="H89" s="343"/>
      <c r="I89" s="344"/>
      <c r="J89" s="342"/>
      <c r="K89" s="328"/>
      <c r="L89" s="328"/>
      <c r="M89" s="328"/>
      <c r="N89" s="328"/>
      <c r="O89" s="366"/>
      <c r="P89" s="366"/>
    </row>
    <row r="90" spans="1:16" x14ac:dyDescent="0.25">
      <c r="A90" s="339"/>
      <c r="B90" s="340"/>
      <c r="C90" s="341"/>
      <c r="D90" s="342"/>
      <c r="E90" s="343"/>
      <c r="F90" s="341"/>
      <c r="G90" s="342"/>
      <c r="H90" s="343"/>
      <c r="I90" s="344"/>
      <c r="J90" s="342"/>
      <c r="K90" s="328"/>
      <c r="L90" s="328"/>
      <c r="M90" s="328"/>
      <c r="N90" s="328"/>
      <c r="O90" s="366"/>
      <c r="P90" s="366"/>
    </row>
    <row r="91" spans="1:16" x14ac:dyDescent="0.25">
      <c r="A91" s="339"/>
      <c r="B91" s="340"/>
      <c r="C91" s="341"/>
      <c r="D91" s="342"/>
      <c r="E91" s="343"/>
      <c r="F91" s="341"/>
      <c r="G91" s="342"/>
      <c r="H91" s="343"/>
      <c r="I91" s="344"/>
      <c r="J91" s="342"/>
      <c r="K91" s="328"/>
      <c r="L91" s="328"/>
      <c r="M91" s="328"/>
      <c r="N91" s="328"/>
      <c r="O91" s="366"/>
      <c r="P91" s="366"/>
    </row>
    <row r="92" spans="1:16" x14ac:dyDescent="0.25">
      <c r="A92" s="339"/>
      <c r="B92" s="340"/>
      <c r="C92" s="341"/>
      <c r="D92" s="342"/>
      <c r="E92" s="343"/>
      <c r="F92" s="341"/>
      <c r="G92" s="342"/>
      <c r="H92" s="343"/>
      <c r="I92" s="344"/>
      <c r="J92" s="342"/>
      <c r="K92" s="328"/>
      <c r="L92" s="328"/>
      <c r="M92" s="328"/>
      <c r="N92" s="328"/>
      <c r="O92" s="366"/>
      <c r="P92" s="366"/>
    </row>
    <row r="93" spans="1:16" x14ac:dyDescent="0.25">
      <c r="A93" s="339"/>
      <c r="B93" s="340"/>
      <c r="C93" s="341"/>
      <c r="D93" s="342"/>
      <c r="E93" s="343"/>
      <c r="F93" s="341"/>
      <c r="G93" s="342"/>
      <c r="H93" s="343"/>
      <c r="I93" s="344"/>
      <c r="J93" s="342"/>
      <c r="K93" s="328"/>
      <c r="L93" s="328"/>
      <c r="M93" s="328"/>
      <c r="N93" s="328"/>
      <c r="O93" s="366"/>
      <c r="P93" s="366"/>
    </row>
    <row r="94" spans="1:16" x14ac:dyDescent="0.25">
      <c r="A94" s="339"/>
      <c r="B94" s="340"/>
      <c r="C94" s="341"/>
      <c r="D94" s="342"/>
      <c r="E94" s="343"/>
      <c r="F94" s="341"/>
      <c r="G94" s="342"/>
      <c r="H94" s="343"/>
      <c r="I94" s="344"/>
      <c r="J94" s="342"/>
      <c r="K94" s="328"/>
      <c r="L94" s="328"/>
      <c r="M94" s="328"/>
      <c r="N94" s="328"/>
      <c r="O94" s="366"/>
      <c r="P94" s="366"/>
    </row>
    <row r="95" spans="1:16" x14ac:dyDescent="0.25">
      <c r="A95" s="339"/>
      <c r="B95" s="340"/>
      <c r="C95" s="341"/>
      <c r="D95" s="342"/>
      <c r="E95" s="343"/>
      <c r="F95" s="341"/>
      <c r="G95" s="342"/>
      <c r="H95" s="343"/>
      <c r="I95" s="344"/>
      <c r="J95" s="342"/>
      <c r="K95" s="328"/>
      <c r="L95" s="328"/>
      <c r="M95" s="328"/>
      <c r="N95" s="328"/>
      <c r="O95" s="366"/>
      <c r="P95" s="366"/>
    </row>
    <row r="96" spans="1:16" x14ac:dyDescent="0.25">
      <c r="A96" s="339"/>
      <c r="B96" s="340"/>
      <c r="C96" s="341"/>
      <c r="D96" s="342"/>
      <c r="E96" s="343"/>
      <c r="F96" s="341"/>
      <c r="G96" s="342"/>
      <c r="H96" s="343"/>
      <c r="I96" s="344"/>
      <c r="J96" s="342"/>
      <c r="K96" s="328"/>
      <c r="L96" s="328"/>
      <c r="M96" s="328"/>
      <c r="N96" s="328"/>
      <c r="O96" s="366"/>
      <c r="P96" s="366"/>
    </row>
    <row r="97" spans="1:16" x14ac:dyDescent="0.25">
      <c r="A97" s="339"/>
      <c r="B97" s="340"/>
      <c r="C97" s="341"/>
      <c r="D97" s="342"/>
      <c r="E97" s="343"/>
      <c r="F97" s="341"/>
      <c r="G97" s="342"/>
      <c r="H97" s="343"/>
      <c r="I97" s="344"/>
      <c r="J97" s="342"/>
      <c r="K97" s="328"/>
      <c r="L97" s="328"/>
      <c r="M97" s="328"/>
      <c r="N97" s="328"/>
      <c r="O97" s="366"/>
      <c r="P97" s="366"/>
    </row>
    <row r="98" spans="1:16" x14ac:dyDescent="0.25">
      <c r="A98" s="339"/>
      <c r="B98" s="340"/>
      <c r="C98" s="341"/>
      <c r="D98" s="342"/>
      <c r="E98" s="343"/>
      <c r="F98" s="341"/>
      <c r="G98" s="342"/>
      <c r="H98" s="343"/>
      <c r="I98" s="344"/>
      <c r="J98" s="342"/>
      <c r="K98" s="328"/>
      <c r="L98" s="328"/>
      <c r="M98" s="328"/>
      <c r="N98" s="328"/>
      <c r="O98" s="366"/>
      <c r="P98" s="366"/>
    </row>
    <row r="99" spans="1:16" x14ac:dyDescent="0.25">
      <c r="A99" s="339"/>
      <c r="B99" s="340"/>
      <c r="C99" s="341"/>
      <c r="D99" s="342"/>
      <c r="E99" s="343"/>
      <c r="F99" s="341"/>
      <c r="G99" s="342"/>
      <c r="H99" s="343"/>
      <c r="I99" s="344"/>
      <c r="J99" s="342"/>
      <c r="K99" s="328"/>
      <c r="L99" s="328"/>
      <c r="M99" s="328"/>
      <c r="N99" s="328"/>
      <c r="O99" s="366"/>
      <c r="P99" s="366"/>
    </row>
    <row r="100" spans="1:16" x14ac:dyDescent="0.25">
      <c r="A100" s="339"/>
      <c r="B100" s="340"/>
      <c r="C100" s="341"/>
      <c r="D100" s="342"/>
      <c r="E100" s="343"/>
      <c r="F100" s="341"/>
      <c r="G100" s="342"/>
      <c r="H100" s="343"/>
      <c r="I100" s="344"/>
      <c r="J100" s="342"/>
      <c r="K100" s="328"/>
      <c r="L100" s="328"/>
      <c r="M100" s="328"/>
      <c r="N100" s="328"/>
      <c r="O100" s="366"/>
      <c r="P100" s="366"/>
    </row>
    <row r="101" spans="1:16" x14ac:dyDescent="0.25">
      <c r="A101" s="339"/>
      <c r="B101" s="340"/>
      <c r="C101" s="341"/>
      <c r="D101" s="342"/>
      <c r="E101" s="343"/>
      <c r="F101" s="341"/>
      <c r="G101" s="342"/>
      <c r="H101" s="343"/>
      <c r="I101" s="344"/>
      <c r="J101" s="342"/>
      <c r="K101" s="328"/>
      <c r="L101" s="328"/>
      <c r="M101" s="328"/>
      <c r="N101" s="328"/>
      <c r="O101" s="366"/>
      <c r="P101" s="366"/>
    </row>
    <row r="102" spans="1:16" x14ac:dyDescent="0.25">
      <c r="A102" s="339"/>
      <c r="B102" s="340"/>
      <c r="C102" s="341"/>
      <c r="D102" s="342"/>
      <c r="E102" s="343"/>
      <c r="F102" s="341"/>
      <c r="G102" s="342"/>
      <c r="H102" s="343"/>
      <c r="I102" s="344"/>
      <c r="J102" s="342"/>
      <c r="K102" s="328"/>
      <c r="L102" s="328"/>
      <c r="M102" s="328"/>
      <c r="N102" s="328"/>
      <c r="O102" s="366"/>
      <c r="P102" s="366"/>
    </row>
    <row r="103" spans="1:16" x14ac:dyDescent="0.25">
      <c r="A103" s="339"/>
      <c r="B103" s="340"/>
      <c r="C103" s="341"/>
      <c r="D103" s="342"/>
      <c r="E103" s="343"/>
      <c r="F103" s="341"/>
      <c r="G103" s="342"/>
      <c r="H103" s="343"/>
      <c r="I103" s="344"/>
      <c r="J103" s="342"/>
      <c r="K103" s="328"/>
      <c r="L103" s="328"/>
      <c r="M103" s="328"/>
      <c r="N103" s="328"/>
      <c r="O103" s="366"/>
      <c r="P103" s="366"/>
    </row>
    <row r="104" spans="1:16" x14ac:dyDescent="0.25">
      <c r="A104" s="339"/>
      <c r="B104" s="340"/>
      <c r="C104" s="341"/>
      <c r="D104" s="342"/>
      <c r="E104" s="343"/>
      <c r="F104" s="341"/>
      <c r="G104" s="342"/>
      <c r="H104" s="343"/>
      <c r="I104" s="344"/>
      <c r="J104" s="342"/>
      <c r="K104" s="328"/>
      <c r="L104" s="328"/>
      <c r="M104" s="328"/>
      <c r="N104" s="328"/>
      <c r="O104" s="366"/>
      <c r="P104" s="366"/>
    </row>
    <row r="105" spans="1:16" x14ac:dyDescent="0.25">
      <c r="A105" s="339"/>
      <c r="B105" s="340"/>
      <c r="C105" s="341"/>
      <c r="D105" s="342"/>
      <c r="E105" s="343"/>
      <c r="F105" s="341"/>
      <c r="G105" s="342"/>
      <c r="H105" s="343"/>
      <c r="I105" s="344"/>
      <c r="J105" s="342"/>
      <c r="K105" s="328"/>
      <c r="L105" s="328"/>
      <c r="M105" s="328"/>
      <c r="N105" s="328"/>
      <c r="O105" s="366"/>
      <c r="P105" s="366"/>
    </row>
    <row r="106" spans="1:16" x14ac:dyDescent="0.25">
      <c r="A106" s="339"/>
      <c r="B106" s="340"/>
      <c r="C106" s="341"/>
      <c r="D106" s="342"/>
      <c r="E106" s="343"/>
      <c r="F106" s="341"/>
      <c r="G106" s="342"/>
      <c r="H106" s="343"/>
      <c r="I106" s="344"/>
      <c r="J106" s="342"/>
      <c r="K106" s="328"/>
      <c r="L106" s="328"/>
      <c r="M106" s="328"/>
      <c r="N106" s="328"/>
      <c r="O106" s="366"/>
      <c r="P106" s="366"/>
    </row>
    <row r="107" spans="1:16" x14ac:dyDescent="0.25">
      <c r="A107" s="339"/>
      <c r="B107" s="340"/>
      <c r="C107" s="341"/>
      <c r="D107" s="342"/>
      <c r="E107" s="343"/>
      <c r="F107" s="341"/>
      <c r="G107" s="342"/>
      <c r="H107" s="343"/>
      <c r="I107" s="344"/>
      <c r="J107" s="342"/>
      <c r="K107" s="328"/>
      <c r="L107" s="328"/>
      <c r="M107" s="328"/>
      <c r="N107" s="328"/>
      <c r="O107" s="366"/>
      <c r="P107" s="366"/>
    </row>
    <row r="108" spans="1:16" x14ac:dyDescent="0.25">
      <c r="A108" s="339"/>
      <c r="B108" s="340"/>
      <c r="C108" s="341"/>
      <c r="D108" s="342"/>
      <c r="E108" s="343"/>
      <c r="F108" s="341"/>
      <c r="G108" s="342"/>
      <c r="H108" s="343"/>
      <c r="I108" s="344"/>
      <c r="J108" s="342"/>
      <c r="K108" s="328"/>
      <c r="L108" s="328"/>
      <c r="M108" s="328"/>
      <c r="N108" s="328"/>
      <c r="O108" s="366"/>
      <c r="P108" s="366"/>
    </row>
    <row r="109" spans="1:16" x14ac:dyDescent="0.25">
      <c r="A109" s="339"/>
      <c r="B109" s="340"/>
      <c r="C109" s="341"/>
      <c r="D109" s="342"/>
      <c r="E109" s="343"/>
      <c r="F109" s="341"/>
      <c r="G109" s="342"/>
      <c r="H109" s="343"/>
      <c r="I109" s="344"/>
      <c r="J109" s="342"/>
      <c r="K109" s="328"/>
      <c r="L109" s="328"/>
      <c r="M109" s="328"/>
      <c r="N109" s="328"/>
      <c r="O109" s="366"/>
      <c r="P109" s="366"/>
    </row>
    <row r="110" spans="1:16" x14ac:dyDescent="0.25">
      <c r="A110" s="339"/>
      <c r="B110" s="340"/>
      <c r="C110" s="341"/>
      <c r="D110" s="342"/>
      <c r="E110" s="343"/>
      <c r="F110" s="341"/>
      <c r="G110" s="342"/>
      <c r="H110" s="343"/>
      <c r="I110" s="344"/>
      <c r="J110" s="342"/>
      <c r="K110" s="328"/>
      <c r="L110" s="328"/>
      <c r="M110" s="328"/>
      <c r="N110" s="328"/>
      <c r="O110" s="366"/>
      <c r="P110" s="366"/>
    </row>
    <row r="111" spans="1:16" x14ac:dyDescent="0.25">
      <c r="A111" s="339"/>
      <c r="B111" s="340"/>
      <c r="C111" s="341"/>
      <c r="D111" s="342"/>
      <c r="E111" s="343"/>
      <c r="F111" s="341"/>
      <c r="G111" s="342"/>
      <c r="H111" s="343"/>
      <c r="I111" s="344"/>
      <c r="J111" s="342"/>
      <c r="K111" s="328"/>
      <c r="L111" s="328"/>
      <c r="M111" s="328"/>
      <c r="N111" s="328"/>
      <c r="O111" s="366"/>
      <c r="P111" s="366"/>
    </row>
    <row r="112" spans="1:16" x14ac:dyDescent="0.25">
      <c r="A112" s="339"/>
      <c r="B112" s="340"/>
      <c r="C112" s="341"/>
      <c r="D112" s="342"/>
      <c r="E112" s="343"/>
      <c r="F112" s="341"/>
      <c r="G112" s="342"/>
      <c r="H112" s="343"/>
      <c r="I112" s="344"/>
      <c r="J112" s="342"/>
      <c r="K112" s="328"/>
      <c r="L112" s="328"/>
      <c r="M112" s="328"/>
      <c r="N112" s="328"/>
      <c r="O112" s="366"/>
      <c r="P112" s="366"/>
    </row>
    <row r="113" spans="1:16" x14ac:dyDescent="0.25">
      <c r="A113" s="339"/>
      <c r="B113" s="340"/>
      <c r="C113" s="341"/>
      <c r="D113" s="342"/>
      <c r="E113" s="343"/>
      <c r="F113" s="341"/>
      <c r="G113" s="342"/>
      <c r="H113" s="343"/>
      <c r="I113" s="344"/>
      <c r="J113" s="342"/>
      <c r="K113" s="328"/>
      <c r="L113" s="328"/>
      <c r="M113" s="328"/>
      <c r="N113" s="328"/>
      <c r="O113" s="366"/>
      <c r="P113" s="366"/>
    </row>
    <row r="114" spans="1:16" x14ac:dyDescent="0.25">
      <c r="A114" s="339"/>
      <c r="B114" s="340"/>
      <c r="C114" s="341"/>
      <c r="D114" s="342"/>
      <c r="E114" s="343"/>
      <c r="F114" s="341"/>
      <c r="G114" s="342"/>
      <c r="H114" s="343"/>
      <c r="I114" s="344"/>
      <c r="J114" s="342"/>
      <c r="K114" s="328"/>
      <c r="L114" s="328"/>
      <c r="M114" s="328"/>
      <c r="N114" s="328"/>
      <c r="O114" s="366"/>
      <c r="P114" s="366"/>
    </row>
    <row r="115" spans="1:16" x14ac:dyDescent="0.25">
      <c r="A115" s="339"/>
      <c r="B115" s="340"/>
      <c r="C115" s="341"/>
      <c r="D115" s="342"/>
      <c r="E115" s="343"/>
      <c r="F115" s="341"/>
      <c r="G115" s="342"/>
      <c r="H115" s="343"/>
      <c r="I115" s="344"/>
      <c r="J115" s="342"/>
      <c r="K115" s="328"/>
      <c r="L115" s="328"/>
      <c r="M115" s="328"/>
      <c r="N115" s="328"/>
      <c r="O115" s="366"/>
      <c r="P115" s="366"/>
    </row>
    <row r="116" spans="1:16" x14ac:dyDescent="0.25">
      <c r="A116" s="339"/>
      <c r="B116" s="340"/>
      <c r="C116" s="341"/>
      <c r="D116" s="342"/>
      <c r="E116" s="343"/>
      <c r="F116" s="341"/>
      <c r="G116" s="342"/>
      <c r="H116" s="343"/>
      <c r="I116" s="344"/>
      <c r="J116" s="342"/>
      <c r="K116" s="328"/>
      <c r="L116" s="328"/>
      <c r="M116" s="328"/>
      <c r="N116" s="328"/>
      <c r="O116" s="366"/>
      <c r="P116" s="366"/>
    </row>
    <row r="117" spans="1:16" x14ac:dyDescent="0.25">
      <c r="A117" s="339"/>
      <c r="B117" s="340"/>
      <c r="C117" s="341"/>
      <c r="D117" s="342"/>
      <c r="E117" s="343"/>
      <c r="F117" s="341"/>
      <c r="G117" s="342"/>
      <c r="H117" s="343"/>
      <c r="I117" s="344"/>
      <c r="J117" s="342"/>
      <c r="K117" s="328"/>
      <c r="L117" s="328"/>
      <c r="M117" s="328"/>
      <c r="N117" s="328"/>
      <c r="O117" s="366"/>
      <c r="P117" s="366"/>
    </row>
    <row r="118" spans="1:16" x14ac:dyDescent="0.25">
      <c r="A118" s="339"/>
      <c r="B118" s="340"/>
      <c r="C118" s="341"/>
      <c r="D118" s="342"/>
      <c r="E118" s="343"/>
      <c r="F118" s="341"/>
      <c r="G118" s="342"/>
      <c r="H118" s="343"/>
      <c r="I118" s="344"/>
      <c r="J118" s="342"/>
      <c r="K118" s="328"/>
      <c r="L118" s="328"/>
      <c r="M118" s="328"/>
      <c r="N118" s="328"/>
      <c r="O118" s="366"/>
      <c r="P118" s="366"/>
    </row>
    <row r="119" spans="1:16" x14ac:dyDescent="0.25">
      <c r="A119" s="339"/>
      <c r="B119" s="340"/>
      <c r="C119" s="341"/>
      <c r="D119" s="342"/>
      <c r="E119" s="343"/>
      <c r="F119" s="341"/>
      <c r="G119" s="342"/>
      <c r="H119" s="343"/>
      <c r="I119" s="344"/>
      <c r="J119" s="342"/>
      <c r="K119" s="328"/>
      <c r="L119" s="328"/>
      <c r="M119" s="328"/>
      <c r="N119" s="328"/>
      <c r="O119" s="366"/>
      <c r="P119" s="366"/>
    </row>
    <row r="120" spans="1:16" x14ac:dyDescent="0.25">
      <c r="A120" s="339"/>
      <c r="B120" s="340"/>
      <c r="C120" s="341"/>
      <c r="D120" s="342"/>
      <c r="E120" s="343"/>
      <c r="F120" s="341"/>
      <c r="G120" s="342"/>
      <c r="H120" s="343"/>
      <c r="I120" s="344"/>
      <c r="J120" s="342"/>
      <c r="K120" s="328"/>
      <c r="L120" s="328"/>
      <c r="M120" s="328"/>
      <c r="N120" s="328"/>
      <c r="O120" s="366"/>
      <c r="P120" s="366"/>
    </row>
    <row r="121" spans="1:16" x14ac:dyDescent="0.25">
      <c r="A121" s="339"/>
      <c r="B121" s="340"/>
      <c r="C121" s="341"/>
      <c r="D121" s="342"/>
      <c r="E121" s="343"/>
      <c r="F121" s="341"/>
      <c r="G121" s="342"/>
      <c r="H121" s="343"/>
      <c r="I121" s="344"/>
      <c r="J121" s="342"/>
      <c r="K121" s="328"/>
      <c r="L121" s="328"/>
      <c r="M121" s="328"/>
      <c r="N121" s="328"/>
      <c r="O121" s="366"/>
      <c r="P121" s="366"/>
    </row>
    <row r="122" spans="1:16" x14ac:dyDescent="0.25">
      <c r="A122" s="339"/>
      <c r="B122" s="340"/>
      <c r="C122" s="341"/>
      <c r="D122" s="342"/>
      <c r="E122" s="343"/>
      <c r="F122" s="341"/>
      <c r="G122" s="342"/>
      <c r="H122" s="343"/>
      <c r="I122" s="344"/>
      <c r="J122" s="342"/>
      <c r="K122" s="328"/>
      <c r="L122" s="328"/>
      <c r="M122" s="328"/>
      <c r="N122" s="328"/>
      <c r="O122" s="366"/>
      <c r="P122" s="366"/>
    </row>
    <row r="123" spans="1:16" x14ac:dyDescent="0.25">
      <c r="A123" s="339"/>
      <c r="B123" s="340"/>
      <c r="C123" s="341"/>
      <c r="D123" s="342"/>
      <c r="E123" s="343"/>
      <c r="F123" s="341"/>
      <c r="G123" s="342"/>
      <c r="H123" s="343"/>
      <c r="I123" s="344"/>
      <c r="J123" s="342"/>
      <c r="K123" s="328"/>
      <c r="L123" s="328"/>
      <c r="M123" s="328"/>
      <c r="N123" s="328"/>
      <c r="O123" s="366"/>
      <c r="P123" s="366"/>
    </row>
    <row r="124" spans="1:16" x14ac:dyDescent="0.25">
      <c r="A124" s="339"/>
      <c r="B124" s="340"/>
      <c r="C124" s="341"/>
      <c r="D124" s="342"/>
      <c r="E124" s="343"/>
      <c r="F124" s="341"/>
      <c r="G124" s="342"/>
      <c r="H124" s="343"/>
      <c r="I124" s="344"/>
      <c r="J124" s="342"/>
      <c r="K124" s="328"/>
      <c r="L124" s="328"/>
      <c r="M124" s="328"/>
      <c r="N124" s="328"/>
      <c r="O124" s="366"/>
      <c r="P124" s="366"/>
    </row>
    <row r="125" spans="1:16" x14ac:dyDescent="0.25">
      <c r="A125" s="339"/>
      <c r="B125" s="340"/>
      <c r="C125" s="341"/>
      <c r="D125" s="342"/>
      <c r="E125" s="343"/>
      <c r="F125" s="341"/>
      <c r="G125" s="342"/>
      <c r="H125" s="343"/>
      <c r="I125" s="344"/>
      <c r="J125" s="342"/>
      <c r="K125" s="328"/>
      <c r="L125" s="328"/>
      <c r="M125" s="328"/>
      <c r="N125" s="328"/>
      <c r="O125" s="366"/>
      <c r="P125" s="366"/>
    </row>
    <row r="126" spans="1:16" x14ac:dyDescent="0.25">
      <c r="A126" s="339"/>
      <c r="B126" s="340"/>
      <c r="C126" s="341"/>
      <c r="D126" s="342"/>
      <c r="E126" s="343"/>
      <c r="F126" s="341"/>
      <c r="G126" s="342"/>
      <c r="H126" s="343"/>
      <c r="I126" s="344"/>
      <c r="J126" s="342"/>
      <c r="K126" s="328"/>
      <c r="L126" s="328"/>
      <c r="M126" s="328"/>
      <c r="N126" s="328"/>
      <c r="O126" s="366"/>
      <c r="P126" s="366"/>
    </row>
    <row r="127" spans="1:16" x14ac:dyDescent="0.25">
      <c r="A127" s="339"/>
      <c r="B127" s="340"/>
      <c r="C127" s="341"/>
      <c r="D127" s="342"/>
      <c r="E127" s="343"/>
      <c r="F127" s="341"/>
      <c r="G127" s="342"/>
      <c r="H127" s="343"/>
      <c r="I127" s="344"/>
      <c r="J127" s="342"/>
      <c r="K127" s="328"/>
      <c r="L127" s="328"/>
      <c r="M127" s="328"/>
      <c r="N127" s="328"/>
      <c r="O127" s="366"/>
      <c r="P127" s="366"/>
    </row>
    <row r="128" spans="1:16" x14ac:dyDescent="0.25">
      <c r="A128" s="339"/>
      <c r="B128" s="340"/>
      <c r="C128" s="341"/>
      <c r="D128" s="342"/>
      <c r="E128" s="343"/>
      <c r="F128" s="341"/>
      <c r="G128" s="342"/>
      <c r="H128" s="343"/>
      <c r="I128" s="344"/>
      <c r="J128" s="342"/>
      <c r="K128" s="328"/>
      <c r="L128" s="328"/>
      <c r="M128" s="328"/>
      <c r="N128" s="328"/>
      <c r="O128" s="366"/>
      <c r="P128" s="366"/>
    </row>
    <row r="129" spans="1:16" x14ac:dyDescent="0.25">
      <c r="A129" s="339"/>
      <c r="B129" s="340"/>
      <c r="C129" s="341"/>
      <c r="D129" s="342"/>
      <c r="E129" s="343"/>
      <c r="F129" s="341"/>
      <c r="G129" s="342"/>
      <c r="H129" s="343"/>
      <c r="I129" s="344"/>
      <c r="J129" s="342"/>
      <c r="K129" s="328"/>
      <c r="L129" s="328"/>
      <c r="M129" s="328"/>
      <c r="N129" s="328"/>
      <c r="O129" s="366"/>
      <c r="P129" s="366"/>
    </row>
    <row r="130" spans="1:16" x14ac:dyDescent="0.25">
      <c r="A130" s="339"/>
      <c r="B130" s="340"/>
      <c r="C130" s="341"/>
      <c r="D130" s="342"/>
      <c r="E130" s="343"/>
      <c r="F130" s="341"/>
      <c r="G130" s="342"/>
      <c r="H130" s="343"/>
      <c r="I130" s="344"/>
      <c r="J130" s="342"/>
      <c r="K130" s="328"/>
      <c r="L130" s="328"/>
      <c r="M130" s="328"/>
      <c r="N130" s="328"/>
      <c r="O130" s="366"/>
      <c r="P130" s="366"/>
    </row>
    <row r="131" spans="1:16" x14ac:dyDescent="0.25">
      <c r="A131" s="339"/>
      <c r="B131" s="340"/>
      <c r="C131" s="341"/>
      <c r="D131" s="342"/>
      <c r="E131" s="343"/>
      <c r="F131" s="341"/>
      <c r="G131" s="342"/>
      <c r="H131" s="343"/>
      <c r="I131" s="344"/>
      <c r="J131" s="342"/>
      <c r="K131" s="328"/>
      <c r="L131" s="328"/>
      <c r="M131" s="328"/>
      <c r="N131" s="328"/>
      <c r="O131" s="366"/>
      <c r="P131" s="366"/>
    </row>
    <row r="132" spans="1:16" x14ac:dyDescent="0.25">
      <c r="A132" s="339"/>
      <c r="B132" s="340"/>
      <c r="C132" s="341"/>
      <c r="D132" s="342"/>
      <c r="E132" s="343"/>
      <c r="F132" s="341"/>
      <c r="G132" s="342"/>
      <c r="H132" s="343"/>
      <c r="I132" s="344"/>
      <c r="J132" s="342"/>
      <c r="K132" s="328"/>
      <c r="L132" s="328"/>
      <c r="M132" s="328"/>
      <c r="N132" s="328"/>
      <c r="O132" s="366"/>
      <c r="P132" s="366"/>
    </row>
    <row r="133" spans="1:16" x14ac:dyDescent="0.25">
      <c r="A133" s="339"/>
      <c r="B133" s="340"/>
      <c r="C133" s="341"/>
      <c r="D133" s="342"/>
      <c r="E133" s="343"/>
      <c r="F133" s="341"/>
      <c r="G133" s="342"/>
      <c r="H133" s="343"/>
      <c r="I133" s="344"/>
      <c r="J133" s="342"/>
      <c r="K133" s="328"/>
      <c r="L133" s="328"/>
      <c r="M133" s="328"/>
      <c r="N133" s="328"/>
      <c r="O133" s="366"/>
      <c r="P133" s="366"/>
    </row>
    <row r="134" spans="1:16" x14ac:dyDescent="0.25">
      <c r="A134" s="339"/>
      <c r="B134" s="340"/>
      <c r="C134" s="341"/>
      <c r="D134" s="342"/>
      <c r="E134" s="343"/>
      <c r="F134" s="341"/>
      <c r="G134" s="342"/>
      <c r="H134" s="343"/>
      <c r="I134" s="344"/>
      <c r="J134" s="342"/>
      <c r="K134" s="328"/>
      <c r="L134" s="328"/>
      <c r="M134" s="328"/>
      <c r="N134" s="328"/>
      <c r="O134" s="366"/>
      <c r="P134" s="366"/>
    </row>
    <row r="135" spans="1:16" x14ac:dyDescent="0.25">
      <c r="A135" s="339"/>
      <c r="B135" s="340"/>
      <c r="C135" s="341"/>
      <c r="D135" s="342"/>
      <c r="E135" s="343"/>
      <c r="F135" s="341"/>
      <c r="G135" s="342"/>
      <c r="H135" s="343"/>
      <c r="I135" s="344"/>
      <c r="J135" s="342"/>
      <c r="K135" s="328"/>
      <c r="L135" s="328"/>
      <c r="M135" s="328"/>
      <c r="N135" s="328"/>
      <c r="O135" s="366"/>
      <c r="P135" s="366"/>
    </row>
    <row r="136" spans="1:16" x14ac:dyDescent="0.25">
      <c r="A136" s="339"/>
      <c r="B136" s="340"/>
      <c r="C136" s="341"/>
      <c r="D136" s="342"/>
      <c r="E136" s="343"/>
      <c r="F136" s="341"/>
      <c r="G136" s="342"/>
      <c r="H136" s="343"/>
      <c r="I136" s="344"/>
      <c r="J136" s="342"/>
      <c r="K136" s="328"/>
      <c r="L136" s="328"/>
      <c r="M136" s="328"/>
      <c r="N136" s="328"/>
      <c r="O136" s="366"/>
      <c r="P136" s="366"/>
    </row>
    <row r="137" spans="1:16" x14ac:dyDescent="0.25">
      <c r="A137" s="339"/>
      <c r="B137" s="340"/>
      <c r="C137" s="341"/>
      <c r="D137" s="342"/>
      <c r="E137" s="343"/>
      <c r="F137" s="341"/>
      <c r="G137" s="342"/>
      <c r="H137" s="343"/>
      <c r="I137" s="344"/>
      <c r="J137" s="342"/>
      <c r="K137" s="328"/>
      <c r="L137" s="328"/>
      <c r="M137" s="328"/>
      <c r="N137" s="328"/>
      <c r="O137" s="366"/>
      <c r="P137" s="366"/>
    </row>
    <row r="138" spans="1:16" x14ac:dyDescent="0.25">
      <c r="A138" s="339"/>
      <c r="B138" s="340"/>
      <c r="C138" s="341"/>
      <c r="D138" s="342"/>
      <c r="E138" s="343"/>
      <c r="F138" s="341"/>
      <c r="G138" s="342"/>
      <c r="H138" s="343"/>
      <c r="I138" s="344"/>
      <c r="J138" s="342"/>
      <c r="K138" s="328"/>
      <c r="L138" s="328"/>
      <c r="M138" s="328"/>
      <c r="N138" s="328"/>
      <c r="O138" s="366"/>
      <c r="P138" s="366"/>
    </row>
    <row r="139" spans="1:16" x14ac:dyDescent="0.25">
      <c r="A139" s="339"/>
      <c r="B139" s="340"/>
      <c r="C139" s="341"/>
      <c r="D139" s="342"/>
      <c r="E139" s="343"/>
      <c r="F139" s="341"/>
      <c r="G139" s="342"/>
      <c r="H139" s="343"/>
      <c r="I139" s="344"/>
      <c r="J139" s="342"/>
      <c r="K139" s="328"/>
      <c r="L139" s="328"/>
      <c r="M139" s="328"/>
      <c r="N139" s="328"/>
      <c r="O139" s="366"/>
      <c r="P139" s="366"/>
    </row>
    <row r="140" spans="1:16" x14ac:dyDescent="0.25">
      <c r="A140" s="339"/>
      <c r="B140" s="340"/>
      <c r="C140" s="341"/>
      <c r="D140" s="342"/>
      <c r="E140" s="343"/>
      <c r="F140" s="341"/>
      <c r="G140" s="342"/>
      <c r="H140" s="343"/>
      <c r="I140" s="344"/>
      <c r="J140" s="342"/>
      <c r="K140" s="328"/>
      <c r="L140" s="328"/>
      <c r="M140" s="328"/>
      <c r="N140" s="328"/>
      <c r="O140" s="366"/>
      <c r="P140" s="366"/>
    </row>
    <row r="141" spans="1:16" x14ac:dyDescent="0.25">
      <c r="A141" s="339"/>
      <c r="B141" s="340"/>
      <c r="C141" s="341"/>
      <c r="D141" s="342"/>
      <c r="E141" s="343"/>
      <c r="F141" s="341"/>
      <c r="G141" s="342"/>
      <c r="H141" s="343"/>
      <c r="I141" s="344"/>
      <c r="J141" s="342"/>
      <c r="K141" s="328"/>
      <c r="L141" s="328"/>
      <c r="M141" s="328"/>
      <c r="N141" s="328"/>
      <c r="O141" s="366"/>
      <c r="P141" s="366"/>
    </row>
    <row r="142" spans="1:16" x14ac:dyDescent="0.25">
      <c r="A142" s="339"/>
      <c r="B142" s="340"/>
      <c r="C142" s="341"/>
      <c r="D142" s="342"/>
      <c r="E142" s="343"/>
      <c r="F142" s="341"/>
      <c r="G142" s="342"/>
      <c r="H142" s="343"/>
      <c r="I142" s="344"/>
      <c r="J142" s="342"/>
      <c r="K142" s="328"/>
      <c r="L142" s="328"/>
      <c r="M142" s="328"/>
      <c r="N142" s="328"/>
      <c r="O142" s="366"/>
      <c r="P142" s="366"/>
    </row>
    <row r="143" spans="1:16" x14ac:dyDescent="0.25">
      <c r="A143" s="339"/>
      <c r="B143" s="340"/>
      <c r="C143" s="341"/>
      <c r="D143" s="342"/>
      <c r="E143" s="343"/>
      <c r="F143" s="341"/>
      <c r="G143" s="342"/>
      <c r="H143" s="343"/>
      <c r="I143" s="344"/>
      <c r="J143" s="342"/>
      <c r="K143" s="328"/>
      <c r="L143" s="328"/>
      <c r="M143" s="328"/>
      <c r="N143" s="328"/>
      <c r="O143" s="366"/>
      <c r="P143" s="366"/>
    </row>
    <row r="144" spans="1:16" x14ac:dyDescent="0.25">
      <c r="A144" s="339"/>
      <c r="B144" s="340"/>
      <c r="C144" s="341"/>
      <c r="D144" s="342"/>
      <c r="E144" s="343"/>
      <c r="F144" s="341"/>
      <c r="G144" s="342"/>
      <c r="H144" s="343"/>
      <c r="I144" s="344"/>
      <c r="J144" s="342"/>
      <c r="K144" s="328"/>
      <c r="L144" s="328"/>
      <c r="M144" s="328"/>
      <c r="N144" s="328"/>
      <c r="O144" s="366"/>
      <c r="P144" s="366"/>
    </row>
    <row r="145" spans="1:16" x14ac:dyDescent="0.25">
      <c r="A145" s="339"/>
      <c r="B145" s="340"/>
      <c r="C145" s="341"/>
      <c r="D145" s="342"/>
      <c r="E145" s="343"/>
      <c r="F145" s="341"/>
      <c r="G145" s="342"/>
      <c r="H145" s="343"/>
      <c r="I145" s="344"/>
      <c r="J145" s="342"/>
      <c r="K145" s="328"/>
      <c r="L145" s="328"/>
      <c r="M145" s="328"/>
      <c r="N145" s="328"/>
      <c r="O145" s="366"/>
      <c r="P145" s="366"/>
    </row>
    <row r="146" spans="1:16" x14ac:dyDescent="0.25">
      <c r="A146" s="339"/>
      <c r="B146" s="340"/>
      <c r="C146" s="341"/>
      <c r="D146" s="342"/>
      <c r="E146" s="343"/>
      <c r="F146" s="341"/>
      <c r="G146" s="342"/>
      <c r="H146" s="343"/>
      <c r="I146" s="344"/>
      <c r="J146" s="342"/>
      <c r="K146" s="328"/>
      <c r="L146" s="328"/>
      <c r="M146" s="328"/>
      <c r="N146" s="328"/>
      <c r="O146" s="366"/>
      <c r="P146" s="366"/>
    </row>
    <row r="147" spans="1:16" x14ac:dyDescent="0.25">
      <c r="A147" s="339"/>
      <c r="B147" s="340"/>
      <c r="C147" s="341"/>
      <c r="D147" s="342"/>
      <c r="E147" s="343"/>
      <c r="F147" s="341"/>
      <c r="G147" s="342"/>
      <c r="H147" s="343"/>
      <c r="I147" s="344"/>
      <c r="J147" s="342"/>
      <c r="K147" s="328"/>
      <c r="L147" s="328"/>
      <c r="M147" s="328"/>
      <c r="N147" s="328"/>
      <c r="O147" s="366"/>
      <c r="P147" s="366"/>
    </row>
    <row r="148" spans="1:16" x14ac:dyDescent="0.25">
      <c r="A148" s="339"/>
      <c r="B148" s="340"/>
      <c r="C148" s="341"/>
      <c r="D148" s="342"/>
      <c r="E148" s="343"/>
      <c r="F148" s="341"/>
      <c r="G148" s="342"/>
      <c r="H148" s="343"/>
      <c r="I148" s="344"/>
      <c r="J148" s="342"/>
      <c r="K148" s="328"/>
      <c r="L148" s="328"/>
      <c r="M148" s="328"/>
      <c r="N148" s="328"/>
      <c r="O148" s="366"/>
      <c r="P148" s="366"/>
    </row>
    <row r="149" spans="1:16" x14ac:dyDescent="0.25">
      <c r="A149" s="339"/>
      <c r="B149" s="340"/>
      <c r="C149" s="341"/>
      <c r="D149" s="342"/>
      <c r="E149" s="343"/>
      <c r="F149" s="341"/>
      <c r="G149" s="342"/>
      <c r="H149" s="343"/>
      <c r="I149" s="344"/>
      <c r="J149" s="342"/>
      <c r="K149" s="328"/>
      <c r="L149" s="328"/>
      <c r="M149" s="328"/>
      <c r="N149" s="328"/>
      <c r="O149" s="366"/>
      <c r="P149" s="366"/>
    </row>
    <row r="150" spans="1:16" x14ac:dyDescent="0.25">
      <c r="A150" s="339"/>
      <c r="B150" s="340"/>
      <c r="C150" s="341"/>
      <c r="D150" s="342"/>
      <c r="E150" s="343"/>
      <c r="F150" s="341"/>
      <c r="G150" s="342"/>
      <c r="H150" s="343"/>
      <c r="I150" s="344"/>
      <c r="J150" s="342"/>
      <c r="K150" s="328"/>
      <c r="L150" s="328"/>
      <c r="M150" s="328"/>
      <c r="N150" s="328"/>
      <c r="O150" s="366"/>
      <c r="P150" s="366"/>
    </row>
    <row r="151" spans="1:16" x14ac:dyDescent="0.25">
      <c r="A151" s="339"/>
      <c r="B151" s="340"/>
      <c r="C151" s="341"/>
      <c r="D151" s="342"/>
      <c r="E151" s="343"/>
      <c r="F151" s="341"/>
      <c r="G151" s="342"/>
      <c r="H151" s="343"/>
      <c r="I151" s="344"/>
      <c r="J151" s="342"/>
      <c r="K151" s="328"/>
      <c r="L151" s="328"/>
      <c r="M151" s="328"/>
      <c r="N151" s="328"/>
      <c r="O151" s="366"/>
      <c r="P151" s="366"/>
    </row>
    <row r="152" spans="1:16" x14ac:dyDescent="0.25">
      <c r="A152" s="339"/>
      <c r="B152" s="340"/>
      <c r="C152" s="341"/>
      <c r="D152" s="342"/>
      <c r="E152" s="343"/>
      <c r="F152" s="341"/>
      <c r="G152" s="342"/>
      <c r="H152" s="343"/>
      <c r="I152" s="344"/>
      <c r="J152" s="342"/>
      <c r="K152" s="328"/>
      <c r="L152" s="328"/>
      <c r="M152" s="328"/>
      <c r="N152" s="328"/>
      <c r="O152" s="366"/>
      <c r="P152" s="366"/>
    </row>
    <row r="153" spans="1:16" x14ac:dyDescent="0.25">
      <c r="A153" s="339"/>
      <c r="B153" s="340"/>
      <c r="C153" s="341"/>
      <c r="D153" s="342"/>
      <c r="E153" s="343"/>
      <c r="F153" s="341"/>
      <c r="G153" s="342"/>
      <c r="H153" s="343"/>
      <c r="I153" s="344"/>
      <c r="J153" s="342"/>
      <c r="K153" s="328"/>
      <c r="L153" s="328"/>
      <c r="M153" s="328"/>
      <c r="N153" s="328"/>
      <c r="O153" s="366"/>
      <c r="P153" s="366"/>
    </row>
    <row r="154" spans="1:16" x14ac:dyDescent="0.25">
      <c r="A154" s="339"/>
      <c r="B154" s="340"/>
      <c r="C154" s="341"/>
      <c r="D154" s="342"/>
      <c r="E154" s="343"/>
      <c r="F154" s="341"/>
      <c r="G154" s="342"/>
      <c r="H154" s="343"/>
      <c r="I154" s="344"/>
      <c r="J154" s="342"/>
      <c r="K154" s="328"/>
      <c r="L154" s="328"/>
      <c r="M154" s="328"/>
      <c r="N154" s="328"/>
      <c r="O154" s="366"/>
      <c r="P154" s="366"/>
    </row>
    <row r="155" spans="1:16" x14ac:dyDescent="0.25">
      <c r="A155" s="339"/>
      <c r="B155" s="340"/>
      <c r="C155" s="341"/>
      <c r="D155" s="342"/>
      <c r="E155" s="343"/>
      <c r="F155" s="341"/>
      <c r="G155" s="342"/>
      <c r="H155" s="343"/>
      <c r="I155" s="344"/>
      <c r="J155" s="342"/>
      <c r="K155" s="328"/>
      <c r="L155" s="328"/>
      <c r="M155" s="328"/>
      <c r="N155" s="328"/>
      <c r="O155" s="366"/>
      <c r="P155" s="366"/>
    </row>
    <row r="156" spans="1:16" x14ac:dyDescent="0.25">
      <c r="A156" s="339"/>
      <c r="B156" s="340"/>
      <c r="C156" s="341"/>
      <c r="D156" s="342"/>
      <c r="E156" s="343"/>
      <c r="F156" s="341"/>
      <c r="G156" s="342"/>
      <c r="H156" s="343"/>
      <c r="I156" s="344"/>
      <c r="J156" s="342"/>
      <c r="K156" s="328"/>
      <c r="L156" s="328"/>
      <c r="M156" s="328"/>
      <c r="N156" s="328"/>
      <c r="O156" s="366"/>
      <c r="P156" s="366"/>
    </row>
    <row r="157" spans="1:16" x14ac:dyDescent="0.25">
      <c r="A157" s="339"/>
      <c r="B157" s="340"/>
      <c r="C157" s="341"/>
      <c r="D157" s="342"/>
      <c r="E157" s="343"/>
      <c r="F157" s="341"/>
      <c r="G157" s="342"/>
      <c r="H157" s="343"/>
      <c r="I157" s="344"/>
      <c r="J157" s="342"/>
      <c r="K157" s="328"/>
      <c r="L157" s="328"/>
      <c r="M157" s="328"/>
      <c r="N157" s="328"/>
      <c r="O157" s="366"/>
      <c r="P157" s="366"/>
    </row>
    <row r="158" spans="1:16" x14ac:dyDescent="0.25">
      <c r="A158" s="339"/>
      <c r="B158" s="340"/>
      <c r="C158" s="341"/>
      <c r="D158" s="342"/>
      <c r="E158" s="343"/>
      <c r="F158" s="341"/>
      <c r="G158" s="342"/>
      <c r="H158" s="343"/>
      <c r="I158" s="344"/>
      <c r="J158" s="342"/>
      <c r="K158" s="328"/>
      <c r="L158" s="328"/>
      <c r="M158" s="328"/>
      <c r="N158" s="328"/>
      <c r="O158" s="366"/>
      <c r="P158" s="366"/>
    </row>
    <row r="159" spans="1:16" x14ac:dyDescent="0.25">
      <c r="A159" s="339"/>
      <c r="B159" s="340"/>
      <c r="C159" s="341"/>
      <c r="D159" s="342"/>
      <c r="E159" s="343"/>
      <c r="F159" s="341"/>
      <c r="G159" s="342"/>
      <c r="H159" s="343"/>
      <c r="I159" s="344"/>
      <c r="J159" s="342"/>
      <c r="K159" s="328"/>
      <c r="L159" s="328"/>
      <c r="M159" s="328"/>
      <c r="N159" s="328"/>
      <c r="O159" s="366"/>
      <c r="P159" s="366"/>
    </row>
    <row r="160" spans="1:16" x14ac:dyDescent="0.25">
      <c r="A160" s="339"/>
      <c r="B160" s="340"/>
      <c r="C160" s="341"/>
      <c r="D160" s="342"/>
      <c r="E160" s="343"/>
      <c r="F160" s="341"/>
      <c r="G160" s="342"/>
      <c r="H160" s="343"/>
      <c r="I160" s="344"/>
      <c r="J160" s="342"/>
      <c r="K160" s="328"/>
      <c r="L160" s="328"/>
      <c r="M160" s="328"/>
      <c r="N160" s="328"/>
      <c r="O160" s="366"/>
      <c r="P160" s="366"/>
    </row>
    <row r="161" spans="1:16" x14ac:dyDescent="0.25">
      <c r="A161" s="339"/>
      <c r="B161" s="340"/>
      <c r="C161" s="341"/>
      <c r="D161" s="342"/>
      <c r="E161" s="343"/>
      <c r="F161" s="341"/>
      <c r="G161" s="342"/>
      <c r="H161" s="343"/>
      <c r="I161" s="344"/>
      <c r="J161" s="342"/>
      <c r="K161" s="328"/>
      <c r="L161" s="328"/>
      <c r="M161" s="328"/>
      <c r="N161" s="328"/>
      <c r="O161" s="366"/>
      <c r="P161" s="366"/>
    </row>
    <row r="162" spans="1:16" x14ac:dyDescent="0.25">
      <c r="A162" s="339"/>
      <c r="B162" s="340"/>
      <c r="C162" s="341"/>
      <c r="D162" s="342"/>
      <c r="E162" s="343"/>
      <c r="F162" s="341"/>
      <c r="G162" s="342"/>
      <c r="H162" s="343"/>
      <c r="I162" s="344"/>
      <c r="J162" s="342"/>
      <c r="K162" s="328"/>
      <c r="L162" s="328"/>
      <c r="M162" s="328"/>
      <c r="N162" s="328"/>
      <c r="O162" s="366"/>
      <c r="P162" s="366"/>
    </row>
    <row r="163" spans="1:16" x14ac:dyDescent="0.25">
      <c r="A163" s="339"/>
      <c r="B163" s="340"/>
      <c r="C163" s="341"/>
      <c r="D163" s="342"/>
      <c r="E163" s="343"/>
      <c r="F163" s="341"/>
      <c r="G163" s="342"/>
      <c r="H163" s="343"/>
      <c r="I163" s="344"/>
      <c r="J163" s="342"/>
      <c r="K163" s="328"/>
      <c r="L163" s="328"/>
      <c r="M163" s="328"/>
      <c r="N163" s="328"/>
      <c r="O163" s="366"/>
      <c r="P163" s="366"/>
    </row>
    <row r="164" spans="1:16" x14ac:dyDescent="0.25">
      <c r="A164" s="339"/>
      <c r="B164" s="340"/>
      <c r="C164" s="341"/>
      <c r="D164" s="342"/>
      <c r="E164" s="343"/>
      <c r="F164" s="341"/>
      <c r="G164" s="342"/>
      <c r="H164" s="343"/>
      <c r="I164" s="344"/>
      <c r="J164" s="342"/>
      <c r="K164" s="328"/>
      <c r="L164" s="328"/>
      <c r="M164" s="328"/>
      <c r="N164" s="328"/>
      <c r="O164" s="366"/>
      <c r="P164" s="366"/>
    </row>
    <row r="165" spans="1:16" x14ac:dyDescent="0.25">
      <c r="A165" s="339"/>
      <c r="B165" s="340"/>
      <c r="C165" s="341"/>
      <c r="D165" s="342"/>
      <c r="E165" s="343"/>
      <c r="F165" s="341"/>
      <c r="G165" s="342"/>
      <c r="H165" s="343"/>
      <c r="I165" s="344"/>
      <c r="J165" s="342"/>
      <c r="K165" s="328"/>
      <c r="L165" s="328"/>
      <c r="M165" s="328"/>
      <c r="N165" s="328"/>
      <c r="O165" s="366"/>
      <c r="P165" s="366"/>
    </row>
    <row r="166" spans="1:16" x14ac:dyDescent="0.25">
      <c r="A166" s="339"/>
      <c r="B166" s="340"/>
      <c r="C166" s="341"/>
      <c r="D166" s="342"/>
      <c r="E166" s="343"/>
      <c r="F166" s="341"/>
      <c r="G166" s="342"/>
      <c r="H166" s="343"/>
      <c r="I166" s="344"/>
      <c r="J166" s="342"/>
      <c r="K166" s="328"/>
      <c r="L166" s="328"/>
      <c r="M166" s="328"/>
      <c r="N166" s="328"/>
      <c r="O166" s="366"/>
      <c r="P166" s="366"/>
    </row>
    <row r="167" spans="1:16" x14ac:dyDescent="0.25">
      <c r="A167" s="339"/>
      <c r="B167" s="340"/>
      <c r="C167" s="341"/>
      <c r="D167" s="342"/>
      <c r="E167" s="343"/>
      <c r="F167" s="341"/>
      <c r="G167" s="342"/>
      <c r="H167" s="343"/>
      <c r="I167" s="344"/>
      <c r="J167" s="342"/>
      <c r="K167" s="328"/>
      <c r="L167" s="328"/>
      <c r="M167" s="328"/>
      <c r="N167" s="328"/>
      <c r="O167" s="366"/>
      <c r="P167" s="366"/>
    </row>
    <row r="168" spans="1:16" x14ac:dyDescent="0.25">
      <c r="A168" s="339"/>
      <c r="B168" s="340"/>
      <c r="C168" s="341"/>
      <c r="D168" s="342"/>
      <c r="E168" s="343"/>
      <c r="F168" s="341"/>
      <c r="G168" s="342"/>
      <c r="H168" s="343"/>
      <c r="I168" s="344"/>
      <c r="J168" s="342"/>
      <c r="K168" s="328"/>
      <c r="L168" s="328"/>
      <c r="M168" s="328"/>
      <c r="N168" s="328"/>
      <c r="O168" s="366"/>
      <c r="P168" s="366"/>
    </row>
    <row r="169" spans="1:16" x14ac:dyDescent="0.25">
      <c r="A169" s="339"/>
      <c r="B169" s="340"/>
      <c r="C169" s="341"/>
      <c r="D169" s="342"/>
      <c r="E169" s="343"/>
      <c r="F169" s="341"/>
      <c r="G169" s="342"/>
      <c r="H169" s="343"/>
      <c r="I169" s="344"/>
      <c r="J169" s="342"/>
      <c r="K169" s="328"/>
      <c r="L169" s="328"/>
      <c r="M169" s="328"/>
      <c r="N169" s="328"/>
      <c r="O169" s="366"/>
      <c r="P169" s="366"/>
    </row>
    <row r="170" spans="1:16" x14ac:dyDescent="0.25">
      <c r="A170" s="339"/>
      <c r="B170" s="340"/>
      <c r="C170" s="341"/>
      <c r="D170" s="342"/>
      <c r="E170" s="343"/>
      <c r="F170" s="341"/>
      <c r="G170" s="342"/>
      <c r="H170" s="343"/>
      <c r="I170" s="344"/>
      <c r="J170" s="342"/>
      <c r="K170" s="328"/>
      <c r="L170" s="328"/>
      <c r="M170" s="328"/>
      <c r="N170" s="328"/>
      <c r="O170" s="366"/>
      <c r="P170" s="366"/>
    </row>
    <row r="171" spans="1:16" x14ac:dyDescent="0.25">
      <c r="A171" s="339"/>
      <c r="B171" s="340"/>
      <c r="C171" s="341"/>
      <c r="D171" s="342"/>
      <c r="E171" s="343"/>
      <c r="F171" s="341"/>
      <c r="G171" s="342"/>
      <c r="H171" s="343"/>
      <c r="I171" s="344"/>
      <c r="J171" s="342"/>
      <c r="K171" s="328"/>
      <c r="L171" s="328"/>
      <c r="M171" s="328"/>
      <c r="N171" s="328"/>
      <c r="O171" s="366"/>
      <c r="P171" s="366"/>
    </row>
    <row r="172" spans="1:16" x14ac:dyDescent="0.25">
      <c r="A172" s="339"/>
      <c r="B172" s="340"/>
      <c r="C172" s="341"/>
      <c r="D172" s="342"/>
      <c r="E172" s="343"/>
      <c r="F172" s="341"/>
      <c r="G172" s="342"/>
      <c r="H172" s="343"/>
      <c r="I172" s="344"/>
      <c r="J172" s="342"/>
      <c r="K172" s="328"/>
      <c r="L172" s="328"/>
      <c r="M172" s="328"/>
      <c r="N172" s="328"/>
      <c r="O172" s="366"/>
      <c r="P172" s="366"/>
    </row>
    <row r="173" spans="1:16" x14ac:dyDescent="0.25">
      <c r="A173" s="339"/>
      <c r="B173" s="340"/>
      <c r="C173" s="341"/>
      <c r="D173" s="342"/>
      <c r="E173" s="343"/>
      <c r="F173" s="341"/>
      <c r="G173" s="342"/>
      <c r="H173" s="343"/>
      <c r="I173" s="344"/>
      <c r="J173" s="342"/>
      <c r="K173" s="328"/>
      <c r="L173" s="328"/>
      <c r="M173" s="328"/>
      <c r="N173" s="328"/>
      <c r="O173" s="366"/>
      <c r="P173" s="366"/>
    </row>
    <row r="174" spans="1:16" x14ac:dyDescent="0.25">
      <c r="A174" s="339"/>
      <c r="B174" s="340"/>
      <c r="C174" s="341"/>
      <c r="D174" s="342"/>
      <c r="E174" s="343"/>
      <c r="F174" s="341"/>
      <c r="G174" s="342"/>
      <c r="H174" s="343"/>
      <c r="I174" s="344"/>
      <c r="J174" s="342"/>
      <c r="K174" s="328"/>
      <c r="L174" s="328"/>
      <c r="M174" s="328"/>
      <c r="N174" s="328"/>
      <c r="O174" s="366"/>
      <c r="P174" s="366"/>
    </row>
    <row r="175" spans="1:16" x14ac:dyDescent="0.25">
      <c r="A175" s="339"/>
      <c r="B175" s="340"/>
      <c r="C175" s="341"/>
      <c r="D175" s="342"/>
      <c r="E175" s="343"/>
      <c r="F175" s="341"/>
      <c r="G175" s="342"/>
      <c r="H175" s="343"/>
      <c r="I175" s="344"/>
      <c r="J175" s="342"/>
      <c r="K175" s="328"/>
      <c r="L175" s="328"/>
      <c r="M175" s="328"/>
      <c r="N175" s="328"/>
      <c r="O175" s="366"/>
      <c r="P175" s="366"/>
    </row>
    <row r="176" spans="1:16" x14ac:dyDescent="0.25">
      <c r="A176" s="339"/>
      <c r="B176" s="340"/>
      <c r="C176" s="341"/>
      <c r="D176" s="342"/>
      <c r="E176" s="343"/>
      <c r="F176" s="341"/>
      <c r="G176" s="342"/>
      <c r="H176" s="343"/>
      <c r="I176" s="344"/>
      <c r="J176" s="342"/>
      <c r="K176" s="328"/>
      <c r="L176" s="328"/>
      <c r="M176" s="328"/>
      <c r="N176" s="328"/>
      <c r="O176" s="366"/>
      <c r="P176" s="366"/>
    </row>
    <row r="177" spans="1:16" x14ac:dyDescent="0.25">
      <c r="A177" s="339"/>
      <c r="B177" s="340"/>
      <c r="C177" s="341"/>
      <c r="D177" s="342"/>
      <c r="E177" s="343"/>
      <c r="F177" s="341"/>
      <c r="G177" s="342"/>
      <c r="H177" s="343"/>
      <c r="I177" s="344"/>
      <c r="J177" s="342"/>
      <c r="K177" s="328"/>
      <c r="L177" s="328"/>
      <c r="M177" s="328"/>
      <c r="N177" s="328"/>
      <c r="O177" s="366"/>
      <c r="P177" s="366"/>
    </row>
    <row r="178" spans="1:16" x14ac:dyDescent="0.25">
      <c r="A178" s="339"/>
      <c r="B178" s="340"/>
      <c r="C178" s="341"/>
      <c r="D178" s="342"/>
      <c r="E178" s="343"/>
      <c r="F178" s="341"/>
      <c r="G178" s="342"/>
      <c r="H178" s="343"/>
      <c r="I178" s="344"/>
      <c r="J178" s="342"/>
      <c r="K178" s="328"/>
      <c r="L178" s="328"/>
      <c r="M178" s="328"/>
      <c r="N178" s="328"/>
      <c r="O178" s="366"/>
      <c r="P178" s="366"/>
    </row>
    <row r="179" spans="1:16" x14ac:dyDescent="0.25">
      <c r="A179" s="339"/>
      <c r="B179" s="340"/>
      <c r="C179" s="341"/>
      <c r="D179" s="342"/>
      <c r="E179" s="343"/>
      <c r="F179" s="341"/>
      <c r="G179" s="342"/>
      <c r="H179" s="343"/>
      <c r="I179" s="344"/>
      <c r="J179" s="342"/>
      <c r="K179" s="328"/>
      <c r="L179" s="328"/>
      <c r="M179" s="328"/>
      <c r="N179" s="328"/>
      <c r="O179" s="366"/>
      <c r="P179" s="366"/>
    </row>
    <row r="180" spans="1:16" x14ac:dyDescent="0.25">
      <c r="A180" s="339"/>
      <c r="B180" s="340"/>
      <c r="C180" s="341"/>
      <c r="D180" s="342"/>
      <c r="E180" s="343"/>
      <c r="F180" s="341"/>
      <c r="G180" s="342"/>
      <c r="H180" s="343"/>
      <c r="I180" s="344"/>
      <c r="J180" s="342"/>
      <c r="K180" s="328"/>
      <c r="L180" s="328"/>
      <c r="M180" s="328"/>
      <c r="N180" s="328"/>
      <c r="O180" s="366"/>
      <c r="P180" s="366"/>
    </row>
    <row r="181" spans="1:16" x14ac:dyDescent="0.25">
      <c r="A181" s="339"/>
      <c r="B181" s="340"/>
      <c r="C181" s="341"/>
      <c r="D181" s="342"/>
      <c r="E181" s="343"/>
      <c r="F181" s="341"/>
      <c r="G181" s="342"/>
      <c r="H181" s="343"/>
      <c r="I181" s="344"/>
      <c r="J181" s="342"/>
      <c r="K181" s="328"/>
      <c r="L181" s="328"/>
      <c r="M181" s="328"/>
      <c r="N181" s="328"/>
      <c r="O181" s="366"/>
      <c r="P181" s="366"/>
    </row>
    <row r="182" spans="1:16" x14ac:dyDescent="0.25">
      <c r="A182" s="339"/>
      <c r="B182" s="340"/>
      <c r="C182" s="341"/>
      <c r="D182" s="342"/>
      <c r="E182" s="343"/>
      <c r="F182" s="341"/>
      <c r="G182" s="342"/>
      <c r="H182" s="343"/>
      <c r="I182" s="344"/>
      <c r="J182" s="342"/>
      <c r="K182" s="328"/>
      <c r="L182" s="328"/>
      <c r="M182" s="328"/>
      <c r="N182" s="328"/>
      <c r="O182" s="366"/>
      <c r="P182" s="366"/>
    </row>
    <row r="183" spans="1:16" x14ac:dyDescent="0.25">
      <c r="A183" s="339"/>
      <c r="B183" s="340"/>
      <c r="C183" s="341"/>
      <c r="D183" s="342"/>
      <c r="E183" s="343"/>
      <c r="F183" s="341"/>
      <c r="G183" s="342"/>
      <c r="H183" s="343"/>
      <c r="I183" s="344"/>
      <c r="J183" s="342"/>
      <c r="K183" s="328"/>
      <c r="L183" s="328"/>
      <c r="M183" s="328"/>
      <c r="N183" s="328"/>
      <c r="O183" s="366"/>
      <c r="P183" s="366"/>
    </row>
    <row r="184" spans="1:16" x14ac:dyDescent="0.25">
      <c r="A184" s="339"/>
      <c r="B184" s="340"/>
      <c r="C184" s="341"/>
      <c r="D184" s="342"/>
      <c r="E184" s="343"/>
      <c r="F184" s="341"/>
      <c r="G184" s="342"/>
      <c r="H184" s="343"/>
      <c r="I184" s="344"/>
      <c r="J184" s="342"/>
      <c r="K184" s="328"/>
      <c r="L184" s="328"/>
      <c r="M184" s="328"/>
      <c r="N184" s="328"/>
      <c r="O184" s="366"/>
      <c r="P184" s="366"/>
    </row>
    <row r="185" spans="1:16" x14ac:dyDescent="0.25">
      <c r="A185" s="339"/>
      <c r="B185" s="340"/>
      <c r="C185" s="341"/>
      <c r="D185" s="342"/>
      <c r="E185" s="343"/>
      <c r="F185" s="341"/>
      <c r="G185" s="342"/>
      <c r="H185" s="343"/>
      <c r="I185" s="344"/>
      <c r="J185" s="342"/>
      <c r="K185" s="328"/>
      <c r="L185" s="328"/>
      <c r="M185" s="328"/>
      <c r="N185" s="328"/>
      <c r="O185" s="366"/>
      <c r="P185" s="366"/>
    </row>
    <row r="186" spans="1:16" x14ac:dyDescent="0.25">
      <c r="A186" s="339"/>
      <c r="B186" s="340"/>
      <c r="C186" s="341"/>
      <c r="D186" s="342"/>
      <c r="E186" s="343"/>
      <c r="F186" s="341"/>
      <c r="G186" s="342"/>
      <c r="H186" s="343"/>
      <c r="I186" s="344"/>
      <c r="J186" s="342"/>
      <c r="K186" s="328"/>
      <c r="L186" s="328"/>
      <c r="M186" s="328"/>
      <c r="N186" s="328"/>
      <c r="O186" s="366"/>
      <c r="P186" s="366"/>
    </row>
    <row r="187" spans="1:16" x14ac:dyDescent="0.25">
      <c r="A187" s="339"/>
      <c r="B187" s="340"/>
      <c r="C187" s="341"/>
      <c r="D187" s="342"/>
      <c r="E187" s="343"/>
      <c r="F187" s="341"/>
      <c r="G187" s="342"/>
      <c r="H187" s="343"/>
      <c r="I187" s="344"/>
      <c r="J187" s="342"/>
      <c r="K187" s="328"/>
      <c r="L187" s="328"/>
      <c r="M187" s="328"/>
      <c r="N187" s="328"/>
      <c r="O187" s="366"/>
      <c r="P187" s="366"/>
    </row>
    <row r="188" spans="1:16" x14ac:dyDescent="0.25">
      <c r="A188" s="339"/>
      <c r="B188" s="340"/>
      <c r="C188" s="341"/>
      <c r="D188" s="342"/>
      <c r="E188" s="343"/>
      <c r="F188" s="341"/>
      <c r="G188" s="342"/>
      <c r="H188" s="343"/>
      <c r="I188" s="344"/>
      <c r="J188" s="342"/>
      <c r="K188" s="328"/>
      <c r="L188" s="328"/>
      <c r="M188" s="328"/>
      <c r="N188" s="328"/>
      <c r="O188" s="366"/>
      <c r="P188" s="366"/>
    </row>
    <row r="189" spans="1:16" x14ac:dyDescent="0.25">
      <c r="A189" s="339"/>
      <c r="B189" s="340"/>
      <c r="C189" s="341"/>
      <c r="D189" s="342"/>
      <c r="E189" s="343"/>
      <c r="F189" s="341"/>
      <c r="G189" s="342"/>
      <c r="H189" s="343"/>
      <c r="I189" s="344"/>
      <c r="J189" s="342"/>
      <c r="K189" s="328"/>
      <c r="L189" s="328"/>
      <c r="M189" s="328"/>
      <c r="N189" s="328"/>
      <c r="O189" s="366"/>
      <c r="P189" s="366"/>
    </row>
    <row r="190" spans="1:16" x14ac:dyDescent="0.25">
      <c r="A190" s="339"/>
      <c r="B190" s="340"/>
      <c r="C190" s="341"/>
      <c r="D190" s="342"/>
      <c r="E190" s="343"/>
      <c r="F190" s="341"/>
      <c r="G190" s="342"/>
      <c r="H190" s="343"/>
      <c r="I190" s="344"/>
      <c r="J190" s="342"/>
      <c r="K190" s="328"/>
      <c r="L190" s="328"/>
      <c r="M190" s="328"/>
      <c r="N190" s="328"/>
      <c r="O190" s="366"/>
      <c r="P190" s="366"/>
    </row>
    <row r="191" spans="1:16" x14ac:dyDescent="0.25">
      <c r="A191" s="339"/>
      <c r="B191" s="340"/>
      <c r="C191" s="341"/>
      <c r="D191" s="342"/>
      <c r="E191" s="343"/>
      <c r="F191" s="341"/>
      <c r="G191" s="342"/>
      <c r="H191" s="343"/>
      <c r="I191" s="344"/>
      <c r="J191" s="342"/>
      <c r="K191" s="328"/>
      <c r="L191" s="328"/>
      <c r="M191" s="328"/>
      <c r="N191" s="328"/>
      <c r="O191" s="366"/>
      <c r="P191" s="366"/>
    </row>
    <row r="192" spans="1:16" x14ac:dyDescent="0.25">
      <c r="A192" s="339"/>
      <c r="B192" s="340"/>
      <c r="C192" s="341"/>
      <c r="D192" s="342"/>
      <c r="E192" s="343"/>
      <c r="F192" s="341"/>
      <c r="G192" s="342"/>
      <c r="H192" s="343"/>
      <c r="I192" s="344"/>
      <c r="J192" s="342"/>
      <c r="K192" s="328"/>
      <c r="L192" s="328"/>
      <c r="M192" s="328"/>
      <c r="N192" s="328"/>
      <c r="O192" s="366"/>
      <c r="P192" s="366"/>
    </row>
    <row r="193" spans="1:16" x14ac:dyDescent="0.25">
      <c r="A193" s="339"/>
      <c r="B193" s="340"/>
      <c r="C193" s="341"/>
      <c r="D193" s="342"/>
      <c r="E193" s="343"/>
      <c r="F193" s="341"/>
      <c r="G193" s="342"/>
      <c r="H193" s="343"/>
      <c r="I193" s="344"/>
      <c r="J193" s="342"/>
      <c r="K193" s="328"/>
      <c r="L193" s="328"/>
      <c r="M193" s="328"/>
      <c r="N193" s="328"/>
      <c r="O193" s="366"/>
      <c r="P193" s="366"/>
    </row>
    <row r="194" spans="1:16" x14ac:dyDescent="0.25">
      <c r="A194" s="339"/>
      <c r="B194" s="340"/>
      <c r="C194" s="341"/>
      <c r="D194" s="342"/>
      <c r="E194" s="343"/>
      <c r="F194" s="341"/>
      <c r="G194" s="342"/>
      <c r="H194" s="343"/>
      <c r="I194" s="344"/>
      <c r="J194" s="342"/>
      <c r="K194" s="328"/>
      <c r="L194" s="328"/>
      <c r="M194" s="328"/>
      <c r="N194" s="328"/>
      <c r="O194" s="366"/>
      <c r="P194" s="366"/>
    </row>
    <row r="195" spans="1:16" x14ac:dyDescent="0.25">
      <c r="A195" s="339"/>
      <c r="B195" s="340"/>
      <c r="C195" s="341"/>
      <c r="D195" s="342"/>
      <c r="E195" s="343"/>
      <c r="F195" s="341"/>
      <c r="G195" s="342"/>
      <c r="H195" s="343"/>
      <c r="I195" s="344"/>
      <c r="J195" s="342"/>
      <c r="K195" s="328"/>
      <c r="L195" s="328"/>
      <c r="M195" s="328"/>
      <c r="N195" s="328"/>
      <c r="O195" s="366"/>
      <c r="P195" s="366"/>
    </row>
    <row r="196" spans="1:16" x14ac:dyDescent="0.25">
      <c r="A196" s="339"/>
      <c r="B196" s="340"/>
      <c r="C196" s="341"/>
      <c r="D196" s="342"/>
      <c r="E196" s="343"/>
      <c r="F196" s="341"/>
      <c r="G196" s="342"/>
      <c r="H196" s="343"/>
      <c r="I196" s="344"/>
      <c r="J196" s="342"/>
      <c r="K196" s="328"/>
      <c r="L196" s="328"/>
      <c r="M196" s="328"/>
      <c r="N196" s="328"/>
      <c r="O196" s="366"/>
      <c r="P196" s="366"/>
    </row>
    <row r="197" spans="1:16" x14ac:dyDescent="0.25">
      <c r="A197" s="339"/>
      <c r="B197" s="340"/>
      <c r="C197" s="341"/>
      <c r="D197" s="342"/>
      <c r="E197" s="343"/>
      <c r="F197" s="341"/>
      <c r="G197" s="342"/>
      <c r="H197" s="343"/>
      <c r="I197" s="344"/>
      <c r="J197" s="342"/>
      <c r="K197" s="328"/>
      <c r="L197" s="328"/>
      <c r="M197" s="328"/>
      <c r="N197" s="328"/>
      <c r="O197" s="366"/>
      <c r="P197" s="366"/>
    </row>
    <row r="198" spans="1:16" x14ac:dyDescent="0.25">
      <c r="A198" s="339"/>
      <c r="B198" s="340"/>
      <c r="C198" s="341"/>
      <c r="D198" s="342"/>
      <c r="E198" s="343"/>
      <c r="F198" s="341"/>
      <c r="G198" s="342"/>
      <c r="H198" s="343"/>
      <c r="I198" s="344"/>
      <c r="J198" s="342"/>
      <c r="K198" s="328"/>
      <c r="L198" s="328"/>
      <c r="M198" s="328"/>
      <c r="N198" s="328"/>
      <c r="O198" s="366"/>
      <c r="P198" s="366"/>
    </row>
    <row r="199" spans="1:16" x14ac:dyDescent="0.25">
      <c r="A199" s="339"/>
      <c r="B199" s="340"/>
      <c r="C199" s="341"/>
      <c r="D199" s="342"/>
      <c r="E199" s="343"/>
      <c r="F199" s="341"/>
      <c r="G199" s="342"/>
      <c r="H199" s="343"/>
      <c r="I199" s="344"/>
      <c r="J199" s="342"/>
      <c r="K199" s="328"/>
      <c r="L199" s="328"/>
      <c r="M199" s="328"/>
      <c r="N199" s="328"/>
      <c r="O199" s="366"/>
      <c r="P199" s="366"/>
    </row>
    <row r="200" spans="1:16" x14ac:dyDescent="0.25">
      <c r="A200" s="339"/>
      <c r="B200" s="340"/>
      <c r="C200" s="341"/>
      <c r="D200" s="342"/>
      <c r="E200" s="343"/>
      <c r="F200" s="341"/>
      <c r="G200" s="342"/>
      <c r="H200" s="343"/>
      <c r="I200" s="344"/>
      <c r="J200" s="342"/>
      <c r="K200" s="328"/>
      <c r="L200" s="328"/>
      <c r="M200" s="328"/>
      <c r="N200" s="328"/>
      <c r="O200" s="366"/>
      <c r="P200" s="366"/>
    </row>
    <row r="201" spans="1:16" x14ac:dyDescent="0.25">
      <c r="A201" s="339"/>
      <c r="B201" s="340"/>
      <c r="C201" s="341"/>
      <c r="D201" s="342"/>
      <c r="E201" s="343"/>
      <c r="F201" s="341"/>
      <c r="G201" s="342"/>
      <c r="H201" s="343"/>
      <c r="I201" s="344"/>
      <c r="J201" s="342"/>
      <c r="K201" s="328"/>
      <c r="L201" s="328"/>
      <c r="M201" s="328"/>
      <c r="N201" s="328"/>
      <c r="O201" s="366"/>
      <c r="P201" s="366"/>
    </row>
    <row r="202" spans="1:16" x14ac:dyDescent="0.25">
      <c r="A202" s="339"/>
      <c r="B202" s="340"/>
      <c r="C202" s="341"/>
      <c r="D202" s="342"/>
      <c r="E202" s="343"/>
      <c r="F202" s="341"/>
      <c r="G202" s="342"/>
      <c r="H202" s="343"/>
      <c r="I202" s="344"/>
      <c r="J202" s="342"/>
      <c r="K202" s="328"/>
      <c r="L202" s="328"/>
      <c r="M202" s="328"/>
      <c r="N202" s="328"/>
      <c r="O202" s="366"/>
      <c r="P202" s="366"/>
    </row>
    <row r="203" spans="1:16" x14ac:dyDescent="0.25">
      <c r="A203" s="339"/>
      <c r="B203" s="340"/>
      <c r="C203" s="341"/>
      <c r="D203" s="342"/>
      <c r="E203" s="343"/>
      <c r="F203" s="341"/>
      <c r="G203" s="342"/>
      <c r="H203" s="343"/>
      <c r="I203" s="344"/>
      <c r="J203" s="342"/>
      <c r="K203" s="328"/>
      <c r="L203" s="328"/>
      <c r="M203" s="328"/>
      <c r="N203" s="328"/>
      <c r="O203" s="366"/>
      <c r="P203" s="366"/>
    </row>
    <row r="204" spans="1:16" x14ac:dyDescent="0.25">
      <c r="A204" s="339"/>
      <c r="B204" s="340"/>
      <c r="C204" s="341"/>
      <c r="D204" s="342"/>
      <c r="E204" s="343"/>
      <c r="F204" s="341"/>
      <c r="G204" s="342"/>
      <c r="H204" s="343"/>
      <c r="I204" s="344"/>
      <c r="J204" s="342"/>
      <c r="K204" s="328"/>
      <c r="L204" s="328"/>
      <c r="M204" s="328"/>
      <c r="N204" s="328"/>
      <c r="O204" s="366"/>
      <c r="P204" s="366"/>
    </row>
    <row r="205" spans="1:16" x14ac:dyDescent="0.25">
      <c r="A205" s="339"/>
      <c r="B205" s="340"/>
      <c r="C205" s="341"/>
      <c r="D205" s="342"/>
      <c r="E205" s="343"/>
      <c r="F205" s="341"/>
      <c r="G205" s="342"/>
      <c r="H205" s="343"/>
      <c r="I205" s="344"/>
      <c r="J205" s="342"/>
      <c r="K205" s="328"/>
      <c r="L205" s="328"/>
      <c r="M205" s="328"/>
      <c r="N205" s="328"/>
      <c r="O205" s="366"/>
      <c r="P205" s="366"/>
    </row>
    <row r="206" spans="1:16" x14ac:dyDescent="0.25">
      <c r="A206" s="339"/>
      <c r="B206" s="340"/>
      <c r="C206" s="341"/>
      <c r="D206" s="342"/>
      <c r="E206" s="343"/>
      <c r="F206" s="341"/>
      <c r="G206" s="342"/>
      <c r="H206" s="343"/>
      <c r="I206" s="344"/>
      <c r="J206" s="342"/>
      <c r="K206" s="328"/>
      <c r="L206" s="328"/>
      <c r="M206" s="328"/>
      <c r="N206" s="328"/>
      <c r="O206" s="366"/>
      <c r="P206" s="366"/>
    </row>
    <row r="207" spans="1:16" x14ac:dyDescent="0.25">
      <c r="A207" s="339"/>
      <c r="B207" s="340"/>
      <c r="C207" s="341"/>
      <c r="D207" s="342"/>
      <c r="E207" s="343"/>
      <c r="F207" s="341"/>
      <c r="G207" s="342"/>
      <c r="H207" s="343"/>
      <c r="I207" s="344"/>
      <c r="J207" s="342"/>
      <c r="K207" s="328"/>
      <c r="L207" s="328"/>
      <c r="M207" s="328"/>
      <c r="N207" s="328"/>
      <c r="O207" s="366"/>
      <c r="P207" s="366"/>
    </row>
    <row r="208" spans="1:16" x14ac:dyDescent="0.25">
      <c r="A208" s="339"/>
      <c r="B208" s="340"/>
      <c r="C208" s="341"/>
      <c r="D208" s="342"/>
      <c r="E208" s="343"/>
      <c r="F208" s="341"/>
      <c r="G208" s="342"/>
      <c r="H208" s="343"/>
      <c r="I208" s="344"/>
      <c r="J208" s="342"/>
      <c r="K208" s="328"/>
      <c r="L208" s="328"/>
      <c r="M208" s="328"/>
      <c r="N208" s="328"/>
      <c r="O208" s="366"/>
      <c r="P208" s="366"/>
    </row>
    <row r="209" spans="1:16" x14ac:dyDescent="0.25">
      <c r="A209" s="339"/>
      <c r="B209" s="340"/>
      <c r="C209" s="341"/>
      <c r="D209" s="342"/>
      <c r="E209" s="343"/>
      <c r="F209" s="341"/>
      <c r="G209" s="342"/>
      <c r="H209" s="343"/>
      <c r="I209" s="344"/>
      <c r="J209" s="342"/>
      <c r="K209" s="328"/>
      <c r="L209" s="328"/>
      <c r="M209" s="328"/>
      <c r="N209" s="328"/>
      <c r="O209" s="366"/>
      <c r="P209" s="366"/>
    </row>
    <row r="210" spans="1:16" x14ac:dyDescent="0.25">
      <c r="A210" s="339"/>
      <c r="B210" s="340"/>
      <c r="C210" s="341"/>
      <c r="D210" s="342"/>
      <c r="E210" s="343"/>
      <c r="F210" s="341"/>
      <c r="G210" s="342"/>
      <c r="H210" s="343"/>
      <c r="I210" s="344"/>
      <c r="J210" s="342"/>
      <c r="K210" s="328"/>
      <c r="L210" s="328"/>
      <c r="M210" s="328"/>
      <c r="N210" s="328"/>
      <c r="O210" s="366"/>
      <c r="P210" s="366"/>
    </row>
    <row r="211" spans="1:16" x14ac:dyDescent="0.25">
      <c r="A211" s="339"/>
      <c r="B211" s="340"/>
      <c r="C211" s="341"/>
      <c r="D211" s="342"/>
      <c r="E211" s="343"/>
      <c r="F211" s="341"/>
      <c r="G211" s="342"/>
      <c r="H211" s="343"/>
      <c r="I211" s="344"/>
      <c r="J211" s="342"/>
      <c r="K211" s="328"/>
      <c r="L211" s="328"/>
      <c r="M211" s="328"/>
      <c r="N211" s="328"/>
      <c r="O211" s="366"/>
      <c r="P211" s="366"/>
    </row>
    <row r="212" spans="1:16" x14ac:dyDescent="0.25">
      <c r="A212" s="339"/>
      <c r="B212" s="340"/>
      <c r="C212" s="341"/>
      <c r="D212" s="342"/>
      <c r="E212" s="343"/>
      <c r="F212" s="341"/>
      <c r="G212" s="342"/>
      <c r="H212" s="343"/>
      <c r="I212" s="344"/>
      <c r="J212" s="342"/>
      <c r="K212" s="328"/>
      <c r="L212" s="328"/>
      <c r="M212" s="328"/>
      <c r="N212" s="328"/>
      <c r="O212" s="366"/>
      <c r="P212" s="366"/>
    </row>
    <row r="213" spans="1:16" x14ac:dyDescent="0.25">
      <c r="A213" s="339"/>
      <c r="B213" s="340"/>
      <c r="C213" s="341"/>
      <c r="D213" s="342"/>
      <c r="E213" s="343"/>
      <c r="F213" s="341"/>
      <c r="G213" s="342"/>
      <c r="H213" s="343"/>
      <c r="I213" s="344"/>
      <c r="J213" s="342"/>
      <c r="K213" s="328"/>
      <c r="L213" s="328"/>
      <c r="M213" s="328"/>
      <c r="N213" s="328"/>
      <c r="O213" s="366"/>
      <c r="P213" s="366"/>
    </row>
    <row r="214" spans="1:16" x14ac:dyDescent="0.25">
      <c r="A214" s="339"/>
      <c r="B214" s="340"/>
      <c r="C214" s="341"/>
      <c r="D214" s="342"/>
      <c r="E214" s="343"/>
      <c r="F214" s="341"/>
      <c r="G214" s="342"/>
      <c r="H214" s="343"/>
      <c r="I214" s="344"/>
      <c r="J214" s="342"/>
      <c r="K214" s="328"/>
      <c r="L214" s="328"/>
      <c r="M214" s="328"/>
      <c r="N214" s="328"/>
      <c r="O214" s="366"/>
      <c r="P214" s="366"/>
    </row>
    <row r="215" spans="1:16" x14ac:dyDescent="0.25">
      <c r="A215" s="339"/>
      <c r="B215" s="340"/>
      <c r="C215" s="341"/>
      <c r="D215" s="342"/>
      <c r="E215" s="343"/>
      <c r="F215" s="341"/>
      <c r="G215" s="342"/>
      <c r="H215" s="343"/>
      <c r="I215" s="344"/>
      <c r="J215" s="342"/>
      <c r="K215" s="328"/>
      <c r="L215" s="328"/>
      <c r="M215" s="328"/>
      <c r="N215" s="328"/>
      <c r="O215" s="366"/>
      <c r="P215" s="366"/>
    </row>
    <row r="216" spans="1:16" x14ac:dyDescent="0.25">
      <c r="A216" s="339"/>
      <c r="B216" s="340"/>
      <c r="C216" s="341"/>
      <c r="D216" s="342"/>
      <c r="E216" s="343"/>
      <c r="F216" s="341"/>
      <c r="G216" s="342"/>
      <c r="H216" s="343"/>
      <c r="I216" s="344"/>
      <c r="J216" s="342"/>
      <c r="K216" s="328"/>
      <c r="L216" s="328"/>
      <c r="M216" s="328"/>
      <c r="N216" s="328"/>
      <c r="O216" s="366"/>
      <c r="P216" s="366"/>
    </row>
    <row r="217" spans="1:16" x14ac:dyDescent="0.25">
      <c r="A217" s="339"/>
      <c r="B217" s="340"/>
      <c r="C217" s="341"/>
      <c r="D217" s="342"/>
      <c r="E217" s="343"/>
      <c r="F217" s="341"/>
      <c r="G217" s="342"/>
      <c r="H217" s="343"/>
      <c r="I217" s="344"/>
      <c r="J217" s="342"/>
      <c r="K217" s="328"/>
      <c r="L217" s="328"/>
      <c r="M217" s="328"/>
      <c r="N217" s="328"/>
      <c r="O217" s="366"/>
      <c r="P217" s="366"/>
    </row>
    <row r="218" spans="1:16" x14ac:dyDescent="0.25">
      <c r="A218" s="339"/>
      <c r="B218" s="340"/>
      <c r="C218" s="341"/>
      <c r="D218" s="342"/>
      <c r="E218" s="343"/>
      <c r="F218" s="341"/>
      <c r="G218" s="342"/>
      <c r="H218" s="343"/>
      <c r="I218" s="344"/>
      <c r="J218" s="342"/>
      <c r="K218" s="328"/>
      <c r="L218" s="328"/>
      <c r="M218" s="328"/>
      <c r="N218" s="328"/>
      <c r="O218" s="366"/>
      <c r="P218" s="366"/>
    </row>
    <row r="219" spans="1:16" x14ac:dyDescent="0.25">
      <c r="A219" s="339"/>
      <c r="B219" s="340"/>
      <c r="C219" s="341"/>
      <c r="D219" s="342"/>
      <c r="E219" s="343"/>
      <c r="F219" s="341"/>
      <c r="G219" s="342"/>
      <c r="H219" s="343"/>
      <c r="I219" s="344"/>
      <c r="J219" s="342"/>
      <c r="K219" s="328"/>
      <c r="L219" s="328"/>
      <c r="M219" s="328"/>
      <c r="N219" s="328"/>
      <c r="O219" s="366"/>
      <c r="P219" s="366"/>
    </row>
    <row r="220" spans="1:16" x14ac:dyDescent="0.25">
      <c r="A220" s="339"/>
      <c r="B220" s="340"/>
      <c r="C220" s="341"/>
      <c r="D220" s="342"/>
      <c r="E220" s="343"/>
      <c r="F220" s="341"/>
      <c r="G220" s="342"/>
      <c r="H220" s="343"/>
      <c r="I220" s="344"/>
      <c r="J220" s="342"/>
      <c r="K220" s="328"/>
      <c r="L220" s="328"/>
      <c r="M220" s="328"/>
      <c r="N220" s="328"/>
      <c r="O220" s="366"/>
      <c r="P220" s="366"/>
    </row>
    <row r="221" spans="1:16" x14ac:dyDescent="0.25">
      <c r="A221" s="339"/>
      <c r="B221" s="340"/>
      <c r="C221" s="341"/>
      <c r="D221" s="342"/>
      <c r="E221" s="343"/>
      <c r="F221" s="341"/>
      <c r="G221" s="342"/>
      <c r="H221" s="343"/>
      <c r="I221" s="344"/>
      <c r="J221" s="342"/>
      <c r="K221" s="328"/>
      <c r="L221" s="328"/>
      <c r="M221" s="328"/>
      <c r="N221" s="328"/>
      <c r="O221" s="366"/>
      <c r="P221" s="366"/>
    </row>
    <row r="222" spans="1:16" x14ac:dyDescent="0.25">
      <c r="A222" s="339"/>
      <c r="B222" s="340"/>
      <c r="C222" s="341"/>
      <c r="D222" s="342"/>
      <c r="E222" s="343"/>
      <c r="F222" s="341"/>
      <c r="G222" s="342"/>
      <c r="H222" s="343"/>
      <c r="I222" s="344"/>
      <c r="J222" s="342"/>
      <c r="K222" s="328"/>
      <c r="L222" s="328"/>
      <c r="M222" s="328"/>
      <c r="N222" s="328"/>
      <c r="O222" s="366"/>
      <c r="P222" s="366"/>
    </row>
    <row r="223" spans="1:16" x14ac:dyDescent="0.25">
      <c r="A223" s="339"/>
      <c r="B223" s="340"/>
      <c r="C223" s="341"/>
      <c r="D223" s="342"/>
      <c r="E223" s="343"/>
      <c r="F223" s="341"/>
      <c r="G223" s="342"/>
      <c r="H223" s="343"/>
      <c r="I223" s="344"/>
      <c r="J223" s="342"/>
      <c r="K223" s="328"/>
      <c r="L223" s="328"/>
      <c r="M223" s="328"/>
      <c r="N223" s="328"/>
      <c r="O223" s="366"/>
      <c r="P223" s="366"/>
    </row>
    <row r="224" spans="1:16" x14ac:dyDescent="0.25">
      <c r="A224" s="339"/>
      <c r="B224" s="340"/>
      <c r="C224" s="341"/>
      <c r="D224" s="342"/>
      <c r="E224" s="343"/>
      <c r="F224" s="341"/>
      <c r="G224" s="342"/>
      <c r="H224" s="343"/>
      <c r="I224" s="344"/>
      <c r="J224" s="342"/>
      <c r="K224" s="328"/>
      <c r="L224" s="328"/>
      <c r="M224" s="328"/>
      <c r="N224" s="328"/>
      <c r="O224" s="366"/>
      <c r="P224" s="366"/>
    </row>
    <row r="225" spans="1:16" x14ac:dyDescent="0.25">
      <c r="A225" s="339"/>
      <c r="B225" s="340"/>
      <c r="C225" s="341"/>
      <c r="D225" s="342"/>
      <c r="E225" s="343"/>
      <c r="F225" s="341"/>
      <c r="G225" s="342"/>
      <c r="H225" s="343"/>
      <c r="I225" s="344"/>
      <c r="J225" s="342"/>
      <c r="K225" s="328"/>
      <c r="L225" s="328"/>
      <c r="M225" s="328"/>
      <c r="N225" s="328"/>
      <c r="O225" s="366"/>
      <c r="P225" s="366"/>
    </row>
    <row r="226" spans="1:16" x14ac:dyDescent="0.25">
      <c r="A226" s="339"/>
      <c r="B226" s="340"/>
      <c r="C226" s="341"/>
      <c r="D226" s="342"/>
      <c r="E226" s="343"/>
      <c r="F226" s="341"/>
      <c r="G226" s="342"/>
      <c r="H226" s="343"/>
      <c r="I226" s="344"/>
      <c r="J226" s="342"/>
      <c r="K226" s="328"/>
      <c r="L226" s="328"/>
      <c r="M226" s="328"/>
      <c r="N226" s="328"/>
      <c r="O226" s="366"/>
      <c r="P226" s="366"/>
    </row>
    <row r="227" spans="1:16" x14ac:dyDescent="0.25">
      <c r="A227" s="339"/>
      <c r="B227" s="340"/>
      <c r="C227" s="341"/>
      <c r="D227" s="342"/>
      <c r="E227" s="343"/>
      <c r="F227" s="341"/>
      <c r="G227" s="342"/>
      <c r="H227" s="343"/>
      <c r="I227" s="344"/>
      <c r="J227" s="342"/>
      <c r="K227" s="328"/>
      <c r="L227" s="328"/>
      <c r="M227" s="328"/>
      <c r="N227" s="328"/>
      <c r="O227" s="366"/>
      <c r="P227" s="366"/>
    </row>
    <row r="228" spans="1:16" x14ac:dyDescent="0.25">
      <c r="A228" s="339"/>
      <c r="B228" s="340"/>
      <c r="C228" s="341"/>
      <c r="D228" s="342"/>
      <c r="E228" s="343"/>
      <c r="F228" s="341"/>
      <c r="G228" s="342"/>
      <c r="H228" s="343"/>
      <c r="I228" s="344"/>
      <c r="J228" s="342"/>
      <c r="K228" s="328"/>
      <c r="L228" s="328"/>
      <c r="M228" s="328"/>
      <c r="N228" s="328"/>
      <c r="O228" s="366"/>
      <c r="P228" s="366"/>
    </row>
    <row r="229" spans="1:16" x14ac:dyDescent="0.25">
      <c r="A229" s="339"/>
      <c r="B229" s="340"/>
      <c r="C229" s="341"/>
      <c r="D229" s="342"/>
      <c r="E229" s="343"/>
      <c r="F229" s="341"/>
      <c r="G229" s="342"/>
      <c r="H229" s="343"/>
      <c r="I229" s="344"/>
      <c r="J229" s="342"/>
      <c r="K229" s="328"/>
      <c r="L229" s="328"/>
      <c r="M229" s="328"/>
      <c r="N229" s="328"/>
      <c r="O229" s="366"/>
      <c r="P229" s="366"/>
    </row>
    <row r="230" spans="1:16" x14ac:dyDescent="0.25">
      <c r="A230" s="339"/>
      <c r="B230" s="340"/>
      <c r="C230" s="341"/>
      <c r="D230" s="342"/>
      <c r="E230" s="343"/>
      <c r="F230" s="341"/>
      <c r="G230" s="342"/>
      <c r="H230" s="343"/>
      <c r="I230" s="344"/>
      <c r="J230" s="342"/>
      <c r="K230" s="328"/>
      <c r="L230" s="328"/>
      <c r="M230" s="328"/>
      <c r="N230" s="328"/>
      <c r="O230" s="366"/>
      <c r="P230" s="366"/>
    </row>
    <row r="231" spans="1:16" x14ac:dyDescent="0.25">
      <c r="A231" s="339"/>
      <c r="B231" s="340"/>
      <c r="C231" s="341"/>
      <c r="D231" s="342"/>
      <c r="E231" s="343"/>
      <c r="F231" s="341"/>
      <c r="G231" s="342"/>
      <c r="H231" s="343"/>
      <c r="I231" s="344"/>
      <c r="J231" s="342"/>
      <c r="K231" s="328"/>
      <c r="L231" s="328"/>
      <c r="M231" s="328"/>
      <c r="N231" s="328"/>
      <c r="O231" s="366"/>
      <c r="P231" s="366"/>
    </row>
    <row r="232" spans="1:16" x14ac:dyDescent="0.25">
      <c r="A232" s="339"/>
      <c r="B232" s="340"/>
      <c r="C232" s="341"/>
      <c r="D232" s="342"/>
      <c r="E232" s="343"/>
      <c r="F232" s="341"/>
      <c r="G232" s="342"/>
      <c r="H232" s="343"/>
      <c r="I232" s="344"/>
      <c r="J232" s="342"/>
      <c r="K232" s="328"/>
      <c r="L232" s="328"/>
      <c r="M232" s="328"/>
      <c r="N232" s="328"/>
      <c r="O232" s="366"/>
      <c r="P232" s="366"/>
    </row>
    <row r="233" spans="1:16" x14ac:dyDescent="0.25">
      <c r="A233" s="339"/>
      <c r="B233" s="340"/>
      <c r="C233" s="341"/>
      <c r="D233" s="342"/>
      <c r="E233" s="343"/>
      <c r="F233" s="341"/>
      <c r="G233" s="342"/>
      <c r="H233" s="343"/>
      <c r="I233" s="344"/>
      <c r="J233" s="342"/>
      <c r="K233" s="328"/>
      <c r="L233" s="328"/>
      <c r="M233" s="328"/>
      <c r="N233" s="328"/>
      <c r="O233" s="366"/>
      <c r="P233" s="366"/>
    </row>
    <row r="234" spans="1:16" x14ac:dyDescent="0.25">
      <c r="A234" s="339"/>
      <c r="B234" s="340"/>
      <c r="C234" s="341"/>
      <c r="D234" s="342"/>
      <c r="E234" s="343"/>
      <c r="F234" s="341"/>
      <c r="G234" s="342"/>
      <c r="H234" s="343"/>
      <c r="I234" s="344"/>
      <c r="J234" s="342"/>
      <c r="K234" s="328"/>
      <c r="L234" s="328"/>
      <c r="M234" s="328"/>
      <c r="N234" s="328"/>
      <c r="O234" s="366"/>
      <c r="P234" s="366"/>
    </row>
    <row r="235" spans="1:16" x14ac:dyDescent="0.25">
      <c r="A235" s="339"/>
      <c r="B235" s="340"/>
      <c r="C235" s="341"/>
      <c r="D235" s="342"/>
      <c r="E235" s="343"/>
      <c r="F235" s="341"/>
      <c r="G235" s="342"/>
      <c r="H235" s="343"/>
      <c r="I235" s="344"/>
      <c r="J235" s="342"/>
      <c r="K235" s="328"/>
      <c r="L235" s="328"/>
      <c r="M235" s="328"/>
      <c r="N235" s="328"/>
      <c r="O235" s="366"/>
      <c r="P235" s="366"/>
    </row>
    <row r="236" spans="1:16" x14ac:dyDescent="0.25">
      <c r="A236" s="339"/>
      <c r="B236" s="340"/>
      <c r="C236" s="341"/>
      <c r="D236" s="342"/>
      <c r="E236" s="343"/>
      <c r="F236" s="341"/>
      <c r="G236" s="342"/>
      <c r="H236" s="343"/>
      <c r="I236" s="344"/>
      <c r="J236" s="342"/>
      <c r="K236" s="328"/>
      <c r="L236" s="328"/>
      <c r="M236" s="328"/>
      <c r="N236" s="328"/>
      <c r="O236" s="366"/>
      <c r="P236" s="366"/>
    </row>
    <row r="237" spans="1:16" x14ac:dyDescent="0.25">
      <c r="A237" s="339"/>
      <c r="B237" s="340"/>
      <c r="C237" s="341"/>
      <c r="D237" s="342"/>
      <c r="E237" s="343"/>
      <c r="F237" s="341"/>
      <c r="G237" s="342"/>
      <c r="H237" s="343"/>
      <c r="I237" s="344"/>
      <c r="J237" s="342"/>
      <c r="K237" s="328"/>
      <c r="L237" s="328"/>
      <c r="M237" s="328"/>
      <c r="N237" s="328"/>
      <c r="O237" s="366"/>
      <c r="P237" s="366"/>
    </row>
    <row r="238" spans="1:16" x14ac:dyDescent="0.25">
      <c r="A238" s="339"/>
      <c r="B238" s="340"/>
      <c r="C238" s="341"/>
      <c r="D238" s="342"/>
      <c r="E238" s="343"/>
      <c r="F238" s="341"/>
      <c r="G238" s="342"/>
      <c r="H238" s="343"/>
      <c r="I238" s="344"/>
      <c r="J238" s="342"/>
      <c r="K238" s="328"/>
      <c r="L238" s="328"/>
      <c r="M238" s="328"/>
      <c r="N238" s="328"/>
      <c r="O238" s="366"/>
      <c r="P238" s="366"/>
    </row>
    <row r="239" spans="1:16" x14ac:dyDescent="0.25">
      <c r="A239" s="339"/>
      <c r="B239" s="340"/>
      <c r="C239" s="341"/>
      <c r="D239" s="342"/>
      <c r="E239" s="343"/>
      <c r="F239" s="341"/>
      <c r="G239" s="342"/>
      <c r="H239" s="343"/>
      <c r="I239" s="344"/>
      <c r="J239" s="342"/>
      <c r="K239" s="328"/>
      <c r="L239" s="328"/>
      <c r="M239" s="328"/>
      <c r="N239" s="328"/>
      <c r="O239" s="366"/>
      <c r="P239" s="366"/>
    </row>
    <row r="240" spans="1:16" x14ac:dyDescent="0.25">
      <c r="A240" s="339"/>
      <c r="B240" s="340"/>
      <c r="C240" s="341"/>
      <c r="D240" s="342"/>
      <c r="E240" s="343"/>
      <c r="F240" s="341"/>
      <c r="G240" s="342"/>
      <c r="H240" s="343"/>
      <c r="I240" s="344"/>
      <c r="J240" s="342"/>
      <c r="K240" s="328"/>
      <c r="L240" s="328"/>
      <c r="M240" s="328"/>
      <c r="N240" s="328"/>
      <c r="O240" s="366"/>
      <c r="P240" s="366"/>
    </row>
    <row r="241" spans="1:16" x14ac:dyDescent="0.25">
      <c r="A241" s="339"/>
      <c r="B241" s="340"/>
      <c r="C241" s="341"/>
      <c r="D241" s="342"/>
      <c r="E241" s="343"/>
      <c r="F241" s="341"/>
      <c r="G241" s="342"/>
      <c r="H241" s="343"/>
      <c r="I241" s="344"/>
      <c r="J241" s="342"/>
      <c r="K241" s="328"/>
      <c r="L241" s="328"/>
      <c r="M241" s="328"/>
      <c r="N241" s="328"/>
      <c r="O241" s="366"/>
      <c r="P241" s="366"/>
    </row>
    <row r="242" spans="1:16" x14ac:dyDescent="0.25">
      <c r="A242" s="339"/>
      <c r="B242" s="340"/>
      <c r="C242" s="341"/>
      <c r="D242" s="342"/>
      <c r="E242" s="343"/>
      <c r="F242" s="341"/>
      <c r="G242" s="342"/>
      <c r="H242" s="343"/>
      <c r="I242" s="344"/>
      <c r="J242" s="342"/>
      <c r="K242" s="328"/>
      <c r="L242" s="328"/>
      <c r="M242" s="328"/>
      <c r="N242" s="328"/>
      <c r="O242" s="366"/>
      <c r="P242" s="366"/>
    </row>
    <row r="243" spans="1:16" x14ac:dyDescent="0.25">
      <c r="A243" s="339"/>
      <c r="B243" s="340"/>
      <c r="C243" s="341"/>
      <c r="D243" s="342"/>
      <c r="E243" s="343"/>
      <c r="F243" s="341"/>
      <c r="G243" s="342"/>
      <c r="H243" s="343"/>
      <c r="I243" s="344"/>
      <c r="J243" s="342"/>
      <c r="K243" s="328"/>
      <c r="L243" s="328"/>
      <c r="M243" s="328"/>
      <c r="N243" s="328"/>
      <c r="O243" s="366"/>
      <c r="P243" s="366"/>
    </row>
    <row r="244" spans="1:16" x14ac:dyDescent="0.25">
      <c r="A244" s="339"/>
      <c r="B244" s="340"/>
      <c r="C244" s="341"/>
      <c r="D244" s="342"/>
      <c r="E244" s="343"/>
      <c r="F244" s="341"/>
      <c r="G244" s="342"/>
      <c r="H244" s="343"/>
      <c r="I244" s="344"/>
      <c r="J244" s="342"/>
      <c r="K244" s="328"/>
      <c r="L244" s="328"/>
      <c r="M244" s="328"/>
      <c r="N244" s="328"/>
      <c r="O244" s="366"/>
      <c r="P244" s="366"/>
    </row>
    <row r="245" spans="1:16" x14ac:dyDescent="0.25">
      <c r="A245" s="339"/>
      <c r="B245" s="340"/>
      <c r="C245" s="341"/>
      <c r="D245" s="342"/>
      <c r="E245" s="343"/>
      <c r="F245" s="341"/>
      <c r="G245" s="342"/>
      <c r="H245" s="343"/>
      <c r="I245" s="344"/>
      <c r="J245" s="342"/>
      <c r="K245" s="328"/>
      <c r="L245" s="328"/>
      <c r="M245" s="328"/>
      <c r="N245" s="328"/>
      <c r="O245" s="366"/>
      <c r="P245" s="366"/>
    </row>
    <row r="246" spans="1:16" x14ac:dyDescent="0.25">
      <c r="A246" s="339"/>
      <c r="B246" s="340"/>
      <c r="C246" s="341"/>
      <c r="D246" s="342"/>
      <c r="E246" s="343"/>
      <c r="F246" s="341"/>
      <c r="G246" s="342"/>
      <c r="H246" s="343"/>
      <c r="I246" s="344"/>
      <c r="J246" s="342"/>
      <c r="K246" s="328"/>
      <c r="L246" s="328"/>
      <c r="M246" s="328"/>
      <c r="N246" s="328"/>
      <c r="O246" s="366"/>
      <c r="P246" s="366"/>
    </row>
    <row r="247" spans="1:16" x14ac:dyDescent="0.25">
      <c r="A247" s="339"/>
      <c r="B247" s="340"/>
      <c r="C247" s="341"/>
      <c r="D247" s="342"/>
      <c r="E247" s="343"/>
      <c r="F247" s="341"/>
      <c r="G247" s="342"/>
      <c r="H247" s="343"/>
      <c r="I247" s="344"/>
      <c r="J247" s="342"/>
      <c r="K247" s="328"/>
      <c r="L247" s="328"/>
      <c r="M247" s="328"/>
      <c r="N247" s="328"/>
      <c r="O247" s="366"/>
      <c r="P247" s="366"/>
    </row>
    <row r="248" spans="1:16" x14ac:dyDescent="0.25">
      <c r="A248" s="339"/>
      <c r="B248" s="340"/>
      <c r="C248" s="341"/>
      <c r="D248" s="342"/>
      <c r="E248" s="343"/>
      <c r="F248" s="341"/>
      <c r="G248" s="342"/>
      <c r="H248" s="343"/>
      <c r="I248" s="344"/>
      <c r="J248" s="342"/>
      <c r="K248" s="328"/>
      <c r="L248" s="328"/>
      <c r="M248" s="328"/>
      <c r="N248" s="328"/>
      <c r="O248" s="366"/>
      <c r="P248" s="366"/>
    </row>
    <row r="249" spans="1:16" x14ac:dyDescent="0.25">
      <c r="A249" s="339"/>
      <c r="B249" s="340"/>
      <c r="C249" s="341"/>
      <c r="D249" s="342"/>
      <c r="E249" s="343"/>
      <c r="F249" s="341"/>
      <c r="G249" s="342"/>
      <c r="H249" s="343"/>
      <c r="I249" s="344"/>
      <c r="J249" s="342"/>
      <c r="K249" s="328"/>
      <c r="L249" s="328"/>
      <c r="M249" s="328"/>
      <c r="N249" s="328"/>
      <c r="O249" s="366"/>
      <c r="P249" s="366"/>
    </row>
    <row r="250" spans="1:16" x14ac:dyDescent="0.25">
      <c r="A250" s="339"/>
      <c r="B250" s="340"/>
      <c r="C250" s="341"/>
      <c r="D250" s="342"/>
      <c r="E250" s="343"/>
      <c r="F250" s="341"/>
      <c r="G250" s="342"/>
      <c r="H250" s="343"/>
      <c r="I250" s="344"/>
      <c r="J250" s="342"/>
      <c r="K250" s="328"/>
      <c r="L250" s="328"/>
      <c r="M250" s="328"/>
      <c r="N250" s="328"/>
      <c r="O250" s="366"/>
      <c r="P250" s="366"/>
    </row>
    <row r="251" spans="1:16" x14ac:dyDescent="0.25">
      <c r="A251" s="339"/>
      <c r="B251" s="340"/>
      <c r="C251" s="341"/>
      <c r="D251" s="342"/>
      <c r="E251" s="343"/>
      <c r="F251" s="341"/>
      <c r="G251" s="342"/>
      <c r="H251" s="343"/>
      <c r="I251" s="344"/>
      <c r="J251" s="342"/>
      <c r="K251" s="328"/>
      <c r="L251" s="328"/>
      <c r="M251" s="328"/>
      <c r="N251" s="328"/>
      <c r="O251" s="366"/>
      <c r="P251" s="366"/>
    </row>
    <row r="252" spans="1:16" x14ac:dyDescent="0.25">
      <c r="A252" s="339"/>
      <c r="B252" s="340"/>
      <c r="C252" s="341"/>
      <c r="D252" s="342"/>
      <c r="E252" s="343"/>
      <c r="F252" s="341"/>
      <c r="G252" s="342"/>
      <c r="H252" s="343"/>
      <c r="I252" s="344"/>
      <c r="J252" s="342"/>
      <c r="K252" s="328"/>
      <c r="L252" s="328"/>
      <c r="M252" s="328"/>
      <c r="N252" s="328"/>
      <c r="O252" s="366"/>
      <c r="P252" s="366"/>
    </row>
    <row r="253" spans="1:16" x14ac:dyDescent="0.25">
      <c r="A253" s="339"/>
      <c r="B253" s="340"/>
      <c r="C253" s="341"/>
      <c r="D253" s="342"/>
      <c r="E253" s="343"/>
      <c r="F253" s="341"/>
      <c r="G253" s="342"/>
      <c r="H253" s="343"/>
      <c r="I253" s="344"/>
      <c r="J253" s="342"/>
      <c r="K253" s="328"/>
      <c r="L253" s="328"/>
      <c r="M253" s="328"/>
      <c r="N253" s="328"/>
      <c r="O253" s="366"/>
      <c r="P253" s="366"/>
    </row>
    <row r="254" spans="1:16" x14ac:dyDescent="0.25">
      <c r="A254" s="339"/>
      <c r="B254" s="340"/>
      <c r="C254" s="341"/>
      <c r="D254" s="342"/>
      <c r="E254" s="343"/>
      <c r="F254" s="341"/>
      <c r="G254" s="342"/>
      <c r="H254" s="343"/>
      <c r="I254" s="344"/>
      <c r="J254" s="342"/>
      <c r="K254" s="328"/>
      <c r="L254" s="328"/>
      <c r="M254" s="328"/>
      <c r="N254" s="328"/>
      <c r="O254" s="366"/>
      <c r="P254" s="366"/>
    </row>
    <row r="255" spans="1:16" x14ac:dyDescent="0.25">
      <c r="A255" s="339"/>
      <c r="B255" s="340"/>
      <c r="C255" s="341"/>
      <c r="D255" s="342"/>
      <c r="E255" s="343"/>
      <c r="F255" s="341"/>
      <c r="G255" s="342"/>
      <c r="H255" s="343"/>
      <c r="I255" s="344"/>
      <c r="J255" s="342"/>
      <c r="K255" s="328"/>
      <c r="L255" s="328"/>
      <c r="M255" s="328"/>
      <c r="N255" s="328"/>
      <c r="O255" s="366"/>
      <c r="P255" s="366"/>
    </row>
    <row r="256" spans="1:16" x14ac:dyDescent="0.25">
      <c r="A256" s="339"/>
      <c r="B256" s="340"/>
      <c r="C256" s="341"/>
      <c r="D256" s="342"/>
      <c r="E256" s="343"/>
      <c r="F256" s="341"/>
      <c r="G256" s="342"/>
      <c r="H256" s="343"/>
      <c r="I256" s="344"/>
      <c r="J256" s="342"/>
      <c r="K256" s="328"/>
      <c r="L256" s="328"/>
      <c r="M256" s="328"/>
      <c r="N256" s="328"/>
      <c r="O256" s="366"/>
      <c r="P256" s="366"/>
    </row>
    <row r="257" spans="1:16" x14ac:dyDescent="0.25">
      <c r="A257" s="339"/>
      <c r="B257" s="340"/>
      <c r="C257" s="341"/>
      <c r="D257" s="342"/>
      <c r="E257" s="343"/>
      <c r="F257" s="341"/>
      <c r="G257" s="342"/>
      <c r="H257" s="343"/>
      <c r="I257" s="344"/>
      <c r="J257" s="342"/>
      <c r="K257" s="328"/>
      <c r="L257" s="328"/>
      <c r="M257" s="328"/>
      <c r="N257" s="328"/>
      <c r="O257" s="366"/>
      <c r="P257" s="366"/>
    </row>
    <row r="258" spans="1:16" x14ac:dyDescent="0.25">
      <c r="A258" s="339"/>
      <c r="B258" s="340"/>
      <c r="C258" s="341"/>
      <c r="D258" s="342"/>
      <c r="E258" s="343"/>
      <c r="F258" s="341"/>
      <c r="G258" s="342"/>
      <c r="H258" s="343"/>
      <c r="I258" s="344"/>
      <c r="J258" s="342"/>
      <c r="K258" s="328"/>
      <c r="L258" s="328"/>
      <c r="M258" s="328"/>
      <c r="N258" s="328"/>
      <c r="O258" s="366"/>
      <c r="P258" s="366"/>
    </row>
    <row r="259" spans="1:16" x14ac:dyDescent="0.25">
      <c r="A259" s="339"/>
      <c r="B259" s="340"/>
      <c r="C259" s="341"/>
      <c r="D259" s="342"/>
      <c r="E259" s="343"/>
      <c r="F259" s="341"/>
      <c r="G259" s="342"/>
      <c r="H259" s="343"/>
      <c r="I259" s="344"/>
      <c r="J259" s="342"/>
      <c r="K259" s="328"/>
      <c r="L259" s="328"/>
      <c r="M259" s="328"/>
      <c r="N259" s="328"/>
      <c r="O259" s="366"/>
      <c r="P259" s="366"/>
    </row>
    <row r="260" spans="1:16" x14ac:dyDescent="0.25">
      <c r="A260" s="339"/>
      <c r="B260" s="340"/>
      <c r="C260" s="341"/>
      <c r="D260" s="342"/>
      <c r="E260" s="343"/>
      <c r="F260" s="341"/>
      <c r="G260" s="342"/>
      <c r="H260" s="343"/>
      <c r="I260" s="344"/>
      <c r="J260" s="342"/>
      <c r="K260" s="328"/>
      <c r="L260" s="328"/>
      <c r="M260" s="328"/>
      <c r="N260" s="328"/>
      <c r="O260" s="366"/>
      <c r="P260" s="366"/>
    </row>
    <row r="261" spans="1:16" x14ac:dyDescent="0.25">
      <c r="A261" s="339"/>
      <c r="B261" s="340"/>
      <c r="C261" s="341"/>
      <c r="D261" s="342"/>
      <c r="E261" s="343"/>
      <c r="F261" s="341"/>
      <c r="G261" s="342"/>
      <c r="H261" s="343"/>
      <c r="I261" s="344"/>
      <c r="J261" s="342"/>
      <c r="K261" s="328"/>
      <c r="L261" s="328"/>
      <c r="M261" s="328"/>
      <c r="N261" s="328"/>
      <c r="O261" s="366"/>
      <c r="P261" s="366"/>
    </row>
    <row r="262" spans="1:16" x14ac:dyDescent="0.25">
      <c r="A262" s="339"/>
      <c r="B262" s="340"/>
      <c r="C262" s="341"/>
      <c r="D262" s="342"/>
      <c r="E262" s="343"/>
      <c r="F262" s="341"/>
      <c r="G262" s="342"/>
      <c r="H262" s="343"/>
      <c r="I262" s="344"/>
      <c r="J262" s="342"/>
      <c r="K262" s="328"/>
      <c r="L262" s="328"/>
      <c r="M262" s="328"/>
      <c r="N262" s="328"/>
      <c r="O262" s="366"/>
      <c r="P262" s="366"/>
    </row>
    <row r="263" spans="1:16" x14ac:dyDescent="0.25">
      <c r="A263" s="339"/>
      <c r="B263" s="340"/>
      <c r="C263" s="341"/>
      <c r="D263" s="342"/>
      <c r="E263" s="343"/>
      <c r="F263" s="341"/>
      <c r="G263" s="342"/>
      <c r="H263" s="343"/>
      <c r="I263" s="344"/>
      <c r="J263" s="342"/>
      <c r="K263" s="328"/>
      <c r="L263" s="328"/>
      <c r="M263" s="328"/>
      <c r="N263" s="328"/>
      <c r="O263" s="366"/>
      <c r="P263" s="366"/>
    </row>
    <row r="264" spans="1:16" x14ac:dyDescent="0.25">
      <c r="A264" s="339"/>
      <c r="B264" s="340"/>
      <c r="C264" s="341"/>
      <c r="D264" s="342"/>
      <c r="E264" s="343"/>
      <c r="F264" s="341"/>
      <c r="G264" s="342"/>
      <c r="H264" s="343"/>
      <c r="I264" s="344"/>
      <c r="J264" s="342"/>
      <c r="K264" s="328"/>
      <c r="L264" s="328"/>
      <c r="M264" s="328"/>
      <c r="N264" s="328"/>
      <c r="O264" s="366"/>
      <c r="P264" s="366"/>
    </row>
    <row r="265" spans="1:16" x14ac:dyDescent="0.25">
      <c r="A265" s="339"/>
      <c r="B265" s="340"/>
      <c r="C265" s="341"/>
      <c r="D265" s="342"/>
      <c r="E265" s="343"/>
      <c r="F265" s="341"/>
      <c r="G265" s="342"/>
      <c r="H265" s="343"/>
      <c r="I265" s="344"/>
      <c r="J265" s="342"/>
      <c r="K265" s="328"/>
      <c r="L265" s="328"/>
      <c r="M265" s="328"/>
      <c r="N265" s="328"/>
      <c r="O265" s="366"/>
      <c r="P265" s="366"/>
    </row>
    <row r="266" spans="1:16" x14ac:dyDescent="0.25">
      <c r="A266" s="339"/>
      <c r="B266" s="340"/>
      <c r="C266" s="341"/>
      <c r="D266" s="342"/>
      <c r="E266" s="343"/>
      <c r="F266" s="341"/>
      <c r="G266" s="342"/>
      <c r="H266" s="343"/>
      <c r="I266" s="344"/>
      <c r="J266" s="342"/>
      <c r="K266" s="328"/>
      <c r="L266" s="328"/>
      <c r="M266" s="328"/>
      <c r="N266" s="328"/>
      <c r="O266" s="366"/>
      <c r="P266" s="366"/>
    </row>
    <row r="267" spans="1:16" x14ac:dyDescent="0.25">
      <c r="A267" s="339"/>
      <c r="B267" s="340"/>
      <c r="C267" s="341"/>
      <c r="D267" s="342"/>
      <c r="E267" s="343"/>
      <c r="F267" s="341"/>
      <c r="G267" s="342"/>
      <c r="H267" s="343"/>
      <c r="I267" s="344"/>
      <c r="J267" s="342"/>
      <c r="K267" s="328"/>
      <c r="L267" s="328"/>
      <c r="M267" s="328"/>
      <c r="N267" s="328"/>
      <c r="O267" s="366"/>
      <c r="P267" s="366"/>
    </row>
    <row r="268" spans="1:16" x14ac:dyDescent="0.25">
      <c r="A268" s="339"/>
      <c r="B268" s="340"/>
      <c r="C268" s="341"/>
      <c r="D268" s="342"/>
      <c r="E268" s="343"/>
      <c r="F268" s="341"/>
      <c r="G268" s="342"/>
      <c r="H268" s="343"/>
      <c r="I268" s="344"/>
      <c r="J268" s="342"/>
      <c r="K268" s="328"/>
      <c r="L268" s="328"/>
      <c r="M268" s="328"/>
      <c r="N268" s="328"/>
      <c r="O268" s="366"/>
      <c r="P268" s="366"/>
    </row>
    <row r="269" spans="1:16" x14ac:dyDescent="0.25">
      <c r="A269" s="339"/>
      <c r="B269" s="340"/>
      <c r="C269" s="341"/>
      <c r="D269" s="342"/>
      <c r="E269" s="343"/>
      <c r="F269" s="341"/>
      <c r="G269" s="342"/>
      <c r="H269" s="343"/>
      <c r="I269" s="344"/>
      <c r="J269" s="342"/>
      <c r="K269" s="328"/>
      <c r="L269" s="328"/>
      <c r="M269" s="328"/>
      <c r="N269" s="328"/>
      <c r="O269" s="366"/>
      <c r="P269" s="366"/>
    </row>
    <row r="270" spans="1:16" x14ac:dyDescent="0.25">
      <c r="A270" s="339"/>
      <c r="B270" s="340"/>
      <c r="C270" s="341"/>
      <c r="D270" s="342"/>
      <c r="E270" s="343"/>
      <c r="F270" s="341"/>
      <c r="G270" s="342"/>
      <c r="H270" s="343"/>
      <c r="I270" s="344"/>
      <c r="J270" s="342"/>
      <c r="K270" s="328"/>
      <c r="L270" s="328"/>
      <c r="M270" s="328"/>
      <c r="N270" s="328"/>
      <c r="O270" s="366"/>
      <c r="P270" s="366"/>
    </row>
    <row r="271" spans="1:16" x14ac:dyDescent="0.25">
      <c r="A271" s="339"/>
      <c r="B271" s="340"/>
      <c r="C271" s="341"/>
      <c r="D271" s="342"/>
      <c r="E271" s="343"/>
      <c r="F271" s="341"/>
      <c r="G271" s="342"/>
      <c r="H271" s="343"/>
      <c r="I271" s="344"/>
      <c r="J271" s="342"/>
      <c r="K271" s="328"/>
      <c r="L271" s="328"/>
      <c r="M271" s="328"/>
      <c r="N271" s="328"/>
      <c r="O271" s="366"/>
      <c r="P271" s="366"/>
    </row>
    <row r="272" spans="1:16" x14ac:dyDescent="0.25">
      <c r="A272" s="339"/>
      <c r="B272" s="340"/>
      <c r="C272" s="341"/>
      <c r="D272" s="342"/>
      <c r="E272" s="343"/>
      <c r="F272" s="341"/>
      <c r="G272" s="342"/>
      <c r="H272" s="343"/>
      <c r="I272" s="344"/>
      <c r="J272" s="342"/>
      <c r="K272" s="328"/>
      <c r="L272" s="328"/>
      <c r="M272" s="328"/>
      <c r="N272" s="328"/>
      <c r="O272" s="366"/>
      <c r="P272" s="366"/>
    </row>
    <row r="273" spans="1:16" x14ac:dyDescent="0.25">
      <c r="A273" s="339"/>
      <c r="B273" s="340"/>
      <c r="C273" s="341"/>
      <c r="D273" s="342"/>
      <c r="E273" s="343"/>
      <c r="F273" s="341"/>
      <c r="G273" s="342"/>
      <c r="H273" s="343"/>
      <c r="I273" s="344"/>
      <c r="J273" s="342"/>
      <c r="K273" s="328"/>
      <c r="L273" s="328"/>
      <c r="M273" s="328"/>
      <c r="N273" s="328"/>
      <c r="O273" s="366"/>
      <c r="P273" s="366"/>
    </row>
    <row r="274" spans="1:16" x14ac:dyDescent="0.25">
      <c r="A274" s="339"/>
      <c r="B274" s="340"/>
      <c r="C274" s="341"/>
      <c r="D274" s="342"/>
      <c r="E274" s="343"/>
      <c r="F274" s="341"/>
      <c r="G274" s="342"/>
      <c r="H274" s="343"/>
      <c r="I274" s="344"/>
      <c r="J274" s="342"/>
      <c r="K274" s="328"/>
      <c r="L274" s="328"/>
      <c r="M274" s="328"/>
      <c r="N274" s="328"/>
      <c r="O274" s="366"/>
      <c r="P274" s="366"/>
    </row>
    <row r="275" spans="1:16" x14ac:dyDescent="0.25">
      <c r="A275" s="339"/>
      <c r="B275" s="340"/>
      <c r="C275" s="341"/>
      <c r="D275" s="342"/>
      <c r="E275" s="343"/>
      <c r="F275" s="341"/>
      <c r="G275" s="342"/>
      <c r="H275" s="343"/>
      <c r="I275" s="344"/>
      <c r="J275" s="342"/>
      <c r="K275" s="328"/>
      <c r="L275" s="328"/>
      <c r="M275" s="328"/>
      <c r="N275" s="328"/>
      <c r="O275" s="366"/>
      <c r="P275" s="366"/>
    </row>
    <row r="276" spans="1:16" x14ac:dyDescent="0.25">
      <c r="A276" s="339"/>
      <c r="B276" s="340"/>
      <c r="C276" s="341"/>
      <c r="D276" s="342"/>
      <c r="E276" s="343"/>
      <c r="F276" s="341"/>
      <c r="G276" s="342"/>
      <c r="H276" s="343"/>
      <c r="I276" s="344"/>
      <c r="J276" s="342"/>
      <c r="K276" s="328"/>
      <c r="L276" s="328"/>
      <c r="M276" s="328"/>
      <c r="N276" s="328"/>
      <c r="O276" s="366"/>
      <c r="P276" s="366"/>
    </row>
    <row r="277" spans="1:16" x14ac:dyDescent="0.25">
      <c r="A277" s="339"/>
      <c r="B277" s="340"/>
      <c r="C277" s="341"/>
      <c r="D277" s="342"/>
      <c r="E277" s="343"/>
      <c r="F277" s="341"/>
      <c r="G277" s="342"/>
      <c r="H277" s="343"/>
      <c r="I277" s="344"/>
      <c r="J277" s="342"/>
      <c r="K277" s="328"/>
      <c r="L277" s="328"/>
      <c r="M277" s="328"/>
      <c r="N277" s="328"/>
      <c r="O277" s="366"/>
      <c r="P277" s="366"/>
    </row>
    <row r="278" spans="1:16" x14ac:dyDescent="0.25">
      <c r="A278" s="339"/>
      <c r="B278" s="340"/>
      <c r="C278" s="341"/>
      <c r="D278" s="342"/>
      <c r="E278" s="343"/>
      <c r="F278" s="341"/>
      <c r="G278" s="342"/>
      <c r="H278" s="343"/>
      <c r="I278" s="344"/>
      <c r="J278" s="342"/>
      <c r="K278" s="328"/>
      <c r="L278" s="328"/>
      <c r="M278" s="328"/>
      <c r="N278" s="328"/>
      <c r="O278" s="366"/>
      <c r="P278" s="366"/>
    </row>
    <row r="279" spans="1:16" x14ac:dyDescent="0.25">
      <c r="A279" s="339"/>
      <c r="B279" s="340"/>
      <c r="C279" s="341"/>
      <c r="D279" s="342"/>
      <c r="E279" s="343"/>
      <c r="F279" s="341"/>
      <c r="G279" s="342"/>
      <c r="H279" s="343"/>
      <c r="I279" s="344"/>
      <c r="J279" s="342"/>
      <c r="K279" s="328"/>
      <c r="L279" s="328"/>
      <c r="M279" s="328"/>
      <c r="N279" s="328"/>
      <c r="O279" s="366"/>
      <c r="P279" s="366"/>
    </row>
    <row r="280" spans="1:16" x14ac:dyDescent="0.25">
      <c r="A280" s="339"/>
      <c r="B280" s="340"/>
      <c r="C280" s="341"/>
      <c r="D280" s="342"/>
      <c r="E280" s="343"/>
      <c r="F280" s="341"/>
      <c r="G280" s="342"/>
      <c r="H280" s="343"/>
      <c r="I280" s="344"/>
      <c r="J280" s="342"/>
      <c r="K280" s="328"/>
      <c r="L280" s="328"/>
      <c r="M280" s="328"/>
      <c r="N280" s="328"/>
      <c r="O280" s="366"/>
      <c r="P280" s="366"/>
    </row>
    <row r="281" spans="1:16" x14ac:dyDescent="0.25">
      <c r="A281" s="339"/>
      <c r="B281" s="340"/>
      <c r="C281" s="341"/>
      <c r="D281" s="342"/>
      <c r="E281" s="343"/>
      <c r="F281" s="341"/>
      <c r="G281" s="342"/>
      <c r="H281" s="343"/>
      <c r="I281" s="344"/>
      <c r="J281" s="342"/>
      <c r="K281" s="328"/>
      <c r="L281" s="328"/>
      <c r="M281" s="328"/>
      <c r="N281" s="328"/>
      <c r="O281" s="366"/>
      <c r="P281" s="366"/>
    </row>
    <row r="282" spans="1:16" x14ac:dyDescent="0.25">
      <c r="A282" s="339"/>
      <c r="B282" s="340"/>
      <c r="C282" s="341"/>
      <c r="D282" s="342"/>
      <c r="E282" s="343"/>
      <c r="F282" s="341"/>
      <c r="G282" s="342"/>
      <c r="H282" s="343"/>
      <c r="I282" s="344"/>
      <c r="J282" s="342"/>
      <c r="K282" s="328"/>
      <c r="L282" s="328"/>
      <c r="M282" s="328"/>
      <c r="N282" s="328"/>
      <c r="O282" s="366"/>
      <c r="P282" s="366"/>
    </row>
    <row r="283" spans="1:16" x14ac:dyDescent="0.25">
      <c r="A283" s="339"/>
      <c r="B283" s="340"/>
      <c r="C283" s="341"/>
      <c r="D283" s="342"/>
      <c r="E283" s="343"/>
      <c r="F283" s="341"/>
      <c r="G283" s="342"/>
      <c r="H283" s="343"/>
      <c r="I283" s="344"/>
      <c r="J283" s="342"/>
      <c r="K283" s="328"/>
      <c r="L283" s="328"/>
      <c r="M283" s="328"/>
      <c r="N283" s="328"/>
      <c r="O283" s="366"/>
      <c r="P283" s="366"/>
    </row>
    <row r="284" spans="1:16" x14ac:dyDescent="0.25">
      <c r="A284" s="339"/>
      <c r="B284" s="340"/>
      <c r="C284" s="341"/>
      <c r="D284" s="342"/>
      <c r="E284" s="343"/>
      <c r="F284" s="341"/>
      <c r="G284" s="342"/>
      <c r="H284" s="343"/>
      <c r="I284" s="344"/>
      <c r="J284" s="342"/>
      <c r="K284" s="328"/>
      <c r="L284" s="328"/>
      <c r="M284" s="328"/>
      <c r="N284" s="328"/>
      <c r="O284" s="366"/>
      <c r="P284" s="366"/>
    </row>
    <row r="285" spans="1:16" x14ac:dyDescent="0.25">
      <c r="A285" s="339"/>
      <c r="B285" s="340"/>
      <c r="C285" s="341"/>
      <c r="D285" s="342"/>
      <c r="E285" s="343"/>
      <c r="F285" s="341"/>
      <c r="G285" s="342"/>
      <c r="H285" s="343"/>
      <c r="I285" s="344"/>
      <c r="J285" s="342"/>
      <c r="K285" s="328"/>
      <c r="L285" s="328"/>
      <c r="M285" s="328"/>
      <c r="N285" s="328"/>
      <c r="O285" s="366"/>
      <c r="P285" s="366"/>
    </row>
    <row r="286" spans="1:16" x14ac:dyDescent="0.25">
      <c r="A286" s="339"/>
      <c r="B286" s="340"/>
      <c r="C286" s="341"/>
      <c r="D286" s="342"/>
      <c r="E286" s="343"/>
      <c r="F286" s="341"/>
      <c r="G286" s="342"/>
      <c r="H286" s="343"/>
      <c r="I286" s="344"/>
      <c r="J286" s="342"/>
      <c r="K286" s="328"/>
      <c r="L286" s="328"/>
      <c r="M286" s="328"/>
      <c r="N286" s="328"/>
      <c r="O286" s="366"/>
      <c r="P286" s="366"/>
    </row>
    <row r="287" spans="1:16" x14ac:dyDescent="0.25">
      <c r="A287" s="339"/>
      <c r="B287" s="340"/>
      <c r="C287" s="341"/>
      <c r="D287" s="342"/>
      <c r="E287" s="343"/>
      <c r="F287" s="341"/>
      <c r="G287" s="342"/>
      <c r="H287" s="343"/>
      <c r="I287" s="344"/>
      <c r="J287" s="342"/>
      <c r="K287" s="328"/>
      <c r="L287" s="328"/>
      <c r="M287" s="328"/>
      <c r="N287" s="328"/>
      <c r="O287" s="366"/>
      <c r="P287" s="366"/>
    </row>
    <row r="288" spans="1:16" x14ac:dyDescent="0.25">
      <c r="A288" s="339"/>
      <c r="B288" s="340"/>
      <c r="C288" s="341"/>
      <c r="D288" s="342"/>
      <c r="E288" s="343"/>
      <c r="F288" s="341"/>
      <c r="G288" s="342"/>
      <c r="H288" s="343"/>
      <c r="I288" s="344"/>
      <c r="J288" s="342"/>
      <c r="K288" s="328"/>
      <c r="L288" s="328"/>
      <c r="M288" s="328"/>
      <c r="N288" s="328"/>
      <c r="O288" s="366"/>
      <c r="P288" s="366"/>
    </row>
    <row r="289" spans="1:16" x14ac:dyDescent="0.25">
      <c r="A289" s="339"/>
      <c r="B289" s="340"/>
      <c r="C289" s="341"/>
      <c r="D289" s="342"/>
      <c r="E289" s="343"/>
      <c r="F289" s="341"/>
      <c r="G289" s="342"/>
      <c r="H289" s="343"/>
      <c r="I289" s="344"/>
      <c r="J289" s="342"/>
      <c r="K289" s="328"/>
      <c r="L289" s="328"/>
      <c r="M289" s="328"/>
      <c r="N289" s="328"/>
      <c r="O289" s="366"/>
      <c r="P289" s="366"/>
    </row>
    <row r="290" spans="1:16" x14ac:dyDescent="0.25">
      <c r="A290" s="339"/>
      <c r="B290" s="340"/>
      <c r="C290" s="341"/>
      <c r="D290" s="342"/>
      <c r="E290" s="343"/>
      <c r="F290" s="341"/>
      <c r="G290" s="342"/>
      <c r="H290" s="343"/>
      <c r="I290" s="344"/>
      <c r="J290" s="342"/>
      <c r="K290" s="328"/>
      <c r="L290" s="328"/>
      <c r="M290" s="328"/>
      <c r="N290" s="328"/>
      <c r="O290" s="366"/>
      <c r="P290" s="366"/>
    </row>
    <row r="291" spans="1:16" x14ac:dyDescent="0.25">
      <c r="A291" s="339"/>
      <c r="B291" s="340"/>
      <c r="C291" s="341"/>
      <c r="D291" s="342"/>
      <c r="E291" s="343"/>
      <c r="F291" s="341"/>
      <c r="G291" s="342"/>
      <c r="H291" s="343"/>
      <c r="I291" s="344"/>
      <c r="J291" s="342"/>
      <c r="K291" s="328"/>
      <c r="L291" s="328"/>
      <c r="M291" s="328"/>
      <c r="N291" s="328"/>
      <c r="O291" s="366"/>
      <c r="P291" s="366"/>
    </row>
    <row r="292" spans="1:16" x14ac:dyDescent="0.25">
      <c r="A292" s="339"/>
      <c r="B292" s="340"/>
      <c r="C292" s="341"/>
      <c r="D292" s="342"/>
      <c r="E292" s="343"/>
      <c r="F292" s="341"/>
      <c r="G292" s="342"/>
      <c r="H292" s="343"/>
      <c r="I292" s="344"/>
      <c r="J292" s="342"/>
      <c r="K292" s="328"/>
      <c r="L292" s="328"/>
      <c r="M292" s="328"/>
      <c r="N292" s="328"/>
      <c r="O292" s="366"/>
      <c r="P292" s="366"/>
    </row>
    <row r="293" spans="1:16" x14ac:dyDescent="0.25">
      <c r="A293" s="339"/>
      <c r="B293" s="340"/>
      <c r="C293" s="341"/>
      <c r="D293" s="342"/>
      <c r="E293" s="343"/>
      <c r="F293" s="341"/>
      <c r="G293" s="342"/>
      <c r="H293" s="343"/>
      <c r="I293" s="344"/>
      <c r="J293" s="342"/>
      <c r="K293" s="328"/>
      <c r="L293" s="328"/>
      <c r="M293" s="328"/>
      <c r="N293" s="328"/>
      <c r="O293" s="366"/>
      <c r="P293" s="366"/>
    </row>
    <row r="294" spans="1:16" x14ac:dyDescent="0.25">
      <c r="A294" s="339"/>
      <c r="B294" s="340"/>
      <c r="C294" s="341"/>
      <c r="D294" s="342"/>
      <c r="E294" s="343"/>
      <c r="F294" s="341"/>
      <c r="G294" s="342"/>
      <c r="H294" s="343"/>
      <c r="I294" s="344"/>
      <c r="J294" s="342"/>
      <c r="K294" s="328"/>
      <c r="L294" s="328"/>
      <c r="M294" s="328"/>
      <c r="N294" s="328"/>
      <c r="O294" s="366"/>
      <c r="P294" s="366"/>
    </row>
    <row r="295" spans="1:16" x14ac:dyDescent="0.25">
      <c r="A295" s="339"/>
      <c r="B295" s="340"/>
      <c r="C295" s="341"/>
      <c r="D295" s="342"/>
      <c r="E295" s="343"/>
      <c r="F295" s="341"/>
      <c r="G295" s="342"/>
      <c r="H295" s="343"/>
      <c r="I295" s="344"/>
      <c r="J295" s="342"/>
      <c r="K295" s="328"/>
      <c r="L295" s="328"/>
      <c r="M295" s="328"/>
      <c r="N295" s="328"/>
      <c r="O295" s="366"/>
      <c r="P295" s="366"/>
    </row>
    <row r="296" spans="1:16" x14ac:dyDescent="0.25">
      <c r="A296" s="339"/>
      <c r="B296" s="340"/>
      <c r="C296" s="341"/>
      <c r="D296" s="342"/>
      <c r="E296" s="343"/>
      <c r="F296" s="341"/>
      <c r="G296" s="342"/>
      <c r="H296" s="343"/>
      <c r="I296" s="344"/>
      <c r="J296" s="342"/>
      <c r="K296" s="328"/>
      <c r="L296" s="328"/>
      <c r="M296" s="328"/>
      <c r="N296" s="328"/>
      <c r="O296" s="366"/>
      <c r="P296" s="366"/>
    </row>
    <row r="297" spans="1:16" x14ac:dyDescent="0.25">
      <c r="A297" s="339"/>
      <c r="B297" s="340"/>
      <c r="C297" s="341"/>
      <c r="D297" s="342"/>
      <c r="E297" s="343"/>
      <c r="F297" s="341"/>
      <c r="G297" s="342"/>
      <c r="H297" s="343"/>
      <c r="I297" s="344"/>
      <c r="J297" s="342"/>
      <c r="K297" s="328"/>
      <c r="L297" s="328"/>
      <c r="M297" s="328"/>
      <c r="N297" s="328"/>
      <c r="O297" s="366"/>
      <c r="P297" s="366"/>
    </row>
    <row r="298" spans="1:16" x14ac:dyDescent="0.25">
      <c r="A298" s="339"/>
      <c r="B298" s="340"/>
      <c r="C298" s="341"/>
      <c r="D298" s="342"/>
      <c r="E298" s="343"/>
      <c r="F298" s="341"/>
      <c r="G298" s="342"/>
      <c r="H298" s="343"/>
      <c r="I298" s="344"/>
      <c r="J298" s="342"/>
      <c r="K298" s="328"/>
      <c r="L298" s="328"/>
      <c r="M298" s="328"/>
      <c r="N298" s="328"/>
      <c r="O298" s="366"/>
      <c r="P298" s="366"/>
    </row>
    <row r="299" spans="1:16" x14ac:dyDescent="0.25">
      <c r="A299" s="339"/>
      <c r="B299" s="340"/>
      <c r="C299" s="341"/>
      <c r="D299" s="342"/>
      <c r="E299" s="343"/>
      <c r="F299" s="341"/>
      <c r="G299" s="342"/>
      <c r="H299" s="343"/>
      <c r="I299" s="344"/>
      <c r="J299" s="342"/>
      <c r="K299" s="328"/>
      <c r="L299" s="328"/>
      <c r="M299" s="328"/>
      <c r="N299" s="328"/>
      <c r="O299" s="366"/>
      <c r="P299" s="366"/>
    </row>
    <row r="300" spans="1:16" x14ac:dyDescent="0.25">
      <c r="A300" s="339"/>
      <c r="B300" s="340"/>
      <c r="C300" s="341"/>
      <c r="D300" s="342"/>
      <c r="E300" s="343"/>
      <c r="F300" s="341"/>
      <c r="G300" s="342"/>
      <c r="H300" s="343"/>
      <c r="I300" s="344"/>
      <c r="J300" s="342"/>
      <c r="K300" s="328"/>
      <c r="L300" s="328"/>
      <c r="M300" s="328"/>
      <c r="N300" s="328"/>
      <c r="O300" s="366"/>
      <c r="P300" s="366"/>
    </row>
    <row r="301" spans="1:16" x14ac:dyDescent="0.25">
      <c r="A301" s="339"/>
      <c r="B301" s="340"/>
      <c r="C301" s="341"/>
      <c r="D301" s="342"/>
      <c r="E301" s="343"/>
      <c r="F301" s="341"/>
      <c r="G301" s="342"/>
      <c r="H301" s="343"/>
      <c r="I301" s="344"/>
      <c r="J301" s="342"/>
      <c r="K301" s="328"/>
      <c r="L301" s="328"/>
      <c r="M301" s="328"/>
      <c r="N301" s="328"/>
      <c r="O301" s="366"/>
      <c r="P301" s="366"/>
    </row>
    <row r="302" spans="1:16" x14ac:dyDescent="0.25">
      <c r="A302" s="339"/>
      <c r="B302" s="340"/>
      <c r="C302" s="341"/>
      <c r="D302" s="342"/>
      <c r="E302" s="343"/>
      <c r="F302" s="341"/>
      <c r="G302" s="342"/>
      <c r="H302" s="343"/>
      <c r="I302" s="344"/>
      <c r="J302" s="342"/>
      <c r="K302" s="328"/>
      <c r="L302" s="328"/>
      <c r="M302" s="328"/>
      <c r="N302" s="328"/>
      <c r="O302" s="366"/>
      <c r="P302" s="366"/>
    </row>
    <row r="303" spans="1:16" x14ac:dyDescent="0.25">
      <c r="A303" s="339"/>
      <c r="B303" s="340"/>
      <c r="C303" s="341"/>
      <c r="D303" s="342"/>
      <c r="E303" s="343"/>
      <c r="F303" s="341"/>
      <c r="G303" s="342"/>
      <c r="H303" s="343"/>
      <c r="I303" s="344"/>
      <c r="J303" s="342"/>
      <c r="K303" s="328"/>
      <c r="L303" s="328"/>
      <c r="M303" s="328"/>
      <c r="N303" s="328"/>
      <c r="O303" s="366"/>
      <c r="P303" s="366"/>
    </row>
    <row r="304" spans="1:16" x14ac:dyDescent="0.25">
      <c r="A304" s="339"/>
      <c r="B304" s="340"/>
      <c r="C304" s="341"/>
      <c r="D304" s="342"/>
      <c r="E304" s="343"/>
      <c r="F304" s="341"/>
      <c r="G304" s="342"/>
      <c r="H304" s="343"/>
      <c r="I304" s="344"/>
      <c r="J304" s="342"/>
      <c r="K304" s="328"/>
      <c r="L304" s="328"/>
      <c r="M304" s="328"/>
      <c r="N304" s="328"/>
      <c r="O304" s="366"/>
      <c r="P304" s="366"/>
    </row>
    <row r="305" spans="1:16" x14ac:dyDescent="0.25">
      <c r="A305" s="339"/>
      <c r="B305" s="340"/>
      <c r="C305" s="341"/>
      <c r="D305" s="342"/>
      <c r="E305" s="343"/>
      <c r="F305" s="341"/>
      <c r="G305" s="342"/>
      <c r="H305" s="343"/>
      <c r="I305" s="344"/>
      <c r="J305" s="342"/>
      <c r="K305" s="328"/>
      <c r="L305" s="328"/>
      <c r="M305" s="328"/>
      <c r="N305" s="328"/>
      <c r="O305" s="366"/>
      <c r="P305" s="366"/>
    </row>
    <row r="306" spans="1:16" x14ac:dyDescent="0.25">
      <c r="A306" s="339"/>
      <c r="B306" s="340"/>
      <c r="C306" s="341"/>
      <c r="D306" s="342"/>
      <c r="E306" s="343"/>
      <c r="F306" s="341"/>
      <c r="G306" s="342"/>
      <c r="H306" s="343"/>
      <c r="I306" s="344"/>
      <c r="J306" s="342"/>
      <c r="K306" s="328"/>
      <c r="L306" s="328"/>
      <c r="M306" s="328"/>
      <c r="N306" s="328"/>
      <c r="O306" s="366"/>
      <c r="P306" s="366"/>
    </row>
    <row r="307" spans="1:16" x14ac:dyDescent="0.25">
      <c r="A307" s="339"/>
      <c r="B307" s="340"/>
      <c r="C307" s="341"/>
      <c r="D307" s="342"/>
      <c r="E307" s="343"/>
      <c r="F307" s="341"/>
      <c r="G307" s="342"/>
      <c r="H307" s="343"/>
      <c r="I307" s="344"/>
      <c r="J307" s="342"/>
      <c r="K307" s="328"/>
      <c r="L307" s="328"/>
      <c r="M307" s="328"/>
      <c r="N307" s="328"/>
      <c r="O307" s="366"/>
      <c r="P307" s="366"/>
    </row>
    <row r="308" spans="1:16" x14ac:dyDescent="0.25">
      <c r="A308" s="339"/>
      <c r="B308" s="340"/>
      <c r="C308" s="341"/>
      <c r="D308" s="342"/>
      <c r="E308" s="343"/>
      <c r="F308" s="341"/>
      <c r="G308" s="342"/>
      <c r="H308" s="343"/>
      <c r="I308" s="344"/>
      <c r="J308" s="342"/>
      <c r="K308" s="328"/>
      <c r="L308" s="328"/>
      <c r="M308" s="328"/>
      <c r="N308" s="328"/>
      <c r="O308" s="366"/>
      <c r="P308" s="366"/>
    </row>
    <row r="309" spans="1:16" x14ac:dyDescent="0.25">
      <c r="A309" s="339"/>
      <c r="B309" s="340"/>
      <c r="C309" s="341"/>
      <c r="D309" s="342"/>
      <c r="E309" s="343"/>
      <c r="F309" s="341"/>
      <c r="G309" s="342"/>
      <c r="H309" s="343"/>
      <c r="I309" s="344"/>
      <c r="J309" s="342"/>
      <c r="K309" s="328"/>
      <c r="L309" s="328"/>
      <c r="M309" s="328"/>
      <c r="N309" s="328"/>
      <c r="O309" s="366"/>
      <c r="P309" s="366"/>
    </row>
    <row r="310" spans="1:16" x14ac:dyDescent="0.25">
      <c r="A310" s="339"/>
      <c r="B310" s="340"/>
      <c r="C310" s="341"/>
      <c r="D310" s="342"/>
      <c r="E310" s="343"/>
      <c r="F310" s="341"/>
      <c r="G310" s="342"/>
      <c r="H310" s="343"/>
      <c r="I310" s="344"/>
      <c r="J310" s="342"/>
      <c r="K310" s="328"/>
      <c r="L310" s="328"/>
      <c r="M310" s="328"/>
      <c r="N310" s="328"/>
      <c r="O310" s="366"/>
      <c r="P310" s="366"/>
    </row>
    <row r="311" spans="1:16" x14ac:dyDescent="0.25">
      <c r="A311" s="339"/>
      <c r="B311" s="340"/>
      <c r="C311" s="341"/>
      <c r="D311" s="342"/>
      <c r="E311" s="343"/>
      <c r="F311" s="341"/>
      <c r="G311" s="342"/>
      <c r="H311" s="343"/>
      <c r="I311" s="344"/>
      <c r="J311" s="342"/>
      <c r="K311" s="328"/>
      <c r="L311" s="328"/>
      <c r="M311" s="328"/>
      <c r="N311" s="328"/>
      <c r="O311" s="366"/>
      <c r="P311" s="366"/>
    </row>
    <row r="312" spans="1:16" x14ac:dyDescent="0.25">
      <c r="A312" s="339"/>
      <c r="B312" s="340"/>
      <c r="C312" s="341"/>
      <c r="D312" s="342"/>
      <c r="E312" s="343"/>
      <c r="F312" s="341"/>
      <c r="G312" s="342"/>
      <c r="H312" s="343"/>
      <c r="I312" s="344"/>
      <c r="J312" s="342"/>
      <c r="K312" s="328"/>
      <c r="L312" s="328"/>
      <c r="M312" s="328"/>
      <c r="N312" s="328"/>
      <c r="O312" s="366"/>
      <c r="P312" s="366"/>
    </row>
    <row r="313" spans="1:16" x14ac:dyDescent="0.25">
      <c r="A313" s="339"/>
      <c r="B313" s="340"/>
      <c r="C313" s="341"/>
      <c r="D313" s="342"/>
      <c r="E313" s="343"/>
      <c r="F313" s="341"/>
      <c r="G313" s="342"/>
      <c r="H313" s="343"/>
      <c r="I313" s="344"/>
      <c r="J313" s="342"/>
      <c r="K313" s="328"/>
      <c r="L313" s="328"/>
      <c r="M313" s="328"/>
      <c r="N313" s="328"/>
      <c r="O313" s="366"/>
      <c r="P313" s="366"/>
    </row>
    <row r="314" spans="1:16" x14ac:dyDescent="0.25">
      <c r="A314" s="339"/>
      <c r="B314" s="340"/>
      <c r="C314" s="341"/>
      <c r="D314" s="342"/>
      <c r="E314" s="343"/>
      <c r="F314" s="341"/>
      <c r="G314" s="342"/>
      <c r="H314" s="343"/>
      <c r="I314" s="344"/>
      <c r="J314" s="342"/>
      <c r="K314" s="328"/>
      <c r="L314" s="328"/>
      <c r="M314" s="328"/>
      <c r="N314" s="328"/>
      <c r="O314" s="366"/>
      <c r="P314" s="366"/>
    </row>
    <row r="315" spans="1:16" x14ac:dyDescent="0.25">
      <c r="A315" s="339"/>
      <c r="B315" s="340"/>
      <c r="C315" s="341"/>
      <c r="D315" s="342"/>
      <c r="E315" s="343"/>
      <c r="F315" s="341"/>
      <c r="G315" s="342"/>
      <c r="H315" s="343"/>
      <c r="I315" s="344"/>
      <c r="J315" s="342"/>
      <c r="K315" s="328"/>
      <c r="L315" s="328"/>
      <c r="M315" s="328"/>
      <c r="N315" s="328"/>
      <c r="O315" s="366"/>
      <c r="P315" s="366"/>
    </row>
    <row r="316" spans="1:16" x14ac:dyDescent="0.25">
      <c r="A316" s="339"/>
      <c r="B316" s="340"/>
      <c r="C316" s="341"/>
      <c r="D316" s="342"/>
      <c r="E316" s="343"/>
      <c r="F316" s="341"/>
      <c r="G316" s="342"/>
      <c r="H316" s="343"/>
      <c r="I316" s="344"/>
      <c r="J316" s="342"/>
      <c r="K316" s="328"/>
      <c r="L316" s="328"/>
      <c r="M316" s="328"/>
      <c r="N316" s="328"/>
      <c r="O316" s="366"/>
      <c r="P316" s="366"/>
    </row>
    <row r="317" spans="1:16" x14ac:dyDescent="0.25">
      <c r="A317" s="339"/>
      <c r="B317" s="340"/>
      <c r="C317" s="341"/>
      <c r="D317" s="342"/>
      <c r="E317" s="343"/>
      <c r="F317" s="341"/>
      <c r="G317" s="342"/>
      <c r="H317" s="343"/>
      <c r="I317" s="344"/>
      <c r="J317" s="342"/>
      <c r="K317" s="328"/>
      <c r="L317" s="328"/>
      <c r="M317" s="328"/>
      <c r="N317" s="328"/>
      <c r="O317" s="366"/>
      <c r="P317" s="366"/>
    </row>
    <row r="318" spans="1:16" x14ac:dyDescent="0.25">
      <c r="A318" s="339"/>
      <c r="B318" s="340"/>
      <c r="C318" s="341"/>
      <c r="D318" s="342"/>
      <c r="E318" s="343"/>
      <c r="F318" s="341"/>
      <c r="G318" s="342"/>
      <c r="H318" s="343"/>
      <c r="I318" s="344"/>
      <c r="J318" s="342"/>
      <c r="K318" s="328"/>
      <c r="L318" s="328"/>
      <c r="M318" s="328"/>
      <c r="N318" s="328"/>
      <c r="O318" s="366"/>
      <c r="P318" s="366"/>
    </row>
    <row r="319" spans="1:16" x14ac:dyDescent="0.25">
      <c r="A319" s="339"/>
      <c r="B319" s="340"/>
      <c r="C319" s="341"/>
      <c r="D319" s="342"/>
      <c r="E319" s="343"/>
      <c r="F319" s="341"/>
      <c r="G319" s="342"/>
      <c r="H319" s="343"/>
      <c r="I319" s="344"/>
      <c r="J319" s="342"/>
      <c r="K319" s="328"/>
      <c r="L319" s="328"/>
      <c r="M319" s="328"/>
      <c r="N319" s="328"/>
      <c r="O319" s="366"/>
      <c r="P319" s="366"/>
    </row>
    <row r="320" spans="1:16" x14ac:dyDescent="0.25">
      <c r="A320" s="339"/>
      <c r="B320" s="340"/>
      <c r="C320" s="341"/>
      <c r="D320" s="342"/>
      <c r="E320" s="343"/>
      <c r="F320" s="341"/>
      <c r="G320" s="342"/>
      <c r="H320" s="343"/>
      <c r="I320" s="344"/>
      <c r="J320" s="342"/>
      <c r="K320" s="328"/>
      <c r="L320" s="328"/>
      <c r="M320" s="328"/>
      <c r="N320" s="328"/>
      <c r="O320" s="366"/>
      <c r="P320" s="366"/>
    </row>
    <row r="321" spans="1:16" x14ac:dyDescent="0.25">
      <c r="A321" s="339"/>
      <c r="B321" s="340"/>
      <c r="C321" s="341"/>
      <c r="D321" s="342"/>
      <c r="E321" s="343"/>
      <c r="F321" s="341"/>
      <c r="G321" s="342"/>
      <c r="H321" s="343"/>
      <c r="I321" s="344"/>
      <c r="J321" s="342"/>
      <c r="K321" s="328"/>
      <c r="L321" s="328"/>
      <c r="M321" s="328"/>
      <c r="N321" s="328"/>
      <c r="O321" s="366"/>
      <c r="P321" s="366"/>
    </row>
    <row r="322" spans="1:16" x14ac:dyDescent="0.25">
      <c r="A322" s="339"/>
      <c r="B322" s="340"/>
      <c r="C322" s="341"/>
      <c r="D322" s="342"/>
      <c r="E322" s="343"/>
      <c r="F322" s="341"/>
      <c r="G322" s="342"/>
      <c r="H322" s="343"/>
      <c r="I322" s="344"/>
      <c r="J322" s="342"/>
      <c r="K322" s="328"/>
      <c r="L322" s="328"/>
      <c r="M322" s="328"/>
      <c r="N322" s="328"/>
      <c r="O322" s="366"/>
      <c r="P322" s="366"/>
    </row>
    <row r="323" spans="1:16" x14ac:dyDescent="0.25">
      <c r="A323" s="339"/>
      <c r="B323" s="340"/>
      <c r="C323" s="341"/>
      <c r="D323" s="342"/>
      <c r="E323" s="343"/>
      <c r="F323" s="341"/>
      <c r="G323" s="342"/>
      <c r="H323" s="343"/>
      <c r="I323" s="344"/>
      <c r="J323" s="342"/>
      <c r="K323" s="328"/>
      <c r="L323" s="328"/>
      <c r="M323" s="328"/>
      <c r="N323" s="328"/>
      <c r="O323" s="366"/>
      <c r="P323" s="366"/>
    </row>
    <row r="324" spans="1:16" x14ac:dyDescent="0.25">
      <c r="A324" s="339"/>
      <c r="B324" s="340"/>
      <c r="C324" s="341"/>
      <c r="D324" s="342"/>
      <c r="E324" s="343"/>
      <c r="F324" s="341"/>
      <c r="G324" s="342"/>
      <c r="H324" s="343"/>
      <c r="I324" s="344"/>
      <c r="J324" s="342"/>
      <c r="K324" s="328"/>
      <c r="L324" s="328"/>
      <c r="M324" s="328"/>
      <c r="N324" s="328"/>
      <c r="O324" s="366"/>
      <c r="P324" s="366"/>
    </row>
    <row r="325" spans="1:16" x14ac:dyDescent="0.25">
      <c r="A325" s="339"/>
      <c r="B325" s="340"/>
      <c r="C325" s="341"/>
      <c r="D325" s="342"/>
      <c r="E325" s="343"/>
      <c r="F325" s="341"/>
      <c r="G325" s="342"/>
      <c r="H325" s="343"/>
      <c r="I325" s="344"/>
      <c r="J325" s="342"/>
      <c r="K325" s="328"/>
      <c r="L325" s="328"/>
      <c r="M325" s="328"/>
      <c r="N325" s="328"/>
      <c r="O325" s="366"/>
      <c r="P325" s="366"/>
    </row>
    <row r="326" spans="1:16" x14ac:dyDescent="0.25">
      <c r="A326" s="339"/>
      <c r="B326" s="340"/>
      <c r="C326" s="341"/>
      <c r="D326" s="342"/>
      <c r="E326" s="343"/>
      <c r="F326" s="341"/>
      <c r="G326" s="342"/>
      <c r="H326" s="343"/>
      <c r="I326" s="344"/>
      <c r="J326" s="342"/>
      <c r="K326" s="328"/>
      <c r="L326" s="328"/>
      <c r="M326" s="328"/>
      <c r="N326" s="328"/>
      <c r="O326" s="366"/>
      <c r="P326" s="366"/>
    </row>
    <row r="327" spans="1:16" x14ac:dyDescent="0.25">
      <c r="A327" s="339"/>
      <c r="B327" s="340"/>
      <c r="C327" s="341"/>
      <c r="D327" s="342"/>
      <c r="E327" s="343"/>
      <c r="F327" s="341"/>
      <c r="G327" s="342"/>
      <c r="H327" s="343"/>
      <c r="I327" s="344"/>
      <c r="J327" s="342"/>
      <c r="K327" s="328"/>
      <c r="L327" s="328"/>
      <c r="M327" s="328"/>
      <c r="N327" s="328"/>
      <c r="O327" s="366"/>
      <c r="P327" s="366"/>
    </row>
    <row r="328" spans="1:16" x14ac:dyDescent="0.25">
      <c r="A328" s="339"/>
      <c r="B328" s="340"/>
      <c r="C328" s="341"/>
      <c r="D328" s="342"/>
      <c r="E328" s="343"/>
      <c r="F328" s="341"/>
      <c r="G328" s="342"/>
      <c r="H328" s="343"/>
      <c r="I328" s="344"/>
      <c r="J328" s="342"/>
      <c r="K328" s="328"/>
      <c r="L328" s="328"/>
      <c r="M328" s="328"/>
      <c r="N328" s="328"/>
      <c r="O328" s="366"/>
      <c r="P328" s="366"/>
    </row>
    <row r="329" spans="1:16" x14ac:dyDescent="0.25">
      <c r="A329" s="339"/>
      <c r="B329" s="340"/>
      <c r="C329" s="341"/>
      <c r="D329" s="342"/>
      <c r="E329" s="343"/>
      <c r="F329" s="341"/>
      <c r="G329" s="342"/>
      <c r="H329" s="343"/>
      <c r="I329" s="344"/>
      <c r="J329" s="342"/>
      <c r="K329" s="328"/>
      <c r="L329" s="328"/>
      <c r="M329" s="328"/>
      <c r="N329" s="328"/>
      <c r="O329" s="366"/>
      <c r="P329" s="366"/>
    </row>
    <row r="330" spans="1:16" x14ac:dyDescent="0.25">
      <c r="A330" s="339"/>
      <c r="B330" s="340"/>
      <c r="C330" s="341"/>
      <c r="D330" s="342"/>
      <c r="E330" s="343"/>
      <c r="F330" s="341"/>
      <c r="G330" s="342"/>
      <c r="H330" s="343"/>
      <c r="I330" s="344"/>
      <c r="J330" s="342"/>
      <c r="K330" s="328"/>
      <c r="L330" s="328"/>
      <c r="M330" s="328"/>
      <c r="N330" s="328"/>
      <c r="O330" s="366"/>
      <c r="P330" s="366"/>
    </row>
    <row r="331" spans="1:16" x14ac:dyDescent="0.25">
      <c r="A331" s="339"/>
      <c r="B331" s="340"/>
      <c r="C331" s="341"/>
      <c r="D331" s="342"/>
      <c r="E331" s="343"/>
      <c r="F331" s="341"/>
      <c r="G331" s="342"/>
      <c r="H331" s="343"/>
      <c r="I331" s="344"/>
      <c r="J331" s="342"/>
      <c r="K331" s="328"/>
      <c r="L331" s="328"/>
      <c r="M331" s="328"/>
      <c r="N331" s="328"/>
      <c r="O331" s="366"/>
      <c r="P331" s="366"/>
    </row>
    <row r="332" spans="1:16" x14ac:dyDescent="0.25">
      <c r="A332" s="339"/>
      <c r="B332" s="340"/>
      <c r="C332" s="341"/>
      <c r="D332" s="342"/>
      <c r="E332" s="343"/>
      <c r="F332" s="341"/>
      <c r="G332" s="342"/>
      <c r="H332" s="343"/>
      <c r="I332" s="344"/>
      <c r="J332" s="342"/>
      <c r="K332" s="328"/>
      <c r="L332" s="328"/>
      <c r="M332" s="328"/>
      <c r="N332" s="328"/>
      <c r="O332" s="366"/>
      <c r="P332" s="366"/>
    </row>
    <row r="333" spans="1:16" x14ac:dyDescent="0.25">
      <c r="A333" s="339"/>
      <c r="B333" s="340"/>
      <c r="C333" s="341"/>
      <c r="D333" s="342"/>
      <c r="E333" s="343"/>
      <c r="F333" s="341"/>
      <c r="G333" s="342"/>
      <c r="H333" s="343"/>
      <c r="I333" s="344"/>
      <c r="J333" s="342"/>
      <c r="K333" s="328"/>
      <c r="L333" s="328"/>
      <c r="M333" s="328"/>
      <c r="N333" s="328"/>
      <c r="O333" s="366"/>
      <c r="P333" s="366"/>
    </row>
    <row r="334" spans="1:16" x14ac:dyDescent="0.25">
      <c r="A334" s="339"/>
      <c r="B334" s="340"/>
      <c r="C334" s="341"/>
      <c r="D334" s="342"/>
      <c r="E334" s="343"/>
      <c r="F334" s="341"/>
      <c r="G334" s="342"/>
      <c r="H334" s="343"/>
      <c r="I334" s="344"/>
      <c r="J334" s="342"/>
      <c r="K334" s="328"/>
      <c r="L334" s="328"/>
      <c r="M334" s="328"/>
      <c r="N334" s="328"/>
      <c r="O334" s="366"/>
      <c r="P334" s="366"/>
    </row>
    <row r="335" spans="1:16" x14ac:dyDescent="0.25">
      <c r="A335" s="339"/>
      <c r="B335" s="340"/>
      <c r="C335" s="341"/>
      <c r="D335" s="342"/>
      <c r="E335" s="343"/>
      <c r="F335" s="341"/>
      <c r="G335" s="342"/>
      <c r="H335" s="343"/>
      <c r="I335" s="344"/>
      <c r="J335" s="342"/>
      <c r="K335" s="328"/>
      <c r="L335" s="328"/>
      <c r="M335" s="328"/>
      <c r="N335" s="328"/>
      <c r="O335" s="366"/>
      <c r="P335" s="366"/>
    </row>
    <row r="336" spans="1:16" x14ac:dyDescent="0.25">
      <c r="A336" s="339"/>
      <c r="B336" s="340"/>
      <c r="C336" s="341"/>
      <c r="D336" s="342"/>
      <c r="E336" s="343"/>
      <c r="F336" s="341"/>
      <c r="G336" s="342"/>
      <c r="H336" s="343"/>
      <c r="I336" s="344"/>
      <c r="J336" s="342"/>
      <c r="K336" s="328"/>
      <c r="L336" s="328"/>
      <c r="M336" s="328"/>
      <c r="N336" s="328"/>
      <c r="O336" s="366"/>
      <c r="P336" s="366"/>
    </row>
    <row r="337" spans="1:16" x14ac:dyDescent="0.25">
      <c r="A337" s="339"/>
      <c r="B337" s="340"/>
      <c r="C337" s="341"/>
      <c r="D337" s="342"/>
      <c r="E337" s="343"/>
      <c r="F337" s="341"/>
      <c r="G337" s="342"/>
      <c r="H337" s="343"/>
      <c r="I337" s="344"/>
      <c r="J337" s="342"/>
      <c r="K337" s="328"/>
      <c r="L337" s="328"/>
      <c r="M337" s="328"/>
      <c r="N337" s="328"/>
      <c r="O337" s="366"/>
      <c r="P337" s="366"/>
    </row>
    <row r="338" spans="1:16" x14ac:dyDescent="0.25">
      <c r="A338" s="339"/>
      <c r="B338" s="340"/>
      <c r="C338" s="341"/>
      <c r="D338" s="342"/>
      <c r="E338" s="343"/>
      <c r="F338" s="341"/>
      <c r="G338" s="342"/>
      <c r="H338" s="343"/>
      <c r="I338" s="344"/>
      <c r="J338" s="342"/>
      <c r="K338" s="328"/>
      <c r="L338" s="328"/>
      <c r="M338" s="328"/>
      <c r="N338" s="328"/>
      <c r="O338" s="366"/>
      <c r="P338" s="366"/>
    </row>
    <row r="339" spans="1:16" x14ac:dyDescent="0.25">
      <c r="A339" s="339"/>
      <c r="B339" s="340"/>
      <c r="C339" s="341"/>
      <c r="D339" s="342"/>
      <c r="E339" s="343"/>
      <c r="F339" s="341"/>
      <c r="G339" s="342"/>
      <c r="H339" s="343"/>
      <c r="I339" s="344"/>
      <c r="J339" s="342"/>
      <c r="K339" s="328"/>
      <c r="L339" s="328"/>
      <c r="M339" s="328"/>
      <c r="N339" s="328"/>
      <c r="O339" s="366"/>
      <c r="P339" s="366"/>
    </row>
    <row r="340" spans="1:16" x14ac:dyDescent="0.25">
      <c r="A340" s="339"/>
      <c r="B340" s="340"/>
      <c r="C340" s="341"/>
      <c r="D340" s="342"/>
      <c r="E340" s="343"/>
      <c r="F340" s="341"/>
      <c r="G340" s="342"/>
      <c r="H340" s="343"/>
      <c r="I340" s="344"/>
      <c r="J340" s="342"/>
      <c r="K340" s="328"/>
      <c r="L340" s="328"/>
      <c r="M340" s="328"/>
      <c r="N340" s="328"/>
      <c r="O340" s="366"/>
      <c r="P340" s="366"/>
    </row>
    <row r="341" spans="1:16" x14ac:dyDescent="0.25">
      <c r="A341" s="339"/>
      <c r="B341" s="340"/>
      <c r="C341" s="341"/>
      <c r="D341" s="342"/>
      <c r="E341" s="343"/>
      <c r="F341" s="341"/>
      <c r="G341" s="342"/>
      <c r="H341" s="343"/>
      <c r="I341" s="344"/>
      <c r="J341" s="342"/>
      <c r="K341" s="328"/>
      <c r="L341" s="328"/>
      <c r="M341" s="328"/>
      <c r="N341" s="328"/>
      <c r="O341" s="366"/>
      <c r="P341" s="366"/>
    </row>
    <row r="342" spans="1:16" x14ac:dyDescent="0.25">
      <c r="A342" s="339"/>
      <c r="B342" s="340"/>
      <c r="C342" s="341"/>
      <c r="D342" s="342"/>
      <c r="E342" s="343"/>
      <c r="F342" s="341"/>
      <c r="G342" s="342"/>
      <c r="H342" s="343"/>
      <c r="I342" s="344"/>
      <c r="J342" s="342"/>
      <c r="K342" s="328"/>
      <c r="L342" s="328"/>
      <c r="M342" s="328"/>
      <c r="N342" s="328"/>
      <c r="O342" s="366"/>
      <c r="P342" s="366"/>
    </row>
    <row r="343" spans="1:16" x14ac:dyDescent="0.25">
      <c r="A343" s="339"/>
      <c r="B343" s="340"/>
      <c r="C343" s="341"/>
      <c r="D343" s="342"/>
      <c r="E343" s="343"/>
      <c r="F343" s="341"/>
      <c r="G343" s="342"/>
      <c r="H343" s="343"/>
      <c r="I343" s="344"/>
      <c r="J343" s="342"/>
      <c r="K343" s="328"/>
      <c r="L343" s="328"/>
      <c r="M343" s="328"/>
      <c r="N343" s="328"/>
      <c r="O343" s="366"/>
      <c r="P343" s="366"/>
    </row>
    <row r="344" spans="1:16" x14ac:dyDescent="0.25">
      <c r="A344" s="339"/>
      <c r="B344" s="340"/>
      <c r="C344" s="341"/>
      <c r="D344" s="342"/>
      <c r="E344" s="343"/>
      <c r="F344" s="341"/>
      <c r="G344" s="342"/>
      <c r="H344" s="343"/>
      <c r="I344" s="344"/>
      <c r="J344" s="342"/>
      <c r="K344" s="328"/>
      <c r="L344" s="328"/>
      <c r="M344" s="328"/>
      <c r="N344" s="328"/>
      <c r="O344" s="366"/>
      <c r="P344" s="366"/>
    </row>
    <row r="345" spans="1:16" x14ac:dyDescent="0.25">
      <c r="A345" s="339"/>
      <c r="B345" s="340"/>
      <c r="C345" s="341"/>
      <c r="D345" s="342"/>
      <c r="E345" s="343"/>
      <c r="F345" s="341"/>
      <c r="G345" s="342"/>
      <c r="H345" s="343"/>
      <c r="I345" s="344"/>
      <c r="J345" s="342"/>
      <c r="K345" s="328"/>
      <c r="L345" s="328"/>
      <c r="M345" s="328"/>
      <c r="N345" s="328"/>
      <c r="O345" s="366"/>
      <c r="P345" s="366"/>
    </row>
    <row r="346" spans="1:16" x14ac:dyDescent="0.25">
      <c r="A346" s="339"/>
      <c r="B346" s="340"/>
      <c r="C346" s="341"/>
      <c r="D346" s="342"/>
      <c r="E346" s="343"/>
      <c r="F346" s="341"/>
      <c r="G346" s="342"/>
      <c r="H346" s="343"/>
      <c r="I346" s="344"/>
      <c r="J346" s="342"/>
      <c r="K346" s="328"/>
      <c r="L346" s="328"/>
      <c r="M346" s="328"/>
      <c r="N346" s="328"/>
      <c r="O346" s="366"/>
      <c r="P346" s="366"/>
    </row>
    <row r="347" spans="1:16" x14ac:dyDescent="0.25">
      <c r="A347" s="339"/>
      <c r="B347" s="340"/>
      <c r="C347" s="341"/>
      <c r="D347" s="342"/>
      <c r="E347" s="343"/>
      <c r="F347" s="341"/>
      <c r="G347" s="342"/>
      <c r="H347" s="343"/>
      <c r="I347" s="344"/>
      <c r="J347" s="342"/>
      <c r="K347" s="328"/>
      <c r="L347" s="328"/>
      <c r="M347" s="328"/>
      <c r="N347" s="328"/>
      <c r="O347" s="366"/>
      <c r="P347" s="366"/>
    </row>
    <row r="348" spans="1:16" x14ac:dyDescent="0.25">
      <c r="A348" s="339"/>
      <c r="B348" s="340"/>
      <c r="C348" s="341"/>
      <c r="D348" s="342"/>
      <c r="E348" s="343"/>
      <c r="F348" s="341"/>
      <c r="G348" s="342"/>
      <c r="H348" s="343"/>
      <c r="I348" s="344"/>
      <c r="J348" s="342"/>
      <c r="K348" s="328"/>
      <c r="L348" s="328"/>
      <c r="M348" s="328"/>
      <c r="N348" s="328"/>
      <c r="O348" s="366"/>
      <c r="P348" s="366"/>
    </row>
    <row r="349" spans="1:16" x14ac:dyDescent="0.25">
      <c r="A349" s="339"/>
      <c r="B349" s="340"/>
      <c r="C349" s="341"/>
      <c r="D349" s="342"/>
      <c r="E349" s="343"/>
      <c r="F349" s="341"/>
      <c r="G349" s="342"/>
      <c r="H349" s="343"/>
      <c r="I349" s="344"/>
      <c r="J349" s="342"/>
      <c r="K349" s="328"/>
      <c r="L349" s="328"/>
      <c r="M349" s="328"/>
      <c r="N349" s="328"/>
      <c r="O349" s="366"/>
      <c r="P349" s="366"/>
    </row>
    <row r="350" spans="1:16" x14ac:dyDescent="0.25">
      <c r="A350" s="339"/>
      <c r="B350" s="340"/>
      <c r="C350" s="341"/>
      <c r="D350" s="342"/>
      <c r="E350" s="343"/>
      <c r="F350" s="341"/>
      <c r="G350" s="342"/>
      <c r="H350" s="343"/>
      <c r="I350" s="344"/>
      <c r="J350" s="342"/>
      <c r="K350" s="328"/>
      <c r="L350" s="328"/>
      <c r="M350" s="328"/>
      <c r="N350" s="328"/>
      <c r="O350" s="366"/>
      <c r="P350" s="366"/>
    </row>
    <row r="351" spans="1:16" x14ac:dyDescent="0.25">
      <c r="A351" s="339"/>
      <c r="B351" s="340"/>
      <c r="C351" s="341"/>
      <c r="D351" s="342"/>
      <c r="E351" s="343"/>
      <c r="F351" s="341"/>
      <c r="G351" s="342"/>
      <c r="H351" s="343"/>
      <c r="I351" s="344"/>
      <c r="J351" s="342"/>
      <c r="K351" s="328"/>
      <c r="L351" s="328"/>
      <c r="M351" s="328"/>
      <c r="N351" s="328"/>
      <c r="O351" s="366"/>
      <c r="P351" s="366"/>
    </row>
    <row r="352" spans="1:16" x14ac:dyDescent="0.25">
      <c r="A352" s="339"/>
      <c r="B352" s="340"/>
      <c r="C352" s="341"/>
      <c r="D352" s="342"/>
      <c r="E352" s="343"/>
      <c r="F352" s="341"/>
      <c r="G352" s="342"/>
      <c r="H352" s="343"/>
      <c r="I352" s="344"/>
      <c r="J352" s="342"/>
      <c r="K352" s="328"/>
      <c r="L352" s="328"/>
      <c r="M352" s="328"/>
      <c r="N352" s="328"/>
      <c r="O352" s="366"/>
      <c r="P352" s="366"/>
    </row>
    <row r="353" spans="1:16" x14ac:dyDescent="0.25">
      <c r="A353" s="339"/>
      <c r="B353" s="340"/>
      <c r="C353" s="341"/>
      <c r="D353" s="342"/>
      <c r="E353" s="343"/>
      <c r="F353" s="341"/>
      <c r="G353" s="342"/>
      <c r="H353" s="343"/>
      <c r="I353" s="344"/>
      <c r="J353" s="342"/>
      <c r="K353" s="328"/>
      <c r="L353" s="328"/>
      <c r="M353" s="328"/>
      <c r="N353" s="328"/>
      <c r="O353" s="366"/>
      <c r="P353" s="366"/>
    </row>
    <row r="354" spans="1:16" x14ac:dyDescent="0.25">
      <c r="A354" s="339"/>
      <c r="B354" s="340"/>
      <c r="C354" s="341"/>
      <c r="D354" s="342"/>
      <c r="E354" s="343"/>
      <c r="F354" s="341"/>
      <c r="G354" s="342"/>
      <c r="H354" s="343"/>
      <c r="I354" s="344"/>
      <c r="J354" s="342"/>
      <c r="K354" s="328"/>
      <c r="L354" s="328"/>
      <c r="M354" s="328"/>
      <c r="N354" s="328"/>
      <c r="O354" s="366"/>
      <c r="P354" s="366"/>
    </row>
    <row r="355" spans="1:16" x14ac:dyDescent="0.25">
      <c r="A355" s="339"/>
      <c r="B355" s="340"/>
      <c r="C355" s="341"/>
      <c r="D355" s="342"/>
      <c r="E355" s="343"/>
      <c r="F355" s="341"/>
      <c r="G355" s="342"/>
      <c r="H355" s="343"/>
      <c r="I355" s="344"/>
      <c r="J355" s="342"/>
      <c r="K355" s="328"/>
      <c r="L355" s="328"/>
      <c r="M355" s="328"/>
      <c r="N355" s="328"/>
      <c r="O355" s="366"/>
      <c r="P355" s="366"/>
    </row>
    <row r="356" spans="1:16" x14ac:dyDescent="0.25">
      <c r="A356" s="339"/>
      <c r="B356" s="340"/>
      <c r="C356" s="341"/>
      <c r="D356" s="342"/>
      <c r="E356" s="343"/>
      <c r="F356" s="341"/>
      <c r="G356" s="342"/>
      <c r="H356" s="343"/>
      <c r="I356" s="344"/>
      <c r="J356" s="342"/>
      <c r="K356" s="328"/>
      <c r="L356" s="328"/>
      <c r="M356" s="328"/>
      <c r="N356" s="328"/>
      <c r="O356" s="366"/>
      <c r="P356" s="366"/>
    </row>
    <row r="357" spans="1:16" x14ac:dyDescent="0.25">
      <c r="A357" s="339"/>
      <c r="B357" s="340"/>
      <c r="C357" s="341"/>
      <c r="D357" s="342"/>
      <c r="E357" s="343"/>
      <c r="F357" s="341"/>
      <c r="G357" s="342"/>
      <c r="H357" s="343"/>
      <c r="I357" s="344"/>
      <c r="J357" s="342"/>
      <c r="K357" s="328"/>
      <c r="L357" s="328"/>
      <c r="M357" s="328"/>
      <c r="N357" s="328"/>
      <c r="O357" s="366"/>
      <c r="P357" s="366"/>
    </row>
    <row r="358" spans="1:16" x14ac:dyDescent="0.25">
      <c r="A358" s="339"/>
      <c r="B358" s="340"/>
      <c r="C358" s="341"/>
      <c r="D358" s="342"/>
      <c r="E358" s="343"/>
      <c r="F358" s="341"/>
      <c r="G358" s="342"/>
      <c r="H358" s="343"/>
      <c r="I358" s="344"/>
      <c r="J358" s="342"/>
      <c r="K358" s="328"/>
      <c r="L358" s="328"/>
      <c r="M358" s="328"/>
      <c r="N358" s="328"/>
      <c r="O358" s="366"/>
      <c r="P358" s="366"/>
    </row>
    <row r="359" spans="1:16" x14ac:dyDescent="0.25">
      <c r="A359" s="339"/>
      <c r="B359" s="340"/>
      <c r="C359" s="341"/>
      <c r="D359" s="342"/>
      <c r="E359" s="343"/>
      <c r="F359" s="341"/>
      <c r="G359" s="342"/>
      <c r="H359" s="343"/>
      <c r="I359" s="344"/>
      <c r="J359" s="342"/>
      <c r="K359" s="328"/>
      <c r="L359" s="328"/>
      <c r="M359" s="328"/>
      <c r="N359" s="328"/>
      <c r="O359" s="366"/>
      <c r="P359" s="366"/>
    </row>
    <row r="360" spans="1:16" x14ac:dyDescent="0.25">
      <c r="A360" s="339"/>
      <c r="B360" s="340"/>
      <c r="C360" s="341"/>
      <c r="D360" s="342"/>
      <c r="E360" s="343"/>
      <c r="F360" s="341"/>
      <c r="G360" s="342"/>
      <c r="H360" s="343"/>
      <c r="I360" s="344"/>
      <c r="J360" s="342"/>
      <c r="K360" s="328"/>
      <c r="L360" s="328"/>
      <c r="M360" s="328"/>
      <c r="N360" s="328"/>
      <c r="O360" s="366"/>
      <c r="P360" s="366"/>
    </row>
    <row r="361" spans="1:16" x14ac:dyDescent="0.25">
      <c r="A361" s="339"/>
      <c r="B361" s="340"/>
      <c r="C361" s="341"/>
      <c r="D361" s="342"/>
      <c r="E361" s="343"/>
      <c r="F361" s="341"/>
      <c r="G361" s="342"/>
      <c r="H361" s="343"/>
      <c r="I361" s="344"/>
      <c r="J361" s="342"/>
      <c r="K361" s="328"/>
      <c r="L361" s="328"/>
      <c r="M361" s="328"/>
      <c r="N361" s="328"/>
      <c r="O361" s="366"/>
      <c r="P361" s="366"/>
    </row>
    <row r="362" spans="1:16" x14ac:dyDescent="0.25">
      <c r="A362" s="339"/>
      <c r="B362" s="340"/>
      <c r="C362" s="341"/>
      <c r="D362" s="342"/>
      <c r="E362" s="343"/>
      <c r="F362" s="341"/>
      <c r="G362" s="342"/>
      <c r="H362" s="343"/>
      <c r="I362" s="344"/>
      <c r="J362" s="342"/>
      <c r="K362" s="328"/>
      <c r="L362" s="328"/>
      <c r="M362" s="328"/>
      <c r="N362" s="328"/>
      <c r="O362" s="366"/>
      <c r="P362" s="366"/>
    </row>
    <row r="363" spans="1:16" x14ac:dyDescent="0.25">
      <c r="A363" s="339"/>
      <c r="B363" s="340"/>
      <c r="C363" s="341"/>
      <c r="D363" s="342"/>
      <c r="E363" s="343"/>
      <c r="F363" s="341"/>
      <c r="G363" s="342"/>
      <c r="H363" s="343"/>
      <c r="I363" s="344"/>
      <c r="J363" s="342"/>
      <c r="K363" s="328"/>
      <c r="L363" s="328"/>
      <c r="M363" s="328"/>
      <c r="N363" s="328"/>
      <c r="O363" s="366"/>
      <c r="P363" s="366"/>
    </row>
    <row r="364" spans="1:16" x14ac:dyDescent="0.25">
      <c r="A364" s="339"/>
      <c r="B364" s="340"/>
      <c r="C364" s="341"/>
      <c r="D364" s="342"/>
      <c r="E364" s="343"/>
      <c r="F364" s="341"/>
      <c r="G364" s="342"/>
      <c r="H364" s="343"/>
      <c r="I364" s="344"/>
      <c r="J364" s="342"/>
      <c r="K364" s="328"/>
      <c r="L364" s="328"/>
      <c r="M364" s="328"/>
      <c r="N364" s="328"/>
      <c r="O364" s="366"/>
      <c r="P364" s="366"/>
    </row>
    <row r="365" spans="1:16" x14ac:dyDescent="0.25">
      <c r="A365" s="339"/>
      <c r="B365" s="340"/>
      <c r="C365" s="341"/>
      <c r="D365" s="342"/>
      <c r="E365" s="343"/>
      <c r="F365" s="341"/>
      <c r="G365" s="342"/>
      <c r="H365" s="343"/>
      <c r="I365" s="344"/>
      <c r="J365" s="342"/>
      <c r="K365" s="328"/>
      <c r="L365" s="328"/>
      <c r="M365" s="328"/>
      <c r="N365" s="328"/>
      <c r="O365" s="366"/>
      <c r="P365" s="366"/>
    </row>
    <row r="366" spans="1:16" x14ac:dyDescent="0.25">
      <c r="A366" s="339"/>
      <c r="B366" s="340"/>
      <c r="C366" s="341"/>
      <c r="D366" s="342"/>
      <c r="E366" s="343"/>
      <c r="F366" s="341"/>
      <c r="G366" s="342"/>
      <c r="H366" s="343"/>
      <c r="I366" s="344"/>
      <c r="J366" s="342"/>
      <c r="K366" s="328"/>
      <c r="L366" s="328"/>
      <c r="M366" s="328"/>
      <c r="N366" s="328"/>
      <c r="O366" s="366"/>
      <c r="P366" s="366"/>
    </row>
    <row r="367" spans="1:16" x14ac:dyDescent="0.25">
      <c r="A367" s="339"/>
      <c r="B367" s="340"/>
      <c r="C367" s="341"/>
      <c r="D367" s="342"/>
      <c r="E367" s="343"/>
      <c r="F367" s="341"/>
      <c r="G367" s="342"/>
      <c r="H367" s="343"/>
      <c r="I367" s="344"/>
      <c r="J367" s="342"/>
      <c r="K367" s="328"/>
      <c r="L367" s="328"/>
      <c r="M367" s="328"/>
      <c r="N367" s="328"/>
      <c r="O367" s="366"/>
      <c r="P367" s="366"/>
    </row>
    <row r="368" spans="1:16" x14ac:dyDescent="0.25">
      <c r="A368" s="339"/>
      <c r="B368" s="340"/>
      <c r="C368" s="341"/>
      <c r="D368" s="342"/>
      <c r="E368" s="343"/>
      <c r="F368" s="341"/>
      <c r="G368" s="342"/>
      <c r="H368" s="343"/>
      <c r="I368" s="344"/>
      <c r="J368" s="342"/>
      <c r="K368" s="328"/>
      <c r="L368" s="328"/>
      <c r="M368" s="328"/>
      <c r="N368" s="328"/>
      <c r="O368" s="366"/>
      <c r="P368" s="366"/>
    </row>
    <row r="369" spans="1:16" x14ac:dyDescent="0.25">
      <c r="A369" s="339"/>
      <c r="B369" s="340"/>
      <c r="C369" s="341"/>
      <c r="D369" s="342"/>
      <c r="E369" s="343"/>
      <c r="F369" s="341"/>
      <c r="G369" s="342"/>
      <c r="H369" s="343"/>
      <c r="I369" s="344"/>
      <c r="J369" s="342"/>
      <c r="K369" s="328"/>
      <c r="L369" s="328"/>
      <c r="M369" s="328"/>
      <c r="N369" s="328"/>
      <c r="O369" s="366"/>
      <c r="P369" s="366"/>
    </row>
    <row r="370" spans="1:16" x14ac:dyDescent="0.25">
      <c r="A370" s="339"/>
      <c r="B370" s="340"/>
      <c r="C370" s="341"/>
      <c r="D370" s="342"/>
      <c r="E370" s="343"/>
      <c r="F370" s="341"/>
      <c r="G370" s="342"/>
      <c r="H370" s="343"/>
      <c r="I370" s="344"/>
      <c r="J370" s="342"/>
      <c r="K370" s="328"/>
      <c r="L370" s="328"/>
      <c r="M370" s="328"/>
      <c r="N370" s="328"/>
      <c r="O370" s="366"/>
      <c r="P370" s="366"/>
    </row>
    <row r="371" spans="1:16" x14ac:dyDescent="0.25">
      <c r="A371" s="339"/>
      <c r="B371" s="340"/>
      <c r="C371" s="341"/>
      <c r="D371" s="342"/>
      <c r="E371" s="343"/>
      <c r="F371" s="341"/>
      <c r="G371" s="342"/>
      <c r="H371" s="343"/>
      <c r="I371" s="344"/>
      <c r="J371" s="342"/>
      <c r="K371" s="328"/>
      <c r="L371" s="328"/>
      <c r="M371" s="328"/>
      <c r="N371" s="328"/>
      <c r="O371" s="366"/>
      <c r="P371" s="366"/>
    </row>
    <row r="372" spans="1:16" x14ac:dyDescent="0.25">
      <c r="A372" s="339"/>
      <c r="B372" s="340"/>
      <c r="C372" s="341"/>
      <c r="D372" s="342"/>
      <c r="E372" s="343"/>
      <c r="F372" s="341"/>
      <c r="G372" s="342"/>
      <c r="H372" s="343"/>
      <c r="I372" s="344"/>
      <c r="J372" s="342"/>
      <c r="K372" s="328"/>
      <c r="L372" s="328"/>
      <c r="M372" s="328"/>
      <c r="N372" s="328"/>
      <c r="O372" s="366"/>
      <c r="P372" s="366"/>
    </row>
    <row r="373" spans="1:16" x14ac:dyDescent="0.25">
      <c r="A373" s="339"/>
      <c r="B373" s="340"/>
      <c r="C373" s="341"/>
      <c r="D373" s="342"/>
      <c r="E373" s="343"/>
      <c r="F373" s="341"/>
      <c r="G373" s="342"/>
      <c r="H373" s="343"/>
      <c r="I373" s="344"/>
      <c r="J373" s="342"/>
      <c r="K373" s="328"/>
      <c r="L373" s="328"/>
      <c r="M373" s="328"/>
      <c r="N373" s="328"/>
      <c r="O373" s="366"/>
      <c r="P373" s="366"/>
    </row>
    <row r="374" spans="1:16" x14ac:dyDescent="0.25">
      <c r="A374" s="339"/>
      <c r="B374" s="340"/>
      <c r="C374" s="341"/>
      <c r="D374" s="342"/>
      <c r="E374" s="343"/>
      <c r="F374" s="341"/>
      <c r="G374" s="342"/>
      <c r="H374" s="343"/>
      <c r="I374" s="344"/>
      <c r="J374" s="342"/>
      <c r="K374" s="328"/>
      <c r="L374" s="328"/>
      <c r="M374" s="328"/>
      <c r="N374" s="328"/>
      <c r="O374" s="366"/>
      <c r="P374" s="366"/>
    </row>
    <row r="375" spans="1:16" x14ac:dyDescent="0.25">
      <c r="A375" s="339"/>
      <c r="B375" s="340"/>
      <c r="C375" s="341"/>
      <c r="D375" s="342"/>
      <c r="E375" s="343"/>
      <c r="F375" s="341"/>
      <c r="G375" s="342"/>
      <c r="H375" s="343"/>
      <c r="I375" s="344"/>
      <c r="J375" s="342"/>
      <c r="K375" s="328"/>
      <c r="L375" s="328"/>
      <c r="M375" s="328"/>
      <c r="N375" s="328"/>
      <c r="O375" s="366"/>
      <c r="P375" s="366"/>
    </row>
    <row r="376" spans="1:16" x14ac:dyDescent="0.25">
      <c r="A376" s="339"/>
      <c r="B376" s="340"/>
      <c r="C376" s="341"/>
      <c r="D376" s="342"/>
      <c r="E376" s="343"/>
      <c r="F376" s="341"/>
      <c r="G376" s="342"/>
      <c r="H376" s="343"/>
      <c r="I376" s="344"/>
      <c r="J376" s="342"/>
      <c r="K376" s="328"/>
      <c r="L376" s="328"/>
      <c r="M376" s="328"/>
      <c r="N376" s="328"/>
      <c r="O376" s="366"/>
      <c r="P376" s="366"/>
    </row>
    <row r="377" spans="1:16" x14ac:dyDescent="0.25">
      <c r="A377" s="339"/>
      <c r="B377" s="340"/>
      <c r="C377" s="341"/>
      <c r="D377" s="342"/>
      <c r="E377" s="343"/>
      <c r="F377" s="341"/>
      <c r="G377" s="342"/>
      <c r="H377" s="343"/>
      <c r="I377" s="344"/>
      <c r="J377" s="342"/>
      <c r="K377" s="328"/>
      <c r="L377" s="328"/>
      <c r="M377" s="328"/>
      <c r="N377" s="328"/>
      <c r="O377" s="366"/>
      <c r="P377" s="366"/>
    </row>
    <row r="378" spans="1:16" x14ac:dyDescent="0.25">
      <c r="A378" s="339"/>
      <c r="B378" s="340"/>
      <c r="C378" s="341"/>
      <c r="D378" s="342"/>
      <c r="E378" s="343"/>
      <c r="F378" s="341"/>
      <c r="G378" s="342"/>
      <c r="H378" s="343"/>
      <c r="I378" s="344"/>
      <c r="J378" s="342"/>
      <c r="K378" s="328"/>
      <c r="L378" s="328"/>
      <c r="M378" s="328"/>
      <c r="N378" s="328"/>
      <c r="O378" s="366"/>
      <c r="P378" s="366"/>
    </row>
    <row r="379" spans="1:16" x14ac:dyDescent="0.25">
      <c r="A379" s="339"/>
      <c r="B379" s="340"/>
      <c r="C379" s="341"/>
      <c r="D379" s="342"/>
      <c r="E379" s="343"/>
      <c r="F379" s="341"/>
      <c r="G379" s="342"/>
      <c r="H379" s="343"/>
      <c r="I379" s="344"/>
      <c r="J379" s="342"/>
      <c r="K379" s="328"/>
      <c r="L379" s="328"/>
      <c r="M379" s="328"/>
      <c r="N379" s="328"/>
      <c r="O379" s="366"/>
      <c r="P379" s="366"/>
    </row>
    <row r="380" spans="1:16" x14ac:dyDescent="0.25">
      <c r="A380" s="339"/>
      <c r="B380" s="340"/>
      <c r="C380" s="341"/>
      <c r="D380" s="342"/>
      <c r="E380" s="343"/>
      <c r="F380" s="341"/>
      <c r="G380" s="342"/>
      <c r="H380" s="343"/>
      <c r="I380" s="344"/>
      <c r="J380" s="342"/>
      <c r="K380" s="328"/>
      <c r="L380" s="328"/>
      <c r="M380" s="328"/>
      <c r="N380" s="328"/>
      <c r="O380" s="366"/>
      <c r="P380" s="366"/>
    </row>
    <row r="381" spans="1:16" x14ac:dyDescent="0.25">
      <c r="A381" s="339"/>
      <c r="B381" s="340"/>
      <c r="C381" s="341"/>
      <c r="D381" s="342"/>
      <c r="E381" s="343"/>
      <c r="F381" s="341"/>
      <c r="G381" s="342"/>
      <c r="H381" s="343"/>
      <c r="I381" s="344"/>
      <c r="J381" s="342"/>
      <c r="K381" s="328"/>
      <c r="L381" s="328"/>
      <c r="M381" s="328"/>
      <c r="N381" s="328"/>
      <c r="O381" s="366"/>
      <c r="P381" s="366"/>
    </row>
    <row r="382" spans="1:16" x14ac:dyDescent="0.25">
      <c r="A382" s="339"/>
      <c r="B382" s="340"/>
      <c r="C382" s="341"/>
      <c r="D382" s="342"/>
      <c r="E382" s="343"/>
      <c r="F382" s="341"/>
      <c r="G382" s="342"/>
      <c r="H382" s="343"/>
      <c r="I382" s="344"/>
      <c r="J382" s="342"/>
      <c r="K382" s="328"/>
      <c r="L382" s="328"/>
      <c r="M382" s="328"/>
      <c r="N382" s="328"/>
      <c r="O382" s="366"/>
      <c r="P382" s="366"/>
    </row>
    <row r="383" spans="1:16" x14ac:dyDescent="0.25">
      <c r="A383" s="339"/>
      <c r="B383" s="340"/>
      <c r="C383" s="341"/>
      <c r="D383" s="342"/>
      <c r="E383" s="343"/>
      <c r="F383" s="341"/>
      <c r="G383" s="342"/>
      <c r="H383" s="343"/>
      <c r="I383" s="344"/>
      <c r="J383" s="342"/>
      <c r="K383" s="328"/>
      <c r="L383" s="328"/>
      <c r="M383" s="328"/>
      <c r="N383" s="328"/>
      <c r="O383" s="366"/>
      <c r="P383" s="366"/>
    </row>
    <row r="384" spans="1:16" x14ac:dyDescent="0.25">
      <c r="A384" s="339"/>
      <c r="B384" s="340"/>
      <c r="C384" s="341"/>
      <c r="D384" s="342"/>
      <c r="E384" s="343"/>
      <c r="F384" s="341"/>
      <c r="G384" s="342"/>
      <c r="H384" s="343"/>
      <c r="I384" s="344"/>
      <c r="J384" s="342"/>
      <c r="K384" s="328"/>
      <c r="L384" s="328"/>
      <c r="M384" s="328"/>
      <c r="N384" s="328"/>
      <c r="O384" s="366"/>
      <c r="P384" s="366"/>
    </row>
    <row r="385" spans="1:16" x14ac:dyDescent="0.25">
      <c r="A385" s="339"/>
      <c r="B385" s="340"/>
      <c r="C385" s="341"/>
      <c r="D385" s="342"/>
      <c r="E385" s="343"/>
      <c r="F385" s="341"/>
      <c r="G385" s="342"/>
      <c r="H385" s="343"/>
      <c r="I385" s="344"/>
      <c r="J385" s="342"/>
      <c r="K385" s="328"/>
      <c r="L385" s="328"/>
      <c r="M385" s="328"/>
      <c r="N385" s="328"/>
      <c r="O385" s="366"/>
      <c r="P385" s="366"/>
    </row>
    <row r="386" spans="1:16" x14ac:dyDescent="0.25">
      <c r="A386" s="339"/>
      <c r="B386" s="340"/>
      <c r="C386" s="341"/>
      <c r="D386" s="342"/>
      <c r="E386" s="343"/>
      <c r="F386" s="341"/>
      <c r="G386" s="342"/>
      <c r="H386" s="343"/>
      <c r="I386" s="344"/>
      <c r="J386" s="342"/>
      <c r="K386" s="328"/>
      <c r="L386" s="328"/>
      <c r="M386" s="328"/>
      <c r="N386" s="328"/>
      <c r="O386" s="366"/>
      <c r="P386" s="366"/>
    </row>
    <row r="387" spans="1:16" x14ac:dyDescent="0.25">
      <c r="A387" s="339"/>
      <c r="B387" s="340"/>
      <c r="C387" s="341"/>
      <c r="D387" s="342"/>
      <c r="E387" s="343"/>
      <c r="F387" s="341"/>
      <c r="G387" s="342"/>
      <c r="H387" s="343"/>
      <c r="I387" s="344"/>
      <c r="J387" s="342"/>
      <c r="K387" s="328"/>
      <c r="L387" s="328"/>
      <c r="M387" s="328"/>
      <c r="N387" s="328"/>
      <c r="O387" s="366"/>
      <c r="P387" s="366"/>
    </row>
    <row r="388" spans="1:16" x14ac:dyDescent="0.25">
      <c r="A388" s="339"/>
      <c r="B388" s="340"/>
      <c r="C388" s="341"/>
      <c r="D388" s="342"/>
      <c r="E388" s="343"/>
      <c r="F388" s="341"/>
      <c r="G388" s="342"/>
      <c r="H388" s="343"/>
      <c r="I388" s="344"/>
      <c r="J388" s="342"/>
      <c r="K388" s="328"/>
      <c r="L388" s="328"/>
      <c r="M388" s="328"/>
      <c r="N388" s="328"/>
      <c r="O388" s="366"/>
      <c r="P388" s="366"/>
    </row>
    <row r="389" spans="1:16" x14ac:dyDescent="0.25">
      <c r="A389" s="339"/>
      <c r="B389" s="340"/>
      <c r="C389" s="341"/>
      <c r="D389" s="342"/>
      <c r="E389" s="343"/>
      <c r="F389" s="341"/>
      <c r="G389" s="342"/>
      <c r="H389" s="343"/>
      <c r="I389" s="344"/>
      <c r="J389" s="342"/>
      <c r="K389" s="328"/>
      <c r="L389" s="328"/>
      <c r="M389" s="328"/>
      <c r="N389" s="328"/>
      <c r="O389" s="366"/>
      <c r="P389" s="366"/>
    </row>
    <row r="390" spans="1:16" x14ac:dyDescent="0.25">
      <c r="A390" s="339"/>
      <c r="B390" s="340"/>
      <c r="C390" s="341"/>
      <c r="D390" s="342"/>
      <c r="E390" s="343"/>
      <c r="F390" s="341"/>
      <c r="G390" s="342"/>
      <c r="H390" s="343"/>
      <c r="I390" s="344"/>
      <c r="J390" s="342"/>
      <c r="K390" s="328"/>
      <c r="L390" s="328"/>
      <c r="M390" s="328"/>
      <c r="N390" s="328"/>
      <c r="O390" s="366"/>
      <c r="P390" s="366"/>
    </row>
    <row r="391" spans="1:16" x14ac:dyDescent="0.25">
      <c r="A391" s="339"/>
      <c r="B391" s="340"/>
      <c r="C391" s="341"/>
      <c r="D391" s="342"/>
      <c r="E391" s="343"/>
      <c r="F391" s="341"/>
      <c r="G391" s="342"/>
      <c r="H391" s="343"/>
      <c r="I391" s="344"/>
      <c r="J391" s="342"/>
      <c r="K391" s="328"/>
      <c r="L391" s="328"/>
      <c r="M391" s="328"/>
      <c r="N391" s="328"/>
      <c r="O391" s="366"/>
      <c r="P391" s="366"/>
    </row>
    <row r="392" spans="1:16" x14ac:dyDescent="0.25">
      <c r="A392" s="339"/>
      <c r="B392" s="340"/>
      <c r="C392" s="341"/>
      <c r="D392" s="342"/>
      <c r="E392" s="343"/>
      <c r="F392" s="341"/>
      <c r="G392" s="342"/>
      <c r="H392" s="343"/>
      <c r="I392" s="344"/>
      <c r="J392" s="342"/>
      <c r="K392" s="328"/>
      <c r="L392" s="328"/>
      <c r="M392" s="328"/>
      <c r="N392" s="328"/>
      <c r="O392" s="366"/>
      <c r="P392" s="366"/>
    </row>
    <row r="393" spans="1:16" x14ac:dyDescent="0.25">
      <c r="A393" s="339"/>
      <c r="B393" s="340"/>
      <c r="C393" s="341"/>
      <c r="D393" s="342"/>
      <c r="E393" s="343"/>
      <c r="F393" s="341"/>
      <c r="G393" s="342"/>
      <c r="H393" s="343"/>
      <c r="I393" s="344"/>
      <c r="J393" s="342"/>
      <c r="K393" s="328"/>
      <c r="L393" s="328"/>
      <c r="M393" s="328"/>
      <c r="N393" s="328"/>
      <c r="O393" s="366"/>
      <c r="P393" s="366"/>
    </row>
    <row r="394" spans="1:16" x14ac:dyDescent="0.25">
      <c r="A394" s="339"/>
      <c r="B394" s="340"/>
      <c r="C394" s="341"/>
      <c r="D394" s="342"/>
      <c r="E394" s="343"/>
      <c r="F394" s="341"/>
      <c r="G394" s="342"/>
      <c r="H394" s="343"/>
      <c r="I394" s="344"/>
      <c r="J394" s="342"/>
      <c r="K394" s="328"/>
      <c r="L394" s="328"/>
      <c r="M394" s="328"/>
      <c r="N394" s="328"/>
      <c r="O394" s="366"/>
      <c r="P394" s="366"/>
    </row>
    <row r="395" spans="1:16" x14ac:dyDescent="0.25">
      <c r="A395" s="339"/>
      <c r="B395" s="340"/>
      <c r="C395" s="341"/>
      <c r="D395" s="342"/>
      <c r="E395" s="343"/>
      <c r="F395" s="341"/>
      <c r="G395" s="342"/>
      <c r="H395" s="343"/>
      <c r="I395" s="344"/>
      <c r="J395" s="342"/>
      <c r="K395" s="328"/>
      <c r="L395" s="328"/>
      <c r="M395" s="328"/>
      <c r="N395" s="328"/>
      <c r="O395" s="366"/>
      <c r="P395" s="366"/>
    </row>
    <row r="396" spans="1:16" x14ac:dyDescent="0.25">
      <c r="A396" s="339"/>
      <c r="B396" s="340"/>
      <c r="C396" s="341"/>
      <c r="D396" s="342"/>
      <c r="E396" s="343"/>
      <c r="F396" s="341"/>
      <c r="G396" s="342"/>
      <c r="H396" s="343"/>
      <c r="I396" s="344"/>
      <c r="J396" s="342"/>
      <c r="K396" s="328"/>
      <c r="L396" s="328"/>
      <c r="M396" s="328"/>
      <c r="N396" s="328"/>
      <c r="O396" s="366"/>
      <c r="P396" s="366"/>
    </row>
    <row r="397" spans="1:16" x14ac:dyDescent="0.25">
      <c r="A397" s="339"/>
      <c r="B397" s="340"/>
      <c r="C397" s="341"/>
      <c r="D397" s="342"/>
      <c r="E397" s="343"/>
      <c r="F397" s="341"/>
      <c r="G397" s="342"/>
      <c r="H397" s="343"/>
      <c r="I397" s="344"/>
      <c r="J397" s="342"/>
      <c r="K397" s="328"/>
      <c r="L397" s="328"/>
      <c r="M397" s="328"/>
      <c r="N397" s="328"/>
      <c r="O397" s="366"/>
      <c r="P397" s="366"/>
    </row>
    <row r="398" spans="1:16" x14ac:dyDescent="0.25">
      <c r="A398" s="339"/>
      <c r="B398" s="340"/>
      <c r="C398" s="341"/>
      <c r="D398" s="342"/>
      <c r="E398" s="343"/>
      <c r="F398" s="341"/>
      <c r="G398" s="342"/>
      <c r="H398" s="343"/>
      <c r="I398" s="344"/>
      <c r="J398" s="342"/>
      <c r="K398" s="328"/>
      <c r="L398" s="328"/>
      <c r="M398" s="328"/>
      <c r="N398" s="328"/>
      <c r="O398" s="366"/>
      <c r="P398" s="366"/>
    </row>
    <row r="399" spans="1:16" x14ac:dyDescent="0.25">
      <c r="A399" s="339"/>
      <c r="B399" s="340"/>
      <c r="C399" s="341"/>
      <c r="D399" s="342"/>
      <c r="E399" s="343"/>
      <c r="F399" s="341"/>
      <c r="G399" s="342"/>
      <c r="H399" s="343"/>
      <c r="I399" s="344"/>
      <c r="J399" s="342"/>
      <c r="K399" s="328"/>
      <c r="L399" s="328"/>
      <c r="M399" s="328"/>
      <c r="N399" s="328"/>
      <c r="O399" s="366"/>
      <c r="P399" s="366"/>
    </row>
    <row r="400" spans="1:16" x14ac:dyDescent="0.25">
      <c r="A400" s="339"/>
      <c r="B400" s="340"/>
      <c r="C400" s="341"/>
      <c r="D400" s="342"/>
      <c r="E400" s="343"/>
      <c r="F400" s="341"/>
      <c r="G400" s="342"/>
      <c r="H400" s="343"/>
      <c r="I400" s="344"/>
      <c r="J400" s="342"/>
      <c r="K400" s="328"/>
      <c r="L400" s="328"/>
      <c r="M400" s="328"/>
      <c r="N400" s="328"/>
      <c r="O400" s="366"/>
      <c r="P400" s="366"/>
    </row>
    <row r="401" spans="1:16" x14ac:dyDescent="0.25">
      <c r="A401" s="339"/>
      <c r="B401" s="340"/>
      <c r="C401" s="341"/>
      <c r="D401" s="342"/>
      <c r="E401" s="343"/>
      <c r="F401" s="341"/>
      <c r="G401" s="342"/>
      <c r="H401" s="343"/>
      <c r="I401" s="344"/>
      <c r="J401" s="342"/>
      <c r="K401" s="328"/>
      <c r="L401" s="328"/>
      <c r="M401" s="328"/>
      <c r="N401" s="328"/>
      <c r="O401" s="366"/>
      <c r="P401" s="366"/>
    </row>
    <row r="402" spans="1:16" x14ac:dyDescent="0.25">
      <c r="A402" s="339"/>
      <c r="B402" s="340"/>
      <c r="C402" s="341"/>
      <c r="D402" s="342"/>
      <c r="E402" s="343"/>
      <c r="F402" s="341"/>
      <c r="G402" s="342"/>
      <c r="H402" s="343"/>
      <c r="I402" s="344"/>
      <c r="J402" s="342"/>
      <c r="K402" s="328"/>
      <c r="L402" s="328"/>
      <c r="M402" s="328"/>
      <c r="N402" s="328"/>
      <c r="O402" s="366"/>
      <c r="P402" s="366"/>
    </row>
    <row r="403" spans="1:16" x14ac:dyDescent="0.25">
      <c r="A403" s="339"/>
      <c r="B403" s="340"/>
      <c r="C403" s="341"/>
      <c r="D403" s="342"/>
      <c r="E403" s="343"/>
      <c r="F403" s="341"/>
      <c r="G403" s="342"/>
      <c r="H403" s="343"/>
      <c r="I403" s="344"/>
      <c r="J403" s="342"/>
      <c r="K403" s="328"/>
      <c r="L403" s="328"/>
      <c r="M403" s="328"/>
      <c r="N403" s="328"/>
      <c r="O403" s="366"/>
      <c r="P403" s="366"/>
    </row>
    <row r="404" spans="1:16" x14ac:dyDescent="0.25">
      <c r="A404" s="339"/>
      <c r="B404" s="340"/>
      <c r="C404" s="341"/>
      <c r="D404" s="342"/>
      <c r="E404" s="343"/>
      <c r="F404" s="341"/>
      <c r="G404" s="342"/>
      <c r="H404" s="343"/>
      <c r="I404" s="344"/>
      <c r="J404" s="342"/>
      <c r="K404" s="328"/>
      <c r="L404" s="328"/>
      <c r="M404" s="328"/>
      <c r="N404" s="328"/>
      <c r="O404" s="366"/>
      <c r="P404" s="366"/>
    </row>
    <row r="405" spans="1:16" x14ac:dyDescent="0.25">
      <c r="A405" s="339"/>
      <c r="B405" s="340"/>
      <c r="C405" s="341"/>
      <c r="D405" s="342"/>
      <c r="E405" s="343"/>
      <c r="F405" s="341"/>
      <c r="G405" s="342"/>
      <c r="H405" s="343"/>
      <c r="I405" s="344"/>
      <c r="J405" s="342"/>
      <c r="K405" s="328"/>
      <c r="L405" s="328"/>
      <c r="M405" s="328"/>
      <c r="N405" s="328"/>
      <c r="O405" s="366"/>
      <c r="P405" s="366"/>
    </row>
    <row r="406" spans="1:16" x14ac:dyDescent="0.25">
      <c r="A406" s="339"/>
      <c r="B406" s="340"/>
      <c r="C406" s="341"/>
      <c r="D406" s="342"/>
      <c r="E406" s="343"/>
      <c r="F406" s="341"/>
      <c r="G406" s="342"/>
      <c r="H406" s="343"/>
      <c r="I406" s="344"/>
      <c r="J406" s="342"/>
      <c r="K406" s="328"/>
      <c r="L406" s="328"/>
      <c r="M406" s="328"/>
      <c r="N406" s="328"/>
      <c r="O406" s="366"/>
      <c r="P406" s="366"/>
    </row>
    <row r="407" spans="1:16" x14ac:dyDescent="0.25">
      <c r="A407" s="339"/>
      <c r="B407" s="340"/>
      <c r="C407" s="341"/>
      <c r="D407" s="342"/>
      <c r="E407" s="343"/>
      <c r="F407" s="341"/>
      <c r="G407" s="342"/>
      <c r="H407" s="343"/>
      <c r="I407" s="344"/>
      <c r="J407" s="342"/>
      <c r="K407" s="328"/>
      <c r="L407" s="328"/>
      <c r="M407" s="328"/>
      <c r="N407" s="328"/>
      <c r="O407" s="366"/>
      <c r="P407" s="366"/>
    </row>
    <row r="408" spans="1:16" x14ac:dyDescent="0.25">
      <c r="A408" s="339"/>
      <c r="B408" s="340"/>
      <c r="C408" s="341"/>
      <c r="D408" s="342"/>
      <c r="E408" s="343"/>
      <c r="F408" s="341"/>
      <c r="G408" s="342"/>
      <c r="H408" s="343"/>
      <c r="I408" s="344"/>
      <c r="J408" s="342"/>
      <c r="K408" s="328"/>
      <c r="L408" s="328"/>
      <c r="M408" s="328"/>
      <c r="N408" s="328"/>
      <c r="O408" s="366"/>
      <c r="P408" s="366"/>
    </row>
    <row r="409" spans="1:16" x14ac:dyDescent="0.25">
      <c r="A409" s="339"/>
      <c r="B409" s="340"/>
      <c r="C409" s="341"/>
      <c r="D409" s="342"/>
      <c r="E409" s="343"/>
      <c r="F409" s="341"/>
      <c r="G409" s="342"/>
      <c r="H409" s="343"/>
      <c r="I409" s="344"/>
      <c r="J409" s="342"/>
      <c r="K409" s="328"/>
      <c r="L409" s="328"/>
      <c r="M409" s="328"/>
      <c r="N409" s="328"/>
      <c r="O409" s="366"/>
      <c r="P409" s="366"/>
    </row>
    <row r="410" spans="1:16" x14ac:dyDescent="0.25">
      <c r="A410" s="339"/>
      <c r="B410" s="340"/>
      <c r="C410" s="341"/>
      <c r="D410" s="342"/>
      <c r="E410" s="343"/>
      <c r="F410" s="341"/>
      <c r="G410" s="342"/>
      <c r="H410" s="343"/>
      <c r="I410" s="344"/>
      <c r="J410" s="342"/>
      <c r="K410" s="328"/>
      <c r="L410" s="328"/>
      <c r="M410" s="328"/>
      <c r="N410" s="328"/>
      <c r="O410" s="366"/>
      <c r="P410" s="366"/>
    </row>
    <row r="411" spans="1:16" x14ac:dyDescent="0.25">
      <c r="A411" s="339"/>
      <c r="B411" s="340"/>
      <c r="C411" s="341"/>
      <c r="D411" s="342"/>
      <c r="E411" s="343"/>
      <c r="F411" s="341"/>
      <c r="G411" s="342"/>
      <c r="H411" s="343"/>
      <c r="I411" s="344"/>
      <c r="J411" s="342"/>
      <c r="K411" s="328"/>
      <c r="L411" s="328"/>
      <c r="M411" s="328"/>
      <c r="N411" s="328"/>
      <c r="O411" s="366"/>
      <c r="P411" s="366"/>
    </row>
    <row r="412" spans="1:16" x14ac:dyDescent="0.25">
      <c r="A412" s="339"/>
      <c r="B412" s="340"/>
      <c r="C412" s="341"/>
      <c r="D412" s="342"/>
      <c r="E412" s="343"/>
      <c r="F412" s="341"/>
      <c r="G412" s="342"/>
      <c r="H412" s="343"/>
      <c r="I412" s="344"/>
      <c r="J412" s="342"/>
      <c r="K412" s="328"/>
      <c r="L412" s="328"/>
      <c r="M412" s="328"/>
      <c r="N412" s="328"/>
      <c r="O412" s="366"/>
      <c r="P412" s="366"/>
    </row>
    <row r="413" spans="1:16" x14ac:dyDescent="0.25">
      <c r="A413" s="339"/>
      <c r="B413" s="340"/>
      <c r="C413" s="341"/>
      <c r="D413" s="342"/>
      <c r="E413" s="343"/>
      <c r="F413" s="341"/>
      <c r="G413" s="342"/>
      <c r="H413" s="343"/>
      <c r="I413" s="344"/>
      <c r="J413" s="342"/>
      <c r="K413" s="328"/>
      <c r="L413" s="328"/>
      <c r="M413" s="328"/>
      <c r="N413" s="328"/>
      <c r="O413" s="366"/>
      <c r="P413" s="366"/>
    </row>
    <row r="414" spans="1:16" x14ac:dyDescent="0.25">
      <c r="A414" s="339"/>
      <c r="B414" s="340"/>
      <c r="C414" s="341"/>
      <c r="D414" s="342"/>
      <c r="E414" s="343"/>
      <c r="F414" s="341"/>
      <c r="G414" s="342"/>
      <c r="H414" s="343"/>
      <c r="I414" s="344"/>
      <c r="J414" s="342"/>
      <c r="K414" s="328"/>
      <c r="L414" s="328"/>
      <c r="M414" s="328"/>
      <c r="N414" s="328"/>
      <c r="O414" s="366"/>
      <c r="P414" s="366"/>
    </row>
    <row r="415" spans="1:16" x14ac:dyDescent="0.25">
      <c r="A415" s="339"/>
      <c r="B415" s="340"/>
      <c r="C415" s="341"/>
      <c r="D415" s="342"/>
      <c r="E415" s="343"/>
      <c r="F415" s="341"/>
      <c r="G415" s="342"/>
      <c r="H415" s="343"/>
      <c r="I415" s="344"/>
      <c r="J415" s="342"/>
      <c r="K415" s="328"/>
      <c r="L415" s="328"/>
      <c r="M415" s="328"/>
      <c r="N415" s="328"/>
      <c r="O415" s="366"/>
      <c r="P415" s="366"/>
    </row>
    <row r="416" spans="1:16" x14ac:dyDescent="0.25">
      <c r="A416" s="339"/>
      <c r="B416" s="340"/>
      <c r="C416" s="341"/>
      <c r="D416" s="342"/>
      <c r="E416" s="343"/>
      <c r="F416" s="341"/>
      <c r="G416" s="342"/>
      <c r="H416" s="343"/>
      <c r="I416" s="344"/>
      <c r="J416" s="342"/>
      <c r="K416" s="328"/>
      <c r="L416" s="328"/>
      <c r="M416" s="328"/>
      <c r="N416" s="328"/>
      <c r="O416" s="366"/>
      <c r="P416" s="366"/>
    </row>
    <row r="417" spans="1:16" x14ac:dyDescent="0.25">
      <c r="A417" s="339"/>
      <c r="B417" s="340"/>
      <c r="C417" s="341"/>
      <c r="D417" s="342"/>
      <c r="E417" s="343"/>
      <c r="F417" s="341"/>
      <c r="G417" s="342"/>
      <c r="H417" s="343"/>
      <c r="I417" s="344"/>
      <c r="J417" s="342"/>
      <c r="K417" s="328"/>
      <c r="L417" s="328"/>
      <c r="M417" s="328"/>
      <c r="N417" s="328"/>
      <c r="O417" s="366"/>
      <c r="P417" s="366"/>
    </row>
    <row r="418" spans="1:16" x14ac:dyDescent="0.25">
      <c r="A418" s="339"/>
      <c r="B418" s="340"/>
      <c r="C418" s="341"/>
      <c r="D418" s="342"/>
      <c r="E418" s="343"/>
      <c r="F418" s="341"/>
      <c r="G418" s="342"/>
      <c r="H418" s="343"/>
      <c r="I418" s="344"/>
      <c r="J418" s="342"/>
      <c r="K418" s="328"/>
      <c r="L418" s="328"/>
      <c r="M418" s="328"/>
      <c r="N418" s="328"/>
      <c r="O418" s="366"/>
      <c r="P418" s="366"/>
    </row>
    <row r="419" spans="1:16" x14ac:dyDescent="0.25">
      <c r="A419" s="339"/>
      <c r="B419" s="340"/>
      <c r="C419" s="341"/>
      <c r="D419" s="342"/>
      <c r="E419" s="343"/>
      <c r="F419" s="341"/>
      <c r="G419" s="342"/>
      <c r="H419" s="343"/>
      <c r="I419" s="344"/>
      <c r="J419" s="342"/>
      <c r="K419" s="328"/>
      <c r="L419" s="328"/>
      <c r="M419" s="328"/>
      <c r="N419" s="328"/>
      <c r="O419" s="366"/>
      <c r="P419" s="366"/>
    </row>
    <row r="420" spans="1:16" x14ac:dyDescent="0.25">
      <c r="A420" s="339"/>
      <c r="B420" s="340"/>
      <c r="C420" s="341"/>
      <c r="D420" s="342"/>
      <c r="E420" s="343"/>
      <c r="F420" s="341"/>
      <c r="G420" s="342"/>
      <c r="H420" s="343"/>
      <c r="I420" s="344"/>
      <c r="J420" s="342"/>
      <c r="K420" s="328"/>
      <c r="L420" s="328"/>
      <c r="M420" s="328"/>
      <c r="N420" s="328"/>
      <c r="O420" s="366"/>
      <c r="P420" s="366"/>
    </row>
    <row r="421" spans="1:16" x14ac:dyDescent="0.25">
      <c r="A421" s="339"/>
      <c r="B421" s="340"/>
      <c r="C421" s="341"/>
      <c r="D421" s="342"/>
      <c r="E421" s="343"/>
      <c r="F421" s="341"/>
      <c r="G421" s="342"/>
      <c r="H421" s="343"/>
      <c r="I421" s="344"/>
      <c r="J421" s="342"/>
      <c r="K421" s="328"/>
      <c r="L421" s="328"/>
      <c r="M421" s="328"/>
      <c r="N421" s="328"/>
      <c r="O421" s="366"/>
      <c r="P421" s="366"/>
    </row>
    <row r="422" spans="1:16" x14ac:dyDescent="0.25">
      <c r="A422" s="339"/>
      <c r="B422" s="340"/>
      <c r="C422" s="341"/>
      <c r="D422" s="342"/>
      <c r="E422" s="343"/>
      <c r="F422" s="341"/>
      <c r="G422" s="342"/>
      <c r="H422" s="343"/>
      <c r="I422" s="344"/>
      <c r="J422" s="342"/>
      <c r="K422" s="328"/>
      <c r="L422" s="328"/>
      <c r="M422" s="328"/>
      <c r="N422" s="328"/>
      <c r="O422" s="366"/>
      <c r="P422" s="366"/>
    </row>
    <row r="423" spans="1:16" x14ac:dyDescent="0.25">
      <c r="A423" s="339"/>
      <c r="B423" s="340"/>
      <c r="C423" s="341"/>
      <c r="D423" s="342"/>
      <c r="E423" s="343"/>
      <c r="F423" s="341"/>
      <c r="G423" s="342"/>
      <c r="H423" s="343"/>
      <c r="I423" s="344"/>
      <c r="J423" s="342"/>
      <c r="K423" s="328"/>
      <c r="L423" s="328"/>
      <c r="M423" s="328"/>
      <c r="N423" s="328"/>
      <c r="O423" s="366"/>
      <c r="P423" s="366"/>
    </row>
    <row r="424" spans="1:16" x14ac:dyDescent="0.25">
      <c r="A424" s="339"/>
      <c r="B424" s="340"/>
      <c r="C424" s="341"/>
      <c r="D424" s="342"/>
      <c r="E424" s="343"/>
      <c r="F424" s="341"/>
      <c r="G424" s="342"/>
      <c r="H424" s="343"/>
      <c r="I424" s="344"/>
      <c r="J424" s="342"/>
      <c r="K424" s="328"/>
      <c r="L424" s="328"/>
      <c r="M424" s="328"/>
      <c r="N424" s="328"/>
      <c r="O424" s="366"/>
      <c r="P424" s="366"/>
    </row>
    <row r="425" spans="1:16" x14ac:dyDescent="0.25">
      <c r="A425" s="339"/>
      <c r="B425" s="340"/>
      <c r="C425" s="341"/>
      <c r="D425" s="342"/>
      <c r="E425" s="343"/>
      <c r="F425" s="341"/>
      <c r="G425" s="342"/>
      <c r="H425" s="343"/>
      <c r="I425" s="344"/>
      <c r="J425" s="342"/>
      <c r="K425" s="328"/>
      <c r="L425" s="328"/>
      <c r="M425" s="328"/>
      <c r="N425" s="328"/>
      <c r="O425" s="366"/>
      <c r="P425" s="366"/>
    </row>
    <row r="426" spans="1:16" x14ac:dyDescent="0.25">
      <c r="A426" s="339"/>
      <c r="B426" s="340"/>
      <c r="C426" s="341"/>
      <c r="D426" s="342"/>
      <c r="E426" s="343"/>
      <c r="F426" s="341"/>
      <c r="G426" s="342"/>
      <c r="H426" s="343"/>
      <c r="I426" s="344"/>
      <c r="J426" s="342"/>
      <c r="K426" s="328"/>
      <c r="L426" s="328"/>
      <c r="M426" s="328"/>
      <c r="N426" s="328"/>
      <c r="O426" s="366"/>
      <c r="P426" s="366"/>
    </row>
    <row r="427" spans="1:16" x14ac:dyDescent="0.25">
      <c r="A427" s="339"/>
      <c r="B427" s="340"/>
      <c r="C427" s="341"/>
      <c r="D427" s="342"/>
      <c r="E427" s="343"/>
      <c r="F427" s="341"/>
      <c r="G427" s="342"/>
      <c r="H427" s="343"/>
      <c r="I427" s="344"/>
      <c r="J427" s="342"/>
      <c r="K427" s="328"/>
      <c r="L427" s="328"/>
      <c r="M427" s="328"/>
      <c r="N427" s="328"/>
      <c r="O427" s="366"/>
      <c r="P427" s="366"/>
    </row>
    <row r="428" spans="1:16" x14ac:dyDescent="0.25">
      <c r="A428" s="339"/>
      <c r="B428" s="340"/>
      <c r="C428" s="341"/>
      <c r="D428" s="342"/>
      <c r="E428" s="343"/>
      <c r="F428" s="341"/>
      <c r="G428" s="342"/>
      <c r="H428" s="343"/>
      <c r="I428" s="344"/>
      <c r="J428" s="342"/>
      <c r="K428" s="328"/>
      <c r="L428" s="328"/>
      <c r="M428" s="328"/>
      <c r="N428" s="328"/>
      <c r="O428" s="366"/>
      <c r="P428" s="366"/>
    </row>
    <row r="429" spans="1:16" x14ac:dyDescent="0.25">
      <c r="A429" s="339"/>
      <c r="B429" s="340"/>
      <c r="C429" s="341"/>
      <c r="D429" s="342"/>
      <c r="E429" s="343"/>
      <c r="F429" s="341"/>
      <c r="G429" s="342"/>
      <c r="H429" s="343"/>
      <c r="I429" s="344"/>
      <c r="J429" s="342"/>
      <c r="K429" s="328"/>
      <c r="L429" s="328"/>
      <c r="M429" s="328"/>
      <c r="N429" s="328"/>
      <c r="O429" s="366"/>
      <c r="P429" s="366"/>
    </row>
    <row r="430" spans="1:16" x14ac:dyDescent="0.25">
      <c r="A430" s="339"/>
      <c r="B430" s="340"/>
      <c r="C430" s="341"/>
      <c r="D430" s="342"/>
      <c r="E430" s="343"/>
      <c r="F430" s="341"/>
      <c r="G430" s="342"/>
      <c r="H430" s="343"/>
      <c r="I430" s="344"/>
      <c r="J430" s="342"/>
      <c r="K430" s="328"/>
      <c r="L430" s="328"/>
      <c r="M430" s="328"/>
      <c r="N430" s="328"/>
      <c r="O430" s="366"/>
      <c r="P430" s="366"/>
    </row>
    <row r="431" spans="1:16" x14ac:dyDescent="0.25">
      <c r="A431" s="339"/>
      <c r="B431" s="340"/>
      <c r="C431" s="341"/>
      <c r="D431" s="342"/>
      <c r="E431" s="343"/>
      <c r="F431" s="341"/>
      <c r="G431" s="342"/>
      <c r="H431" s="343"/>
      <c r="I431" s="344"/>
      <c r="J431" s="342"/>
      <c r="K431" s="328"/>
      <c r="L431" s="328"/>
      <c r="M431" s="328"/>
      <c r="N431" s="328"/>
      <c r="O431" s="366"/>
      <c r="P431" s="366"/>
    </row>
    <row r="432" spans="1:16" x14ac:dyDescent="0.25">
      <c r="A432" s="339"/>
      <c r="B432" s="340"/>
      <c r="C432" s="341"/>
      <c r="D432" s="342"/>
      <c r="E432" s="343"/>
      <c r="F432" s="341"/>
      <c r="G432" s="342"/>
      <c r="H432" s="343"/>
      <c r="I432" s="344"/>
      <c r="J432" s="342"/>
      <c r="K432" s="328"/>
      <c r="L432" s="328"/>
      <c r="M432" s="328"/>
      <c r="N432" s="328"/>
      <c r="O432" s="366"/>
      <c r="P432" s="366"/>
    </row>
    <row r="433" spans="1:16" x14ac:dyDescent="0.25">
      <c r="A433" s="339"/>
      <c r="B433" s="340"/>
      <c r="C433" s="341"/>
      <c r="D433" s="342"/>
      <c r="E433" s="343"/>
      <c r="F433" s="341"/>
      <c r="G433" s="342"/>
      <c r="H433" s="343"/>
      <c r="I433" s="344"/>
      <c r="J433" s="342"/>
      <c r="K433" s="328"/>
      <c r="L433" s="328"/>
      <c r="M433" s="328"/>
      <c r="N433" s="328"/>
      <c r="O433" s="366"/>
      <c r="P433" s="366"/>
    </row>
    <row r="434" spans="1:16" x14ac:dyDescent="0.25">
      <c r="A434" s="339"/>
      <c r="B434" s="340"/>
      <c r="C434" s="341"/>
      <c r="D434" s="342"/>
      <c r="E434" s="343"/>
      <c r="F434" s="341"/>
      <c r="G434" s="342"/>
      <c r="H434" s="343"/>
      <c r="I434" s="344"/>
      <c r="J434" s="342"/>
      <c r="K434" s="328"/>
      <c r="L434" s="328"/>
      <c r="M434" s="328"/>
      <c r="N434" s="328"/>
      <c r="O434" s="366"/>
      <c r="P434" s="366"/>
    </row>
    <row r="435" spans="1:16" x14ac:dyDescent="0.25">
      <c r="A435" s="339"/>
      <c r="B435" s="340"/>
      <c r="C435" s="341"/>
      <c r="D435" s="342"/>
      <c r="E435" s="343"/>
      <c r="F435" s="341"/>
      <c r="G435" s="342"/>
      <c r="H435" s="343"/>
      <c r="I435" s="344"/>
      <c r="J435" s="342"/>
      <c r="K435" s="328"/>
      <c r="L435" s="328"/>
      <c r="M435" s="328"/>
      <c r="N435" s="328"/>
      <c r="O435" s="366"/>
      <c r="P435" s="366"/>
    </row>
    <row r="436" spans="1:16" x14ac:dyDescent="0.25">
      <c r="A436" s="339"/>
      <c r="B436" s="340"/>
      <c r="C436" s="341"/>
      <c r="D436" s="342"/>
      <c r="E436" s="343"/>
      <c r="F436" s="341"/>
      <c r="G436" s="342"/>
      <c r="H436" s="343"/>
      <c r="I436" s="344"/>
      <c r="J436" s="342"/>
      <c r="K436" s="328"/>
      <c r="L436" s="328"/>
      <c r="M436" s="328"/>
      <c r="N436" s="328"/>
      <c r="O436" s="366"/>
      <c r="P436" s="366"/>
    </row>
    <row r="437" spans="1:16" x14ac:dyDescent="0.25">
      <c r="A437" s="339"/>
      <c r="B437" s="340"/>
      <c r="C437" s="341"/>
      <c r="D437" s="342"/>
      <c r="E437" s="343"/>
      <c r="F437" s="341"/>
      <c r="G437" s="342"/>
      <c r="H437" s="343"/>
      <c r="I437" s="344"/>
      <c r="J437" s="342"/>
      <c r="K437" s="328"/>
      <c r="L437" s="328"/>
      <c r="M437" s="328"/>
      <c r="N437" s="328"/>
      <c r="O437" s="366"/>
      <c r="P437" s="366"/>
    </row>
    <row r="438" spans="1:16" x14ac:dyDescent="0.25">
      <c r="A438" s="339"/>
      <c r="B438" s="340"/>
      <c r="C438" s="341"/>
      <c r="D438" s="342"/>
      <c r="E438" s="343"/>
      <c r="F438" s="341"/>
      <c r="G438" s="342"/>
      <c r="H438" s="343"/>
      <c r="I438" s="344"/>
      <c r="J438" s="342"/>
      <c r="K438" s="328"/>
      <c r="L438" s="328"/>
      <c r="M438" s="328"/>
      <c r="N438" s="328"/>
      <c r="O438" s="366"/>
      <c r="P438" s="366"/>
    </row>
    <row r="439" spans="1:16" x14ac:dyDescent="0.25">
      <c r="A439" s="339"/>
      <c r="B439" s="340"/>
      <c r="C439" s="341"/>
      <c r="D439" s="342"/>
      <c r="E439" s="343"/>
      <c r="F439" s="341"/>
      <c r="G439" s="342"/>
      <c r="H439" s="343"/>
      <c r="I439" s="344"/>
      <c r="J439" s="342"/>
      <c r="K439" s="328"/>
      <c r="L439" s="328"/>
      <c r="M439" s="328"/>
      <c r="N439" s="328"/>
      <c r="O439" s="366"/>
      <c r="P439" s="366"/>
    </row>
    <row r="440" spans="1:16" x14ac:dyDescent="0.25">
      <c r="A440" s="339"/>
      <c r="B440" s="340"/>
      <c r="C440" s="341"/>
      <c r="D440" s="342"/>
      <c r="E440" s="343"/>
      <c r="F440" s="341"/>
      <c r="G440" s="342"/>
      <c r="H440" s="343"/>
      <c r="I440" s="344"/>
      <c r="J440" s="342"/>
      <c r="K440" s="328"/>
      <c r="L440" s="328"/>
      <c r="M440" s="328"/>
      <c r="N440" s="328"/>
      <c r="O440" s="366"/>
      <c r="P440" s="366"/>
    </row>
    <row r="441" spans="1:16" x14ac:dyDescent="0.25">
      <c r="A441" s="339"/>
      <c r="B441" s="340"/>
      <c r="C441" s="341"/>
      <c r="D441" s="342"/>
      <c r="E441" s="343"/>
      <c r="F441" s="341"/>
      <c r="G441" s="342"/>
      <c r="H441" s="343"/>
      <c r="I441" s="344"/>
      <c r="J441" s="342"/>
      <c r="K441" s="328"/>
      <c r="L441" s="328"/>
      <c r="M441" s="328"/>
      <c r="N441" s="328"/>
      <c r="O441" s="366"/>
      <c r="P441" s="366"/>
    </row>
    <row r="442" spans="1:16" x14ac:dyDescent="0.25">
      <c r="A442" s="339"/>
      <c r="B442" s="340"/>
      <c r="C442" s="341"/>
      <c r="D442" s="342"/>
      <c r="E442" s="343"/>
      <c r="F442" s="341"/>
      <c r="G442" s="342"/>
      <c r="H442" s="343"/>
      <c r="I442" s="344"/>
      <c r="J442" s="342"/>
      <c r="K442" s="328"/>
      <c r="L442" s="328"/>
      <c r="M442" s="328"/>
      <c r="N442" s="328"/>
      <c r="O442" s="366"/>
      <c r="P442" s="366"/>
    </row>
    <row r="443" spans="1:16" x14ac:dyDescent="0.25">
      <c r="A443" s="339"/>
      <c r="B443" s="340"/>
      <c r="C443" s="341"/>
      <c r="D443" s="342"/>
      <c r="E443" s="343"/>
      <c r="F443" s="341"/>
      <c r="G443" s="342"/>
      <c r="H443" s="343"/>
      <c r="I443" s="344"/>
      <c r="J443" s="342"/>
      <c r="K443" s="328"/>
      <c r="L443" s="328"/>
      <c r="M443" s="328"/>
      <c r="N443" s="328"/>
      <c r="O443" s="366"/>
      <c r="P443" s="366"/>
    </row>
    <row r="444" spans="1:16" x14ac:dyDescent="0.25">
      <c r="A444" s="339"/>
      <c r="B444" s="340"/>
      <c r="C444" s="341"/>
      <c r="D444" s="342"/>
      <c r="E444" s="343"/>
      <c r="F444" s="341"/>
      <c r="G444" s="342"/>
      <c r="H444" s="343"/>
      <c r="I444" s="344"/>
      <c r="J444" s="342"/>
      <c r="K444" s="328"/>
      <c r="L444" s="328"/>
      <c r="M444" s="328"/>
      <c r="N444" s="328"/>
      <c r="O444" s="366"/>
      <c r="P444" s="366"/>
    </row>
    <row r="445" spans="1:16" x14ac:dyDescent="0.25">
      <c r="A445" s="339"/>
      <c r="B445" s="340"/>
      <c r="C445" s="341"/>
      <c r="D445" s="342"/>
      <c r="E445" s="343"/>
      <c r="F445" s="341"/>
      <c r="G445" s="342"/>
      <c r="H445" s="343"/>
      <c r="I445" s="344"/>
      <c r="J445" s="342"/>
      <c r="K445" s="328"/>
      <c r="L445" s="328"/>
      <c r="M445" s="328"/>
      <c r="N445" s="328"/>
      <c r="O445" s="366"/>
      <c r="P445" s="366"/>
    </row>
    <row r="446" spans="1:16" x14ac:dyDescent="0.25">
      <c r="A446" s="339"/>
      <c r="B446" s="340"/>
      <c r="C446" s="341"/>
      <c r="D446" s="342"/>
      <c r="E446" s="343"/>
      <c r="F446" s="341"/>
      <c r="G446" s="342"/>
      <c r="H446" s="343"/>
      <c r="I446" s="344"/>
      <c r="J446" s="342"/>
      <c r="K446" s="328"/>
      <c r="L446" s="328"/>
      <c r="M446" s="328"/>
      <c r="N446" s="328"/>
      <c r="O446" s="366"/>
      <c r="P446" s="366"/>
    </row>
    <row r="447" spans="1:16" x14ac:dyDescent="0.25">
      <c r="A447" s="339"/>
      <c r="B447" s="340"/>
      <c r="C447" s="341"/>
      <c r="D447" s="342"/>
      <c r="E447" s="343"/>
      <c r="F447" s="341"/>
      <c r="G447" s="342"/>
      <c r="H447" s="343"/>
      <c r="I447" s="344"/>
      <c r="J447" s="342"/>
      <c r="K447" s="328"/>
      <c r="L447" s="328"/>
      <c r="M447" s="328"/>
      <c r="N447" s="328"/>
      <c r="O447" s="366"/>
      <c r="P447" s="366"/>
    </row>
    <row r="448" spans="1:16" x14ac:dyDescent="0.25">
      <c r="A448" s="339"/>
      <c r="B448" s="340"/>
      <c r="C448" s="341"/>
      <c r="D448" s="342"/>
      <c r="E448" s="343"/>
      <c r="F448" s="341"/>
      <c r="G448" s="342"/>
      <c r="H448" s="343"/>
      <c r="I448" s="344"/>
      <c r="J448" s="342"/>
      <c r="K448" s="328"/>
      <c r="L448" s="328"/>
      <c r="M448" s="328"/>
      <c r="N448" s="328"/>
      <c r="O448" s="366"/>
      <c r="P448" s="366"/>
    </row>
    <row r="449" spans="1:16" x14ac:dyDescent="0.25">
      <c r="A449" s="339"/>
      <c r="B449" s="340"/>
      <c r="C449" s="341"/>
      <c r="D449" s="342"/>
      <c r="E449" s="343"/>
      <c r="F449" s="341"/>
      <c r="G449" s="342"/>
      <c r="H449" s="343"/>
      <c r="I449" s="344"/>
      <c r="J449" s="342"/>
      <c r="K449" s="328"/>
      <c r="L449" s="328"/>
      <c r="M449" s="328"/>
      <c r="N449" s="328"/>
      <c r="O449" s="366"/>
      <c r="P449" s="366"/>
    </row>
    <row r="450" spans="1:16" x14ac:dyDescent="0.25">
      <c r="A450" s="339"/>
      <c r="B450" s="340"/>
      <c r="C450" s="341"/>
      <c r="D450" s="342"/>
      <c r="E450" s="343"/>
      <c r="F450" s="341"/>
      <c r="G450" s="342"/>
      <c r="H450" s="343"/>
      <c r="I450" s="344"/>
      <c r="J450" s="342"/>
      <c r="K450" s="328"/>
      <c r="L450" s="328"/>
      <c r="M450" s="328"/>
      <c r="N450" s="328"/>
      <c r="O450" s="366"/>
      <c r="P450" s="366"/>
    </row>
    <row r="451" spans="1:16" x14ac:dyDescent="0.25">
      <c r="A451" s="339"/>
      <c r="B451" s="340"/>
      <c r="C451" s="341"/>
      <c r="D451" s="342"/>
      <c r="E451" s="343"/>
      <c r="F451" s="341"/>
      <c r="G451" s="342"/>
      <c r="H451" s="343"/>
      <c r="I451" s="344"/>
      <c r="J451" s="342"/>
      <c r="K451" s="328"/>
      <c r="L451" s="328"/>
      <c r="M451" s="328"/>
      <c r="N451" s="328"/>
      <c r="O451" s="366"/>
      <c r="P451" s="366"/>
    </row>
    <row r="452" spans="1:16" x14ac:dyDescent="0.25">
      <c r="A452" s="339"/>
      <c r="B452" s="340"/>
      <c r="C452" s="341"/>
      <c r="D452" s="342"/>
      <c r="E452" s="343"/>
      <c r="F452" s="341"/>
      <c r="G452" s="342"/>
      <c r="H452" s="343"/>
      <c r="I452" s="344"/>
      <c r="J452" s="342"/>
      <c r="K452" s="328"/>
      <c r="L452" s="328"/>
      <c r="M452" s="328"/>
      <c r="N452" s="328"/>
      <c r="O452" s="366"/>
      <c r="P452" s="366"/>
    </row>
    <row r="453" spans="1:16" x14ac:dyDescent="0.25">
      <c r="A453" s="339"/>
      <c r="B453" s="340"/>
      <c r="C453" s="341"/>
      <c r="D453" s="342"/>
      <c r="E453" s="343"/>
      <c r="F453" s="341"/>
      <c r="G453" s="342"/>
      <c r="H453" s="343"/>
      <c r="I453" s="344"/>
      <c r="J453" s="342"/>
      <c r="K453" s="328"/>
      <c r="L453" s="328"/>
      <c r="M453" s="328"/>
      <c r="N453" s="328"/>
      <c r="O453" s="366"/>
      <c r="P453" s="366"/>
    </row>
    <row r="454" spans="1:16" x14ac:dyDescent="0.25">
      <c r="A454" s="339"/>
      <c r="B454" s="340"/>
      <c r="C454" s="341"/>
      <c r="D454" s="342"/>
      <c r="E454" s="343"/>
      <c r="F454" s="341"/>
      <c r="G454" s="342"/>
      <c r="H454" s="343"/>
      <c r="I454" s="344"/>
      <c r="J454" s="342"/>
      <c r="K454" s="328"/>
      <c r="L454" s="328"/>
      <c r="M454" s="328"/>
      <c r="N454" s="328"/>
      <c r="O454" s="366"/>
      <c r="P454" s="366"/>
    </row>
    <row r="455" spans="1:16" x14ac:dyDescent="0.25">
      <c r="A455" s="339"/>
      <c r="B455" s="340"/>
      <c r="C455" s="341"/>
      <c r="D455" s="342"/>
      <c r="E455" s="343"/>
      <c r="F455" s="341"/>
      <c r="G455" s="342"/>
      <c r="H455" s="343"/>
      <c r="I455" s="344"/>
      <c r="J455" s="342"/>
      <c r="K455" s="328"/>
      <c r="L455" s="328"/>
      <c r="M455" s="328"/>
      <c r="N455" s="328"/>
      <c r="O455" s="366"/>
      <c r="P455" s="366"/>
    </row>
    <row r="456" spans="1:16" x14ac:dyDescent="0.25">
      <c r="A456" s="339"/>
      <c r="B456" s="340"/>
      <c r="C456" s="341"/>
      <c r="D456" s="342"/>
      <c r="E456" s="343"/>
      <c r="F456" s="341"/>
      <c r="G456" s="342"/>
      <c r="H456" s="343"/>
      <c r="I456" s="344"/>
      <c r="J456" s="342"/>
      <c r="K456" s="328"/>
      <c r="L456" s="328"/>
      <c r="M456" s="328"/>
      <c r="N456" s="328"/>
      <c r="O456" s="366"/>
      <c r="P456" s="366"/>
    </row>
    <row r="457" spans="1:16" x14ac:dyDescent="0.25">
      <c r="A457" s="339"/>
      <c r="B457" s="340"/>
      <c r="C457" s="341"/>
      <c r="D457" s="342"/>
      <c r="E457" s="343"/>
      <c r="F457" s="341"/>
      <c r="G457" s="342"/>
      <c r="H457" s="343"/>
      <c r="I457" s="344"/>
      <c r="J457" s="342"/>
      <c r="K457" s="328"/>
      <c r="L457" s="328"/>
      <c r="M457" s="328"/>
      <c r="N457" s="328"/>
      <c r="O457" s="366"/>
      <c r="P457" s="366"/>
    </row>
    <row r="458" spans="1:16" x14ac:dyDescent="0.25">
      <c r="A458" s="339"/>
      <c r="B458" s="340"/>
      <c r="C458" s="341"/>
      <c r="D458" s="342"/>
      <c r="E458" s="343"/>
      <c r="F458" s="341"/>
      <c r="G458" s="342"/>
      <c r="H458" s="343"/>
      <c r="I458" s="344"/>
      <c r="J458" s="342"/>
      <c r="K458" s="328"/>
      <c r="L458" s="328"/>
      <c r="M458" s="328"/>
      <c r="N458" s="328"/>
      <c r="O458" s="366"/>
      <c r="P458" s="366"/>
    </row>
    <row r="459" spans="1:16" x14ac:dyDescent="0.25">
      <c r="A459" s="339"/>
      <c r="B459" s="340"/>
      <c r="C459" s="341"/>
      <c r="D459" s="342"/>
      <c r="E459" s="343"/>
      <c r="F459" s="341"/>
      <c r="G459" s="342"/>
      <c r="H459" s="343"/>
      <c r="I459" s="344"/>
      <c r="J459" s="342"/>
      <c r="K459" s="328"/>
      <c r="L459" s="328"/>
      <c r="M459" s="328"/>
      <c r="N459" s="328"/>
      <c r="O459" s="366"/>
      <c r="P459" s="366"/>
    </row>
    <row r="460" spans="1:16" x14ac:dyDescent="0.25">
      <c r="A460" s="339"/>
      <c r="B460" s="340"/>
      <c r="C460" s="341"/>
      <c r="D460" s="342"/>
      <c r="E460" s="343"/>
      <c r="F460" s="341"/>
      <c r="G460" s="342"/>
      <c r="H460" s="343"/>
      <c r="I460" s="344"/>
      <c r="J460" s="342"/>
      <c r="K460" s="328"/>
      <c r="L460" s="328"/>
      <c r="M460" s="328"/>
      <c r="N460" s="328"/>
      <c r="O460" s="366"/>
      <c r="P460" s="366"/>
    </row>
    <row r="461" spans="1:16" x14ac:dyDescent="0.25">
      <c r="A461" s="339"/>
      <c r="B461" s="340"/>
      <c r="C461" s="341"/>
      <c r="D461" s="342"/>
      <c r="E461" s="343"/>
      <c r="F461" s="341"/>
      <c r="G461" s="342"/>
      <c r="H461" s="343"/>
      <c r="I461" s="344"/>
      <c r="J461" s="342"/>
      <c r="K461" s="328"/>
      <c r="L461" s="328"/>
      <c r="M461" s="328"/>
      <c r="N461" s="328"/>
      <c r="O461" s="366"/>
      <c r="P461" s="366"/>
    </row>
    <row r="462" spans="1:16" x14ac:dyDescent="0.25">
      <c r="A462" s="339"/>
      <c r="B462" s="340"/>
      <c r="C462" s="341"/>
      <c r="D462" s="342"/>
      <c r="E462" s="343"/>
      <c r="F462" s="341"/>
      <c r="G462" s="342"/>
      <c r="H462" s="343"/>
      <c r="I462" s="344"/>
      <c r="J462" s="342"/>
      <c r="K462" s="328"/>
      <c r="L462" s="328"/>
      <c r="M462" s="328"/>
      <c r="N462" s="328"/>
      <c r="O462" s="366"/>
      <c r="P462" s="366"/>
    </row>
    <row r="463" spans="1:16" x14ac:dyDescent="0.25">
      <c r="A463" s="339"/>
      <c r="B463" s="340"/>
      <c r="C463" s="341"/>
      <c r="D463" s="342"/>
      <c r="E463" s="343"/>
      <c r="F463" s="341"/>
      <c r="G463" s="342"/>
      <c r="H463" s="343"/>
      <c r="I463" s="344"/>
      <c r="J463" s="342"/>
      <c r="K463" s="328"/>
      <c r="L463" s="328"/>
      <c r="M463" s="328"/>
      <c r="N463" s="328"/>
      <c r="O463" s="366"/>
      <c r="P463" s="366"/>
    </row>
    <row r="464" spans="1:16" x14ac:dyDescent="0.25">
      <c r="A464" s="339"/>
      <c r="B464" s="340"/>
      <c r="C464" s="341"/>
      <c r="D464" s="342"/>
      <c r="E464" s="343"/>
      <c r="F464" s="341"/>
      <c r="G464" s="342"/>
      <c r="H464" s="343"/>
      <c r="I464" s="344"/>
      <c r="J464" s="342"/>
      <c r="K464" s="328"/>
      <c r="L464" s="328"/>
      <c r="M464" s="328"/>
      <c r="N464" s="328"/>
      <c r="O464" s="366"/>
      <c r="P464" s="366"/>
    </row>
    <row r="465" spans="1:16" x14ac:dyDescent="0.25">
      <c r="A465" s="339"/>
      <c r="B465" s="340"/>
      <c r="C465" s="341"/>
      <c r="D465" s="342"/>
      <c r="E465" s="343"/>
      <c r="F465" s="341"/>
      <c r="G465" s="342"/>
      <c r="H465" s="343"/>
      <c r="I465" s="344"/>
      <c r="J465" s="342"/>
      <c r="K465" s="328"/>
      <c r="L465" s="328"/>
      <c r="M465" s="328"/>
      <c r="N465" s="328"/>
      <c r="O465" s="366"/>
      <c r="P465" s="366"/>
    </row>
    <row r="466" spans="1:16" x14ac:dyDescent="0.25">
      <c r="A466" s="339"/>
      <c r="B466" s="340"/>
      <c r="C466" s="341"/>
      <c r="D466" s="342"/>
      <c r="E466" s="343"/>
      <c r="F466" s="341"/>
      <c r="G466" s="342"/>
      <c r="H466" s="343"/>
      <c r="I466" s="344"/>
      <c r="J466" s="342"/>
      <c r="K466" s="328"/>
      <c r="L466" s="328"/>
      <c r="M466" s="328"/>
      <c r="N466" s="328"/>
      <c r="O466" s="366"/>
      <c r="P466" s="366"/>
    </row>
    <row r="467" spans="1:16" x14ac:dyDescent="0.25">
      <c r="A467" s="339"/>
      <c r="B467" s="340"/>
      <c r="C467" s="341"/>
      <c r="D467" s="342"/>
      <c r="E467" s="343"/>
      <c r="F467" s="341"/>
      <c r="G467" s="342"/>
      <c r="H467" s="343"/>
      <c r="I467" s="344"/>
      <c r="J467" s="342"/>
      <c r="K467" s="328"/>
      <c r="L467" s="328"/>
      <c r="M467" s="328"/>
      <c r="N467" s="328"/>
      <c r="O467" s="366"/>
      <c r="P467" s="366"/>
    </row>
    <row r="468" spans="1:16" x14ac:dyDescent="0.25">
      <c r="A468" s="339"/>
      <c r="B468" s="340"/>
      <c r="C468" s="341"/>
      <c r="D468" s="342"/>
      <c r="E468" s="343"/>
      <c r="F468" s="341"/>
      <c r="G468" s="342"/>
      <c r="H468" s="343"/>
      <c r="I468" s="344"/>
      <c r="J468" s="342"/>
      <c r="K468" s="328"/>
      <c r="L468" s="328"/>
      <c r="M468" s="328"/>
      <c r="N468" s="328"/>
      <c r="O468" s="366"/>
      <c r="P468" s="366"/>
    </row>
    <row r="469" spans="1:16" x14ac:dyDescent="0.25">
      <c r="A469" s="339"/>
      <c r="B469" s="340"/>
      <c r="C469" s="341"/>
      <c r="D469" s="342"/>
      <c r="E469" s="343"/>
      <c r="F469" s="341"/>
      <c r="G469" s="342"/>
      <c r="H469" s="343"/>
      <c r="I469" s="344"/>
      <c r="J469" s="342"/>
      <c r="K469" s="328"/>
      <c r="L469" s="328"/>
      <c r="M469" s="328"/>
      <c r="N469" s="328"/>
      <c r="O469" s="366"/>
      <c r="P469" s="366"/>
    </row>
    <row r="470" spans="1:16" x14ac:dyDescent="0.25">
      <c r="A470" s="339"/>
      <c r="B470" s="340"/>
      <c r="C470" s="341"/>
      <c r="D470" s="342"/>
      <c r="E470" s="343"/>
      <c r="F470" s="341"/>
      <c r="G470" s="342"/>
      <c r="H470" s="343"/>
      <c r="I470" s="344"/>
      <c r="J470" s="342"/>
      <c r="K470" s="328"/>
      <c r="L470" s="328"/>
      <c r="M470" s="328"/>
      <c r="N470" s="328"/>
      <c r="O470" s="366"/>
      <c r="P470" s="366"/>
    </row>
    <row r="471" spans="1:16" x14ac:dyDescent="0.25">
      <c r="A471" s="339"/>
      <c r="B471" s="340"/>
      <c r="C471" s="341"/>
      <c r="D471" s="342"/>
      <c r="E471" s="343"/>
      <c r="F471" s="341"/>
      <c r="G471" s="342"/>
      <c r="H471" s="343"/>
      <c r="I471" s="344"/>
      <c r="J471" s="342"/>
      <c r="K471" s="328"/>
      <c r="L471" s="328"/>
      <c r="M471" s="328"/>
      <c r="N471" s="328"/>
      <c r="O471" s="366"/>
      <c r="P471" s="366"/>
    </row>
    <row r="472" spans="1:16" x14ac:dyDescent="0.25">
      <c r="A472" s="339"/>
      <c r="B472" s="340"/>
      <c r="C472" s="341"/>
      <c r="D472" s="342"/>
      <c r="E472" s="343"/>
      <c r="F472" s="341"/>
      <c r="G472" s="342"/>
      <c r="H472" s="343"/>
      <c r="I472" s="344"/>
      <c r="J472" s="342"/>
      <c r="K472" s="328"/>
      <c r="L472" s="328"/>
      <c r="M472" s="328"/>
      <c r="N472" s="328"/>
      <c r="O472" s="366"/>
      <c r="P472" s="366"/>
    </row>
    <row r="473" spans="1:16" x14ac:dyDescent="0.25">
      <c r="A473" s="339"/>
      <c r="B473" s="340"/>
      <c r="C473" s="341"/>
      <c r="D473" s="342"/>
      <c r="E473" s="343"/>
      <c r="F473" s="341"/>
      <c r="G473" s="342"/>
      <c r="H473" s="343"/>
      <c r="I473" s="344"/>
      <c r="J473" s="342"/>
      <c r="K473" s="328"/>
      <c r="L473" s="328"/>
      <c r="M473" s="328"/>
      <c r="N473" s="328"/>
      <c r="O473" s="366"/>
      <c r="P473" s="366"/>
    </row>
    <row r="474" spans="1:16" x14ac:dyDescent="0.25">
      <c r="A474" s="339"/>
      <c r="B474" s="340"/>
      <c r="C474" s="341"/>
      <c r="D474" s="342"/>
      <c r="E474" s="343"/>
      <c r="F474" s="341"/>
      <c r="G474" s="342"/>
      <c r="H474" s="343"/>
      <c r="I474" s="344"/>
      <c r="J474" s="342"/>
      <c r="K474" s="328"/>
      <c r="L474" s="328"/>
      <c r="M474" s="328"/>
      <c r="N474" s="328"/>
      <c r="O474" s="366"/>
      <c r="P474" s="366"/>
    </row>
    <row r="475" spans="1:16" x14ac:dyDescent="0.25">
      <c r="A475" s="339"/>
      <c r="B475" s="340"/>
      <c r="C475" s="341"/>
      <c r="D475" s="342"/>
      <c r="E475" s="343"/>
      <c r="F475" s="341"/>
      <c r="G475" s="342"/>
      <c r="H475" s="343"/>
      <c r="I475" s="344"/>
      <c r="J475" s="342"/>
      <c r="K475" s="328"/>
      <c r="L475" s="328"/>
      <c r="M475" s="328"/>
      <c r="N475" s="328"/>
      <c r="O475" s="366"/>
      <c r="P475" s="366"/>
    </row>
    <row r="476" spans="1:16" x14ac:dyDescent="0.25">
      <c r="A476" s="339"/>
      <c r="B476" s="340"/>
      <c r="C476" s="341"/>
      <c r="D476" s="342"/>
      <c r="E476" s="343"/>
      <c r="F476" s="341"/>
      <c r="G476" s="342"/>
      <c r="H476" s="343"/>
      <c r="I476" s="344"/>
      <c r="J476" s="342"/>
      <c r="K476" s="328"/>
      <c r="L476" s="328"/>
      <c r="M476" s="328"/>
      <c r="N476" s="328"/>
      <c r="O476" s="366"/>
      <c r="P476" s="366"/>
    </row>
    <row r="477" spans="1:16" x14ac:dyDescent="0.25">
      <c r="A477" s="339"/>
      <c r="B477" s="340"/>
      <c r="C477" s="341"/>
      <c r="D477" s="342"/>
      <c r="E477" s="343"/>
      <c r="F477" s="341"/>
      <c r="G477" s="342"/>
      <c r="H477" s="343"/>
      <c r="I477" s="344"/>
      <c r="J477" s="342"/>
      <c r="K477" s="328"/>
      <c r="L477" s="328"/>
      <c r="M477" s="328"/>
      <c r="N477" s="328"/>
      <c r="O477" s="366"/>
      <c r="P477" s="366"/>
    </row>
    <row r="478" spans="1:16" x14ac:dyDescent="0.25">
      <c r="A478" s="339"/>
      <c r="B478" s="340"/>
      <c r="C478" s="341"/>
      <c r="D478" s="342"/>
      <c r="E478" s="343"/>
      <c r="F478" s="341"/>
      <c r="G478" s="342"/>
      <c r="H478" s="343"/>
      <c r="I478" s="344"/>
      <c r="J478" s="342"/>
      <c r="K478" s="328"/>
      <c r="L478" s="328"/>
      <c r="M478" s="328"/>
      <c r="N478" s="328"/>
      <c r="O478" s="366"/>
      <c r="P478" s="366"/>
    </row>
    <row r="479" spans="1:16" x14ac:dyDescent="0.25">
      <c r="A479" s="339"/>
      <c r="B479" s="340"/>
      <c r="C479" s="341"/>
      <c r="D479" s="342"/>
      <c r="E479" s="343"/>
      <c r="F479" s="341"/>
      <c r="G479" s="342"/>
      <c r="H479" s="343"/>
      <c r="I479" s="344"/>
      <c r="J479" s="342"/>
      <c r="K479" s="328"/>
      <c r="L479" s="328"/>
      <c r="M479" s="328"/>
      <c r="N479" s="328"/>
      <c r="O479" s="366"/>
      <c r="P479" s="366"/>
    </row>
    <row r="480" spans="1:16" x14ac:dyDescent="0.25">
      <c r="A480" s="339"/>
      <c r="B480" s="340"/>
      <c r="C480" s="341"/>
      <c r="D480" s="342"/>
      <c r="E480" s="343"/>
      <c r="F480" s="341"/>
      <c r="G480" s="342"/>
      <c r="H480" s="343"/>
      <c r="I480" s="344"/>
      <c r="J480" s="342"/>
      <c r="K480" s="328"/>
      <c r="L480" s="328"/>
      <c r="M480" s="328"/>
      <c r="N480" s="328"/>
      <c r="O480" s="366"/>
      <c r="P480" s="366"/>
    </row>
    <row r="481" spans="1:16" x14ac:dyDescent="0.25">
      <c r="A481" s="339"/>
      <c r="B481" s="340"/>
      <c r="C481" s="341"/>
      <c r="D481" s="342"/>
      <c r="E481" s="343"/>
      <c r="F481" s="341"/>
      <c r="G481" s="342"/>
      <c r="H481" s="343"/>
      <c r="I481" s="344"/>
      <c r="J481" s="342"/>
      <c r="K481" s="328"/>
      <c r="L481" s="328"/>
      <c r="M481" s="328"/>
      <c r="N481" s="328"/>
      <c r="O481" s="366"/>
      <c r="P481" s="366"/>
    </row>
    <row r="482" spans="1:16" x14ac:dyDescent="0.25">
      <c r="A482" s="339"/>
      <c r="B482" s="340"/>
      <c r="C482" s="341"/>
      <c r="D482" s="342"/>
      <c r="E482" s="343"/>
      <c r="F482" s="341"/>
      <c r="G482" s="342"/>
      <c r="H482" s="343"/>
      <c r="I482" s="344"/>
      <c r="J482" s="342"/>
      <c r="K482" s="328"/>
      <c r="L482" s="328"/>
      <c r="M482" s="328"/>
      <c r="N482" s="328"/>
      <c r="O482" s="366"/>
      <c r="P482" s="366"/>
    </row>
    <row r="483" spans="1:16" x14ac:dyDescent="0.25">
      <c r="A483" s="339"/>
      <c r="B483" s="340"/>
      <c r="C483" s="341"/>
      <c r="D483" s="342"/>
      <c r="E483" s="343"/>
      <c r="F483" s="341"/>
      <c r="G483" s="342"/>
      <c r="H483" s="343"/>
      <c r="I483" s="344"/>
      <c r="J483" s="342"/>
      <c r="K483" s="328"/>
      <c r="L483" s="328"/>
      <c r="M483" s="328"/>
      <c r="N483" s="328"/>
      <c r="O483" s="366"/>
      <c r="P483" s="366"/>
    </row>
    <row r="484" spans="1:16" x14ac:dyDescent="0.25">
      <c r="A484" s="339"/>
      <c r="B484" s="340"/>
      <c r="C484" s="341"/>
      <c r="D484" s="342"/>
      <c r="E484" s="343"/>
      <c r="F484" s="341"/>
      <c r="G484" s="342"/>
      <c r="H484" s="343"/>
      <c r="I484" s="344"/>
      <c r="J484" s="342"/>
      <c r="K484" s="328"/>
      <c r="L484" s="328"/>
      <c r="M484" s="328"/>
      <c r="N484" s="328"/>
      <c r="O484" s="366"/>
      <c r="P484" s="366"/>
    </row>
    <row r="485" spans="1:16" x14ac:dyDescent="0.25">
      <c r="A485" s="339"/>
      <c r="B485" s="340"/>
      <c r="C485" s="341"/>
      <c r="D485" s="342"/>
      <c r="E485" s="343"/>
      <c r="F485" s="341"/>
      <c r="G485" s="342"/>
      <c r="H485" s="343"/>
      <c r="I485" s="344"/>
      <c r="J485" s="342"/>
      <c r="K485" s="328"/>
      <c r="L485" s="328"/>
      <c r="M485" s="328"/>
      <c r="N485" s="328"/>
      <c r="O485" s="366"/>
      <c r="P485" s="366"/>
    </row>
    <row r="486" spans="1:16" x14ac:dyDescent="0.25">
      <c r="A486" s="339"/>
      <c r="B486" s="340"/>
      <c r="C486" s="341"/>
      <c r="D486" s="342"/>
      <c r="E486" s="343"/>
      <c r="F486" s="341"/>
      <c r="G486" s="342"/>
      <c r="H486" s="343"/>
      <c r="I486" s="344"/>
      <c r="J486" s="342"/>
      <c r="K486" s="328"/>
      <c r="L486" s="328"/>
      <c r="M486" s="328"/>
      <c r="N486" s="328"/>
      <c r="O486" s="366"/>
      <c r="P486" s="366"/>
    </row>
    <row r="487" spans="1:16" x14ac:dyDescent="0.25">
      <c r="A487" s="339"/>
      <c r="B487" s="340"/>
      <c r="C487" s="341"/>
      <c r="D487" s="342"/>
      <c r="E487" s="343"/>
      <c r="F487" s="341"/>
      <c r="G487" s="342"/>
      <c r="H487" s="343"/>
      <c r="I487" s="344"/>
      <c r="J487" s="342"/>
      <c r="K487" s="328"/>
      <c r="L487" s="328"/>
      <c r="M487" s="328"/>
      <c r="N487" s="328"/>
      <c r="O487" s="366"/>
      <c r="P487" s="366"/>
    </row>
    <row r="488" spans="1:16" x14ac:dyDescent="0.25">
      <c r="A488" s="339"/>
      <c r="B488" s="340"/>
      <c r="C488" s="341"/>
      <c r="D488" s="342"/>
      <c r="E488" s="343"/>
      <c r="F488" s="341"/>
      <c r="G488" s="342"/>
      <c r="H488" s="343"/>
      <c r="I488" s="344"/>
      <c r="J488" s="342"/>
      <c r="K488" s="328"/>
      <c r="L488" s="328"/>
      <c r="M488" s="328"/>
      <c r="N488" s="328"/>
      <c r="O488" s="366"/>
      <c r="P488" s="366"/>
    </row>
    <row r="489" spans="1:16" x14ac:dyDescent="0.25">
      <c r="A489" s="339"/>
      <c r="B489" s="340"/>
      <c r="C489" s="341"/>
      <c r="D489" s="342"/>
      <c r="E489" s="343"/>
      <c r="F489" s="341"/>
      <c r="G489" s="342"/>
      <c r="H489" s="343"/>
      <c r="I489" s="344"/>
      <c r="J489" s="342"/>
      <c r="K489" s="328"/>
      <c r="L489" s="328"/>
      <c r="M489" s="328"/>
      <c r="N489" s="328"/>
      <c r="O489" s="366"/>
      <c r="P489" s="366"/>
    </row>
    <row r="490" spans="1:16" x14ac:dyDescent="0.25">
      <c r="A490" s="339"/>
      <c r="B490" s="340"/>
      <c r="C490" s="341"/>
      <c r="D490" s="342"/>
      <c r="E490" s="343"/>
      <c r="F490" s="341"/>
      <c r="G490" s="342"/>
      <c r="H490" s="343"/>
      <c r="I490" s="344"/>
      <c r="J490" s="342"/>
      <c r="K490" s="328"/>
      <c r="L490" s="328"/>
      <c r="M490" s="328"/>
      <c r="N490" s="328"/>
      <c r="O490" s="366"/>
      <c r="P490" s="366"/>
    </row>
    <row r="491" spans="1:16" x14ac:dyDescent="0.25">
      <c r="A491" s="339"/>
      <c r="B491" s="340"/>
      <c r="C491" s="341"/>
      <c r="D491" s="342"/>
      <c r="E491" s="343"/>
      <c r="F491" s="341"/>
      <c r="G491" s="342"/>
      <c r="H491" s="343"/>
      <c r="I491" s="344"/>
      <c r="J491" s="342"/>
      <c r="K491" s="328"/>
      <c r="L491" s="328"/>
      <c r="M491" s="328"/>
      <c r="N491" s="328"/>
      <c r="O491" s="366"/>
      <c r="P491" s="366"/>
    </row>
    <row r="492" spans="1:16" x14ac:dyDescent="0.25">
      <c r="A492" s="339"/>
      <c r="B492" s="340"/>
      <c r="C492" s="341"/>
      <c r="D492" s="342"/>
      <c r="E492" s="343"/>
      <c r="F492" s="341"/>
      <c r="G492" s="342"/>
      <c r="H492" s="343"/>
      <c r="I492" s="344"/>
      <c r="J492" s="342"/>
      <c r="K492" s="328"/>
      <c r="L492" s="328"/>
      <c r="M492" s="328"/>
      <c r="N492" s="328"/>
      <c r="O492" s="366"/>
      <c r="P492" s="366"/>
    </row>
    <row r="493" spans="1:16" x14ac:dyDescent="0.25">
      <c r="A493" s="339"/>
      <c r="B493" s="340"/>
      <c r="C493" s="341"/>
      <c r="D493" s="342"/>
      <c r="E493" s="343"/>
      <c r="F493" s="341"/>
      <c r="G493" s="342"/>
      <c r="H493" s="343"/>
      <c r="I493" s="344"/>
      <c r="J493" s="342"/>
      <c r="K493" s="328"/>
      <c r="L493" s="328"/>
      <c r="M493" s="328"/>
      <c r="N493" s="328"/>
      <c r="O493" s="366"/>
      <c r="P493" s="366"/>
    </row>
    <row r="494" spans="1:16" x14ac:dyDescent="0.25">
      <c r="A494" s="339"/>
      <c r="B494" s="340"/>
      <c r="C494" s="341"/>
      <c r="D494" s="342"/>
      <c r="E494" s="343"/>
      <c r="F494" s="341"/>
      <c r="G494" s="342"/>
      <c r="H494" s="343"/>
      <c r="I494" s="344"/>
      <c r="J494" s="342"/>
      <c r="K494" s="328"/>
      <c r="L494" s="328"/>
      <c r="M494" s="328"/>
      <c r="N494" s="328"/>
      <c r="O494" s="366"/>
      <c r="P494" s="366"/>
    </row>
    <row r="495" spans="1:16" x14ac:dyDescent="0.25">
      <c r="A495" s="339"/>
      <c r="B495" s="340"/>
      <c r="C495" s="341"/>
      <c r="D495" s="342"/>
      <c r="E495" s="343"/>
      <c r="F495" s="341"/>
      <c r="G495" s="342"/>
      <c r="H495" s="343"/>
      <c r="I495" s="344"/>
      <c r="J495" s="342"/>
      <c r="K495" s="328"/>
      <c r="L495" s="328"/>
      <c r="M495" s="328"/>
      <c r="N495" s="328"/>
      <c r="O495" s="366"/>
      <c r="P495" s="366"/>
    </row>
    <row r="496" spans="1:16" x14ac:dyDescent="0.25">
      <c r="A496" s="339"/>
      <c r="B496" s="340"/>
      <c r="C496" s="341"/>
      <c r="D496" s="342"/>
      <c r="E496" s="343"/>
      <c r="F496" s="341"/>
      <c r="G496" s="342"/>
      <c r="H496" s="343"/>
      <c r="I496" s="344"/>
      <c r="J496" s="342"/>
      <c r="K496" s="328"/>
      <c r="L496" s="328"/>
      <c r="M496" s="328"/>
      <c r="N496" s="328"/>
      <c r="O496" s="366"/>
      <c r="P496" s="366"/>
    </row>
    <row r="497" spans="1:16" x14ac:dyDescent="0.25">
      <c r="A497" s="339"/>
      <c r="B497" s="340"/>
      <c r="C497" s="341"/>
      <c r="D497" s="342"/>
      <c r="E497" s="343"/>
      <c r="F497" s="341"/>
      <c r="G497" s="342"/>
      <c r="H497" s="343"/>
      <c r="I497" s="344"/>
      <c r="J497" s="342"/>
      <c r="K497" s="328"/>
      <c r="L497" s="328"/>
      <c r="M497" s="328"/>
      <c r="N497" s="328"/>
      <c r="O497" s="366"/>
      <c r="P497" s="366"/>
    </row>
    <row r="498" spans="1:16" x14ac:dyDescent="0.25">
      <c r="A498" s="339"/>
      <c r="B498" s="340"/>
      <c r="C498" s="341"/>
      <c r="D498" s="342"/>
      <c r="E498" s="343"/>
      <c r="F498" s="341"/>
      <c r="G498" s="342"/>
      <c r="H498" s="343"/>
      <c r="I498" s="344"/>
      <c r="J498" s="342"/>
      <c r="K498" s="328"/>
      <c r="L498" s="328"/>
      <c r="M498" s="328"/>
      <c r="N498" s="328"/>
      <c r="O498" s="366"/>
      <c r="P498" s="366"/>
    </row>
    <row r="499" spans="1:16" x14ac:dyDescent="0.25">
      <c r="A499" s="339"/>
      <c r="B499" s="340"/>
      <c r="C499" s="341"/>
      <c r="D499" s="342"/>
      <c r="E499" s="343"/>
      <c r="F499" s="341"/>
      <c r="G499" s="342"/>
      <c r="H499" s="343"/>
      <c r="I499" s="344"/>
      <c r="J499" s="342"/>
      <c r="K499" s="328"/>
      <c r="L499" s="328"/>
      <c r="M499" s="328"/>
      <c r="N499" s="328"/>
      <c r="O499" s="366"/>
      <c r="P499" s="366"/>
    </row>
    <row r="500" spans="1:16" x14ac:dyDescent="0.25">
      <c r="A500" s="339"/>
      <c r="B500" s="340"/>
      <c r="C500" s="341"/>
      <c r="D500" s="342"/>
      <c r="E500" s="343"/>
      <c r="F500" s="341"/>
      <c r="G500" s="342"/>
      <c r="H500" s="343"/>
      <c r="I500" s="344"/>
      <c r="J500" s="342"/>
      <c r="K500" s="328"/>
      <c r="L500" s="328"/>
      <c r="M500" s="328"/>
      <c r="N500" s="328"/>
      <c r="O500" s="366"/>
      <c r="P500" s="366"/>
    </row>
    <row r="501" spans="1:16" x14ac:dyDescent="0.25">
      <c r="A501" s="339"/>
      <c r="B501" s="340"/>
      <c r="C501" s="341"/>
      <c r="D501" s="342"/>
      <c r="E501" s="343"/>
      <c r="F501" s="341"/>
      <c r="G501" s="342"/>
      <c r="H501" s="343"/>
      <c r="I501" s="344"/>
      <c r="J501" s="342"/>
      <c r="K501" s="328"/>
      <c r="L501" s="328"/>
      <c r="M501" s="328"/>
      <c r="N501" s="328"/>
      <c r="O501" s="366"/>
      <c r="P501" s="366"/>
    </row>
    <row r="502" spans="1:16" x14ac:dyDescent="0.25">
      <c r="A502" s="339"/>
      <c r="B502" s="340"/>
      <c r="C502" s="341"/>
      <c r="D502" s="342"/>
      <c r="E502" s="343"/>
      <c r="F502" s="341"/>
      <c r="G502" s="342"/>
      <c r="H502" s="343"/>
      <c r="I502" s="344"/>
      <c r="J502" s="342"/>
      <c r="K502" s="328"/>
      <c r="L502" s="328"/>
      <c r="M502" s="328"/>
      <c r="N502" s="328"/>
      <c r="O502" s="366"/>
      <c r="P502" s="366"/>
    </row>
    <row r="503" spans="1:16" x14ac:dyDescent="0.25">
      <c r="A503" s="339"/>
      <c r="B503" s="340"/>
      <c r="C503" s="341"/>
      <c r="D503" s="342"/>
      <c r="E503" s="343"/>
      <c r="F503" s="341"/>
      <c r="G503" s="342"/>
      <c r="H503" s="343"/>
      <c r="I503" s="344"/>
      <c r="J503" s="342"/>
      <c r="K503" s="328"/>
      <c r="L503" s="328"/>
      <c r="M503" s="328"/>
      <c r="N503" s="328"/>
      <c r="O503" s="366"/>
      <c r="P503" s="366"/>
    </row>
    <row r="504" spans="1:16" x14ac:dyDescent="0.25">
      <c r="A504" s="339"/>
      <c r="B504" s="340"/>
      <c r="C504" s="341"/>
      <c r="D504" s="342"/>
      <c r="E504" s="343"/>
      <c r="F504" s="341"/>
      <c r="G504" s="342"/>
      <c r="H504" s="343"/>
      <c r="I504" s="344"/>
      <c r="J504" s="342"/>
      <c r="K504" s="328"/>
      <c r="L504" s="328"/>
      <c r="M504" s="328"/>
      <c r="N504" s="328"/>
      <c r="O504" s="366"/>
      <c r="P504" s="366"/>
    </row>
    <row r="505" spans="1:16" x14ac:dyDescent="0.25">
      <c r="A505" s="339"/>
      <c r="B505" s="340"/>
      <c r="C505" s="341"/>
      <c r="D505" s="342"/>
      <c r="E505" s="343"/>
      <c r="F505" s="341"/>
      <c r="G505" s="342"/>
      <c r="H505" s="343"/>
      <c r="I505" s="344"/>
      <c r="J505" s="342"/>
      <c r="K505" s="328"/>
      <c r="L505" s="328"/>
      <c r="M505" s="328"/>
      <c r="N505" s="328"/>
      <c r="O505" s="366"/>
      <c r="P505" s="366"/>
    </row>
    <row r="506" spans="1:16" x14ac:dyDescent="0.25">
      <c r="A506" s="339"/>
      <c r="B506" s="340"/>
      <c r="C506" s="341"/>
      <c r="D506" s="342"/>
      <c r="E506" s="343"/>
      <c r="F506" s="341"/>
      <c r="G506" s="342"/>
      <c r="H506" s="343"/>
      <c r="I506" s="344"/>
      <c r="J506" s="342"/>
      <c r="K506" s="328"/>
      <c r="L506" s="328"/>
      <c r="M506" s="328"/>
      <c r="N506" s="328"/>
      <c r="O506" s="366"/>
      <c r="P506" s="366"/>
    </row>
    <row r="507" spans="1:16" x14ac:dyDescent="0.25">
      <c r="A507" s="339"/>
      <c r="B507" s="340"/>
      <c r="C507" s="341"/>
      <c r="D507" s="342"/>
      <c r="E507" s="343"/>
      <c r="F507" s="341"/>
      <c r="G507" s="342"/>
      <c r="H507" s="343"/>
      <c r="I507" s="344"/>
      <c r="J507" s="342"/>
      <c r="K507" s="328"/>
      <c r="L507" s="328"/>
      <c r="M507" s="328"/>
      <c r="N507" s="328"/>
      <c r="O507" s="366"/>
      <c r="P507" s="366"/>
    </row>
    <row r="508" spans="1:16" x14ac:dyDescent="0.25">
      <c r="A508" s="339"/>
      <c r="B508" s="340"/>
      <c r="C508" s="341"/>
      <c r="D508" s="342"/>
      <c r="E508" s="343"/>
      <c r="F508" s="341"/>
      <c r="G508" s="342"/>
      <c r="H508" s="343"/>
      <c r="I508" s="344"/>
      <c r="J508" s="342"/>
      <c r="K508" s="328"/>
      <c r="L508" s="328"/>
      <c r="M508" s="328"/>
      <c r="N508" s="328"/>
      <c r="O508" s="366"/>
      <c r="P508" s="366"/>
    </row>
    <row r="509" spans="1:16" x14ac:dyDescent="0.25">
      <c r="A509" s="339"/>
      <c r="B509" s="340"/>
      <c r="C509" s="341"/>
      <c r="D509" s="342"/>
      <c r="E509" s="343"/>
      <c r="F509" s="341"/>
      <c r="G509" s="342"/>
      <c r="H509" s="343"/>
      <c r="I509" s="344"/>
      <c r="J509" s="342"/>
      <c r="K509" s="328"/>
      <c r="L509" s="328"/>
      <c r="M509" s="328"/>
      <c r="N509" s="328"/>
      <c r="O509" s="366"/>
      <c r="P509" s="366"/>
    </row>
    <row r="510" spans="1:16" x14ac:dyDescent="0.25">
      <c r="A510" s="339"/>
      <c r="B510" s="340"/>
      <c r="C510" s="341"/>
      <c r="D510" s="342"/>
      <c r="E510" s="343"/>
      <c r="F510" s="341"/>
      <c r="G510" s="342"/>
      <c r="H510" s="343"/>
      <c r="I510" s="344"/>
      <c r="J510" s="342"/>
      <c r="K510" s="328"/>
      <c r="L510" s="328"/>
      <c r="M510" s="328"/>
      <c r="N510" s="328"/>
      <c r="O510" s="366"/>
      <c r="P510" s="366"/>
    </row>
    <row r="511" spans="1:16" x14ac:dyDescent="0.25">
      <c r="A511" s="339"/>
      <c r="B511" s="340"/>
      <c r="C511" s="341"/>
      <c r="D511" s="342"/>
      <c r="E511" s="343"/>
      <c r="F511" s="341"/>
      <c r="G511" s="342"/>
      <c r="H511" s="343"/>
      <c r="I511" s="344"/>
      <c r="J511" s="342"/>
      <c r="K511" s="328"/>
      <c r="L511" s="328"/>
      <c r="M511" s="328"/>
      <c r="N511" s="328"/>
      <c r="O511" s="366"/>
      <c r="P511" s="366"/>
    </row>
    <row r="512" spans="1:16" x14ac:dyDescent="0.25">
      <c r="A512" s="339"/>
      <c r="B512" s="340"/>
      <c r="C512" s="341"/>
      <c r="D512" s="342"/>
      <c r="E512" s="343"/>
      <c r="F512" s="341"/>
      <c r="G512" s="342"/>
      <c r="H512" s="343"/>
      <c r="I512" s="344"/>
      <c r="J512" s="342"/>
      <c r="K512" s="328"/>
      <c r="L512" s="328"/>
      <c r="M512" s="328"/>
      <c r="N512" s="328"/>
      <c r="O512" s="366"/>
      <c r="P512" s="366"/>
    </row>
    <row r="513" spans="1:16" x14ac:dyDescent="0.25">
      <c r="A513" s="339"/>
      <c r="B513" s="340"/>
      <c r="C513" s="341"/>
      <c r="D513" s="342"/>
      <c r="E513" s="343"/>
      <c r="F513" s="341"/>
      <c r="G513" s="342"/>
      <c r="H513" s="343"/>
      <c r="I513" s="344"/>
      <c r="J513" s="342"/>
      <c r="K513" s="328"/>
      <c r="L513" s="328"/>
      <c r="M513" s="328"/>
      <c r="N513" s="328"/>
      <c r="O513" s="366"/>
      <c r="P513" s="366"/>
    </row>
    <row r="514" spans="1:16" x14ac:dyDescent="0.25">
      <c r="A514" s="339"/>
      <c r="B514" s="340"/>
      <c r="C514" s="341"/>
      <c r="D514" s="342"/>
      <c r="E514" s="343"/>
      <c r="F514" s="341"/>
      <c r="G514" s="342"/>
      <c r="H514" s="343"/>
      <c r="I514" s="344"/>
      <c r="J514" s="342"/>
      <c r="K514" s="328"/>
      <c r="L514" s="328"/>
      <c r="M514" s="328"/>
      <c r="N514" s="328"/>
      <c r="O514" s="366"/>
      <c r="P514" s="366"/>
    </row>
    <row r="515" spans="1:16" x14ac:dyDescent="0.25">
      <c r="A515" s="339"/>
      <c r="B515" s="340"/>
      <c r="C515" s="341"/>
      <c r="D515" s="342"/>
      <c r="E515" s="343"/>
      <c r="F515" s="341"/>
      <c r="G515" s="342"/>
      <c r="H515" s="343"/>
      <c r="I515" s="344"/>
      <c r="J515" s="342"/>
      <c r="K515" s="328"/>
      <c r="L515" s="328"/>
      <c r="M515" s="328"/>
      <c r="N515" s="328"/>
      <c r="O515" s="366"/>
      <c r="P515" s="366"/>
    </row>
    <row r="516" spans="1:16" x14ac:dyDescent="0.25">
      <c r="A516" s="339"/>
      <c r="B516" s="340"/>
      <c r="C516" s="341"/>
      <c r="D516" s="342"/>
      <c r="E516" s="343"/>
      <c r="F516" s="341"/>
      <c r="G516" s="342"/>
      <c r="H516" s="343"/>
      <c r="I516" s="344"/>
      <c r="J516" s="342"/>
      <c r="K516" s="328"/>
      <c r="L516" s="328"/>
      <c r="M516" s="328"/>
      <c r="N516" s="328"/>
      <c r="O516" s="366"/>
      <c r="P516" s="366"/>
    </row>
    <row r="517" spans="1:16" x14ac:dyDescent="0.25">
      <c r="A517" s="339"/>
      <c r="B517" s="340"/>
      <c r="C517" s="341"/>
      <c r="D517" s="342"/>
      <c r="E517" s="343"/>
      <c r="F517" s="341"/>
      <c r="G517" s="342"/>
      <c r="H517" s="343"/>
      <c r="I517" s="344"/>
      <c r="J517" s="342"/>
      <c r="K517" s="328"/>
      <c r="L517" s="328"/>
      <c r="M517" s="328"/>
      <c r="N517" s="328"/>
      <c r="O517" s="366"/>
      <c r="P517" s="366"/>
    </row>
    <row r="518" spans="1:16" x14ac:dyDescent="0.25">
      <c r="A518" s="339"/>
      <c r="B518" s="340"/>
      <c r="C518" s="341"/>
      <c r="D518" s="342"/>
      <c r="E518" s="343"/>
      <c r="F518" s="341"/>
      <c r="G518" s="342"/>
      <c r="H518" s="343"/>
      <c r="I518" s="344"/>
      <c r="J518" s="342"/>
      <c r="K518" s="328"/>
      <c r="L518" s="328"/>
      <c r="M518" s="328"/>
      <c r="N518" s="328"/>
      <c r="O518" s="366"/>
      <c r="P518" s="366"/>
    </row>
    <row r="519" spans="1:16" x14ac:dyDescent="0.25">
      <c r="A519" s="339"/>
      <c r="B519" s="340"/>
      <c r="C519" s="341"/>
      <c r="D519" s="342"/>
      <c r="E519" s="343"/>
      <c r="F519" s="341"/>
      <c r="G519" s="342"/>
      <c r="H519" s="343"/>
      <c r="I519" s="344"/>
      <c r="J519" s="342"/>
      <c r="K519" s="328"/>
      <c r="L519" s="328"/>
      <c r="M519" s="328"/>
      <c r="N519" s="328"/>
      <c r="O519" s="366"/>
      <c r="P519" s="366"/>
    </row>
    <row r="520" spans="1:16" x14ac:dyDescent="0.25">
      <c r="A520" s="339"/>
      <c r="B520" s="340"/>
      <c r="C520" s="341"/>
      <c r="D520" s="342"/>
      <c r="E520" s="343"/>
      <c r="F520" s="341"/>
      <c r="G520" s="342"/>
      <c r="H520" s="343"/>
      <c r="I520" s="344"/>
      <c r="J520" s="342"/>
      <c r="K520" s="328"/>
      <c r="L520" s="328"/>
      <c r="M520" s="328"/>
      <c r="N520" s="328"/>
      <c r="O520" s="366"/>
      <c r="P520" s="366"/>
    </row>
    <row r="521" spans="1:16" x14ac:dyDescent="0.25">
      <c r="A521" s="339"/>
      <c r="B521" s="340"/>
      <c r="C521" s="341"/>
      <c r="D521" s="342"/>
      <c r="E521" s="343"/>
      <c r="F521" s="341"/>
      <c r="G521" s="342"/>
      <c r="H521" s="343"/>
      <c r="I521" s="344"/>
      <c r="J521" s="342"/>
      <c r="K521" s="328"/>
      <c r="L521" s="328"/>
      <c r="M521" s="328"/>
      <c r="N521" s="328"/>
      <c r="O521" s="366"/>
      <c r="P521" s="366"/>
    </row>
    <row r="522" spans="1:16" x14ac:dyDescent="0.25">
      <c r="A522" s="339"/>
      <c r="B522" s="340"/>
      <c r="C522" s="341"/>
      <c r="D522" s="342"/>
      <c r="E522" s="343"/>
      <c r="F522" s="341"/>
      <c r="G522" s="342"/>
      <c r="H522" s="343"/>
      <c r="I522" s="344"/>
      <c r="J522" s="342"/>
      <c r="K522" s="328"/>
      <c r="L522" s="328"/>
      <c r="M522" s="328"/>
      <c r="N522" s="328"/>
      <c r="O522" s="366"/>
      <c r="P522" s="366"/>
    </row>
    <row r="523" spans="1:16" x14ac:dyDescent="0.25">
      <c r="A523" s="339"/>
      <c r="B523" s="340"/>
      <c r="C523" s="341"/>
      <c r="D523" s="342"/>
      <c r="E523" s="343"/>
      <c r="F523" s="341"/>
      <c r="G523" s="342"/>
      <c r="H523" s="343"/>
      <c r="I523" s="344"/>
      <c r="J523" s="342"/>
      <c r="K523" s="328"/>
      <c r="L523" s="328"/>
      <c r="M523" s="328"/>
      <c r="N523" s="328"/>
      <c r="O523" s="366"/>
      <c r="P523" s="366"/>
    </row>
    <row r="524" spans="1:16" x14ac:dyDescent="0.25">
      <c r="A524" s="339"/>
      <c r="B524" s="340"/>
      <c r="C524" s="341"/>
      <c r="D524" s="342"/>
      <c r="E524" s="343"/>
      <c r="F524" s="341"/>
      <c r="G524" s="342"/>
      <c r="H524" s="343"/>
      <c r="I524" s="344"/>
      <c r="J524" s="342"/>
      <c r="K524" s="328"/>
      <c r="L524" s="328"/>
      <c r="M524" s="328"/>
      <c r="N524" s="328"/>
      <c r="O524" s="366"/>
      <c r="P524" s="366"/>
    </row>
    <row r="525" spans="1:16" x14ac:dyDescent="0.25">
      <c r="A525" s="339"/>
      <c r="B525" s="340"/>
      <c r="C525" s="341"/>
      <c r="D525" s="342"/>
      <c r="E525" s="343"/>
      <c r="F525" s="341"/>
      <c r="G525" s="342"/>
      <c r="H525" s="343"/>
      <c r="I525" s="344"/>
      <c r="J525" s="342"/>
      <c r="K525" s="328"/>
      <c r="L525" s="328"/>
      <c r="M525" s="328"/>
      <c r="N525" s="328"/>
      <c r="O525" s="366"/>
      <c r="P525" s="366"/>
    </row>
    <row r="526" spans="1:16" x14ac:dyDescent="0.25">
      <c r="A526" s="339"/>
      <c r="B526" s="340"/>
      <c r="C526" s="341"/>
      <c r="D526" s="342"/>
      <c r="E526" s="343"/>
      <c r="F526" s="341"/>
      <c r="G526" s="342"/>
      <c r="H526" s="343"/>
      <c r="I526" s="344"/>
      <c r="J526" s="342"/>
      <c r="K526" s="328"/>
      <c r="L526" s="328"/>
      <c r="M526" s="328"/>
      <c r="N526" s="328"/>
      <c r="O526" s="366"/>
      <c r="P526" s="366"/>
    </row>
    <row r="527" spans="1:16" x14ac:dyDescent="0.25">
      <c r="A527" s="339"/>
      <c r="B527" s="340"/>
      <c r="C527" s="341"/>
      <c r="D527" s="342"/>
      <c r="E527" s="343"/>
      <c r="F527" s="341"/>
      <c r="G527" s="342"/>
      <c r="H527" s="343"/>
      <c r="I527" s="344"/>
      <c r="J527" s="342"/>
      <c r="K527" s="328"/>
      <c r="L527" s="328"/>
      <c r="M527" s="328"/>
      <c r="N527" s="328"/>
      <c r="O527" s="366"/>
      <c r="P527" s="366"/>
    </row>
    <row r="528" spans="1:16" x14ac:dyDescent="0.25">
      <c r="A528" s="339"/>
      <c r="B528" s="340"/>
      <c r="C528" s="341"/>
      <c r="D528" s="342"/>
      <c r="E528" s="343"/>
      <c r="F528" s="341"/>
      <c r="G528" s="342"/>
      <c r="H528" s="343"/>
      <c r="I528" s="344"/>
      <c r="J528" s="342"/>
      <c r="K528" s="328"/>
      <c r="L528" s="328"/>
      <c r="M528" s="328"/>
      <c r="N528" s="328"/>
      <c r="O528" s="366"/>
      <c r="P528" s="366"/>
    </row>
    <row r="529" spans="1:16" x14ac:dyDescent="0.25">
      <c r="A529" s="339"/>
      <c r="B529" s="340"/>
      <c r="C529" s="341"/>
      <c r="D529" s="342"/>
      <c r="E529" s="343"/>
      <c r="F529" s="341"/>
      <c r="G529" s="342"/>
      <c r="H529" s="343"/>
      <c r="I529" s="344"/>
      <c r="J529" s="342"/>
      <c r="K529" s="328"/>
      <c r="L529" s="328"/>
      <c r="M529" s="328"/>
      <c r="N529" s="328"/>
      <c r="O529" s="366"/>
      <c r="P529" s="366"/>
    </row>
    <row r="530" spans="1:16" x14ac:dyDescent="0.25">
      <c r="A530" s="339"/>
      <c r="B530" s="340"/>
      <c r="C530" s="341"/>
      <c r="D530" s="342"/>
      <c r="E530" s="343"/>
      <c r="F530" s="341"/>
      <c r="G530" s="342"/>
      <c r="H530" s="343"/>
      <c r="I530" s="344"/>
      <c r="J530" s="342"/>
      <c r="K530" s="328"/>
      <c r="L530" s="328"/>
      <c r="M530" s="328"/>
      <c r="N530" s="328"/>
      <c r="O530" s="366"/>
      <c r="P530" s="366"/>
    </row>
    <row r="531" spans="1:16" x14ac:dyDescent="0.25">
      <c r="A531" s="339"/>
      <c r="B531" s="340"/>
      <c r="C531" s="341"/>
      <c r="D531" s="342"/>
      <c r="E531" s="343"/>
      <c r="F531" s="341"/>
      <c r="G531" s="342"/>
      <c r="H531" s="343"/>
      <c r="I531" s="344"/>
      <c r="J531" s="342"/>
      <c r="K531" s="328"/>
      <c r="L531" s="328"/>
      <c r="M531" s="328"/>
      <c r="N531" s="328"/>
      <c r="O531" s="366"/>
      <c r="P531" s="366"/>
    </row>
    <row r="532" spans="1:16" x14ac:dyDescent="0.25">
      <c r="A532" s="339"/>
      <c r="B532" s="340"/>
      <c r="C532" s="341"/>
      <c r="D532" s="342"/>
      <c r="E532" s="343"/>
      <c r="F532" s="341"/>
      <c r="G532" s="342"/>
      <c r="H532" s="343"/>
      <c r="I532" s="344"/>
      <c r="J532" s="342"/>
      <c r="K532" s="328"/>
      <c r="L532" s="328"/>
      <c r="M532" s="328"/>
      <c r="N532" s="328"/>
      <c r="O532" s="366"/>
      <c r="P532" s="366"/>
    </row>
    <row r="533" spans="1:16" x14ac:dyDescent="0.25">
      <c r="A533" s="339"/>
      <c r="B533" s="340"/>
      <c r="C533" s="341"/>
      <c r="D533" s="342"/>
      <c r="E533" s="343"/>
      <c r="F533" s="341"/>
      <c r="G533" s="342"/>
      <c r="H533" s="343"/>
      <c r="I533" s="344"/>
      <c r="J533" s="342"/>
      <c r="K533" s="328"/>
      <c r="L533" s="328"/>
      <c r="M533" s="328"/>
      <c r="N533" s="328"/>
      <c r="O533" s="366"/>
      <c r="P533" s="366"/>
    </row>
    <row r="534" spans="1:16" x14ac:dyDescent="0.25">
      <c r="A534" s="339"/>
      <c r="B534" s="340"/>
      <c r="C534" s="341"/>
      <c r="D534" s="342"/>
      <c r="E534" s="343"/>
      <c r="F534" s="341"/>
      <c r="G534" s="342"/>
      <c r="H534" s="343"/>
      <c r="I534" s="344"/>
      <c r="J534" s="342"/>
      <c r="K534" s="328"/>
      <c r="L534" s="328"/>
      <c r="M534" s="328"/>
      <c r="N534" s="328"/>
      <c r="O534" s="366"/>
      <c r="P534" s="366"/>
    </row>
    <row r="535" spans="1:16" x14ac:dyDescent="0.25">
      <c r="A535" s="339"/>
      <c r="B535" s="340"/>
      <c r="C535" s="341"/>
      <c r="D535" s="342"/>
      <c r="E535" s="343"/>
      <c r="F535" s="341"/>
      <c r="G535" s="342"/>
      <c r="H535" s="343"/>
      <c r="I535" s="344"/>
      <c r="J535" s="342"/>
      <c r="K535" s="328"/>
      <c r="L535" s="328"/>
      <c r="M535" s="328"/>
      <c r="N535" s="328"/>
      <c r="O535" s="366"/>
      <c r="P535" s="366"/>
    </row>
    <row r="536" spans="1:16" x14ac:dyDescent="0.25">
      <c r="A536" s="339"/>
      <c r="B536" s="340"/>
      <c r="C536" s="341"/>
      <c r="D536" s="342"/>
      <c r="E536" s="343"/>
      <c r="F536" s="341"/>
      <c r="G536" s="342"/>
      <c r="H536" s="343"/>
      <c r="I536" s="344"/>
      <c r="J536" s="342"/>
      <c r="K536" s="328"/>
      <c r="L536" s="328"/>
      <c r="M536" s="328"/>
      <c r="N536" s="328"/>
      <c r="O536" s="366"/>
      <c r="P536" s="366"/>
    </row>
    <row r="537" spans="1:16" x14ac:dyDescent="0.25">
      <c r="A537" s="339"/>
      <c r="B537" s="340"/>
      <c r="C537" s="341"/>
      <c r="D537" s="342"/>
      <c r="E537" s="343"/>
      <c r="F537" s="341"/>
      <c r="G537" s="342"/>
      <c r="H537" s="343"/>
      <c r="I537" s="344"/>
      <c r="J537" s="342"/>
      <c r="K537" s="328"/>
      <c r="L537" s="328"/>
      <c r="M537" s="328"/>
      <c r="N537" s="328"/>
      <c r="O537" s="366"/>
      <c r="P537" s="366"/>
    </row>
    <row r="538" spans="1:16" x14ac:dyDescent="0.25">
      <c r="A538" s="339"/>
      <c r="B538" s="340"/>
      <c r="C538" s="341"/>
      <c r="D538" s="342"/>
      <c r="E538" s="343"/>
      <c r="F538" s="341"/>
      <c r="G538" s="342"/>
      <c r="H538" s="343"/>
      <c r="I538" s="344"/>
      <c r="J538" s="342"/>
      <c r="K538" s="328"/>
      <c r="L538" s="328"/>
      <c r="M538" s="328"/>
      <c r="N538" s="328"/>
      <c r="O538" s="366"/>
      <c r="P538" s="366"/>
    </row>
    <row r="539" spans="1:16" x14ac:dyDescent="0.25">
      <c r="A539" s="339"/>
      <c r="B539" s="340"/>
      <c r="C539" s="341"/>
      <c r="D539" s="342"/>
      <c r="E539" s="343"/>
      <c r="F539" s="341"/>
      <c r="G539" s="342"/>
      <c r="H539" s="343"/>
      <c r="I539" s="344"/>
      <c r="J539" s="342"/>
      <c r="K539" s="328"/>
      <c r="L539" s="328"/>
      <c r="M539" s="328"/>
      <c r="N539" s="328"/>
      <c r="O539" s="366"/>
      <c r="P539" s="366"/>
    </row>
    <row r="540" spans="1:16" x14ac:dyDescent="0.25">
      <c r="A540" s="339"/>
      <c r="B540" s="340"/>
      <c r="C540" s="341"/>
      <c r="D540" s="342"/>
      <c r="E540" s="343"/>
      <c r="F540" s="341"/>
      <c r="G540" s="342"/>
      <c r="H540" s="343"/>
      <c r="I540" s="344"/>
      <c r="J540" s="342"/>
      <c r="K540" s="328"/>
      <c r="L540" s="328"/>
      <c r="M540" s="328"/>
      <c r="N540" s="328"/>
      <c r="O540" s="366"/>
      <c r="P540" s="366"/>
    </row>
    <row r="541" spans="1:16" x14ac:dyDescent="0.25">
      <c r="A541" s="339"/>
      <c r="B541" s="340"/>
      <c r="C541" s="341"/>
      <c r="D541" s="342"/>
      <c r="E541" s="343"/>
      <c r="F541" s="341"/>
      <c r="G541" s="342"/>
      <c r="H541" s="343"/>
      <c r="I541" s="344"/>
      <c r="J541" s="342"/>
      <c r="K541" s="328"/>
      <c r="L541" s="328"/>
      <c r="M541" s="328"/>
      <c r="N541" s="328"/>
      <c r="O541" s="366"/>
      <c r="P541" s="366"/>
    </row>
    <row r="542" spans="1:16" x14ac:dyDescent="0.25">
      <c r="A542" s="339"/>
      <c r="B542" s="340"/>
      <c r="C542" s="341"/>
      <c r="D542" s="342"/>
      <c r="E542" s="343"/>
      <c r="F542" s="341"/>
      <c r="G542" s="342"/>
      <c r="H542" s="343"/>
      <c r="I542" s="344"/>
      <c r="J542" s="342"/>
      <c r="K542" s="328"/>
      <c r="L542" s="328"/>
      <c r="M542" s="328"/>
      <c r="N542" s="328"/>
      <c r="O542" s="366"/>
      <c r="P542" s="366"/>
    </row>
    <row r="543" spans="1:16" x14ac:dyDescent="0.25">
      <c r="A543" s="339"/>
      <c r="B543" s="340"/>
      <c r="C543" s="341"/>
      <c r="D543" s="342"/>
      <c r="E543" s="343"/>
      <c r="F543" s="341"/>
      <c r="G543" s="342"/>
      <c r="H543" s="343"/>
      <c r="I543" s="344"/>
      <c r="J543" s="342"/>
      <c r="K543" s="328"/>
      <c r="L543" s="328"/>
      <c r="M543" s="328"/>
      <c r="N543" s="328"/>
      <c r="O543" s="366"/>
      <c r="P543" s="366"/>
    </row>
    <row r="544" spans="1:16" x14ac:dyDescent="0.25">
      <c r="A544" s="339"/>
      <c r="B544" s="340"/>
      <c r="C544" s="341"/>
      <c r="D544" s="342"/>
      <c r="E544" s="343"/>
      <c r="F544" s="341"/>
      <c r="G544" s="342"/>
      <c r="H544" s="343"/>
      <c r="I544" s="344"/>
      <c r="J544" s="342"/>
      <c r="K544" s="328"/>
      <c r="L544" s="328"/>
      <c r="M544" s="328"/>
      <c r="N544" s="328"/>
      <c r="O544" s="366"/>
      <c r="P544" s="366"/>
    </row>
    <row r="545" spans="1:16" x14ac:dyDescent="0.25">
      <c r="A545" s="339"/>
      <c r="B545" s="340"/>
      <c r="C545" s="341"/>
      <c r="D545" s="342"/>
      <c r="E545" s="343"/>
      <c r="F545" s="341"/>
      <c r="G545" s="342"/>
      <c r="H545" s="343"/>
      <c r="I545" s="344"/>
      <c r="J545" s="342"/>
      <c r="K545" s="328"/>
      <c r="L545" s="328"/>
      <c r="M545" s="328"/>
      <c r="N545" s="328"/>
      <c r="O545" s="366"/>
      <c r="P545" s="366"/>
    </row>
    <row r="546" spans="1:16" x14ac:dyDescent="0.25">
      <c r="A546" s="339"/>
      <c r="B546" s="340"/>
      <c r="C546" s="341"/>
      <c r="D546" s="342"/>
      <c r="E546" s="343"/>
      <c r="F546" s="341"/>
      <c r="G546" s="342"/>
      <c r="H546" s="343"/>
      <c r="I546" s="344"/>
      <c r="J546" s="342"/>
      <c r="K546" s="328"/>
      <c r="L546" s="328"/>
      <c r="M546" s="328"/>
      <c r="N546" s="328"/>
      <c r="O546" s="366"/>
      <c r="P546" s="366"/>
    </row>
    <row r="547" spans="1:16" x14ac:dyDescent="0.25">
      <c r="A547" s="339"/>
      <c r="B547" s="340"/>
      <c r="C547" s="341"/>
      <c r="D547" s="342"/>
      <c r="E547" s="343"/>
      <c r="F547" s="341"/>
      <c r="G547" s="342"/>
      <c r="H547" s="343"/>
      <c r="I547" s="344"/>
      <c r="J547" s="342"/>
      <c r="K547" s="328"/>
      <c r="L547" s="328"/>
      <c r="M547" s="328"/>
      <c r="N547" s="328"/>
      <c r="O547" s="366"/>
      <c r="P547" s="366"/>
    </row>
    <row r="548" spans="1:16" x14ac:dyDescent="0.25">
      <c r="A548" s="339"/>
      <c r="B548" s="340"/>
      <c r="C548" s="341"/>
      <c r="D548" s="342"/>
      <c r="E548" s="343"/>
      <c r="F548" s="341"/>
      <c r="G548" s="342"/>
      <c r="H548" s="343"/>
      <c r="I548" s="344"/>
      <c r="J548" s="342"/>
      <c r="K548" s="328"/>
      <c r="L548" s="328"/>
      <c r="M548" s="328"/>
      <c r="N548" s="328"/>
      <c r="O548" s="366"/>
      <c r="P548" s="366"/>
    </row>
    <row r="549" spans="1:16" x14ac:dyDescent="0.25">
      <c r="A549" s="339"/>
      <c r="B549" s="340"/>
      <c r="C549" s="341"/>
      <c r="D549" s="342"/>
      <c r="E549" s="343"/>
      <c r="F549" s="341"/>
      <c r="G549" s="342"/>
      <c r="H549" s="343"/>
      <c r="I549" s="344"/>
      <c r="J549" s="342"/>
      <c r="K549" s="328"/>
      <c r="L549" s="328"/>
      <c r="M549" s="328"/>
      <c r="N549" s="328"/>
      <c r="O549" s="366"/>
      <c r="P549" s="366"/>
    </row>
    <row r="550" spans="1:16" x14ac:dyDescent="0.25">
      <c r="A550" s="339"/>
      <c r="B550" s="340"/>
      <c r="C550" s="341"/>
      <c r="D550" s="342"/>
      <c r="E550" s="343"/>
      <c r="F550" s="341"/>
      <c r="G550" s="342"/>
      <c r="H550" s="343"/>
      <c r="I550" s="344"/>
      <c r="J550" s="342"/>
      <c r="K550" s="328"/>
      <c r="L550" s="328"/>
      <c r="M550" s="328"/>
      <c r="N550" s="328"/>
      <c r="O550" s="366"/>
      <c r="P550" s="366"/>
    </row>
    <row r="551" spans="1:16" x14ac:dyDescent="0.25">
      <c r="A551" s="339"/>
      <c r="B551" s="340"/>
      <c r="C551" s="341"/>
      <c r="D551" s="342"/>
      <c r="E551" s="343"/>
      <c r="F551" s="341"/>
      <c r="G551" s="342"/>
      <c r="H551" s="343"/>
      <c r="I551" s="344"/>
      <c r="J551" s="342"/>
      <c r="K551" s="328"/>
      <c r="L551" s="328"/>
      <c r="M551" s="328"/>
      <c r="N551" s="328"/>
      <c r="O551" s="366"/>
      <c r="P551" s="366"/>
    </row>
    <row r="552" spans="1:16" x14ac:dyDescent="0.25">
      <c r="A552" s="339"/>
      <c r="B552" s="340"/>
      <c r="C552" s="341"/>
      <c r="D552" s="342"/>
      <c r="E552" s="343"/>
      <c r="F552" s="341"/>
      <c r="G552" s="342"/>
      <c r="H552" s="343"/>
      <c r="I552" s="344"/>
      <c r="J552" s="342"/>
      <c r="K552" s="328"/>
      <c r="L552" s="328"/>
      <c r="M552" s="328"/>
      <c r="N552" s="328"/>
      <c r="O552" s="366"/>
      <c r="P552" s="366"/>
    </row>
    <row r="553" spans="1:16" x14ac:dyDescent="0.25">
      <c r="A553" s="339"/>
      <c r="B553" s="340"/>
      <c r="C553" s="341"/>
      <c r="D553" s="342"/>
      <c r="E553" s="343"/>
      <c r="F553" s="341"/>
      <c r="G553" s="342"/>
      <c r="H553" s="343"/>
      <c r="I553" s="344"/>
      <c r="J553" s="342"/>
      <c r="K553" s="328"/>
      <c r="L553" s="328"/>
      <c r="M553" s="328"/>
      <c r="N553" s="328"/>
      <c r="O553" s="366"/>
      <c r="P553" s="366"/>
    </row>
    <row r="554" spans="1:16" x14ac:dyDescent="0.25">
      <c r="A554" s="339"/>
      <c r="B554" s="340"/>
      <c r="C554" s="341"/>
      <c r="D554" s="342"/>
      <c r="E554" s="343"/>
      <c r="F554" s="341"/>
      <c r="G554" s="342"/>
      <c r="H554" s="343"/>
      <c r="I554" s="344"/>
      <c r="J554" s="342"/>
      <c r="K554" s="328"/>
      <c r="L554" s="328"/>
      <c r="M554" s="328"/>
      <c r="N554" s="328"/>
      <c r="O554" s="366"/>
      <c r="P554" s="366"/>
    </row>
    <row r="555" spans="1:16" x14ac:dyDescent="0.25">
      <c r="A555" s="339"/>
      <c r="B555" s="340"/>
      <c r="C555" s="341"/>
      <c r="D555" s="342"/>
      <c r="E555" s="343"/>
      <c r="F555" s="341"/>
      <c r="G555" s="342"/>
      <c r="H555" s="343"/>
      <c r="I555" s="344"/>
      <c r="J555" s="342"/>
      <c r="K555" s="328"/>
      <c r="L555" s="328"/>
      <c r="M555" s="328"/>
      <c r="N555" s="328"/>
      <c r="O555" s="366"/>
      <c r="P555" s="366"/>
    </row>
    <row r="556" spans="1:16" x14ac:dyDescent="0.25">
      <c r="A556" s="339"/>
      <c r="B556" s="340"/>
      <c r="C556" s="341"/>
      <c r="D556" s="342"/>
      <c r="E556" s="343"/>
      <c r="F556" s="341"/>
      <c r="G556" s="342"/>
      <c r="H556" s="343"/>
      <c r="I556" s="344"/>
      <c r="J556" s="342"/>
      <c r="K556" s="328"/>
      <c r="L556" s="328"/>
      <c r="M556" s="328"/>
      <c r="N556" s="328"/>
      <c r="O556" s="366"/>
      <c r="P556" s="366"/>
    </row>
    <row r="557" spans="1:16" x14ac:dyDescent="0.25">
      <c r="A557" s="339"/>
      <c r="B557" s="340"/>
      <c r="C557" s="341"/>
      <c r="D557" s="342"/>
      <c r="E557" s="343"/>
      <c r="F557" s="341"/>
      <c r="G557" s="342"/>
      <c r="H557" s="343"/>
      <c r="I557" s="344"/>
      <c r="J557" s="342"/>
      <c r="K557" s="328"/>
      <c r="L557" s="328"/>
      <c r="M557" s="328"/>
      <c r="N557" s="328"/>
      <c r="O557" s="366"/>
      <c r="P557" s="366"/>
    </row>
    <row r="558" spans="1:16" x14ac:dyDescent="0.25">
      <c r="A558" s="339"/>
      <c r="B558" s="340"/>
      <c r="C558" s="341"/>
      <c r="D558" s="342"/>
      <c r="E558" s="343"/>
      <c r="F558" s="341"/>
      <c r="G558" s="342"/>
      <c r="H558" s="343"/>
      <c r="I558" s="344"/>
      <c r="J558" s="342"/>
      <c r="K558" s="328"/>
      <c r="L558" s="328"/>
      <c r="M558" s="328"/>
      <c r="N558" s="328"/>
      <c r="O558" s="366"/>
      <c r="P558" s="366"/>
    </row>
    <row r="559" spans="1:16" x14ac:dyDescent="0.25">
      <c r="A559" s="339"/>
      <c r="B559" s="340"/>
      <c r="C559" s="341"/>
      <c r="D559" s="342"/>
      <c r="E559" s="343"/>
      <c r="F559" s="341"/>
      <c r="G559" s="342"/>
      <c r="H559" s="343"/>
      <c r="I559" s="344"/>
      <c r="J559" s="342"/>
      <c r="K559" s="328"/>
      <c r="L559" s="328"/>
      <c r="M559" s="328"/>
      <c r="N559" s="328"/>
      <c r="O559" s="366"/>
      <c r="P559" s="366"/>
    </row>
    <row r="560" spans="1:16" x14ac:dyDescent="0.25">
      <c r="A560" s="339"/>
      <c r="B560" s="340"/>
      <c r="C560" s="341"/>
      <c r="D560" s="342"/>
      <c r="E560" s="343"/>
      <c r="F560" s="341"/>
      <c r="G560" s="342"/>
      <c r="H560" s="343"/>
      <c r="I560" s="344"/>
      <c r="J560" s="342"/>
      <c r="K560" s="328"/>
      <c r="L560" s="328"/>
      <c r="M560" s="328"/>
      <c r="N560" s="328"/>
      <c r="O560" s="366"/>
      <c r="P560" s="366"/>
    </row>
    <row r="561" spans="1:16" x14ac:dyDescent="0.25">
      <c r="A561" s="339"/>
      <c r="B561" s="340"/>
      <c r="C561" s="341"/>
      <c r="D561" s="342"/>
      <c r="E561" s="343"/>
      <c r="F561" s="341"/>
      <c r="G561" s="342"/>
      <c r="H561" s="343"/>
      <c r="I561" s="344"/>
      <c r="J561" s="342"/>
      <c r="K561" s="328"/>
      <c r="L561" s="328"/>
      <c r="M561" s="328"/>
      <c r="N561" s="328"/>
      <c r="O561" s="366"/>
      <c r="P561" s="366"/>
    </row>
    <row r="562" spans="1:16" x14ac:dyDescent="0.25">
      <c r="A562" s="339"/>
      <c r="B562" s="340"/>
      <c r="C562" s="341"/>
      <c r="D562" s="342"/>
      <c r="E562" s="343"/>
      <c r="F562" s="341"/>
      <c r="G562" s="342"/>
      <c r="H562" s="343"/>
      <c r="I562" s="344"/>
      <c r="J562" s="342"/>
      <c r="K562" s="328"/>
      <c r="L562" s="328"/>
      <c r="M562" s="328"/>
      <c r="N562" s="328"/>
      <c r="O562" s="366"/>
      <c r="P562" s="366"/>
    </row>
    <row r="563" spans="1:16" x14ac:dyDescent="0.25">
      <c r="A563" s="339"/>
      <c r="B563" s="340"/>
      <c r="C563" s="341"/>
      <c r="D563" s="342"/>
      <c r="E563" s="343"/>
      <c r="F563" s="341"/>
      <c r="G563" s="342"/>
      <c r="H563" s="343"/>
      <c r="I563" s="344"/>
      <c r="J563" s="342"/>
      <c r="K563" s="328"/>
      <c r="L563" s="328"/>
      <c r="M563" s="328"/>
      <c r="N563" s="328"/>
      <c r="O563" s="366"/>
      <c r="P563" s="366"/>
    </row>
    <row r="564" spans="1:16" x14ac:dyDescent="0.25">
      <c r="A564" s="339"/>
      <c r="B564" s="340"/>
      <c r="C564" s="341"/>
      <c r="D564" s="342"/>
      <c r="E564" s="343"/>
      <c r="F564" s="341"/>
      <c r="G564" s="342"/>
      <c r="H564" s="343"/>
      <c r="I564" s="344"/>
      <c r="J564" s="342"/>
      <c r="K564" s="328"/>
      <c r="L564" s="328"/>
      <c r="M564" s="328"/>
      <c r="N564" s="328"/>
      <c r="O564" s="366"/>
      <c r="P564" s="366"/>
    </row>
    <row r="565" spans="1:16" x14ac:dyDescent="0.25">
      <c r="A565" s="339"/>
      <c r="B565" s="340"/>
      <c r="C565" s="341"/>
      <c r="D565" s="342"/>
      <c r="E565" s="343"/>
      <c r="F565" s="341"/>
      <c r="G565" s="342"/>
      <c r="H565" s="343"/>
      <c r="I565" s="344"/>
      <c r="J565" s="342"/>
      <c r="K565" s="328"/>
      <c r="L565" s="328"/>
      <c r="M565" s="328"/>
      <c r="N565" s="328"/>
      <c r="O565" s="366"/>
      <c r="P565" s="366"/>
    </row>
    <row r="566" spans="1:16" x14ac:dyDescent="0.25">
      <c r="A566" s="339"/>
      <c r="B566" s="340"/>
      <c r="C566" s="341"/>
      <c r="D566" s="342"/>
      <c r="E566" s="343"/>
      <c r="F566" s="341"/>
      <c r="G566" s="342"/>
      <c r="H566" s="343"/>
      <c r="I566" s="344"/>
      <c r="J566" s="342"/>
      <c r="K566" s="328"/>
      <c r="L566" s="328"/>
      <c r="M566" s="328"/>
      <c r="N566" s="328"/>
      <c r="O566" s="366"/>
      <c r="P566" s="366"/>
    </row>
    <row r="567" spans="1:16" x14ac:dyDescent="0.25">
      <c r="A567" s="339"/>
      <c r="B567" s="340"/>
      <c r="C567" s="341"/>
      <c r="D567" s="342"/>
      <c r="E567" s="343"/>
      <c r="F567" s="341"/>
      <c r="G567" s="342"/>
      <c r="H567" s="343"/>
      <c r="I567" s="344"/>
      <c r="J567" s="342"/>
      <c r="K567" s="328"/>
      <c r="L567" s="328"/>
      <c r="M567" s="328"/>
      <c r="N567" s="328"/>
      <c r="O567" s="366"/>
      <c r="P567" s="366"/>
    </row>
    <row r="568" spans="1:16" x14ac:dyDescent="0.25">
      <c r="A568" s="339"/>
      <c r="B568" s="340"/>
      <c r="C568" s="341"/>
      <c r="D568" s="342"/>
      <c r="E568" s="343"/>
      <c r="F568" s="341"/>
      <c r="G568" s="342"/>
      <c r="H568" s="343"/>
      <c r="I568" s="344"/>
      <c r="J568" s="342"/>
      <c r="K568" s="328"/>
      <c r="L568" s="328"/>
      <c r="M568" s="328"/>
      <c r="N568" s="328"/>
      <c r="O568" s="366"/>
      <c r="P568" s="366"/>
    </row>
    <row r="569" spans="1:16" x14ac:dyDescent="0.25">
      <c r="A569" s="339"/>
      <c r="B569" s="340"/>
      <c r="C569" s="341"/>
      <c r="D569" s="342"/>
      <c r="E569" s="343"/>
      <c r="F569" s="341"/>
      <c r="G569" s="342"/>
      <c r="H569" s="343"/>
      <c r="I569" s="344"/>
      <c r="J569" s="342"/>
      <c r="K569" s="328"/>
      <c r="L569" s="328"/>
      <c r="M569" s="328"/>
      <c r="N569" s="328"/>
      <c r="O569" s="366"/>
      <c r="P569" s="366"/>
    </row>
    <row r="570" spans="1:16" x14ac:dyDescent="0.25">
      <c r="A570" s="339"/>
      <c r="B570" s="340"/>
      <c r="C570" s="341"/>
      <c r="D570" s="342"/>
      <c r="E570" s="343"/>
      <c r="F570" s="341"/>
      <c r="G570" s="342"/>
      <c r="H570" s="343"/>
      <c r="I570" s="344"/>
      <c r="J570" s="364"/>
      <c r="K570" s="328"/>
      <c r="L570" s="328"/>
      <c r="M570" s="328"/>
      <c r="N570" s="328"/>
      <c r="O570" s="366"/>
      <c r="P570" s="366"/>
    </row>
    <row r="571" spans="1:16" x14ac:dyDescent="0.25">
      <c r="A571" s="339"/>
      <c r="B571" s="340"/>
      <c r="C571" s="341"/>
      <c r="D571" s="342"/>
      <c r="E571" s="343"/>
      <c r="F571" s="341"/>
      <c r="G571" s="342"/>
      <c r="H571" s="343"/>
      <c r="I571" s="344"/>
      <c r="J571" s="342"/>
      <c r="K571" s="328"/>
      <c r="L571" s="328"/>
      <c r="M571" s="328"/>
      <c r="N571" s="328"/>
      <c r="O571" s="366"/>
      <c r="P571" s="366"/>
    </row>
    <row r="572" spans="1:16" x14ac:dyDescent="0.25">
      <c r="A572" s="339"/>
      <c r="B572" s="340"/>
      <c r="C572" s="341"/>
      <c r="D572" s="342"/>
      <c r="E572" s="343"/>
      <c r="F572" s="341"/>
      <c r="G572" s="342"/>
      <c r="H572" s="343"/>
      <c r="I572" s="344"/>
      <c r="J572" s="364"/>
      <c r="K572" s="328"/>
      <c r="L572" s="328"/>
      <c r="M572" s="328"/>
      <c r="N572" s="328"/>
      <c r="O572" s="366"/>
      <c r="P572" s="366"/>
    </row>
    <row r="573" spans="1:16" x14ac:dyDescent="0.25">
      <c r="A573" s="339"/>
      <c r="B573" s="340"/>
      <c r="C573" s="341"/>
      <c r="D573" s="342"/>
      <c r="E573" s="343"/>
      <c r="F573" s="341"/>
      <c r="G573" s="342"/>
      <c r="H573" s="343"/>
      <c r="I573" s="344"/>
      <c r="J573" s="342"/>
      <c r="K573" s="328"/>
      <c r="L573" s="328"/>
      <c r="M573" s="328"/>
      <c r="N573" s="328"/>
      <c r="O573" s="366"/>
      <c r="P573" s="366"/>
    </row>
    <row r="574" spans="1:16" x14ac:dyDescent="0.25">
      <c r="A574" s="339"/>
      <c r="B574" s="340"/>
      <c r="C574" s="341"/>
      <c r="D574" s="342"/>
      <c r="E574" s="343"/>
      <c r="F574" s="341"/>
      <c r="G574" s="342"/>
      <c r="H574" s="343"/>
      <c r="I574" s="344"/>
      <c r="J574" s="342"/>
      <c r="K574" s="328"/>
      <c r="L574" s="328"/>
      <c r="M574" s="328"/>
      <c r="N574" s="328"/>
      <c r="O574" s="366"/>
      <c r="P574" s="366"/>
    </row>
    <row r="575" spans="1:16" x14ac:dyDescent="0.25">
      <c r="A575" s="339"/>
      <c r="B575" s="340"/>
      <c r="C575" s="341"/>
      <c r="D575" s="342"/>
      <c r="E575" s="343"/>
      <c r="F575" s="341"/>
      <c r="G575" s="342"/>
      <c r="H575" s="343"/>
      <c r="I575" s="344"/>
      <c r="J575" s="364"/>
      <c r="K575" s="328"/>
      <c r="L575" s="328"/>
      <c r="M575" s="328"/>
      <c r="N575" s="328"/>
      <c r="O575" s="366"/>
      <c r="P575" s="366"/>
    </row>
    <row r="576" spans="1:16" x14ac:dyDescent="0.25">
      <c r="A576" s="339"/>
      <c r="B576" s="340"/>
      <c r="C576" s="341"/>
      <c r="D576" s="342"/>
      <c r="E576" s="343"/>
      <c r="F576" s="341"/>
      <c r="G576" s="342"/>
      <c r="H576" s="343"/>
      <c r="I576" s="344"/>
      <c r="J576" s="342"/>
      <c r="K576" s="328"/>
      <c r="L576" s="328"/>
      <c r="M576" s="328"/>
      <c r="N576" s="328"/>
      <c r="O576" s="366"/>
      <c r="P576" s="366"/>
    </row>
    <row r="577" spans="1:16" x14ac:dyDescent="0.25">
      <c r="A577" s="339"/>
      <c r="B577" s="340"/>
      <c r="C577" s="341"/>
      <c r="D577" s="342"/>
      <c r="E577" s="343"/>
      <c r="F577" s="341"/>
      <c r="G577" s="342"/>
      <c r="H577" s="343"/>
      <c r="I577" s="344"/>
      <c r="J577" s="342"/>
      <c r="K577" s="328"/>
      <c r="L577" s="328"/>
      <c r="M577" s="328"/>
      <c r="N577" s="328"/>
      <c r="O577" s="366"/>
      <c r="P577" s="366"/>
    </row>
    <row r="578" spans="1:16" x14ac:dyDescent="0.25">
      <c r="A578" s="339"/>
      <c r="B578" s="340"/>
      <c r="C578" s="341"/>
      <c r="D578" s="342"/>
      <c r="E578" s="343"/>
      <c r="F578" s="341"/>
      <c r="G578" s="342"/>
      <c r="H578" s="343"/>
      <c r="I578" s="344"/>
      <c r="J578" s="342"/>
      <c r="K578" s="328"/>
      <c r="L578" s="328"/>
      <c r="M578" s="328"/>
      <c r="N578" s="328"/>
      <c r="O578" s="366"/>
      <c r="P578" s="366"/>
    </row>
    <row r="579" spans="1:16" x14ac:dyDescent="0.25">
      <c r="A579" s="339"/>
      <c r="B579" s="340"/>
      <c r="C579" s="341"/>
      <c r="D579" s="342"/>
      <c r="E579" s="343"/>
      <c r="F579" s="341"/>
      <c r="G579" s="342"/>
      <c r="H579" s="343"/>
      <c r="I579" s="344"/>
      <c r="J579" s="342"/>
      <c r="K579" s="328"/>
      <c r="L579" s="328"/>
      <c r="M579" s="328"/>
      <c r="N579" s="328"/>
      <c r="O579" s="366"/>
      <c r="P579" s="366"/>
    </row>
    <row r="580" spans="1:16" x14ac:dyDescent="0.25">
      <c r="A580" s="339"/>
      <c r="B580" s="340"/>
      <c r="C580" s="341"/>
      <c r="D580" s="342"/>
      <c r="E580" s="343"/>
      <c r="F580" s="341"/>
      <c r="G580" s="342"/>
      <c r="H580" s="343"/>
      <c r="I580" s="344"/>
      <c r="J580" s="342"/>
      <c r="K580" s="328"/>
      <c r="L580" s="328"/>
      <c r="M580" s="328"/>
      <c r="N580" s="328"/>
      <c r="O580" s="366"/>
      <c r="P580" s="366"/>
    </row>
    <row r="581" spans="1:16" x14ac:dyDescent="0.25">
      <c r="A581" s="339"/>
      <c r="B581" s="340"/>
      <c r="C581" s="341"/>
      <c r="D581" s="342"/>
      <c r="E581" s="343"/>
      <c r="F581" s="341"/>
      <c r="G581" s="342"/>
      <c r="H581" s="343"/>
      <c r="I581" s="344"/>
      <c r="J581" s="364"/>
      <c r="K581" s="328"/>
      <c r="L581" s="328"/>
      <c r="M581" s="328"/>
      <c r="N581" s="328"/>
      <c r="O581" s="366"/>
      <c r="P581" s="366"/>
    </row>
    <row r="582" spans="1:16" x14ac:dyDescent="0.25">
      <c r="A582" s="339"/>
      <c r="B582" s="340"/>
      <c r="C582" s="341"/>
      <c r="D582" s="342"/>
      <c r="E582" s="343"/>
      <c r="F582" s="341"/>
      <c r="G582" s="342"/>
      <c r="H582" s="343"/>
      <c r="I582" s="344"/>
      <c r="J582" s="342"/>
      <c r="K582" s="328"/>
      <c r="L582" s="328"/>
      <c r="M582" s="328"/>
      <c r="N582" s="328"/>
      <c r="O582" s="366"/>
      <c r="P582" s="366"/>
    </row>
    <row r="583" spans="1:16" x14ac:dyDescent="0.25">
      <c r="A583" s="339"/>
      <c r="B583" s="340"/>
      <c r="C583" s="341"/>
      <c r="D583" s="342"/>
      <c r="E583" s="343"/>
      <c r="F583" s="341"/>
      <c r="G583" s="342"/>
      <c r="H583" s="343"/>
      <c r="I583" s="344"/>
      <c r="J583" s="342"/>
      <c r="K583" s="328"/>
      <c r="L583" s="328"/>
      <c r="M583" s="328"/>
      <c r="N583" s="328"/>
      <c r="O583" s="366"/>
      <c r="P583" s="366"/>
    </row>
    <row r="584" spans="1:16" x14ac:dyDescent="0.25">
      <c r="A584" s="339"/>
      <c r="B584" s="340"/>
      <c r="C584" s="341"/>
      <c r="D584" s="342"/>
      <c r="E584" s="343"/>
      <c r="F584" s="341"/>
      <c r="G584" s="342"/>
      <c r="H584" s="343"/>
      <c r="I584" s="344"/>
      <c r="J584" s="364"/>
      <c r="K584" s="328"/>
      <c r="L584" s="328"/>
      <c r="M584" s="328"/>
      <c r="N584" s="328"/>
      <c r="O584" s="366"/>
      <c r="P584" s="366"/>
    </row>
    <row r="585" spans="1:16" x14ac:dyDescent="0.25">
      <c r="A585" s="339"/>
      <c r="B585" s="340"/>
      <c r="C585" s="341"/>
      <c r="D585" s="342"/>
      <c r="E585" s="343"/>
      <c r="F585" s="341"/>
      <c r="G585" s="342"/>
      <c r="H585" s="343"/>
      <c r="I585" s="344"/>
      <c r="J585" s="342"/>
      <c r="K585" s="328"/>
      <c r="L585" s="328"/>
      <c r="M585" s="328"/>
      <c r="N585" s="328"/>
      <c r="O585" s="366"/>
      <c r="P585" s="366"/>
    </row>
    <row r="586" spans="1:16" x14ac:dyDescent="0.25">
      <c r="A586" s="339"/>
      <c r="B586" s="340"/>
      <c r="C586" s="341"/>
      <c r="D586" s="342"/>
      <c r="E586" s="343"/>
      <c r="F586" s="341"/>
      <c r="G586" s="342"/>
      <c r="H586" s="343"/>
      <c r="I586" s="344"/>
      <c r="J586" s="364"/>
      <c r="K586" s="328"/>
      <c r="L586" s="328"/>
      <c r="M586" s="328"/>
      <c r="N586" s="328"/>
      <c r="O586" s="366"/>
      <c r="P586" s="366"/>
    </row>
    <row r="587" spans="1:16" x14ac:dyDescent="0.25">
      <c r="A587" s="339"/>
      <c r="B587" s="340"/>
      <c r="C587" s="341"/>
      <c r="D587" s="342"/>
      <c r="E587" s="343"/>
      <c r="F587" s="341"/>
      <c r="G587" s="342"/>
      <c r="H587" s="343"/>
      <c r="I587" s="344"/>
      <c r="J587" s="342"/>
      <c r="K587" s="328"/>
      <c r="L587" s="328"/>
      <c r="M587" s="328"/>
      <c r="N587" s="328"/>
      <c r="O587" s="366"/>
      <c r="P587" s="366"/>
    </row>
    <row r="588" spans="1:16" x14ac:dyDescent="0.25">
      <c r="A588" s="339"/>
      <c r="B588" s="340"/>
      <c r="C588" s="341"/>
      <c r="D588" s="342"/>
      <c r="E588" s="343"/>
      <c r="F588" s="341"/>
      <c r="G588" s="342"/>
      <c r="H588" s="343"/>
      <c r="I588" s="344"/>
      <c r="J588" s="342"/>
      <c r="K588" s="328"/>
      <c r="L588" s="328"/>
      <c r="M588" s="328"/>
      <c r="N588" s="328"/>
      <c r="O588" s="366"/>
      <c r="P588" s="366"/>
    </row>
    <row r="589" spans="1:16" x14ac:dyDescent="0.25">
      <c r="A589" s="339"/>
      <c r="B589" s="340"/>
      <c r="C589" s="341"/>
      <c r="D589" s="342"/>
      <c r="E589" s="343"/>
      <c r="F589" s="341"/>
      <c r="G589" s="342"/>
      <c r="H589" s="343"/>
      <c r="I589" s="344"/>
      <c r="J589" s="364"/>
      <c r="K589" s="328"/>
      <c r="L589" s="328"/>
      <c r="M589" s="328"/>
      <c r="N589" s="328"/>
      <c r="O589" s="366"/>
      <c r="P589" s="366"/>
    </row>
    <row r="590" spans="1:16" x14ac:dyDescent="0.25">
      <c r="A590" s="339"/>
      <c r="B590" s="340"/>
      <c r="C590" s="341"/>
      <c r="D590" s="342"/>
      <c r="E590" s="343"/>
      <c r="F590" s="341"/>
      <c r="G590" s="342"/>
      <c r="H590" s="343"/>
      <c r="I590" s="344"/>
      <c r="J590" s="364"/>
      <c r="K590" s="328"/>
      <c r="L590" s="328"/>
      <c r="M590" s="328"/>
      <c r="N590" s="328"/>
      <c r="O590" s="366"/>
      <c r="P590" s="366"/>
    </row>
    <row r="591" spans="1:16" x14ac:dyDescent="0.25">
      <c r="A591" s="339"/>
      <c r="B591" s="340"/>
      <c r="C591" s="341"/>
      <c r="D591" s="342"/>
      <c r="E591" s="343"/>
      <c r="F591" s="341"/>
      <c r="G591" s="342"/>
      <c r="H591" s="343"/>
      <c r="I591" s="344"/>
      <c r="J591" s="364"/>
      <c r="K591" s="328"/>
      <c r="L591" s="328"/>
      <c r="M591" s="328"/>
      <c r="N591" s="328"/>
      <c r="O591" s="366"/>
      <c r="P591" s="366"/>
    </row>
    <row r="592" spans="1:16" x14ac:dyDescent="0.25">
      <c r="A592" s="339"/>
      <c r="B592" s="340"/>
      <c r="C592" s="341"/>
      <c r="D592" s="342"/>
      <c r="E592" s="343"/>
      <c r="F592" s="341"/>
      <c r="G592" s="342"/>
      <c r="H592" s="343"/>
      <c r="I592" s="344"/>
      <c r="J592" s="364"/>
      <c r="K592" s="328"/>
      <c r="L592" s="328"/>
      <c r="M592" s="328"/>
      <c r="N592" s="328"/>
      <c r="O592" s="366"/>
      <c r="P592" s="366"/>
    </row>
    <row r="593" spans="1:16" x14ac:dyDescent="0.25">
      <c r="A593" s="339"/>
      <c r="B593" s="340"/>
      <c r="C593" s="341"/>
      <c r="D593" s="342"/>
      <c r="E593" s="343"/>
      <c r="F593" s="341"/>
      <c r="G593" s="342"/>
      <c r="H593" s="343"/>
      <c r="I593" s="344"/>
      <c r="J593" s="364"/>
      <c r="K593" s="328"/>
      <c r="L593" s="328"/>
      <c r="M593" s="328"/>
      <c r="N593" s="328"/>
      <c r="O593" s="366"/>
      <c r="P593" s="366"/>
    </row>
    <row r="594" spans="1:16" x14ac:dyDescent="0.25">
      <c r="A594" s="339"/>
      <c r="B594" s="340"/>
      <c r="C594" s="341"/>
      <c r="D594" s="342"/>
      <c r="E594" s="343"/>
      <c r="F594" s="341"/>
      <c r="G594" s="342"/>
      <c r="H594" s="343"/>
      <c r="I594" s="344"/>
      <c r="J594" s="364"/>
      <c r="K594" s="328"/>
      <c r="L594" s="328"/>
      <c r="M594" s="328"/>
      <c r="N594" s="328"/>
      <c r="O594" s="366"/>
      <c r="P594" s="366"/>
    </row>
    <row r="595" spans="1:16" x14ac:dyDescent="0.25">
      <c r="A595" s="339"/>
      <c r="B595" s="340"/>
      <c r="C595" s="341"/>
      <c r="D595" s="342"/>
      <c r="E595" s="343"/>
      <c r="F595" s="341"/>
      <c r="G595" s="342"/>
      <c r="H595" s="343"/>
      <c r="I595" s="344"/>
      <c r="J595" s="364"/>
      <c r="K595" s="328"/>
      <c r="L595" s="328"/>
      <c r="M595" s="328"/>
      <c r="N595" s="328"/>
      <c r="O595" s="366"/>
      <c r="P595" s="366"/>
    </row>
    <row r="596" spans="1:16" x14ac:dyDescent="0.25">
      <c r="A596" s="339"/>
      <c r="B596" s="340"/>
      <c r="C596" s="341"/>
      <c r="D596" s="342"/>
      <c r="E596" s="343"/>
      <c r="F596" s="341"/>
      <c r="G596" s="342"/>
      <c r="H596" s="343"/>
      <c r="I596" s="344"/>
      <c r="J596" s="364"/>
      <c r="K596" s="328"/>
      <c r="L596" s="328"/>
      <c r="M596" s="328"/>
      <c r="N596" s="328"/>
      <c r="O596" s="366"/>
      <c r="P596" s="366"/>
    </row>
    <row r="597" spans="1:16" x14ac:dyDescent="0.25">
      <c r="A597" s="339"/>
      <c r="B597" s="340"/>
      <c r="C597" s="341"/>
      <c r="D597" s="342"/>
      <c r="E597" s="343"/>
      <c r="F597" s="341"/>
      <c r="G597" s="342"/>
      <c r="H597" s="343"/>
      <c r="I597" s="344"/>
      <c r="J597" s="364"/>
      <c r="K597" s="328"/>
      <c r="L597" s="328"/>
      <c r="M597" s="328"/>
      <c r="N597" s="328"/>
      <c r="O597" s="366"/>
      <c r="P597" s="366"/>
    </row>
    <row r="598" spans="1:16" x14ac:dyDescent="0.25">
      <c r="A598" s="339"/>
      <c r="B598" s="340"/>
      <c r="C598" s="341"/>
      <c r="D598" s="342"/>
      <c r="E598" s="343"/>
      <c r="F598" s="341"/>
      <c r="G598" s="342"/>
      <c r="H598" s="343"/>
      <c r="I598" s="344"/>
      <c r="J598" s="364"/>
      <c r="K598" s="328"/>
      <c r="L598" s="328"/>
      <c r="M598" s="328"/>
      <c r="N598" s="328"/>
      <c r="O598" s="366"/>
      <c r="P598" s="366"/>
    </row>
    <row r="599" spans="1:16" x14ac:dyDescent="0.25">
      <c r="A599" s="339"/>
      <c r="B599" s="340"/>
      <c r="C599" s="341"/>
      <c r="D599" s="342"/>
      <c r="E599" s="343"/>
      <c r="F599" s="341"/>
      <c r="G599" s="342"/>
      <c r="H599" s="343"/>
      <c r="I599" s="344"/>
      <c r="J599" s="364"/>
      <c r="K599" s="328"/>
      <c r="L599" s="328"/>
      <c r="M599" s="328"/>
      <c r="N599" s="328"/>
      <c r="O599" s="366"/>
      <c r="P599" s="366"/>
    </row>
    <row r="600" spans="1:16" x14ac:dyDescent="0.25">
      <c r="A600" s="339"/>
      <c r="B600" s="340"/>
      <c r="C600" s="341"/>
      <c r="D600" s="342"/>
      <c r="E600" s="343"/>
      <c r="F600" s="341"/>
      <c r="G600" s="342"/>
      <c r="H600" s="343"/>
      <c r="I600" s="344"/>
      <c r="J600" s="364"/>
      <c r="K600" s="328"/>
      <c r="L600" s="328"/>
      <c r="M600" s="328"/>
      <c r="N600" s="328"/>
      <c r="O600" s="366"/>
      <c r="P600" s="366"/>
    </row>
    <row r="601" spans="1:16" x14ac:dyDescent="0.25">
      <c r="A601" s="339"/>
      <c r="B601" s="340"/>
      <c r="C601" s="341"/>
      <c r="D601" s="342"/>
      <c r="E601" s="343"/>
      <c r="F601" s="341"/>
      <c r="G601" s="342"/>
      <c r="H601" s="343"/>
      <c r="I601" s="344"/>
      <c r="J601" s="364"/>
      <c r="K601" s="328"/>
      <c r="L601" s="328"/>
      <c r="M601" s="328"/>
      <c r="N601" s="328"/>
      <c r="O601" s="366"/>
      <c r="P601" s="366"/>
    </row>
    <row r="602" spans="1:16" x14ac:dyDescent="0.25">
      <c r="A602" s="339"/>
      <c r="B602" s="340"/>
      <c r="C602" s="341"/>
      <c r="D602" s="342"/>
      <c r="E602" s="343"/>
      <c r="F602" s="341"/>
      <c r="G602" s="342"/>
      <c r="H602" s="343"/>
      <c r="I602" s="344"/>
      <c r="J602" s="364"/>
      <c r="K602" s="328"/>
      <c r="L602" s="328"/>
      <c r="M602" s="328"/>
      <c r="N602" s="328"/>
      <c r="O602" s="366"/>
      <c r="P602" s="366"/>
    </row>
    <row r="603" spans="1:16" x14ac:dyDescent="0.25">
      <c r="A603" s="339"/>
      <c r="B603" s="340"/>
      <c r="C603" s="341"/>
      <c r="D603" s="342"/>
      <c r="E603" s="343"/>
      <c r="F603" s="341"/>
      <c r="G603" s="342"/>
      <c r="H603" s="343"/>
      <c r="I603" s="344"/>
      <c r="J603" s="364"/>
      <c r="K603" s="328"/>
      <c r="L603" s="328"/>
      <c r="M603" s="328"/>
      <c r="N603" s="328"/>
      <c r="O603" s="366"/>
      <c r="P603" s="366"/>
    </row>
    <row r="604" spans="1:16" x14ac:dyDescent="0.25">
      <c r="A604" s="339"/>
      <c r="B604" s="340"/>
      <c r="C604" s="341"/>
      <c r="D604" s="342"/>
      <c r="E604" s="343"/>
      <c r="F604" s="341"/>
      <c r="G604" s="342"/>
      <c r="H604" s="343"/>
      <c r="I604" s="344"/>
      <c r="J604" s="364"/>
      <c r="K604" s="328"/>
      <c r="L604" s="328"/>
      <c r="M604" s="328"/>
      <c r="N604" s="328"/>
      <c r="O604" s="366"/>
      <c r="P604" s="366"/>
    </row>
    <row r="605" spans="1:16" x14ac:dyDescent="0.25">
      <c r="A605" s="339"/>
      <c r="B605" s="340"/>
      <c r="C605" s="341"/>
      <c r="D605" s="342"/>
      <c r="E605" s="343"/>
      <c r="F605" s="341"/>
      <c r="G605" s="342"/>
      <c r="H605" s="343"/>
      <c r="I605" s="344"/>
      <c r="J605" s="364"/>
      <c r="K605" s="328"/>
      <c r="L605" s="328"/>
      <c r="M605" s="328"/>
      <c r="N605" s="328"/>
      <c r="O605" s="366"/>
      <c r="P605" s="366"/>
    </row>
    <row r="606" spans="1:16" x14ac:dyDescent="0.25">
      <c r="A606" s="339"/>
      <c r="B606" s="340"/>
      <c r="C606" s="341"/>
      <c r="D606" s="342"/>
      <c r="E606" s="343"/>
      <c r="F606" s="341"/>
      <c r="G606" s="342"/>
      <c r="H606" s="343"/>
      <c r="I606" s="344"/>
      <c r="J606" s="364"/>
      <c r="K606" s="328"/>
      <c r="L606" s="328"/>
      <c r="M606" s="328"/>
      <c r="N606" s="328"/>
      <c r="O606" s="366"/>
      <c r="P606" s="366"/>
    </row>
    <row r="607" spans="1:16" x14ac:dyDescent="0.25">
      <c r="A607" s="339"/>
      <c r="B607" s="340"/>
      <c r="C607" s="341"/>
      <c r="D607" s="342"/>
      <c r="E607" s="343"/>
      <c r="F607" s="341"/>
      <c r="G607" s="342"/>
      <c r="H607" s="343"/>
      <c r="I607" s="344"/>
      <c r="J607" s="364"/>
      <c r="K607" s="328"/>
      <c r="L607" s="328"/>
      <c r="M607" s="328"/>
      <c r="N607" s="328"/>
      <c r="O607" s="366"/>
      <c r="P607" s="366"/>
    </row>
    <row r="608" spans="1:16" x14ac:dyDescent="0.25">
      <c r="A608" s="339"/>
      <c r="B608" s="340"/>
      <c r="C608" s="341"/>
      <c r="D608" s="342"/>
      <c r="E608" s="343"/>
      <c r="F608" s="341"/>
      <c r="G608" s="342"/>
      <c r="H608" s="343"/>
      <c r="I608" s="344"/>
      <c r="J608" s="364"/>
      <c r="K608" s="328"/>
      <c r="L608" s="328"/>
      <c r="M608" s="328"/>
      <c r="N608" s="328"/>
      <c r="O608" s="366"/>
      <c r="P608" s="366"/>
    </row>
    <row r="609" spans="1:16" x14ac:dyDescent="0.25">
      <c r="A609" s="339"/>
      <c r="B609" s="340"/>
      <c r="C609" s="341"/>
      <c r="D609" s="342"/>
      <c r="E609" s="343"/>
      <c r="F609" s="341"/>
      <c r="G609" s="342"/>
      <c r="H609" s="343"/>
      <c r="I609" s="344"/>
      <c r="J609" s="364"/>
      <c r="K609" s="328"/>
      <c r="L609" s="328"/>
      <c r="M609" s="328"/>
      <c r="N609" s="328"/>
      <c r="O609" s="366"/>
      <c r="P609" s="366"/>
    </row>
    <row r="610" spans="1:16" x14ac:dyDescent="0.25">
      <c r="A610" s="339"/>
      <c r="B610" s="340"/>
      <c r="C610" s="341"/>
      <c r="D610" s="342"/>
      <c r="E610" s="343"/>
      <c r="F610" s="341"/>
      <c r="G610" s="342"/>
      <c r="H610" s="343"/>
      <c r="I610" s="344"/>
      <c r="J610" s="364"/>
      <c r="K610" s="328"/>
      <c r="L610" s="328"/>
      <c r="M610" s="328"/>
      <c r="N610" s="328"/>
      <c r="O610" s="366"/>
      <c r="P610" s="366"/>
    </row>
    <row r="611" spans="1:16" x14ac:dyDescent="0.25">
      <c r="A611" s="339"/>
      <c r="B611" s="340"/>
      <c r="C611" s="341"/>
      <c r="D611" s="342"/>
      <c r="E611" s="343"/>
      <c r="F611" s="341"/>
      <c r="G611" s="342"/>
      <c r="H611" s="343"/>
      <c r="I611" s="344"/>
      <c r="J611" s="364"/>
      <c r="K611" s="328"/>
      <c r="L611" s="328"/>
      <c r="M611" s="328"/>
      <c r="N611" s="328"/>
      <c r="O611" s="366"/>
      <c r="P611" s="366"/>
    </row>
    <row r="612" spans="1:16" x14ac:dyDescent="0.25">
      <c r="A612" s="339"/>
      <c r="B612" s="340"/>
      <c r="C612" s="341"/>
      <c r="D612" s="342"/>
      <c r="E612" s="343"/>
      <c r="F612" s="341"/>
      <c r="G612" s="342"/>
      <c r="H612" s="343"/>
      <c r="I612" s="344"/>
      <c r="J612" s="364"/>
      <c r="K612" s="328"/>
      <c r="L612" s="328"/>
      <c r="M612" s="328"/>
      <c r="N612" s="328"/>
      <c r="O612" s="366"/>
      <c r="P612" s="366"/>
    </row>
    <row r="613" spans="1:16" x14ac:dyDescent="0.25">
      <c r="A613" s="339"/>
      <c r="B613" s="340"/>
      <c r="C613" s="341"/>
      <c r="D613" s="342"/>
      <c r="E613" s="343"/>
      <c r="F613" s="341"/>
      <c r="G613" s="342"/>
      <c r="H613" s="343"/>
      <c r="I613" s="344"/>
      <c r="J613" s="364"/>
      <c r="K613" s="328"/>
      <c r="L613" s="328"/>
      <c r="M613" s="328"/>
      <c r="N613" s="328"/>
      <c r="O613" s="366"/>
      <c r="P613" s="366"/>
    </row>
    <row r="614" spans="1:16" x14ac:dyDescent="0.25">
      <c r="A614" s="339"/>
      <c r="B614" s="340"/>
      <c r="C614" s="341"/>
      <c r="D614" s="342"/>
      <c r="E614" s="343"/>
      <c r="F614" s="341"/>
      <c r="G614" s="342"/>
      <c r="H614" s="343"/>
      <c r="I614" s="344"/>
      <c r="J614" s="364"/>
      <c r="K614" s="328"/>
      <c r="L614" s="328"/>
      <c r="M614" s="328"/>
      <c r="N614" s="328"/>
      <c r="O614" s="366"/>
      <c r="P614" s="366"/>
    </row>
    <row r="615" spans="1:16" x14ac:dyDescent="0.25">
      <c r="A615" s="339"/>
      <c r="B615" s="340"/>
      <c r="C615" s="341"/>
      <c r="D615" s="342"/>
      <c r="E615" s="343"/>
      <c r="F615" s="341"/>
      <c r="G615" s="342"/>
      <c r="H615" s="343"/>
      <c r="I615" s="344"/>
      <c r="J615" s="364"/>
      <c r="K615" s="328"/>
      <c r="L615" s="328"/>
      <c r="M615" s="328"/>
      <c r="N615" s="328"/>
      <c r="O615" s="366"/>
      <c r="P615" s="366"/>
    </row>
    <row r="616" spans="1:16" x14ac:dyDescent="0.25">
      <c r="A616" s="339"/>
      <c r="B616" s="340"/>
      <c r="C616" s="341"/>
      <c r="D616" s="342"/>
      <c r="E616" s="343"/>
      <c r="F616" s="341"/>
      <c r="G616" s="342"/>
      <c r="H616" s="343"/>
      <c r="I616" s="344"/>
      <c r="J616" s="364"/>
      <c r="K616" s="328"/>
      <c r="L616" s="328"/>
      <c r="M616" s="328"/>
      <c r="N616" s="328"/>
      <c r="O616" s="366"/>
      <c r="P616" s="366"/>
    </row>
    <row r="617" spans="1:16" x14ac:dyDescent="0.25">
      <c r="A617" s="339"/>
      <c r="B617" s="340"/>
      <c r="C617" s="341"/>
      <c r="D617" s="342"/>
      <c r="E617" s="343"/>
      <c r="F617" s="341"/>
      <c r="G617" s="342"/>
      <c r="H617" s="343"/>
      <c r="I617" s="344"/>
      <c r="J617" s="364"/>
      <c r="K617" s="328"/>
      <c r="L617" s="328"/>
      <c r="M617" s="328"/>
      <c r="N617" s="328"/>
      <c r="O617" s="366"/>
      <c r="P617" s="366"/>
    </row>
    <row r="618" spans="1:16" x14ac:dyDescent="0.25">
      <c r="A618" s="339"/>
      <c r="B618" s="340"/>
      <c r="C618" s="341"/>
      <c r="D618" s="342"/>
      <c r="E618" s="343"/>
      <c r="F618" s="341"/>
      <c r="G618" s="342"/>
      <c r="H618" s="343"/>
      <c r="I618" s="344"/>
      <c r="J618" s="364"/>
      <c r="K618" s="328"/>
      <c r="L618" s="328"/>
      <c r="M618" s="328"/>
      <c r="N618" s="328"/>
      <c r="O618" s="366"/>
      <c r="P618" s="366"/>
    </row>
    <row r="619" spans="1:16" x14ac:dyDescent="0.25">
      <c r="A619" s="339"/>
      <c r="B619" s="340"/>
      <c r="C619" s="341"/>
      <c r="D619" s="342"/>
      <c r="E619" s="343"/>
      <c r="F619" s="341"/>
      <c r="G619" s="342"/>
      <c r="H619" s="343"/>
      <c r="I619" s="344"/>
      <c r="J619" s="364"/>
      <c r="K619" s="328"/>
      <c r="L619" s="365"/>
      <c r="M619" s="328"/>
      <c r="N619" s="328"/>
      <c r="O619" s="366"/>
      <c r="P619" s="366"/>
    </row>
    <row r="620" spans="1:16" x14ac:dyDescent="0.25">
      <c r="A620" s="339"/>
      <c r="B620" s="340"/>
      <c r="C620" s="341"/>
      <c r="D620" s="342"/>
      <c r="E620" s="343"/>
      <c r="F620" s="341"/>
      <c r="G620" s="342"/>
      <c r="H620" s="343"/>
      <c r="I620" s="344"/>
      <c r="J620" s="364"/>
      <c r="K620" s="328"/>
      <c r="L620" s="328"/>
      <c r="M620" s="328"/>
      <c r="N620" s="328"/>
      <c r="O620" s="366"/>
      <c r="P620" s="366"/>
    </row>
    <row r="621" spans="1:16" x14ac:dyDescent="0.25">
      <c r="A621" s="339"/>
      <c r="B621" s="340"/>
      <c r="C621" s="341"/>
      <c r="D621" s="342"/>
      <c r="E621" s="343"/>
      <c r="F621" s="341"/>
      <c r="G621" s="342"/>
      <c r="H621" s="343"/>
      <c r="I621" s="344"/>
      <c r="J621" s="364"/>
      <c r="K621" s="328"/>
      <c r="L621" s="328"/>
      <c r="M621" s="328"/>
      <c r="N621" s="328"/>
      <c r="O621" s="366"/>
      <c r="P621" s="366"/>
    </row>
    <row r="622" spans="1:16" x14ac:dyDescent="0.25">
      <c r="A622" s="339"/>
      <c r="B622" s="340"/>
      <c r="C622" s="341"/>
      <c r="D622" s="342"/>
      <c r="E622" s="343"/>
      <c r="F622" s="341"/>
      <c r="G622" s="342"/>
      <c r="H622" s="343"/>
      <c r="I622" s="344"/>
      <c r="J622" s="364"/>
      <c r="K622" s="328"/>
      <c r="L622" s="367"/>
      <c r="M622" s="367"/>
      <c r="N622" s="328"/>
      <c r="O622" s="366"/>
      <c r="P622" s="366"/>
    </row>
    <row r="623" spans="1:16" x14ac:dyDescent="0.25">
      <c r="A623" s="339"/>
      <c r="B623" s="340"/>
      <c r="C623" s="341"/>
      <c r="D623" s="342"/>
      <c r="E623" s="343"/>
      <c r="F623" s="341"/>
      <c r="G623" s="342"/>
      <c r="H623" s="343"/>
      <c r="I623" s="342"/>
      <c r="J623" s="364"/>
      <c r="K623" s="328"/>
      <c r="L623" s="366"/>
      <c r="M623" s="366"/>
      <c r="N623" s="328"/>
      <c r="O623" s="366"/>
      <c r="P623" s="366"/>
    </row>
    <row r="624" spans="1:16" x14ac:dyDescent="0.25">
      <c r="A624" s="339"/>
      <c r="B624" s="340"/>
      <c r="C624" s="341"/>
      <c r="D624" s="342"/>
      <c r="E624" s="343"/>
      <c r="F624" s="341"/>
      <c r="G624" s="342"/>
      <c r="H624" s="343"/>
      <c r="I624" s="344"/>
      <c r="J624" s="364"/>
      <c r="K624" s="328"/>
      <c r="L624" s="219"/>
      <c r="M624" s="366"/>
      <c r="N624" s="328"/>
      <c r="O624" s="366"/>
      <c r="P624" s="366"/>
    </row>
    <row r="625" spans="1:16" x14ac:dyDescent="0.25">
      <c r="A625" s="339"/>
      <c r="B625" s="340"/>
      <c r="C625" s="341"/>
      <c r="D625" s="342"/>
      <c r="E625" s="343"/>
      <c r="F625" s="341"/>
      <c r="G625" s="342"/>
      <c r="H625" s="343"/>
      <c r="I625" s="344"/>
      <c r="J625" s="364"/>
      <c r="K625" s="328"/>
      <c r="L625" s="366"/>
      <c r="M625" s="366"/>
      <c r="N625" s="328"/>
      <c r="O625" s="366"/>
      <c r="P625" s="366"/>
    </row>
    <row r="626" spans="1:16" x14ac:dyDescent="0.25">
      <c r="A626" s="339"/>
      <c r="B626" s="340"/>
      <c r="C626" s="341"/>
      <c r="D626" s="342"/>
      <c r="E626" s="343"/>
      <c r="F626" s="341"/>
      <c r="G626" s="342"/>
      <c r="H626" s="343"/>
      <c r="I626" s="344"/>
      <c r="J626" s="364"/>
      <c r="K626" s="328"/>
      <c r="L626" s="366"/>
      <c r="M626" s="366"/>
      <c r="N626" s="328"/>
      <c r="O626" s="366"/>
      <c r="P626" s="366"/>
    </row>
    <row r="627" spans="1:16" x14ac:dyDescent="0.25">
      <c r="A627" s="339"/>
      <c r="B627" s="340"/>
      <c r="C627" s="341"/>
      <c r="D627" s="342"/>
      <c r="E627" s="343"/>
      <c r="F627" s="341"/>
      <c r="G627" s="342"/>
      <c r="H627" s="343"/>
      <c r="I627" s="344"/>
      <c r="J627" s="364"/>
      <c r="K627" s="328"/>
      <c r="L627" s="366"/>
      <c r="M627" s="366"/>
      <c r="N627" s="328"/>
      <c r="O627" s="366"/>
      <c r="P627" s="366"/>
    </row>
    <row r="628" spans="1:16" x14ac:dyDescent="0.25">
      <c r="A628" s="339"/>
      <c r="B628" s="340"/>
      <c r="C628" s="341"/>
      <c r="D628" s="342"/>
      <c r="E628" s="343"/>
      <c r="F628" s="341"/>
      <c r="G628" s="342"/>
      <c r="H628" s="343"/>
      <c r="I628" s="344"/>
      <c r="J628" s="364"/>
      <c r="K628" s="328"/>
      <c r="L628" s="366"/>
      <c r="M628" s="366"/>
      <c r="N628" s="328"/>
      <c r="O628" s="366"/>
      <c r="P628" s="366"/>
    </row>
    <row r="629" spans="1:16" x14ac:dyDescent="0.25">
      <c r="A629" s="339"/>
      <c r="B629" s="340"/>
      <c r="C629" s="341"/>
      <c r="D629" s="342"/>
      <c r="E629" s="343"/>
      <c r="F629" s="341"/>
      <c r="G629" s="342"/>
      <c r="H629" s="343"/>
      <c r="I629" s="344"/>
      <c r="J629" s="364"/>
      <c r="K629" s="328"/>
      <c r="L629" s="366"/>
      <c r="M629" s="366"/>
      <c r="N629" s="328"/>
      <c r="O629" s="366"/>
      <c r="P629" s="366"/>
    </row>
    <row r="630" spans="1:16" x14ac:dyDescent="0.25">
      <c r="A630" s="339"/>
      <c r="B630" s="340"/>
      <c r="C630" s="341"/>
      <c r="D630" s="342"/>
      <c r="E630" s="343"/>
      <c r="F630" s="341"/>
      <c r="G630" s="342"/>
      <c r="H630" s="343"/>
      <c r="I630" s="344"/>
      <c r="J630" s="364"/>
      <c r="K630" s="328"/>
      <c r="L630" s="366"/>
      <c r="M630" s="366"/>
      <c r="N630" s="328"/>
      <c r="O630" s="366"/>
      <c r="P630" s="366"/>
    </row>
    <row r="631" spans="1:16" x14ac:dyDescent="0.25">
      <c r="A631" s="339"/>
      <c r="B631" s="340"/>
      <c r="C631" s="341"/>
      <c r="D631" s="342"/>
      <c r="E631" s="343"/>
      <c r="F631" s="341"/>
      <c r="G631" s="342"/>
      <c r="H631" s="343"/>
      <c r="I631" s="344"/>
      <c r="J631" s="364"/>
      <c r="K631" s="328"/>
      <c r="L631" s="366"/>
      <c r="M631" s="366"/>
      <c r="N631" s="328"/>
      <c r="O631" s="366"/>
      <c r="P631" s="366"/>
    </row>
    <row r="632" spans="1:16" x14ac:dyDescent="0.25">
      <c r="A632" s="339"/>
      <c r="B632" s="340"/>
      <c r="C632" s="341"/>
      <c r="D632" s="342"/>
      <c r="E632" s="343"/>
      <c r="F632" s="341"/>
      <c r="G632" s="342"/>
      <c r="H632" s="343"/>
      <c r="I632" s="344"/>
      <c r="J632" s="364"/>
      <c r="K632" s="328"/>
      <c r="L632" s="366"/>
      <c r="M632" s="328"/>
      <c r="N632" s="328"/>
      <c r="O632" s="366"/>
      <c r="P632" s="366"/>
    </row>
    <row r="633" spans="1:16" x14ac:dyDescent="0.25">
      <c r="A633" s="339"/>
      <c r="B633" s="340"/>
      <c r="C633" s="341"/>
      <c r="D633" s="342"/>
      <c r="E633" s="343"/>
      <c r="F633" s="341"/>
      <c r="G633" s="342"/>
      <c r="H633" s="343"/>
      <c r="I633" s="344"/>
      <c r="J633" s="364"/>
      <c r="K633" s="328"/>
      <c r="L633" s="365"/>
      <c r="M633" s="328"/>
      <c r="N633" s="328"/>
      <c r="O633" s="366"/>
      <c r="P633" s="366"/>
    </row>
    <row r="634" spans="1:16" x14ac:dyDescent="0.25">
      <c r="A634" s="339"/>
      <c r="B634" s="340"/>
      <c r="C634" s="341"/>
      <c r="D634" s="342"/>
      <c r="E634" s="343"/>
      <c r="F634" s="341"/>
      <c r="G634" s="342"/>
      <c r="H634" s="343"/>
      <c r="I634" s="344"/>
      <c r="J634" s="364"/>
      <c r="K634" s="328"/>
      <c r="L634" s="328"/>
      <c r="M634" s="328"/>
      <c r="N634" s="328"/>
      <c r="O634" s="366"/>
      <c r="P634" s="366"/>
    </row>
    <row r="635" spans="1:16" x14ac:dyDescent="0.25">
      <c r="A635" s="339"/>
      <c r="B635" s="340"/>
      <c r="C635" s="341"/>
      <c r="D635" s="342"/>
      <c r="E635" s="343"/>
      <c r="F635" s="341"/>
      <c r="G635" s="342"/>
      <c r="H635" s="343"/>
      <c r="I635" s="344"/>
      <c r="J635" s="364"/>
      <c r="K635" s="328"/>
      <c r="L635" s="328"/>
      <c r="M635" s="328"/>
      <c r="N635" s="328"/>
      <c r="O635" s="366"/>
      <c r="P635" s="366"/>
    </row>
    <row r="636" spans="1:16" x14ac:dyDescent="0.25">
      <c r="A636" s="339"/>
      <c r="B636" s="340"/>
      <c r="C636" s="341"/>
      <c r="D636" s="342"/>
      <c r="E636" s="343"/>
      <c r="F636" s="341"/>
      <c r="G636" s="342"/>
      <c r="H636" s="343"/>
      <c r="I636" s="344"/>
      <c r="J636" s="364"/>
      <c r="K636" s="328"/>
      <c r="L636" s="328"/>
      <c r="M636" s="328"/>
      <c r="N636" s="328"/>
      <c r="O636" s="366"/>
      <c r="P636" s="366"/>
    </row>
    <row r="637" spans="1:16" x14ac:dyDescent="0.25">
      <c r="A637" s="339"/>
      <c r="B637" s="340"/>
      <c r="C637" s="341"/>
      <c r="D637" s="342"/>
      <c r="E637" s="343"/>
      <c r="F637" s="341"/>
      <c r="G637" s="342"/>
      <c r="H637" s="343"/>
      <c r="I637" s="344"/>
      <c r="J637" s="364"/>
      <c r="K637" s="328"/>
      <c r="L637" s="328"/>
      <c r="M637" s="328"/>
      <c r="N637" s="328"/>
      <c r="O637" s="366"/>
      <c r="P637" s="366"/>
    </row>
    <row r="638" spans="1:16" x14ac:dyDescent="0.25">
      <c r="A638" s="339"/>
      <c r="B638" s="340"/>
      <c r="C638" s="341"/>
      <c r="D638" s="342"/>
      <c r="E638" s="343"/>
      <c r="F638" s="341"/>
      <c r="G638" s="342"/>
      <c r="H638" s="343"/>
      <c r="I638" s="344"/>
      <c r="J638" s="364"/>
      <c r="K638" s="328"/>
      <c r="L638" s="328"/>
      <c r="M638" s="328"/>
      <c r="N638" s="328"/>
      <c r="O638" s="366"/>
      <c r="P638" s="366"/>
    </row>
    <row r="639" spans="1:16" x14ac:dyDescent="0.25">
      <c r="A639" s="339"/>
      <c r="B639" s="340"/>
      <c r="C639" s="341"/>
      <c r="D639" s="342"/>
      <c r="E639" s="343"/>
      <c r="F639" s="341"/>
      <c r="G639" s="342"/>
      <c r="H639" s="343"/>
      <c r="I639" s="344"/>
      <c r="J639" s="364"/>
      <c r="K639" s="328"/>
      <c r="L639" s="328"/>
      <c r="M639" s="328"/>
      <c r="N639" s="328"/>
      <c r="O639" s="366"/>
      <c r="P639" s="366"/>
    </row>
    <row r="640" spans="1:16" x14ac:dyDescent="0.25">
      <c r="A640" s="339"/>
      <c r="B640" s="340"/>
      <c r="C640" s="341"/>
      <c r="D640" s="342"/>
      <c r="E640" s="343"/>
      <c r="F640" s="341"/>
      <c r="G640" s="342"/>
      <c r="H640" s="343"/>
      <c r="I640" s="344"/>
      <c r="J640" s="364"/>
      <c r="K640" s="328"/>
      <c r="L640" s="328"/>
      <c r="M640" s="328"/>
      <c r="N640" s="328"/>
      <c r="O640" s="366"/>
      <c r="P640" s="366"/>
    </row>
    <row r="641" spans="1:16" x14ac:dyDescent="0.25">
      <c r="A641" s="339"/>
      <c r="B641" s="340"/>
      <c r="C641" s="341"/>
      <c r="D641" s="342"/>
      <c r="E641" s="343"/>
      <c r="F641" s="341"/>
      <c r="G641" s="342"/>
      <c r="H641" s="343"/>
      <c r="I641" s="344"/>
      <c r="J641" s="364"/>
      <c r="K641" s="328"/>
      <c r="L641" s="328"/>
      <c r="M641" s="328"/>
      <c r="N641" s="328"/>
      <c r="O641" s="366"/>
      <c r="P641" s="366"/>
    </row>
    <row r="642" spans="1:16" x14ac:dyDescent="0.25">
      <c r="A642" s="339"/>
      <c r="B642" s="340"/>
      <c r="C642" s="341"/>
      <c r="D642" s="342"/>
      <c r="E642" s="343"/>
      <c r="F642" s="341"/>
      <c r="G642" s="342"/>
      <c r="H642" s="343"/>
      <c r="I642" s="344"/>
      <c r="J642" s="364"/>
      <c r="K642" s="328"/>
      <c r="L642" s="328"/>
      <c r="M642" s="328"/>
      <c r="N642" s="328"/>
      <c r="O642" s="366"/>
      <c r="P642" s="366"/>
    </row>
    <row r="643" spans="1:16" x14ac:dyDescent="0.25">
      <c r="A643" s="339"/>
      <c r="B643" s="340"/>
      <c r="C643" s="341"/>
      <c r="D643" s="342"/>
      <c r="E643" s="343"/>
      <c r="F643" s="341"/>
      <c r="G643" s="342"/>
      <c r="H643" s="343"/>
      <c r="I643" s="344"/>
      <c r="J643" s="364"/>
      <c r="K643" s="328"/>
      <c r="L643" s="328"/>
      <c r="M643" s="328"/>
      <c r="N643" s="328"/>
      <c r="O643" s="366"/>
      <c r="P643" s="366"/>
    </row>
    <row r="644" spans="1:16" x14ac:dyDescent="0.25">
      <c r="A644" s="339"/>
      <c r="B644" s="340"/>
      <c r="C644" s="341"/>
      <c r="D644" s="342"/>
      <c r="E644" s="343"/>
      <c r="F644" s="341"/>
      <c r="G644" s="342"/>
      <c r="H644" s="343"/>
      <c r="I644" s="344"/>
      <c r="J644" s="342"/>
      <c r="K644" s="328"/>
      <c r="L644" s="328"/>
      <c r="M644" s="328"/>
      <c r="N644" s="328"/>
      <c r="O644" s="366"/>
      <c r="P644" s="366"/>
    </row>
    <row r="645" spans="1:16" x14ac:dyDescent="0.25">
      <c r="A645" s="339"/>
      <c r="B645" s="368" t="s">
        <v>11</v>
      </c>
      <c r="C645" s="369">
        <f>SUM(C7:C644)</f>
        <v>89</v>
      </c>
      <c r="D645" s="370">
        <f>SUM(D7:D644)</f>
        <v>8780632</v>
      </c>
      <c r="E645" s="368" t="s">
        <v>11</v>
      </c>
      <c r="F645" s="369">
        <f>SUM(F7:F644)</f>
        <v>5</v>
      </c>
      <c r="G645" s="370">
        <f>SUM(G7:G644)</f>
        <v>479588</v>
      </c>
      <c r="H645" s="370">
        <f>SUM(H7:H644)</f>
        <v>0</v>
      </c>
      <c r="I645" s="369">
        <f>SUM(I7:I644)</f>
        <v>0</v>
      </c>
      <c r="J645" s="371"/>
      <c r="K645" s="328"/>
      <c r="L645" s="328"/>
      <c r="M645" s="328"/>
      <c r="N645" s="328"/>
      <c r="O645" s="366"/>
      <c r="P645" s="366"/>
    </row>
    <row r="646" spans="1:16" x14ac:dyDescent="0.25">
      <c r="A646" s="339"/>
      <c r="B646" s="368"/>
      <c r="C646" s="369"/>
      <c r="D646" s="370"/>
      <c r="E646" s="368"/>
      <c r="F646" s="369"/>
      <c r="G646" s="371"/>
      <c r="H646" s="340"/>
      <c r="I646" s="341"/>
      <c r="J646" s="371"/>
      <c r="K646" s="328"/>
      <c r="L646" s="328"/>
      <c r="M646" s="328"/>
      <c r="N646" s="328"/>
      <c r="O646" s="366"/>
      <c r="P646" s="366"/>
    </row>
    <row r="647" spans="1:16" x14ac:dyDescent="0.25">
      <c r="A647" s="339"/>
      <c r="B647" s="372"/>
      <c r="C647" s="341"/>
      <c r="D647" s="342"/>
      <c r="E647" s="368"/>
      <c r="F647" s="341"/>
      <c r="G647" s="438" t="s">
        <v>12</v>
      </c>
      <c r="H647" s="438"/>
      <c r="I647" s="344"/>
      <c r="J647" s="373">
        <f>SUM(D7:D644)</f>
        <v>8780632</v>
      </c>
      <c r="K647" s="328"/>
      <c r="L647" s="328"/>
      <c r="M647" s="328"/>
      <c r="N647" s="328"/>
      <c r="O647" s="366"/>
      <c r="P647" s="366"/>
    </row>
    <row r="648" spans="1:16" x14ac:dyDescent="0.25">
      <c r="A648" s="357"/>
      <c r="B648" s="346"/>
      <c r="C648" s="347"/>
      <c r="D648" s="349"/>
      <c r="E648" s="348"/>
      <c r="F648" s="347"/>
      <c r="G648" s="437" t="s">
        <v>13</v>
      </c>
      <c r="H648" s="437"/>
      <c r="I648" s="350"/>
      <c r="J648" s="356">
        <f>SUM(G7:G644)</f>
        <v>479588</v>
      </c>
      <c r="K648" s="328"/>
      <c r="L648" s="328"/>
      <c r="M648" s="328"/>
      <c r="N648" s="328"/>
      <c r="O648" s="366"/>
      <c r="P648" s="366"/>
    </row>
    <row r="649" spans="1:16" x14ac:dyDescent="0.25">
      <c r="A649" s="345"/>
      <c r="B649" s="348"/>
      <c r="C649" s="347"/>
      <c r="D649" s="349"/>
      <c r="E649" s="348"/>
      <c r="F649" s="347"/>
      <c r="G649" s="437" t="s">
        <v>14</v>
      </c>
      <c r="H649" s="437"/>
      <c r="I649" s="358"/>
      <c r="J649" s="359">
        <f>J647-J648</f>
        <v>8301044</v>
      </c>
      <c r="K649" s="328"/>
      <c r="L649" s="328"/>
      <c r="M649" s="328"/>
      <c r="N649" s="328"/>
      <c r="O649" s="366"/>
      <c r="P649" s="366"/>
    </row>
    <row r="650" spans="1:16" x14ac:dyDescent="0.25">
      <c r="A650" s="360"/>
      <c r="B650" s="361"/>
      <c r="C650" s="347"/>
      <c r="D650" s="362"/>
      <c r="E650" s="348"/>
      <c r="F650" s="347"/>
      <c r="G650" s="437" t="s">
        <v>15</v>
      </c>
      <c r="H650" s="437"/>
      <c r="I650" s="350"/>
      <c r="J650" s="356">
        <f>SUM(H7:H644)</f>
        <v>0</v>
      </c>
      <c r="K650" s="328"/>
      <c r="L650" s="328"/>
      <c r="M650" s="328"/>
      <c r="N650" s="328"/>
      <c r="O650" s="366"/>
      <c r="P650" s="366"/>
    </row>
    <row r="651" spans="1:16" x14ac:dyDescent="0.25">
      <c r="A651" s="345"/>
      <c r="B651" s="361"/>
      <c r="C651" s="347"/>
      <c r="D651" s="362"/>
      <c r="E651" s="348"/>
      <c r="F651" s="347"/>
      <c r="G651" s="437" t="s">
        <v>16</v>
      </c>
      <c r="H651" s="437"/>
      <c r="I651" s="350"/>
      <c r="J651" s="356">
        <f>J649+J650</f>
        <v>8301044</v>
      </c>
      <c r="K651" s="328"/>
      <c r="L651" s="328"/>
      <c r="M651" s="328"/>
      <c r="N651" s="328"/>
      <c r="O651" s="366"/>
      <c r="P651" s="366"/>
    </row>
    <row r="652" spans="1:16" x14ac:dyDescent="0.25">
      <c r="A652" s="345"/>
      <c r="B652" s="361"/>
      <c r="C652" s="347"/>
      <c r="D652" s="362"/>
      <c r="E652" s="348"/>
      <c r="F652" s="347"/>
      <c r="G652" s="437" t="s">
        <v>5</v>
      </c>
      <c r="H652" s="437"/>
      <c r="I652" s="350"/>
      <c r="J652" s="356">
        <f>SUM(I7:I644)</f>
        <v>0</v>
      </c>
      <c r="K652" s="328"/>
      <c r="L652" s="328"/>
      <c r="M652" s="328"/>
      <c r="N652" s="328"/>
      <c r="O652" s="366"/>
      <c r="P652" s="366"/>
    </row>
    <row r="653" spans="1:16" x14ac:dyDescent="0.25">
      <c r="A653" s="345"/>
      <c r="B653" s="361"/>
      <c r="C653" s="347"/>
      <c r="D653" s="362"/>
      <c r="E653" s="348"/>
      <c r="F653" s="347"/>
      <c r="G653" s="437" t="s">
        <v>32</v>
      </c>
      <c r="H653" s="437"/>
      <c r="I653" s="347" t="str">
        <f>IF(J653&gt;0,"SALDO",IF(J653&lt;0,"PIUTANG",IF(J653=0,"LUNAS")))</f>
        <v>PIUTANG</v>
      </c>
      <c r="J653" s="356">
        <f>J652-J651</f>
        <v>-8301044</v>
      </c>
      <c r="K653" s="328"/>
      <c r="L653" s="328"/>
      <c r="M653" s="328"/>
      <c r="N653" s="328"/>
      <c r="O653" s="366"/>
      <c r="P653" s="366"/>
    </row>
    <row r="654" spans="1:16" x14ac:dyDescent="0.25">
      <c r="A654" s="345"/>
      <c r="K654" s="328"/>
      <c r="L654" s="328"/>
      <c r="M654" s="328"/>
      <c r="N654" s="328"/>
      <c r="O654" s="366"/>
      <c r="P654" s="366"/>
    </row>
  </sheetData>
  <mergeCells count="15">
    <mergeCell ref="G653:H653"/>
    <mergeCell ref="G647:H647"/>
    <mergeCell ref="G648:H648"/>
    <mergeCell ref="G649:H649"/>
    <mergeCell ref="G650:H650"/>
    <mergeCell ref="G651:H651"/>
    <mergeCell ref="G652:H652"/>
    <mergeCell ref="F1:H1"/>
    <mergeCell ref="F2:H2"/>
    <mergeCell ref="A4:J4"/>
    <mergeCell ref="A5:A6"/>
    <mergeCell ref="B5:G5"/>
    <mergeCell ref="H5:H6"/>
    <mergeCell ref="I5:I6"/>
    <mergeCell ref="J5:J6"/>
  </mergeCells>
  <pageMargins left="0.12" right="0.12" top="0.51" bottom="0.41" header="0.3" footer="1.04"/>
  <pageSetup orientation="portrait" horizontalDpi="120" verticalDpi="72" r:id="rId1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6">
    <pageSetUpPr fitToPage="1"/>
  </sheetPr>
  <dimension ref="A1:L126"/>
  <sheetViews>
    <sheetView workbookViewId="0">
      <pane ySplit="7" topLeftCell="A113" activePane="bottomLeft" state="frozen"/>
      <selection pane="bottomLeft" activeCell="F14" sqref="F14"/>
    </sheetView>
  </sheetViews>
  <sheetFormatPr defaultRowHeight="15" x14ac:dyDescent="0.25"/>
  <cols>
    <col min="1" max="1" width="9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6.85546875" style="81" customWidth="1"/>
    <col min="7" max="7" width="11.140625" customWidth="1"/>
    <col min="8" max="8" width="10" customWidth="1"/>
    <col min="9" max="9" width="12.28515625" style="37" customWidth="1"/>
    <col min="10" max="10" width="18.42578125" customWidth="1"/>
    <col min="12" max="12" width="11.5703125" bestFit="1" customWidth="1"/>
    <col min="13" max="13" width="10.5703125" bestFit="1" customWidth="1"/>
  </cols>
  <sheetData>
    <row r="1" spans="1:12" x14ac:dyDescent="0.25">
      <c r="A1" s="20" t="s">
        <v>0</v>
      </c>
      <c r="B1" s="20"/>
      <c r="C1" s="28" t="s">
        <v>53</v>
      </c>
      <c r="D1" s="20"/>
      <c r="E1" s="20"/>
      <c r="F1" s="405" t="s">
        <v>22</v>
      </c>
      <c r="G1" s="405"/>
      <c r="H1" s="405"/>
      <c r="I1" s="38" t="s">
        <v>47</v>
      </c>
      <c r="J1" s="20"/>
      <c r="L1" s="238"/>
    </row>
    <row r="2" spans="1:12" x14ac:dyDescent="0.25">
      <c r="A2" s="20" t="s">
        <v>1</v>
      </c>
      <c r="B2" s="20"/>
      <c r="C2" s="28" t="s">
        <v>19</v>
      </c>
      <c r="D2" s="20"/>
      <c r="E2" s="20"/>
      <c r="F2" s="405" t="s">
        <v>21</v>
      </c>
      <c r="G2" s="405"/>
      <c r="H2" s="405"/>
      <c r="I2" s="38">
        <f>J126*-1</f>
        <v>-228398</v>
      </c>
      <c r="J2" s="20"/>
      <c r="L2" s="238">
        <f>D110+D111-G110</f>
        <v>1693213</v>
      </c>
    </row>
    <row r="3" spans="1:12" s="233" customFormat="1" x14ac:dyDescent="0.25">
      <c r="A3" s="218" t="s">
        <v>115</v>
      </c>
      <c r="B3" s="218"/>
      <c r="C3" s="28" t="s">
        <v>165</v>
      </c>
      <c r="D3" s="218"/>
      <c r="E3" s="218"/>
      <c r="F3" s="265"/>
      <c r="G3" s="265"/>
      <c r="H3" s="265"/>
      <c r="I3" s="220"/>
      <c r="J3" s="218"/>
      <c r="L3" s="238"/>
    </row>
    <row r="4" spans="1:12" x14ac:dyDescent="0.25">
      <c r="L4" s="238">
        <f>I111-L2</f>
        <v>6787</v>
      </c>
    </row>
    <row r="5" spans="1:12" ht="19.5" x14ac:dyDescent="0.25">
      <c r="A5" s="439"/>
      <c r="B5" s="439"/>
      <c r="C5" s="439"/>
      <c r="D5" s="439"/>
      <c r="E5" s="439"/>
      <c r="F5" s="439"/>
      <c r="G5" s="439"/>
      <c r="H5" s="439"/>
      <c r="I5" s="439"/>
      <c r="J5" s="440"/>
    </row>
    <row r="6" spans="1:12" x14ac:dyDescent="0.25">
      <c r="A6" s="441" t="s">
        <v>2</v>
      </c>
      <c r="B6" s="443" t="s">
        <v>3</v>
      </c>
      <c r="C6" s="444"/>
      <c r="D6" s="444"/>
      <c r="E6" s="444"/>
      <c r="F6" s="444"/>
      <c r="G6" s="445"/>
      <c r="H6" s="416" t="s">
        <v>4</v>
      </c>
      <c r="I6" s="448" t="s">
        <v>5</v>
      </c>
      <c r="J6" s="420" t="s">
        <v>6</v>
      </c>
    </row>
    <row r="7" spans="1:12" x14ac:dyDescent="0.25">
      <c r="A7" s="442"/>
      <c r="B7" s="1" t="s">
        <v>7</v>
      </c>
      <c r="C7" s="24" t="s">
        <v>8</v>
      </c>
      <c r="D7" s="2" t="s">
        <v>9</v>
      </c>
      <c r="E7" s="1" t="s">
        <v>10</v>
      </c>
      <c r="F7" s="92" t="s">
        <v>8</v>
      </c>
      <c r="G7" s="2" t="s">
        <v>9</v>
      </c>
      <c r="H7" s="417"/>
      <c r="I7" s="449"/>
      <c r="J7" s="421"/>
    </row>
    <row r="8" spans="1:12" x14ac:dyDescent="0.25">
      <c r="A8" s="43">
        <v>42495</v>
      </c>
      <c r="B8" s="89">
        <v>160081753</v>
      </c>
      <c r="C8" s="89">
        <v>133</v>
      </c>
      <c r="D8" s="90">
        <v>13447438</v>
      </c>
      <c r="E8" s="46"/>
      <c r="F8" s="82"/>
      <c r="G8" s="47"/>
      <c r="H8" s="50"/>
      <c r="I8" s="49">
        <v>10467283</v>
      </c>
      <c r="J8" s="50" t="s">
        <v>17</v>
      </c>
    </row>
    <row r="9" spans="1:12" x14ac:dyDescent="0.25">
      <c r="A9" s="43">
        <v>42498</v>
      </c>
      <c r="B9" s="89"/>
      <c r="C9" s="89"/>
      <c r="D9" s="90"/>
      <c r="E9" s="46">
        <v>160022278</v>
      </c>
      <c r="F9" s="49">
        <v>27</v>
      </c>
      <c r="G9" s="50">
        <v>2477300</v>
      </c>
      <c r="H9" s="50"/>
      <c r="I9" s="49"/>
      <c r="J9" s="50"/>
    </row>
    <row r="10" spans="1:12" x14ac:dyDescent="0.25">
      <c r="A10" s="43"/>
      <c r="B10" s="89"/>
      <c r="C10" s="89"/>
      <c r="D10" s="90"/>
      <c r="E10" s="46">
        <v>160022317</v>
      </c>
      <c r="F10" s="49">
        <v>4</v>
      </c>
      <c r="G10" s="50">
        <v>502863</v>
      </c>
      <c r="H10" s="50"/>
      <c r="I10" s="49"/>
      <c r="J10" s="50"/>
    </row>
    <row r="11" spans="1:12" x14ac:dyDescent="0.25">
      <c r="A11" s="43">
        <v>42502</v>
      </c>
      <c r="B11" s="46">
        <v>160082738</v>
      </c>
      <c r="C11" s="87">
        <v>155</v>
      </c>
      <c r="D11" s="50">
        <v>15705200</v>
      </c>
      <c r="E11" s="46">
        <v>160022516</v>
      </c>
      <c r="F11" s="82">
        <v>21</v>
      </c>
      <c r="G11" s="47">
        <v>2458575</v>
      </c>
      <c r="H11" s="50">
        <v>100000</v>
      </c>
      <c r="I11" s="49">
        <v>13246625</v>
      </c>
      <c r="J11" s="50" t="s">
        <v>17</v>
      </c>
    </row>
    <row r="12" spans="1:12" x14ac:dyDescent="0.25">
      <c r="A12" s="43">
        <v>42509</v>
      </c>
      <c r="B12" s="46">
        <v>160083696</v>
      </c>
      <c r="C12" s="88">
        <v>114</v>
      </c>
      <c r="D12" s="50">
        <v>11682913</v>
      </c>
      <c r="E12" s="46">
        <v>160022867</v>
      </c>
      <c r="F12" s="84">
        <v>35</v>
      </c>
      <c r="G12" s="47">
        <v>3546200</v>
      </c>
      <c r="H12" s="50">
        <v>130000</v>
      </c>
      <c r="I12" s="49"/>
      <c r="J12" s="50"/>
    </row>
    <row r="13" spans="1:12" x14ac:dyDescent="0.25">
      <c r="A13" s="43">
        <v>42513</v>
      </c>
      <c r="B13" s="46"/>
      <c r="C13" s="88"/>
      <c r="D13" s="50"/>
      <c r="E13" s="46">
        <v>160023016</v>
      </c>
      <c r="F13" s="84">
        <v>25</v>
      </c>
      <c r="G13" s="50">
        <v>2961088</v>
      </c>
      <c r="H13" s="50">
        <v>110000</v>
      </c>
      <c r="I13" s="49">
        <v>5515625</v>
      </c>
      <c r="J13" s="50" t="s">
        <v>17</v>
      </c>
    </row>
    <row r="14" spans="1:12" x14ac:dyDescent="0.25">
      <c r="A14" s="43">
        <v>42516</v>
      </c>
      <c r="B14" s="46">
        <v>160084654</v>
      </c>
      <c r="C14" s="88">
        <v>135</v>
      </c>
      <c r="D14" s="50">
        <v>13965350</v>
      </c>
      <c r="E14" s="46">
        <v>160023271</v>
      </c>
      <c r="F14" s="84">
        <v>31</v>
      </c>
      <c r="G14" s="50">
        <v>3356850</v>
      </c>
      <c r="H14" s="50"/>
      <c r="I14" s="49"/>
      <c r="J14" s="50"/>
    </row>
    <row r="15" spans="1:12" x14ac:dyDescent="0.25">
      <c r="A15" s="43">
        <v>42521</v>
      </c>
      <c r="B15" s="46">
        <v>160085237</v>
      </c>
      <c r="C15" s="88">
        <v>3</v>
      </c>
      <c r="D15" s="50">
        <v>242900</v>
      </c>
      <c r="E15" s="46"/>
      <c r="F15" s="84"/>
      <c r="G15" s="50"/>
      <c r="H15" s="50"/>
      <c r="I15" s="49">
        <v>10851400</v>
      </c>
      <c r="J15" s="50" t="s">
        <v>17</v>
      </c>
    </row>
    <row r="16" spans="1:12" x14ac:dyDescent="0.25">
      <c r="A16" s="43">
        <v>42523</v>
      </c>
      <c r="B16" s="46">
        <v>160085602</v>
      </c>
      <c r="C16" s="129">
        <v>115</v>
      </c>
      <c r="D16" s="50">
        <v>11922750</v>
      </c>
      <c r="E16" s="48"/>
      <c r="F16" s="82"/>
      <c r="G16" s="50"/>
      <c r="H16" s="48"/>
      <c r="I16" s="49"/>
      <c r="J16" s="50"/>
    </row>
    <row r="17" spans="1:12" x14ac:dyDescent="0.25">
      <c r="A17" s="43">
        <v>42530</v>
      </c>
      <c r="B17" s="46">
        <v>160086725</v>
      </c>
      <c r="C17" s="129">
        <v>147</v>
      </c>
      <c r="D17" s="50">
        <v>14683550</v>
      </c>
      <c r="E17" s="48">
        <v>160023561</v>
      </c>
      <c r="F17" s="82">
        <v>30</v>
      </c>
      <c r="G17" s="50">
        <v>3245200</v>
      </c>
      <c r="H17" s="48"/>
      <c r="I17" s="49">
        <v>8920450</v>
      </c>
      <c r="J17" s="50" t="s">
        <v>17</v>
      </c>
      <c r="L17" s="18"/>
    </row>
    <row r="18" spans="1:12" x14ac:dyDescent="0.25">
      <c r="A18" s="43">
        <v>42537</v>
      </c>
      <c r="B18" s="46">
        <v>160087963</v>
      </c>
      <c r="C18" s="129">
        <v>76</v>
      </c>
      <c r="D18" s="50">
        <v>8293863</v>
      </c>
      <c r="E18" s="48">
        <v>160023880</v>
      </c>
      <c r="F18" s="82">
        <v>4</v>
      </c>
      <c r="G18" s="50">
        <v>470575</v>
      </c>
      <c r="H18" s="48"/>
      <c r="I18" s="49"/>
      <c r="J18" s="50"/>
      <c r="L18" s="18"/>
    </row>
    <row r="19" spans="1:12" x14ac:dyDescent="0.25">
      <c r="A19" s="43">
        <v>42537</v>
      </c>
      <c r="B19" s="46">
        <v>160087993</v>
      </c>
      <c r="C19" s="129">
        <v>74</v>
      </c>
      <c r="D19" s="50">
        <v>7098088</v>
      </c>
      <c r="E19" s="48">
        <v>160023896</v>
      </c>
      <c r="F19" s="82">
        <v>25</v>
      </c>
      <c r="G19" s="50">
        <v>2408350</v>
      </c>
      <c r="H19" s="48"/>
      <c r="I19" s="49">
        <v>11561725</v>
      </c>
      <c r="J19" s="50" t="s">
        <v>17</v>
      </c>
      <c r="L19" s="18"/>
    </row>
    <row r="20" spans="1:12" x14ac:dyDescent="0.25">
      <c r="A20" s="43">
        <v>42544</v>
      </c>
      <c r="B20" s="46">
        <v>160089391</v>
      </c>
      <c r="C20" s="129">
        <v>146</v>
      </c>
      <c r="D20" s="50">
        <v>14746463</v>
      </c>
      <c r="E20" s="48">
        <v>160024303</v>
      </c>
      <c r="F20" s="82">
        <v>42</v>
      </c>
      <c r="G20" s="50">
        <v>4314013</v>
      </c>
      <c r="H20" s="48"/>
      <c r="I20" s="49">
        <v>11077938</v>
      </c>
      <c r="J20" s="50" t="s">
        <v>17</v>
      </c>
      <c r="L20" s="18"/>
    </row>
    <row r="21" spans="1:12" x14ac:dyDescent="0.25">
      <c r="A21" s="43">
        <v>42549</v>
      </c>
      <c r="B21" s="46"/>
      <c r="C21" s="129"/>
      <c r="D21" s="50"/>
      <c r="E21" s="48">
        <v>160024607</v>
      </c>
      <c r="F21" s="82">
        <v>69</v>
      </c>
      <c r="G21" s="50">
        <v>7239400</v>
      </c>
      <c r="H21" s="48"/>
      <c r="I21" s="49">
        <v>7507063</v>
      </c>
      <c r="J21" s="50" t="s">
        <v>17</v>
      </c>
      <c r="L21" s="18"/>
    </row>
    <row r="22" spans="1:12" x14ac:dyDescent="0.25">
      <c r="A22" s="43">
        <v>42580</v>
      </c>
      <c r="B22" s="46">
        <v>160092281</v>
      </c>
      <c r="C22" s="129">
        <v>24</v>
      </c>
      <c r="D22" s="50">
        <v>2257588</v>
      </c>
      <c r="E22" s="48"/>
      <c r="F22" s="82"/>
      <c r="G22" s="50"/>
      <c r="H22" s="48"/>
      <c r="I22" s="49">
        <v>1887200</v>
      </c>
      <c r="J22" s="50" t="s">
        <v>17</v>
      </c>
      <c r="L22" s="18"/>
    </row>
    <row r="23" spans="1:12" x14ac:dyDescent="0.25">
      <c r="A23" s="43">
        <v>42586</v>
      </c>
      <c r="B23" s="46">
        <v>160092825</v>
      </c>
      <c r="C23" s="129">
        <v>39</v>
      </c>
      <c r="D23" s="50">
        <v>3936888</v>
      </c>
      <c r="E23" s="48">
        <v>160025243</v>
      </c>
      <c r="F23" s="82">
        <v>3</v>
      </c>
      <c r="G23" s="50">
        <v>370388</v>
      </c>
      <c r="H23" s="48"/>
      <c r="I23" s="49">
        <v>2968613</v>
      </c>
      <c r="J23" s="50" t="s">
        <v>17</v>
      </c>
      <c r="L23" s="18"/>
    </row>
    <row r="24" spans="1:12" x14ac:dyDescent="0.25">
      <c r="A24" s="43">
        <v>42593</v>
      </c>
      <c r="B24" s="46">
        <v>160093567</v>
      </c>
      <c r="C24" s="129">
        <v>65</v>
      </c>
      <c r="D24" s="50">
        <v>6893600</v>
      </c>
      <c r="E24" s="48">
        <v>160025417</v>
      </c>
      <c r="F24" s="82">
        <v>11</v>
      </c>
      <c r="G24" s="50">
        <v>968275</v>
      </c>
      <c r="H24" s="48"/>
      <c r="I24" s="49"/>
      <c r="J24" s="50"/>
      <c r="L24" s="18"/>
    </row>
    <row r="25" spans="1:12" x14ac:dyDescent="0.25">
      <c r="A25" s="43">
        <v>42600</v>
      </c>
      <c r="B25" s="46">
        <v>160094184</v>
      </c>
      <c r="C25" s="129">
        <v>69</v>
      </c>
      <c r="D25" s="50">
        <v>7289100</v>
      </c>
      <c r="E25" s="48">
        <v>160025563</v>
      </c>
      <c r="F25" s="82">
        <v>11</v>
      </c>
      <c r="G25" s="50">
        <v>1299725</v>
      </c>
      <c r="H25" s="48"/>
      <c r="I25" s="49">
        <v>5593875</v>
      </c>
      <c r="J25" s="50" t="s">
        <v>17</v>
      </c>
      <c r="L25" s="18"/>
    </row>
    <row r="26" spans="1:12" x14ac:dyDescent="0.25">
      <c r="A26" s="43">
        <v>42607</v>
      </c>
      <c r="B26" s="46">
        <v>160094867</v>
      </c>
      <c r="C26" s="129">
        <v>75</v>
      </c>
      <c r="D26" s="50">
        <v>7923738</v>
      </c>
      <c r="E26" s="48">
        <v>160025734</v>
      </c>
      <c r="F26" s="82">
        <v>10</v>
      </c>
      <c r="G26" s="50">
        <v>1286075</v>
      </c>
      <c r="H26" s="48"/>
      <c r="I26" s="49">
        <v>6003025</v>
      </c>
      <c r="J26" s="50" t="s">
        <v>17</v>
      </c>
      <c r="L26" s="18"/>
    </row>
    <row r="27" spans="1:12" x14ac:dyDescent="0.25">
      <c r="A27" s="43">
        <v>42607</v>
      </c>
      <c r="B27" s="46">
        <v>160094882</v>
      </c>
      <c r="C27" s="129">
        <v>1</v>
      </c>
      <c r="D27" s="50">
        <v>70000</v>
      </c>
      <c r="E27" s="48"/>
      <c r="F27" s="82"/>
      <c r="G27" s="50"/>
      <c r="H27" s="48"/>
      <c r="I27" s="49">
        <v>6249338</v>
      </c>
      <c r="J27" s="50" t="s">
        <v>17</v>
      </c>
      <c r="L27" s="18"/>
    </row>
    <row r="28" spans="1:12" x14ac:dyDescent="0.25">
      <c r="A28" s="43">
        <v>42614</v>
      </c>
      <c r="B28" s="46">
        <v>160095545</v>
      </c>
      <c r="C28" s="129">
        <v>101</v>
      </c>
      <c r="D28" s="50">
        <v>9409313</v>
      </c>
      <c r="E28" s="48">
        <v>160025898</v>
      </c>
      <c r="F28" s="82">
        <v>15</v>
      </c>
      <c r="G28" s="50">
        <v>1744400</v>
      </c>
      <c r="H28" s="48"/>
      <c r="I28" s="49"/>
      <c r="J28" s="50"/>
      <c r="L28" s="18"/>
    </row>
    <row r="29" spans="1:12" x14ac:dyDescent="0.25">
      <c r="A29" s="43">
        <v>42621</v>
      </c>
      <c r="B29" s="46">
        <v>160096356</v>
      </c>
      <c r="C29" s="129">
        <v>193</v>
      </c>
      <c r="D29" s="50">
        <v>18406413</v>
      </c>
      <c r="E29" s="48">
        <v>160026088</v>
      </c>
      <c r="F29" s="82">
        <v>14</v>
      </c>
      <c r="G29" s="50">
        <v>1508238</v>
      </c>
      <c r="H29" s="48"/>
      <c r="I29" s="49">
        <v>7901075</v>
      </c>
      <c r="J29" s="50" t="s">
        <v>17</v>
      </c>
      <c r="L29" s="18"/>
    </row>
    <row r="30" spans="1:12" x14ac:dyDescent="0.25">
      <c r="A30" s="43">
        <v>42628</v>
      </c>
      <c r="B30" s="46">
        <v>160096989</v>
      </c>
      <c r="C30" s="129">
        <v>70</v>
      </c>
      <c r="D30" s="50">
        <v>6659450</v>
      </c>
      <c r="E30" s="48">
        <v>160026280</v>
      </c>
      <c r="F30" s="82">
        <v>22</v>
      </c>
      <c r="G30" s="50">
        <v>2164488</v>
      </c>
      <c r="H30" s="48"/>
      <c r="I30" s="49">
        <v>16241925</v>
      </c>
      <c r="J30" s="50" t="s">
        <v>17</v>
      </c>
      <c r="L30" s="18"/>
    </row>
    <row r="31" spans="1:12" x14ac:dyDescent="0.25">
      <c r="A31" s="43">
        <v>42635</v>
      </c>
      <c r="B31" s="46">
        <v>160097665</v>
      </c>
      <c r="C31" s="129">
        <v>80</v>
      </c>
      <c r="D31" s="50">
        <v>8061900</v>
      </c>
      <c r="E31" s="48">
        <v>160026443</v>
      </c>
      <c r="F31" s="82">
        <v>24</v>
      </c>
      <c r="G31" s="50">
        <v>2415350</v>
      </c>
      <c r="H31" s="48"/>
      <c r="I31" s="49">
        <v>4244100</v>
      </c>
      <c r="J31" s="50" t="s">
        <v>17</v>
      </c>
      <c r="L31" s="18"/>
    </row>
    <row r="32" spans="1:12" x14ac:dyDescent="0.25">
      <c r="A32" s="43">
        <v>42635</v>
      </c>
      <c r="B32" s="46">
        <v>160097690</v>
      </c>
      <c r="C32" s="129">
        <v>1</v>
      </c>
      <c r="D32" s="50">
        <v>98963</v>
      </c>
      <c r="E32" s="48"/>
      <c r="F32" s="82"/>
      <c r="G32" s="50"/>
      <c r="H32" s="48"/>
      <c r="I32" s="49">
        <v>7447825</v>
      </c>
      <c r="J32" s="50" t="s">
        <v>17</v>
      </c>
      <c r="L32" s="18"/>
    </row>
    <row r="33" spans="1:12" x14ac:dyDescent="0.25">
      <c r="A33" s="43">
        <v>42642</v>
      </c>
      <c r="B33" s="46">
        <v>160098356</v>
      </c>
      <c r="C33" s="129">
        <v>78</v>
      </c>
      <c r="D33" s="50">
        <v>7756000</v>
      </c>
      <c r="E33" s="48">
        <v>160026623</v>
      </c>
      <c r="F33" s="82">
        <v>7</v>
      </c>
      <c r="G33" s="50">
        <v>713038</v>
      </c>
      <c r="H33" s="48"/>
      <c r="I33" s="49">
        <v>6781250</v>
      </c>
      <c r="J33" s="50" t="s">
        <v>17</v>
      </c>
      <c r="L33" s="18"/>
    </row>
    <row r="34" spans="1:12" x14ac:dyDescent="0.25">
      <c r="A34" s="43">
        <v>42649</v>
      </c>
      <c r="B34" s="46">
        <v>160099205</v>
      </c>
      <c r="C34" s="129">
        <v>45</v>
      </c>
      <c r="D34" s="50">
        <v>4659288</v>
      </c>
      <c r="E34" s="48">
        <v>160026788</v>
      </c>
      <c r="F34" s="82">
        <v>9</v>
      </c>
      <c r="G34" s="50">
        <v>974750</v>
      </c>
      <c r="H34" s="48"/>
      <c r="I34" s="49">
        <v>2817413</v>
      </c>
      <c r="J34" s="50" t="s">
        <v>17</v>
      </c>
      <c r="L34" s="18"/>
    </row>
    <row r="35" spans="1:12" x14ac:dyDescent="0.25">
      <c r="A35" s="241">
        <v>42656</v>
      </c>
      <c r="B35" s="242">
        <v>160099997</v>
      </c>
      <c r="C35" s="129">
        <v>41</v>
      </c>
      <c r="D35" s="246">
        <v>4208575</v>
      </c>
      <c r="E35" s="244"/>
      <c r="F35" s="247"/>
      <c r="G35" s="246"/>
      <c r="H35" s="244"/>
      <c r="I35" s="245"/>
      <c r="J35" s="246"/>
      <c r="L35" s="18"/>
    </row>
    <row r="36" spans="1:12" x14ac:dyDescent="0.25">
      <c r="A36" s="241">
        <v>42659</v>
      </c>
      <c r="B36" s="242"/>
      <c r="C36" s="129"/>
      <c r="D36" s="246"/>
      <c r="E36" s="244">
        <v>160027019</v>
      </c>
      <c r="F36" s="247">
        <v>18</v>
      </c>
      <c r="G36" s="246">
        <v>1841875</v>
      </c>
      <c r="H36" s="244"/>
      <c r="I36" s="245">
        <v>2685550</v>
      </c>
      <c r="J36" s="246" t="s">
        <v>17</v>
      </c>
      <c r="L36" s="18"/>
    </row>
    <row r="37" spans="1:12" x14ac:dyDescent="0.25">
      <c r="A37" s="241">
        <v>42663</v>
      </c>
      <c r="B37" s="242">
        <v>160100727</v>
      </c>
      <c r="C37" s="129">
        <v>40</v>
      </c>
      <c r="D37" s="246">
        <v>3963050</v>
      </c>
      <c r="E37" s="244">
        <v>160027179</v>
      </c>
      <c r="F37" s="247">
        <v>14</v>
      </c>
      <c r="G37" s="246">
        <v>1523025</v>
      </c>
      <c r="H37" s="244"/>
      <c r="I37" s="245"/>
      <c r="J37" s="246"/>
      <c r="L37" s="18"/>
    </row>
    <row r="38" spans="1:12" s="233" customFormat="1" x14ac:dyDescent="0.25">
      <c r="A38" s="241">
        <v>42670</v>
      </c>
      <c r="B38" s="242">
        <v>160101391</v>
      </c>
      <c r="C38" s="129">
        <v>38</v>
      </c>
      <c r="D38" s="246">
        <v>3855950</v>
      </c>
      <c r="E38" s="244">
        <v>160027355</v>
      </c>
      <c r="F38" s="247">
        <v>10</v>
      </c>
      <c r="G38" s="246">
        <v>1009400</v>
      </c>
      <c r="H38" s="244"/>
      <c r="I38" s="245"/>
      <c r="J38" s="246"/>
      <c r="L38" s="238"/>
    </row>
    <row r="39" spans="1:12" x14ac:dyDescent="0.25">
      <c r="A39" s="241">
        <v>42675</v>
      </c>
      <c r="B39" s="242"/>
      <c r="C39" s="129"/>
      <c r="D39" s="246"/>
      <c r="E39" s="244"/>
      <c r="F39" s="247"/>
      <c r="G39" s="246"/>
      <c r="H39" s="244"/>
      <c r="I39" s="245">
        <v>2953650</v>
      </c>
      <c r="J39" s="246" t="s">
        <v>17</v>
      </c>
      <c r="L39" s="18"/>
    </row>
    <row r="40" spans="1:12" s="233" customFormat="1" x14ac:dyDescent="0.25">
      <c r="A40" s="241">
        <v>42677</v>
      </c>
      <c r="B40" s="242">
        <v>160102112</v>
      </c>
      <c r="C40" s="129">
        <v>69</v>
      </c>
      <c r="D40" s="246">
        <v>6676600</v>
      </c>
      <c r="E40" s="244"/>
      <c r="F40" s="247"/>
      <c r="G40" s="246"/>
      <c r="H40" s="244"/>
      <c r="I40" s="245"/>
      <c r="J40" s="246"/>
      <c r="L40" s="238"/>
    </row>
    <row r="41" spans="1:12" s="233" customFormat="1" x14ac:dyDescent="0.25">
      <c r="A41" s="241">
        <v>42681</v>
      </c>
      <c r="B41" s="242"/>
      <c r="C41" s="129"/>
      <c r="D41" s="246"/>
      <c r="E41" s="244">
        <v>160027510</v>
      </c>
      <c r="F41" s="247">
        <v>21</v>
      </c>
      <c r="G41" s="246">
        <v>2045838</v>
      </c>
      <c r="H41" s="244"/>
      <c r="I41" s="245">
        <v>1810112</v>
      </c>
      <c r="J41" s="246" t="s">
        <v>17</v>
      </c>
      <c r="L41" s="238"/>
    </row>
    <row r="42" spans="1:12" s="233" customFormat="1" x14ac:dyDescent="0.25">
      <c r="A42" s="241">
        <v>42684</v>
      </c>
      <c r="B42" s="242">
        <v>160102873</v>
      </c>
      <c r="C42" s="129">
        <v>49</v>
      </c>
      <c r="D42" s="246">
        <v>4938938</v>
      </c>
      <c r="E42" s="244"/>
      <c r="F42" s="247"/>
      <c r="G42" s="246"/>
      <c r="H42" s="244"/>
      <c r="I42" s="245"/>
      <c r="J42" s="246"/>
      <c r="L42" s="238"/>
    </row>
    <row r="43" spans="1:12" s="233" customFormat="1" x14ac:dyDescent="0.25">
      <c r="A43" s="241">
        <v>42687</v>
      </c>
      <c r="B43" s="242"/>
      <c r="C43" s="129"/>
      <c r="D43" s="246"/>
      <c r="E43" s="244">
        <v>160027688</v>
      </c>
      <c r="F43" s="247">
        <v>10</v>
      </c>
      <c r="G43" s="246">
        <v>1015000</v>
      </c>
      <c r="H43" s="244"/>
      <c r="I43" s="245">
        <v>5661600</v>
      </c>
      <c r="J43" s="246" t="s">
        <v>17</v>
      </c>
      <c r="L43" s="238"/>
    </row>
    <row r="44" spans="1:12" s="233" customFormat="1" x14ac:dyDescent="0.25">
      <c r="A44" s="241">
        <v>42691</v>
      </c>
      <c r="B44" s="242">
        <v>160103612</v>
      </c>
      <c r="C44" s="129">
        <v>79</v>
      </c>
      <c r="D44" s="246">
        <v>7791088</v>
      </c>
      <c r="E44" s="244"/>
      <c r="F44" s="247"/>
      <c r="G44" s="246"/>
      <c r="H44" s="244"/>
      <c r="I44" s="245"/>
      <c r="J44" s="246"/>
      <c r="L44" s="238"/>
    </row>
    <row r="45" spans="1:12" s="233" customFormat="1" x14ac:dyDescent="0.25">
      <c r="A45" s="241">
        <v>42694</v>
      </c>
      <c r="B45" s="242"/>
      <c r="C45" s="129"/>
      <c r="D45" s="246"/>
      <c r="E45" s="244">
        <v>160027862</v>
      </c>
      <c r="F45" s="247">
        <v>25</v>
      </c>
      <c r="G45" s="246">
        <v>2498300</v>
      </c>
      <c r="H45" s="244"/>
      <c r="I45" s="245">
        <v>2440638</v>
      </c>
      <c r="J45" s="246" t="s">
        <v>17</v>
      </c>
      <c r="L45" s="238"/>
    </row>
    <row r="46" spans="1:12" s="233" customFormat="1" x14ac:dyDescent="0.25">
      <c r="A46" s="241">
        <v>42698</v>
      </c>
      <c r="B46" s="242">
        <v>160104320</v>
      </c>
      <c r="C46" s="129">
        <v>54</v>
      </c>
      <c r="D46" s="246">
        <v>5616450</v>
      </c>
      <c r="E46" s="244"/>
      <c r="F46" s="247"/>
      <c r="G46" s="246"/>
      <c r="H46" s="244"/>
      <c r="I46" s="245"/>
      <c r="J46" s="246"/>
      <c r="L46" s="238"/>
    </row>
    <row r="47" spans="1:12" s="233" customFormat="1" x14ac:dyDescent="0.25">
      <c r="A47" s="241">
        <v>42701</v>
      </c>
      <c r="B47" s="242"/>
      <c r="C47" s="129"/>
      <c r="D47" s="246"/>
      <c r="E47" s="244">
        <v>160028061</v>
      </c>
      <c r="F47" s="247">
        <v>11</v>
      </c>
      <c r="G47" s="246">
        <v>1173813</v>
      </c>
      <c r="H47" s="244"/>
      <c r="I47" s="245">
        <v>6617275</v>
      </c>
      <c r="J47" s="246" t="s">
        <v>17</v>
      </c>
      <c r="L47" s="238"/>
    </row>
    <row r="48" spans="1:12" s="233" customFormat="1" x14ac:dyDescent="0.25">
      <c r="A48" s="241">
        <v>42705</v>
      </c>
      <c r="B48" s="242">
        <v>160105023</v>
      </c>
      <c r="C48" s="129">
        <v>62</v>
      </c>
      <c r="D48" s="246">
        <v>6067163</v>
      </c>
      <c r="E48" s="244"/>
      <c r="F48" s="247"/>
      <c r="G48" s="246"/>
      <c r="H48" s="244"/>
      <c r="I48" s="245"/>
      <c r="J48" s="246"/>
      <c r="L48" s="238"/>
    </row>
    <row r="49" spans="1:12" s="233" customFormat="1" x14ac:dyDescent="0.25">
      <c r="A49" s="241">
        <v>42709</v>
      </c>
      <c r="B49" s="242"/>
      <c r="C49" s="129"/>
      <c r="D49" s="246"/>
      <c r="E49" s="244">
        <v>160028222</v>
      </c>
      <c r="F49" s="247">
        <v>13</v>
      </c>
      <c r="G49" s="246">
        <v>1303750</v>
      </c>
      <c r="H49" s="244"/>
      <c r="I49" s="245">
        <v>4312700</v>
      </c>
      <c r="J49" s="246" t="s">
        <v>17</v>
      </c>
      <c r="L49" s="238"/>
    </row>
    <row r="50" spans="1:12" s="233" customFormat="1" x14ac:dyDescent="0.25">
      <c r="A50" s="241">
        <v>42712</v>
      </c>
      <c r="B50" s="242">
        <v>160105761</v>
      </c>
      <c r="C50" s="129">
        <v>75</v>
      </c>
      <c r="D50" s="246">
        <v>8046238</v>
      </c>
      <c r="E50" s="244"/>
      <c r="F50" s="247"/>
      <c r="G50" s="246"/>
      <c r="H50" s="244"/>
      <c r="I50" s="245"/>
      <c r="J50" s="246"/>
      <c r="L50" s="238"/>
    </row>
    <row r="51" spans="1:12" s="233" customFormat="1" x14ac:dyDescent="0.25">
      <c r="A51" s="241">
        <v>42716</v>
      </c>
      <c r="B51" s="242"/>
      <c r="C51" s="129"/>
      <c r="D51" s="246"/>
      <c r="E51" s="244">
        <v>160028388</v>
      </c>
      <c r="F51" s="247">
        <v>20</v>
      </c>
      <c r="G51" s="246">
        <v>2149350</v>
      </c>
      <c r="H51" s="244"/>
      <c r="I51" s="245">
        <v>3917813</v>
      </c>
      <c r="J51" s="246" t="s">
        <v>17</v>
      </c>
      <c r="L51" s="238"/>
    </row>
    <row r="52" spans="1:12" s="233" customFormat="1" x14ac:dyDescent="0.25">
      <c r="A52" s="241">
        <v>42719</v>
      </c>
      <c r="B52" s="242">
        <v>160106520</v>
      </c>
      <c r="C52" s="129">
        <v>56</v>
      </c>
      <c r="D52" s="246">
        <v>5616888</v>
      </c>
      <c r="E52" s="244"/>
      <c r="F52" s="247"/>
      <c r="G52" s="246"/>
      <c r="H52" s="244"/>
      <c r="I52" s="245"/>
      <c r="J52" s="246"/>
      <c r="L52" s="238"/>
    </row>
    <row r="53" spans="1:12" s="233" customFormat="1" x14ac:dyDescent="0.25">
      <c r="A53" s="241">
        <v>42722</v>
      </c>
      <c r="B53" s="242"/>
      <c r="C53" s="129"/>
      <c r="D53" s="246"/>
      <c r="E53" s="244">
        <v>160028503</v>
      </c>
      <c r="F53" s="247">
        <v>23</v>
      </c>
      <c r="G53" s="246">
        <v>2598050</v>
      </c>
      <c r="H53" s="244"/>
      <c r="I53" s="245"/>
      <c r="J53" s="246"/>
      <c r="L53" s="238"/>
    </row>
    <row r="54" spans="1:12" s="233" customFormat="1" x14ac:dyDescent="0.25">
      <c r="A54" s="241">
        <v>42726</v>
      </c>
      <c r="B54" s="242">
        <v>160107168</v>
      </c>
      <c r="C54" s="129">
        <v>56</v>
      </c>
      <c r="D54" s="246">
        <v>5772375</v>
      </c>
      <c r="E54" s="244"/>
      <c r="F54" s="247"/>
      <c r="G54" s="246"/>
      <c r="H54" s="244"/>
      <c r="I54" s="245">
        <v>5448188</v>
      </c>
      <c r="J54" s="246" t="s">
        <v>17</v>
      </c>
      <c r="L54" s="238"/>
    </row>
    <row r="55" spans="1:12" s="233" customFormat="1" x14ac:dyDescent="0.25">
      <c r="A55" s="241">
        <v>42730</v>
      </c>
      <c r="B55" s="242"/>
      <c r="C55" s="129"/>
      <c r="D55" s="246"/>
      <c r="E55" s="244">
        <v>160028649</v>
      </c>
      <c r="F55" s="247">
        <v>17</v>
      </c>
      <c r="G55" s="246">
        <v>1911613</v>
      </c>
      <c r="H55" s="244"/>
      <c r="I55" s="245"/>
      <c r="J55" s="246"/>
      <c r="L55" s="238"/>
    </row>
    <row r="56" spans="1:12" s="233" customFormat="1" x14ac:dyDescent="0.25">
      <c r="A56" s="241">
        <v>42733</v>
      </c>
      <c r="B56" s="242">
        <v>160107715</v>
      </c>
      <c r="C56" s="129">
        <v>37</v>
      </c>
      <c r="D56" s="246">
        <v>3605525</v>
      </c>
      <c r="E56" s="244"/>
      <c r="F56" s="247"/>
      <c r="G56" s="246"/>
      <c r="H56" s="244"/>
      <c r="I56" s="245">
        <v>3705275</v>
      </c>
      <c r="J56" s="246" t="s">
        <v>17</v>
      </c>
      <c r="L56" s="238"/>
    </row>
    <row r="57" spans="1:12" s="233" customFormat="1" x14ac:dyDescent="0.25">
      <c r="A57" s="241">
        <v>42737</v>
      </c>
      <c r="B57" s="242"/>
      <c r="C57" s="129"/>
      <c r="D57" s="246"/>
      <c r="E57" s="244">
        <v>170028760</v>
      </c>
      <c r="F57" s="247">
        <v>9</v>
      </c>
      <c r="G57" s="246">
        <v>1043263</v>
      </c>
      <c r="H57" s="244"/>
      <c r="I57" s="245"/>
      <c r="J57" s="246"/>
      <c r="L57" s="238"/>
    </row>
    <row r="58" spans="1:12" s="233" customFormat="1" x14ac:dyDescent="0.25">
      <c r="A58" s="241">
        <v>42740</v>
      </c>
      <c r="B58" s="242">
        <v>170108198</v>
      </c>
      <c r="C58" s="129">
        <v>45</v>
      </c>
      <c r="D58" s="246">
        <v>4531888</v>
      </c>
      <c r="E58" s="244"/>
      <c r="F58" s="247"/>
      <c r="G58" s="246"/>
      <c r="H58" s="244"/>
      <c r="I58" s="245">
        <v>4729112</v>
      </c>
      <c r="J58" s="246" t="s">
        <v>17</v>
      </c>
      <c r="L58" s="238"/>
    </row>
    <row r="59" spans="1:12" s="233" customFormat="1" x14ac:dyDescent="0.25">
      <c r="A59" s="241">
        <v>42746</v>
      </c>
      <c r="B59" s="242"/>
      <c r="C59" s="129"/>
      <c r="D59" s="246"/>
      <c r="E59" s="244">
        <v>170028924</v>
      </c>
      <c r="F59" s="247">
        <v>27</v>
      </c>
      <c r="G59" s="246">
        <v>3073263</v>
      </c>
      <c r="H59" s="244"/>
      <c r="I59" s="245"/>
      <c r="J59" s="246"/>
      <c r="L59" s="238"/>
    </row>
    <row r="60" spans="1:12" s="233" customFormat="1" x14ac:dyDescent="0.25">
      <c r="A60" s="241">
        <v>42747</v>
      </c>
      <c r="B60" s="242">
        <v>170108730</v>
      </c>
      <c r="C60" s="129">
        <v>50</v>
      </c>
      <c r="D60" s="246">
        <v>4986450</v>
      </c>
      <c r="E60" s="244">
        <v>170028934</v>
      </c>
      <c r="F60" s="247">
        <v>1</v>
      </c>
      <c r="G60" s="246">
        <v>116025</v>
      </c>
      <c r="H60" s="244"/>
      <c r="I60" s="245">
        <v>5064150</v>
      </c>
      <c r="J60" s="246" t="s">
        <v>17</v>
      </c>
      <c r="L60" s="238"/>
    </row>
    <row r="61" spans="1:12" s="233" customFormat="1" x14ac:dyDescent="0.25">
      <c r="A61" s="241">
        <v>42753</v>
      </c>
      <c r="B61" s="242"/>
      <c r="C61" s="129"/>
      <c r="D61" s="246"/>
      <c r="E61" s="244">
        <v>170029027</v>
      </c>
      <c r="F61" s="247">
        <v>23</v>
      </c>
      <c r="G61" s="246">
        <v>2229588</v>
      </c>
      <c r="H61" s="244"/>
      <c r="I61" s="245"/>
      <c r="J61" s="246"/>
      <c r="L61" s="238"/>
    </row>
    <row r="62" spans="1:12" s="233" customFormat="1" x14ac:dyDescent="0.25">
      <c r="A62" s="241">
        <v>42753</v>
      </c>
      <c r="B62" s="242"/>
      <c r="C62" s="129"/>
      <c r="D62" s="246"/>
      <c r="E62" s="244">
        <v>170029041</v>
      </c>
      <c r="F62" s="247">
        <v>1</v>
      </c>
      <c r="G62" s="246">
        <v>125738</v>
      </c>
      <c r="H62" s="244"/>
      <c r="I62" s="245"/>
      <c r="J62" s="246"/>
      <c r="L62" s="238"/>
    </row>
    <row r="63" spans="1:12" s="233" customFormat="1" x14ac:dyDescent="0.25">
      <c r="A63" s="241">
        <v>42754</v>
      </c>
      <c r="B63" s="242">
        <v>170109311</v>
      </c>
      <c r="C63" s="129">
        <v>32</v>
      </c>
      <c r="D63" s="246">
        <v>3089713</v>
      </c>
      <c r="E63" s="244"/>
      <c r="F63" s="247"/>
      <c r="G63" s="246"/>
      <c r="H63" s="244"/>
      <c r="I63" s="245">
        <v>2515099</v>
      </c>
      <c r="J63" s="246" t="s">
        <v>17</v>
      </c>
      <c r="L63" s="238"/>
    </row>
    <row r="64" spans="1:12" s="233" customFormat="1" x14ac:dyDescent="0.25">
      <c r="A64" s="241">
        <v>42761</v>
      </c>
      <c r="B64" s="242">
        <v>170109926</v>
      </c>
      <c r="C64" s="129">
        <v>55</v>
      </c>
      <c r="D64" s="246">
        <v>5290688</v>
      </c>
      <c r="E64" s="244"/>
      <c r="F64" s="247"/>
      <c r="G64" s="246"/>
      <c r="H64" s="244"/>
      <c r="I64" s="245"/>
      <c r="J64" s="246"/>
      <c r="L64" s="238"/>
    </row>
    <row r="65" spans="1:12" s="233" customFormat="1" x14ac:dyDescent="0.25">
      <c r="A65" s="241">
        <v>42762</v>
      </c>
      <c r="B65" s="242">
        <v>170110161</v>
      </c>
      <c r="C65" s="129"/>
      <c r="D65" s="246">
        <v>939225</v>
      </c>
      <c r="E65" s="244"/>
      <c r="F65" s="247"/>
      <c r="G65" s="246"/>
      <c r="H65" s="244"/>
      <c r="I65" s="245"/>
      <c r="J65" s="246"/>
      <c r="L65" s="238"/>
    </row>
    <row r="66" spans="1:12" s="233" customFormat="1" x14ac:dyDescent="0.25">
      <c r="A66" s="241">
        <v>42763</v>
      </c>
      <c r="B66" s="242">
        <v>170110171</v>
      </c>
      <c r="C66" s="129">
        <v>12</v>
      </c>
      <c r="D66" s="246">
        <v>1289313</v>
      </c>
      <c r="E66" s="244"/>
      <c r="F66" s="247"/>
      <c r="G66" s="246"/>
      <c r="H66" s="244"/>
      <c r="I66" s="245"/>
      <c r="J66" s="246"/>
      <c r="L66" s="238"/>
    </row>
    <row r="67" spans="1:12" s="233" customFormat="1" x14ac:dyDescent="0.25">
      <c r="A67" s="241"/>
      <c r="B67" s="242"/>
      <c r="C67" s="129"/>
      <c r="D67" s="246"/>
      <c r="E67" s="244">
        <v>170029286</v>
      </c>
      <c r="F67" s="247"/>
      <c r="G67" s="246">
        <v>523338</v>
      </c>
      <c r="H67" s="244"/>
      <c r="I67" s="245">
        <v>2566375</v>
      </c>
      <c r="J67" s="246" t="s">
        <v>17</v>
      </c>
      <c r="L67" s="238"/>
    </row>
    <row r="68" spans="1:12" s="233" customFormat="1" x14ac:dyDescent="0.25">
      <c r="A68" s="241">
        <v>42769</v>
      </c>
      <c r="B68" s="242">
        <v>170110787</v>
      </c>
      <c r="C68" s="129">
        <v>81</v>
      </c>
      <c r="D68" s="246">
        <v>8237775</v>
      </c>
      <c r="E68" s="244"/>
      <c r="F68" s="247"/>
      <c r="G68" s="246"/>
      <c r="H68" s="244"/>
      <c r="I68" s="245"/>
      <c r="J68" s="246"/>
      <c r="L68" s="238"/>
    </row>
    <row r="69" spans="1:12" s="233" customFormat="1" x14ac:dyDescent="0.25">
      <c r="A69" s="241">
        <v>42772</v>
      </c>
      <c r="B69" s="242"/>
      <c r="C69" s="129"/>
      <c r="D69" s="246"/>
      <c r="E69" s="244">
        <v>170029488</v>
      </c>
      <c r="F69" s="247">
        <v>31</v>
      </c>
      <c r="G69" s="246">
        <v>3231200</v>
      </c>
      <c r="H69" s="244"/>
      <c r="I69" s="245"/>
      <c r="J69" s="246"/>
      <c r="L69" s="238"/>
    </row>
    <row r="70" spans="1:12" s="233" customFormat="1" x14ac:dyDescent="0.25">
      <c r="A70" s="241">
        <v>42774</v>
      </c>
      <c r="B70" s="242">
        <v>170111756</v>
      </c>
      <c r="C70" s="129">
        <v>76</v>
      </c>
      <c r="D70" s="246">
        <v>8146950</v>
      </c>
      <c r="E70" s="244"/>
      <c r="F70" s="247"/>
      <c r="G70" s="246"/>
      <c r="H70" s="244"/>
      <c r="I70" s="245">
        <v>4288026</v>
      </c>
      <c r="J70" s="246" t="s">
        <v>17</v>
      </c>
      <c r="L70" s="238"/>
    </row>
    <row r="71" spans="1:12" s="233" customFormat="1" x14ac:dyDescent="0.25">
      <c r="A71" s="241">
        <v>42777</v>
      </c>
      <c r="B71" s="242"/>
      <c r="C71" s="129"/>
      <c r="D71" s="246"/>
      <c r="E71" s="244">
        <v>170029638</v>
      </c>
      <c r="F71" s="247">
        <v>16</v>
      </c>
      <c r="G71" s="246">
        <v>1843713</v>
      </c>
      <c r="H71" s="244"/>
      <c r="I71" s="245">
        <v>6394062</v>
      </c>
      <c r="J71" s="246" t="s">
        <v>17</v>
      </c>
      <c r="L71" s="238"/>
    </row>
    <row r="72" spans="1:12" s="233" customFormat="1" x14ac:dyDescent="0.25">
      <c r="A72" s="241">
        <v>42782</v>
      </c>
      <c r="B72" s="242">
        <v>170112643</v>
      </c>
      <c r="C72" s="129">
        <v>80</v>
      </c>
      <c r="D72" s="246">
        <v>7872025</v>
      </c>
      <c r="E72" s="244"/>
      <c r="F72" s="247"/>
      <c r="G72" s="246"/>
      <c r="H72" s="244"/>
      <c r="I72" s="245">
        <v>4989950</v>
      </c>
      <c r="J72" s="246" t="s">
        <v>17</v>
      </c>
      <c r="L72" s="238"/>
    </row>
    <row r="73" spans="1:12" s="233" customFormat="1" x14ac:dyDescent="0.25">
      <c r="A73" s="241">
        <v>42786</v>
      </c>
      <c r="B73" s="242"/>
      <c r="C73" s="129"/>
      <c r="D73" s="246"/>
      <c r="E73" s="244">
        <v>170029939</v>
      </c>
      <c r="F73" s="247">
        <v>30</v>
      </c>
      <c r="G73" s="246">
        <v>3157000</v>
      </c>
      <c r="H73" s="244"/>
      <c r="I73" s="245"/>
      <c r="J73" s="246"/>
      <c r="L73" s="238"/>
    </row>
    <row r="74" spans="1:12" s="233" customFormat="1" x14ac:dyDescent="0.25">
      <c r="A74" s="241">
        <v>42789</v>
      </c>
      <c r="B74" s="242">
        <v>170113582</v>
      </c>
      <c r="C74" s="129">
        <v>142</v>
      </c>
      <c r="D74" s="246">
        <v>14630963</v>
      </c>
      <c r="E74" s="244"/>
      <c r="F74" s="247"/>
      <c r="G74" s="246"/>
      <c r="H74" s="244"/>
      <c r="I74" s="245">
        <v>6144950</v>
      </c>
      <c r="J74" s="246" t="s">
        <v>17</v>
      </c>
      <c r="L74" s="238"/>
    </row>
    <row r="75" spans="1:12" s="233" customFormat="1" x14ac:dyDescent="0.25">
      <c r="A75" s="241">
        <v>42793</v>
      </c>
      <c r="B75" s="242"/>
      <c r="C75" s="129"/>
      <c r="D75" s="246"/>
      <c r="E75" s="244">
        <v>170030223</v>
      </c>
      <c r="F75" s="247">
        <v>16</v>
      </c>
      <c r="G75" s="246">
        <v>1727075</v>
      </c>
      <c r="H75" s="244"/>
      <c r="I75" s="245"/>
      <c r="J75" s="246"/>
      <c r="L75" s="238"/>
    </row>
    <row r="76" spans="1:12" s="233" customFormat="1" x14ac:dyDescent="0.25">
      <c r="A76" s="296">
        <v>42796</v>
      </c>
      <c r="B76" s="297">
        <v>170114592</v>
      </c>
      <c r="C76" s="298">
        <v>115</v>
      </c>
      <c r="D76" s="108">
        <v>12124438</v>
      </c>
      <c r="E76" s="244"/>
      <c r="F76" s="247"/>
      <c r="G76" s="246"/>
      <c r="H76" s="244"/>
      <c r="I76" s="245"/>
      <c r="J76" s="246"/>
      <c r="L76" s="238"/>
    </row>
    <row r="77" spans="1:12" s="233" customFormat="1" x14ac:dyDescent="0.25">
      <c r="A77" s="296"/>
      <c r="B77" s="297"/>
      <c r="C77" s="298"/>
      <c r="D77" s="108"/>
      <c r="E77" s="244">
        <v>170030466</v>
      </c>
      <c r="F77" s="247">
        <v>26</v>
      </c>
      <c r="G77" s="246">
        <v>2303963</v>
      </c>
      <c r="H77" s="244"/>
      <c r="I77" s="245">
        <v>12327000</v>
      </c>
      <c r="J77" s="246" t="s">
        <v>17</v>
      </c>
      <c r="L77" s="238"/>
    </row>
    <row r="78" spans="1:12" s="233" customFormat="1" x14ac:dyDescent="0.25">
      <c r="A78" s="241">
        <v>42803</v>
      </c>
      <c r="B78" s="242">
        <v>170115653</v>
      </c>
      <c r="C78" s="129">
        <v>144</v>
      </c>
      <c r="D78" s="246">
        <v>14466288</v>
      </c>
      <c r="E78" s="244">
        <v>170030831</v>
      </c>
      <c r="F78" s="247">
        <v>26</v>
      </c>
      <c r="G78" s="246">
        <v>2651250</v>
      </c>
      <c r="H78" s="244"/>
      <c r="I78" s="245"/>
      <c r="J78" s="246"/>
      <c r="L78" s="238"/>
    </row>
    <row r="79" spans="1:12" s="233" customFormat="1" x14ac:dyDescent="0.25">
      <c r="A79" s="241">
        <v>42810</v>
      </c>
      <c r="B79" s="242">
        <v>170116735</v>
      </c>
      <c r="C79" s="129">
        <v>161</v>
      </c>
      <c r="D79" s="246">
        <v>15981350</v>
      </c>
      <c r="E79" s="244"/>
      <c r="F79" s="247"/>
      <c r="G79" s="246"/>
      <c r="H79" s="244"/>
      <c r="I79" s="245"/>
      <c r="J79" s="246"/>
      <c r="L79" s="238"/>
    </row>
    <row r="80" spans="1:12" s="233" customFormat="1" x14ac:dyDescent="0.25">
      <c r="A80" s="241">
        <v>42811</v>
      </c>
      <c r="B80" s="242"/>
      <c r="C80" s="129"/>
      <c r="D80" s="246"/>
      <c r="E80" s="244"/>
      <c r="F80" s="247"/>
      <c r="G80" s="246"/>
      <c r="H80" s="244"/>
      <c r="I80" s="245">
        <v>9473188</v>
      </c>
      <c r="J80" s="246" t="s">
        <v>17</v>
      </c>
      <c r="L80" s="238"/>
    </row>
    <row r="81" spans="1:12" s="233" customFormat="1" x14ac:dyDescent="0.25">
      <c r="A81" s="241">
        <v>42814</v>
      </c>
      <c r="B81" s="242"/>
      <c r="C81" s="129"/>
      <c r="D81" s="246"/>
      <c r="E81" s="244">
        <v>170031140</v>
      </c>
      <c r="F81" s="247">
        <v>33</v>
      </c>
      <c r="G81" s="246">
        <v>3461325</v>
      </c>
      <c r="H81" s="244"/>
      <c r="I81" s="245">
        <v>11004963</v>
      </c>
      <c r="J81" s="246" t="s">
        <v>17</v>
      </c>
      <c r="L81" s="238"/>
    </row>
    <row r="82" spans="1:12" s="233" customFormat="1" x14ac:dyDescent="0.25">
      <c r="A82" s="241">
        <v>42817</v>
      </c>
      <c r="B82" s="242">
        <v>170117761</v>
      </c>
      <c r="C82" s="129">
        <v>130</v>
      </c>
      <c r="D82" s="246">
        <v>13776700</v>
      </c>
      <c r="E82" s="244"/>
      <c r="F82" s="247"/>
      <c r="G82" s="246"/>
      <c r="H82" s="244"/>
      <c r="I82" s="245"/>
      <c r="J82" s="246"/>
      <c r="L82" s="238"/>
    </row>
    <row r="83" spans="1:12" s="233" customFormat="1" x14ac:dyDescent="0.25">
      <c r="A83" s="241">
        <v>42819</v>
      </c>
      <c r="B83" s="242"/>
      <c r="C83" s="129"/>
      <c r="D83" s="246"/>
      <c r="E83" s="244">
        <v>170031351</v>
      </c>
      <c r="F83" s="247">
        <v>47</v>
      </c>
      <c r="G83" s="246">
        <v>5044813</v>
      </c>
      <c r="H83" s="244"/>
      <c r="I83" s="245">
        <v>10936537</v>
      </c>
      <c r="J83" s="246" t="s">
        <v>17</v>
      </c>
      <c r="L83" s="238"/>
    </row>
    <row r="84" spans="1:12" s="233" customFormat="1" x14ac:dyDescent="0.25">
      <c r="A84" s="241">
        <v>42824</v>
      </c>
      <c r="B84" s="242">
        <v>170118739</v>
      </c>
      <c r="C84" s="129">
        <v>155</v>
      </c>
      <c r="D84" s="246">
        <v>16225563</v>
      </c>
      <c r="E84" s="244">
        <v>170031635</v>
      </c>
      <c r="F84" s="247">
        <v>44</v>
      </c>
      <c r="G84" s="246">
        <v>4321075</v>
      </c>
      <c r="H84" s="244"/>
      <c r="I84" s="245">
        <v>9455625</v>
      </c>
      <c r="J84" s="246" t="s">
        <v>17</v>
      </c>
      <c r="L84" s="238"/>
    </row>
    <row r="85" spans="1:12" s="233" customFormat="1" x14ac:dyDescent="0.25">
      <c r="A85" s="241">
        <v>42831</v>
      </c>
      <c r="B85" s="242">
        <v>170119909</v>
      </c>
      <c r="C85" s="129">
        <v>172</v>
      </c>
      <c r="D85" s="246">
        <v>17784375</v>
      </c>
      <c r="E85" s="244"/>
      <c r="F85" s="247"/>
      <c r="G85" s="246"/>
      <c r="H85" s="244"/>
      <c r="I85" s="245"/>
      <c r="J85" s="246"/>
      <c r="L85" s="238"/>
    </row>
    <row r="86" spans="1:12" s="233" customFormat="1" x14ac:dyDescent="0.25">
      <c r="A86" s="241"/>
      <c r="B86" s="242"/>
      <c r="C86" s="129"/>
      <c r="D86" s="246"/>
      <c r="E86" s="244">
        <v>170032029</v>
      </c>
      <c r="F86" s="247">
        <v>57</v>
      </c>
      <c r="G86" s="246">
        <v>5564650</v>
      </c>
      <c r="H86" s="244"/>
      <c r="I86" s="245">
        <v>10660913</v>
      </c>
      <c r="J86" s="246" t="s">
        <v>17</v>
      </c>
      <c r="L86" s="238"/>
    </row>
    <row r="87" spans="1:12" s="233" customFormat="1" x14ac:dyDescent="0.25">
      <c r="A87" s="241">
        <v>42838</v>
      </c>
      <c r="B87" s="242">
        <v>170120967</v>
      </c>
      <c r="C87" s="129">
        <v>153</v>
      </c>
      <c r="D87" s="246">
        <v>15879238</v>
      </c>
      <c r="E87" s="244">
        <v>170032150</v>
      </c>
      <c r="F87" s="247">
        <v>55</v>
      </c>
      <c r="G87" s="246">
        <v>5834500</v>
      </c>
      <c r="H87" s="244"/>
      <c r="I87" s="245">
        <v>11949875</v>
      </c>
      <c r="J87" s="246" t="s">
        <v>17</v>
      </c>
      <c r="L87" s="238"/>
    </row>
    <row r="88" spans="1:12" s="233" customFormat="1" x14ac:dyDescent="0.25">
      <c r="A88" s="241">
        <v>42845</v>
      </c>
      <c r="B88" s="242">
        <v>170121936</v>
      </c>
      <c r="C88" s="129">
        <v>99</v>
      </c>
      <c r="D88" s="246">
        <v>10321150</v>
      </c>
      <c r="E88" s="244">
        <v>170032476</v>
      </c>
      <c r="F88" s="247">
        <v>33</v>
      </c>
      <c r="G88" s="246">
        <v>3614625</v>
      </c>
      <c r="H88" s="244"/>
      <c r="I88" s="245">
        <v>12264613</v>
      </c>
      <c r="J88" s="246" t="s">
        <v>17</v>
      </c>
      <c r="L88" s="238"/>
    </row>
    <row r="89" spans="1:12" s="233" customFormat="1" x14ac:dyDescent="0.25">
      <c r="A89" s="241">
        <v>42852</v>
      </c>
      <c r="B89" s="242">
        <v>170122915</v>
      </c>
      <c r="C89" s="129">
        <v>159</v>
      </c>
      <c r="D89" s="246">
        <v>16985588</v>
      </c>
      <c r="E89" s="244">
        <v>170032754</v>
      </c>
      <c r="F89" s="247">
        <v>48</v>
      </c>
      <c r="G89" s="246">
        <v>5142550</v>
      </c>
      <c r="H89" s="244"/>
      <c r="I89" s="245">
        <v>5178600</v>
      </c>
      <c r="J89" s="246" t="s">
        <v>17</v>
      </c>
      <c r="L89" s="238"/>
    </row>
    <row r="90" spans="1:12" s="233" customFormat="1" x14ac:dyDescent="0.25">
      <c r="A90" s="241">
        <v>42859</v>
      </c>
      <c r="B90" s="242">
        <v>170123877</v>
      </c>
      <c r="C90" s="129">
        <v>98</v>
      </c>
      <c r="D90" s="246">
        <v>10612788</v>
      </c>
      <c r="E90" s="244">
        <v>170033077</v>
      </c>
      <c r="F90" s="247">
        <v>28</v>
      </c>
      <c r="G90" s="246">
        <v>2836225</v>
      </c>
      <c r="H90" s="244"/>
      <c r="I90" s="245">
        <v>14149363</v>
      </c>
      <c r="J90" s="246" t="s">
        <v>17</v>
      </c>
      <c r="L90" s="238"/>
    </row>
    <row r="91" spans="1:12" s="233" customFormat="1" x14ac:dyDescent="0.25">
      <c r="A91" s="241">
        <v>42866</v>
      </c>
      <c r="B91" s="242">
        <v>170124984</v>
      </c>
      <c r="C91" s="129">
        <v>146</v>
      </c>
      <c r="D91" s="246">
        <v>15188338</v>
      </c>
      <c r="E91" s="244">
        <v>170033415</v>
      </c>
      <c r="F91" s="247">
        <v>74</v>
      </c>
      <c r="G91" s="246">
        <v>7803775</v>
      </c>
      <c r="H91" s="244"/>
      <c r="I91" s="245">
        <v>2809013</v>
      </c>
      <c r="J91" s="246" t="s">
        <v>17</v>
      </c>
      <c r="L91" s="238"/>
    </row>
    <row r="92" spans="1:12" s="233" customFormat="1" x14ac:dyDescent="0.25">
      <c r="A92" s="241">
        <v>42873</v>
      </c>
      <c r="B92" s="242">
        <v>170126090</v>
      </c>
      <c r="C92" s="129">
        <v>97</v>
      </c>
      <c r="D92" s="246">
        <v>10312488</v>
      </c>
      <c r="E92" s="244">
        <v>170033799</v>
      </c>
      <c r="F92" s="247">
        <v>32</v>
      </c>
      <c r="G92" s="246">
        <v>3282650</v>
      </c>
      <c r="H92" s="244"/>
      <c r="I92" s="245">
        <v>11905688</v>
      </c>
      <c r="J92" s="246" t="s">
        <v>17</v>
      </c>
      <c r="L92" s="238"/>
    </row>
    <row r="93" spans="1:12" s="233" customFormat="1" x14ac:dyDescent="0.25">
      <c r="A93" s="241">
        <v>42880</v>
      </c>
      <c r="B93" s="242">
        <v>170127114</v>
      </c>
      <c r="C93" s="129">
        <v>114</v>
      </c>
      <c r="D93" s="246">
        <v>11680638</v>
      </c>
      <c r="E93" s="244">
        <v>170034125</v>
      </c>
      <c r="F93" s="247">
        <v>23</v>
      </c>
      <c r="G93" s="246">
        <v>2449388</v>
      </c>
      <c r="H93" s="244"/>
      <c r="I93" s="245">
        <v>7863100</v>
      </c>
      <c r="J93" s="246" t="s">
        <v>17</v>
      </c>
      <c r="L93" s="238"/>
    </row>
    <row r="94" spans="1:12" s="233" customFormat="1" x14ac:dyDescent="0.25">
      <c r="A94" s="241">
        <v>42887</v>
      </c>
      <c r="B94" s="242">
        <v>170128111</v>
      </c>
      <c r="C94" s="129">
        <v>102</v>
      </c>
      <c r="D94" s="246">
        <v>10181238</v>
      </c>
      <c r="E94" s="244">
        <v>170034426</v>
      </c>
      <c r="F94" s="247">
        <v>33</v>
      </c>
      <c r="G94" s="246">
        <v>3419938</v>
      </c>
      <c r="H94" s="244"/>
      <c r="I94" s="245">
        <v>8260692</v>
      </c>
      <c r="J94" s="246" t="s">
        <v>17</v>
      </c>
      <c r="L94" s="238"/>
    </row>
    <row r="95" spans="1:12" s="233" customFormat="1" x14ac:dyDescent="0.25">
      <c r="A95" s="241">
        <v>42894</v>
      </c>
      <c r="B95" s="242">
        <v>170129509</v>
      </c>
      <c r="C95" s="129">
        <v>135</v>
      </c>
      <c r="D95" s="246">
        <v>14801238</v>
      </c>
      <c r="E95" s="244">
        <v>170034759</v>
      </c>
      <c r="F95" s="247">
        <v>33</v>
      </c>
      <c r="G95" s="246">
        <v>3612875</v>
      </c>
      <c r="H95" s="244"/>
      <c r="I95" s="245">
        <v>6568363</v>
      </c>
      <c r="J95" s="246" t="s">
        <v>17</v>
      </c>
      <c r="L95" s="238"/>
    </row>
    <row r="96" spans="1:12" s="233" customFormat="1" x14ac:dyDescent="0.25">
      <c r="A96" s="241">
        <v>42901</v>
      </c>
      <c r="B96" s="242">
        <v>170131170</v>
      </c>
      <c r="C96" s="129">
        <v>134</v>
      </c>
      <c r="D96" s="246">
        <v>13523388</v>
      </c>
      <c r="E96" s="244">
        <v>170035226</v>
      </c>
      <c r="F96" s="247">
        <v>31</v>
      </c>
      <c r="G96" s="246">
        <v>3687950</v>
      </c>
      <c r="H96" s="244"/>
      <c r="I96" s="245"/>
      <c r="J96" s="246"/>
      <c r="L96" s="238"/>
    </row>
    <row r="97" spans="1:12" s="233" customFormat="1" x14ac:dyDescent="0.25">
      <c r="A97" s="241">
        <v>42901</v>
      </c>
      <c r="B97" s="242">
        <v>170131248</v>
      </c>
      <c r="C97" s="129">
        <v>1</v>
      </c>
      <c r="D97" s="246">
        <v>93013</v>
      </c>
      <c r="E97" s="244"/>
      <c r="F97" s="247"/>
      <c r="G97" s="246"/>
      <c r="H97" s="244"/>
      <c r="I97" s="245"/>
      <c r="J97" s="246"/>
      <c r="L97" s="238"/>
    </row>
    <row r="98" spans="1:12" s="233" customFormat="1" x14ac:dyDescent="0.25">
      <c r="A98" s="241">
        <v>42905</v>
      </c>
      <c r="B98" s="242"/>
      <c r="C98" s="129"/>
      <c r="D98" s="246"/>
      <c r="E98" s="244">
        <v>170035584</v>
      </c>
      <c r="F98" s="247">
        <v>80</v>
      </c>
      <c r="G98" s="246">
        <v>8185538</v>
      </c>
      <c r="H98" s="244"/>
      <c r="I98" s="245">
        <v>16544151</v>
      </c>
      <c r="J98" s="246" t="s">
        <v>17</v>
      </c>
      <c r="L98" s="238"/>
    </row>
    <row r="99" spans="1:12" s="233" customFormat="1" x14ac:dyDescent="0.25">
      <c r="A99" s="241">
        <v>42936</v>
      </c>
      <c r="B99" s="242">
        <v>170134310</v>
      </c>
      <c r="C99" s="129">
        <v>14</v>
      </c>
      <c r="D99" s="246">
        <v>1376988</v>
      </c>
      <c r="E99" s="244">
        <v>170036183</v>
      </c>
      <c r="F99" s="247">
        <v>1</v>
      </c>
      <c r="G99" s="246">
        <v>118563</v>
      </c>
      <c r="H99" s="244"/>
      <c r="I99" s="245"/>
      <c r="J99" s="246"/>
      <c r="L99" s="238"/>
    </row>
    <row r="100" spans="1:12" s="233" customFormat="1" x14ac:dyDescent="0.25">
      <c r="A100" s="241">
        <v>42944</v>
      </c>
      <c r="B100" s="242">
        <v>170135170</v>
      </c>
      <c r="C100" s="129">
        <v>18</v>
      </c>
      <c r="D100" s="246">
        <v>1904438</v>
      </c>
      <c r="E100" s="244">
        <v>170036352</v>
      </c>
      <c r="F100" s="247">
        <v>9</v>
      </c>
      <c r="G100" s="246">
        <v>860300</v>
      </c>
      <c r="H100" s="244"/>
      <c r="I100" s="245">
        <v>2302563</v>
      </c>
      <c r="J100" s="246" t="s">
        <v>17</v>
      </c>
      <c r="L100" s="238"/>
    </row>
    <row r="101" spans="1:12" s="233" customFormat="1" x14ac:dyDescent="0.25">
      <c r="A101" s="241">
        <v>42950</v>
      </c>
      <c r="B101" s="242">
        <v>170135860</v>
      </c>
      <c r="C101" s="129">
        <v>17</v>
      </c>
      <c r="D101" s="246">
        <v>1503775</v>
      </c>
      <c r="E101" s="244">
        <v>170036510</v>
      </c>
      <c r="F101" s="247">
        <v>7</v>
      </c>
      <c r="G101" s="246">
        <v>729050</v>
      </c>
      <c r="H101" s="244"/>
      <c r="I101" s="245"/>
      <c r="J101" s="246"/>
      <c r="L101" s="238"/>
    </row>
    <row r="102" spans="1:12" s="233" customFormat="1" x14ac:dyDescent="0.25">
      <c r="A102" s="241">
        <v>42958</v>
      </c>
      <c r="B102" s="242">
        <v>170136769</v>
      </c>
      <c r="C102" s="129">
        <v>16</v>
      </c>
      <c r="D102" s="246">
        <v>1818163</v>
      </c>
      <c r="E102" s="244">
        <v>170036687</v>
      </c>
      <c r="F102" s="247">
        <v>5</v>
      </c>
      <c r="G102" s="246">
        <v>538213</v>
      </c>
      <c r="H102" s="244"/>
      <c r="I102" s="245"/>
      <c r="J102" s="246"/>
      <c r="L102" s="238"/>
    </row>
    <row r="103" spans="1:12" s="233" customFormat="1" x14ac:dyDescent="0.25">
      <c r="A103" s="241"/>
      <c r="B103" s="242"/>
      <c r="C103" s="129"/>
      <c r="D103" s="246"/>
      <c r="E103" s="244"/>
      <c r="F103" s="247"/>
      <c r="G103" s="246"/>
      <c r="H103" s="244"/>
      <c r="I103" s="245">
        <v>2085000</v>
      </c>
      <c r="J103" s="246" t="s">
        <v>17</v>
      </c>
      <c r="L103" s="238"/>
    </row>
    <row r="104" spans="1:12" s="233" customFormat="1" x14ac:dyDescent="0.25">
      <c r="A104" s="241">
        <v>42965</v>
      </c>
      <c r="B104" s="242">
        <v>170137444</v>
      </c>
      <c r="C104" s="129">
        <v>13</v>
      </c>
      <c r="D104" s="246">
        <v>1374100</v>
      </c>
      <c r="E104" s="244">
        <v>170036874</v>
      </c>
      <c r="F104" s="247">
        <v>8</v>
      </c>
      <c r="G104" s="246">
        <v>842800</v>
      </c>
      <c r="H104" s="244"/>
      <c r="I104" s="245"/>
      <c r="J104" s="246"/>
      <c r="L104" s="238"/>
    </row>
    <row r="105" spans="1:12" s="233" customFormat="1" x14ac:dyDescent="0.25">
      <c r="A105" s="241">
        <v>42971</v>
      </c>
      <c r="B105" s="242">
        <v>170138062</v>
      </c>
      <c r="C105" s="129">
        <v>24</v>
      </c>
      <c r="D105" s="246">
        <v>2355763</v>
      </c>
      <c r="E105" s="244">
        <v>170036994</v>
      </c>
      <c r="F105" s="247">
        <v>4</v>
      </c>
      <c r="G105" s="246">
        <v>369250</v>
      </c>
      <c r="H105" s="244"/>
      <c r="I105" s="245">
        <v>2500000</v>
      </c>
      <c r="J105" s="246" t="s">
        <v>17</v>
      </c>
      <c r="L105" s="238"/>
    </row>
    <row r="106" spans="1:12" s="233" customFormat="1" x14ac:dyDescent="0.25">
      <c r="A106" s="241">
        <v>42978</v>
      </c>
      <c r="B106" s="242">
        <v>170138824</v>
      </c>
      <c r="C106" s="129">
        <v>27</v>
      </c>
      <c r="D106" s="246">
        <v>2546338</v>
      </c>
      <c r="E106" s="244">
        <v>170037166</v>
      </c>
      <c r="F106" s="247">
        <v>8</v>
      </c>
      <c r="G106" s="246">
        <v>940013</v>
      </c>
      <c r="H106" s="244"/>
      <c r="I106" s="245"/>
      <c r="J106" s="246"/>
      <c r="L106" s="238"/>
    </row>
    <row r="107" spans="1:12" s="233" customFormat="1" x14ac:dyDescent="0.25">
      <c r="A107" s="241"/>
      <c r="B107" s="242"/>
      <c r="C107" s="129"/>
      <c r="D107" s="246"/>
      <c r="E107" s="244">
        <v>170037356</v>
      </c>
      <c r="F107" s="247">
        <v>3</v>
      </c>
      <c r="G107" s="246">
        <v>286475</v>
      </c>
      <c r="H107" s="244"/>
      <c r="I107" s="245"/>
      <c r="J107" s="246"/>
      <c r="L107" s="238"/>
    </row>
    <row r="108" spans="1:12" s="233" customFormat="1" x14ac:dyDescent="0.25">
      <c r="A108" s="241">
        <v>42992</v>
      </c>
      <c r="B108" s="242">
        <v>170140357</v>
      </c>
      <c r="C108" s="129">
        <v>4</v>
      </c>
      <c r="D108" s="246">
        <v>353938</v>
      </c>
      <c r="E108" s="244">
        <v>170037498</v>
      </c>
      <c r="F108" s="247">
        <v>3</v>
      </c>
      <c r="G108" s="246">
        <v>265475</v>
      </c>
      <c r="H108" s="244"/>
      <c r="I108" s="245">
        <v>1000000</v>
      </c>
      <c r="J108" s="246" t="s">
        <v>17</v>
      </c>
      <c r="L108" s="238"/>
    </row>
    <row r="109" spans="1:12" s="233" customFormat="1" x14ac:dyDescent="0.25">
      <c r="A109" s="241">
        <v>43006</v>
      </c>
      <c r="B109" s="242">
        <v>170141680</v>
      </c>
      <c r="C109" s="129">
        <v>9</v>
      </c>
      <c r="D109" s="246">
        <v>980438</v>
      </c>
      <c r="E109" s="244"/>
      <c r="F109" s="247"/>
      <c r="G109" s="246"/>
      <c r="H109" s="244"/>
      <c r="I109" s="245">
        <v>1377000</v>
      </c>
      <c r="J109" s="246" t="s">
        <v>17</v>
      </c>
      <c r="L109" s="238"/>
    </row>
    <row r="110" spans="1:12" s="233" customFormat="1" x14ac:dyDescent="0.25">
      <c r="A110" s="241">
        <v>43018</v>
      </c>
      <c r="B110" s="242">
        <v>170142969</v>
      </c>
      <c r="C110" s="129">
        <v>12</v>
      </c>
      <c r="D110" s="246">
        <v>1126738</v>
      </c>
      <c r="E110" s="244">
        <v>170038163</v>
      </c>
      <c r="F110" s="247">
        <v>2</v>
      </c>
      <c r="G110" s="246">
        <v>319550</v>
      </c>
      <c r="H110" s="244"/>
      <c r="I110" s="245"/>
      <c r="J110" s="246"/>
      <c r="L110" s="238"/>
    </row>
    <row r="111" spans="1:12" s="233" customFormat="1" x14ac:dyDescent="0.25">
      <c r="A111" s="241">
        <v>43026</v>
      </c>
      <c r="B111" s="242">
        <v>170143795</v>
      </c>
      <c r="C111" s="129">
        <v>9</v>
      </c>
      <c r="D111" s="246">
        <v>886025</v>
      </c>
      <c r="E111" s="244"/>
      <c r="F111" s="247"/>
      <c r="G111" s="246"/>
      <c r="H111" s="244"/>
      <c r="I111" s="245">
        <v>1700000</v>
      </c>
      <c r="J111" s="246" t="s">
        <v>17</v>
      </c>
      <c r="L111" s="238"/>
    </row>
    <row r="112" spans="1:12" s="233" customFormat="1" x14ac:dyDescent="0.25">
      <c r="A112" s="241">
        <v>43039</v>
      </c>
      <c r="B112" s="242">
        <v>170145088</v>
      </c>
      <c r="C112" s="129">
        <v>1</v>
      </c>
      <c r="D112" s="246">
        <v>88988</v>
      </c>
      <c r="E112" s="244">
        <v>170038787</v>
      </c>
      <c r="F112" s="247">
        <v>7</v>
      </c>
      <c r="G112" s="246">
        <v>590188</v>
      </c>
      <c r="H112" s="244"/>
      <c r="I112" s="245"/>
      <c r="J112" s="246"/>
      <c r="L112" s="238">
        <f>D112-L4-G112</f>
        <v>-507987</v>
      </c>
    </row>
    <row r="113" spans="1:12" s="233" customFormat="1" x14ac:dyDescent="0.25">
      <c r="A113" s="241">
        <v>43065</v>
      </c>
      <c r="B113" s="242">
        <v>170147600</v>
      </c>
      <c r="C113" s="129">
        <v>4</v>
      </c>
      <c r="D113" s="246">
        <v>293825</v>
      </c>
      <c r="E113" s="244">
        <v>170039110</v>
      </c>
      <c r="F113" s="247">
        <v>2</v>
      </c>
      <c r="G113" s="246">
        <v>197488</v>
      </c>
      <c r="H113" s="244"/>
      <c r="I113" s="245"/>
      <c r="J113" s="246"/>
      <c r="L113" s="238"/>
    </row>
    <row r="114" spans="1:12" s="233" customFormat="1" x14ac:dyDescent="0.25">
      <c r="A114" s="241">
        <v>43439</v>
      </c>
      <c r="B114" s="242">
        <v>170148436</v>
      </c>
      <c r="C114" s="129">
        <v>4</v>
      </c>
      <c r="D114" s="246">
        <v>324013</v>
      </c>
      <c r="E114" s="244"/>
      <c r="F114" s="247"/>
      <c r="G114" s="246"/>
      <c r="H114" s="244"/>
      <c r="I114" s="245"/>
      <c r="J114" s="246"/>
      <c r="L114" s="238"/>
    </row>
    <row r="115" spans="1:12" s="233" customFormat="1" x14ac:dyDescent="0.25">
      <c r="A115" s="241">
        <v>43094</v>
      </c>
      <c r="B115" s="242">
        <v>170150206</v>
      </c>
      <c r="C115" s="129">
        <v>1</v>
      </c>
      <c r="D115" s="246">
        <v>72975</v>
      </c>
      <c r="E115" s="244">
        <v>170039625</v>
      </c>
      <c r="F115" s="247">
        <v>3</v>
      </c>
      <c r="G115" s="246">
        <v>212975</v>
      </c>
      <c r="H115" s="244"/>
      <c r="I115" s="245"/>
      <c r="J115" s="246"/>
      <c r="L115" s="238"/>
    </row>
    <row r="116" spans="1:12" s="233" customFormat="1" x14ac:dyDescent="0.25">
      <c r="A116" s="98"/>
      <c r="B116" s="99"/>
      <c r="C116" s="253"/>
      <c r="D116" s="34"/>
      <c r="E116" s="101"/>
      <c r="F116" s="100"/>
      <c r="G116" s="34"/>
      <c r="H116" s="101"/>
      <c r="I116" s="102"/>
      <c r="J116" s="34"/>
      <c r="L116" s="238"/>
    </row>
    <row r="117" spans="1:12" x14ac:dyDescent="0.25">
      <c r="A117" s="4"/>
      <c r="B117" s="3"/>
      <c r="C117" s="26"/>
      <c r="D117" s="6"/>
      <c r="E117" s="7"/>
      <c r="F117" s="40"/>
      <c r="G117" s="6"/>
      <c r="H117" s="7"/>
      <c r="I117" s="39"/>
      <c r="J117" s="6"/>
    </row>
    <row r="118" spans="1:12" x14ac:dyDescent="0.25">
      <c r="A118" s="4"/>
      <c r="B118" s="8" t="s">
        <v>11</v>
      </c>
      <c r="C118" s="27">
        <f>SUM(C8:C117)</f>
        <v>5456</v>
      </c>
      <c r="D118" s="9"/>
      <c r="E118" s="8" t="s">
        <v>11</v>
      </c>
      <c r="F118" s="77">
        <f>SUM(F8:F117)</f>
        <v>1540</v>
      </c>
      <c r="G118" s="5"/>
      <c r="H118" s="3"/>
      <c r="I118" s="40"/>
      <c r="J118" s="5"/>
    </row>
    <row r="119" spans="1:12" x14ac:dyDescent="0.25">
      <c r="A119" s="4"/>
      <c r="B119" s="8"/>
      <c r="C119" s="27"/>
      <c r="D119" s="9"/>
      <c r="E119" s="8"/>
      <c r="F119" s="77"/>
      <c r="G119" s="32"/>
      <c r="H119" s="33"/>
      <c r="I119" s="40"/>
      <c r="J119" s="5"/>
    </row>
    <row r="120" spans="1:12" x14ac:dyDescent="0.25">
      <c r="A120" s="10"/>
      <c r="B120" s="11"/>
      <c r="C120" s="26"/>
      <c r="D120" s="6"/>
      <c r="E120" s="8"/>
      <c r="F120" s="40"/>
      <c r="G120" s="411" t="s">
        <v>12</v>
      </c>
      <c r="H120" s="411"/>
      <c r="I120" s="39"/>
      <c r="J120" s="13">
        <f>SUM(D8:D117)</f>
        <v>557328910</v>
      </c>
    </row>
    <row r="121" spans="1:12" x14ac:dyDescent="0.25">
      <c r="A121" s="4"/>
      <c r="B121" s="3"/>
      <c r="C121" s="26"/>
      <c r="D121" s="6"/>
      <c r="E121" s="7"/>
      <c r="F121" s="40"/>
      <c r="G121" s="411" t="s">
        <v>13</v>
      </c>
      <c r="H121" s="411"/>
      <c r="I121" s="39"/>
      <c r="J121" s="13">
        <f>SUM(G8:G117)</f>
        <v>162052788</v>
      </c>
    </row>
    <row r="122" spans="1:12" x14ac:dyDescent="0.25">
      <c r="A122" s="14"/>
      <c r="B122" s="7"/>
      <c r="C122" s="26"/>
      <c r="D122" s="6"/>
      <c r="E122" s="7"/>
      <c r="F122" s="40"/>
      <c r="G122" s="411" t="s">
        <v>14</v>
      </c>
      <c r="H122" s="411"/>
      <c r="I122" s="41"/>
      <c r="J122" s="15">
        <f>J120-J121</f>
        <v>395276122</v>
      </c>
    </row>
    <row r="123" spans="1:12" x14ac:dyDescent="0.25">
      <c r="A123" s="4"/>
      <c r="B123" s="16"/>
      <c r="C123" s="26"/>
      <c r="D123" s="17"/>
      <c r="E123" s="7"/>
      <c r="F123" s="40"/>
      <c r="G123" s="411" t="s">
        <v>15</v>
      </c>
      <c r="H123" s="411"/>
      <c r="I123" s="39"/>
      <c r="J123" s="13">
        <f>SUM(H8:H118)</f>
        <v>340000</v>
      </c>
    </row>
    <row r="124" spans="1:12" x14ac:dyDescent="0.25">
      <c r="A124" s="4"/>
      <c r="B124" s="16"/>
      <c r="C124" s="26"/>
      <c r="D124" s="17"/>
      <c r="E124" s="7"/>
      <c r="F124" s="40"/>
      <c r="G124" s="411" t="s">
        <v>16</v>
      </c>
      <c r="H124" s="411"/>
      <c r="I124" s="39"/>
      <c r="J124" s="13">
        <f>J122+J123</f>
        <v>395616122</v>
      </c>
    </row>
    <row r="125" spans="1:12" x14ac:dyDescent="0.25">
      <c r="A125" s="4"/>
      <c r="B125" s="16"/>
      <c r="C125" s="26"/>
      <c r="D125" s="17"/>
      <c r="E125" s="7"/>
      <c r="F125" s="40"/>
      <c r="G125" s="411" t="s">
        <v>5</v>
      </c>
      <c r="H125" s="411"/>
      <c r="I125" s="39"/>
      <c r="J125" s="13">
        <f>SUM(I8:I118)</f>
        <v>395844520</v>
      </c>
    </row>
    <row r="126" spans="1:12" x14ac:dyDescent="0.25">
      <c r="A126" s="4"/>
      <c r="B126" s="16"/>
      <c r="C126" s="26"/>
      <c r="D126" s="17"/>
      <c r="E126" s="7"/>
      <c r="F126" s="40"/>
      <c r="G126" s="411" t="s">
        <v>32</v>
      </c>
      <c r="H126" s="411"/>
      <c r="I126" s="40" t="str">
        <f>IF(J126&gt;0,"SALDO",IF(J126&lt;0,"PIUTANG",IF(J126=0,"LUNAS")))</f>
        <v>SALDO</v>
      </c>
      <c r="J126" s="13">
        <f>J125-J124</f>
        <v>228398</v>
      </c>
    </row>
  </sheetData>
  <mergeCells count="15">
    <mergeCell ref="G126:H126"/>
    <mergeCell ref="G120:H120"/>
    <mergeCell ref="G121:H121"/>
    <mergeCell ref="G122:H122"/>
    <mergeCell ref="G123:H123"/>
    <mergeCell ref="G124:H124"/>
    <mergeCell ref="G125:H125"/>
    <mergeCell ref="F1:H1"/>
    <mergeCell ref="F2:H2"/>
    <mergeCell ref="A5:J5"/>
    <mergeCell ref="A6:A7"/>
    <mergeCell ref="B6:G6"/>
    <mergeCell ref="H6:H7"/>
    <mergeCell ref="I6:I7"/>
    <mergeCell ref="J6:J7"/>
  </mergeCells>
  <pageMargins left="0.17" right="0.12" top="0.75" bottom="0.75" header="0.3" footer="0.3"/>
  <pageSetup scale="46" orientation="portrait" horizontalDpi="120" verticalDpi="72" r:id="rId1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>
    <pageSetUpPr fitToPage="1"/>
  </sheetPr>
  <dimension ref="A1:M95"/>
  <sheetViews>
    <sheetView zoomScale="85" zoomScaleNormal="85" workbookViewId="0">
      <pane ySplit="7" topLeftCell="A74" activePane="bottomLeft" state="frozen"/>
      <selection pane="bottomLeft" activeCell="Q84" sqref="Q84"/>
    </sheetView>
  </sheetViews>
  <sheetFormatPr defaultRowHeight="15" x14ac:dyDescent="0.25"/>
  <cols>
    <col min="1" max="1" width="11.42578125" bestFit="1" customWidth="1"/>
    <col min="2" max="2" width="10.5703125" bestFit="1" customWidth="1"/>
    <col min="3" max="3" width="7.28515625" customWidth="1"/>
    <col min="4" max="4" width="12.42578125" customWidth="1"/>
    <col min="5" max="5" width="11.5703125" style="19" customWidth="1"/>
    <col min="6" max="6" width="5.5703125" style="81" customWidth="1"/>
    <col min="7" max="7" width="11.5703125" bestFit="1" customWidth="1"/>
    <col min="8" max="8" width="11" style="37" customWidth="1"/>
    <col min="9" max="9" width="13.5703125" customWidth="1"/>
    <col min="10" max="10" width="21.28515625" customWidth="1"/>
    <col min="12" max="12" width="11.5703125" bestFit="1" customWidth="1"/>
    <col min="13" max="13" width="11.5703125" style="37" bestFit="1" customWidth="1"/>
  </cols>
  <sheetData>
    <row r="1" spans="1:13" x14ac:dyDescent="0.25">
      <c r="A1" s="131" t="s">
        <v>0</v>
      </c>
      <c r="B1" s="131"/>
      <c r="C1" s="132" t="s">
        <v>29</v>
      </c>
      <c r="D1" s="131"/>
      <c r="E1" s="133"/>
      <c r="F1" s="459" t="s">
        <v>22</v>
      </c>
      <c r="G1" s="459"/>
      <c r="H1" s="459"/>
      <c r="I1" s="131" t="s">
        <v>31</v>
      </c>
      <c r="J1" s="134"/>
      <c r="L1" s="238">
        <f>D65+D67-G66</f>
        <v>5154362</v>
      </c>
    </row>
    <row r="2" spans="1:13" x14ac:dyDescent="0.25">
      <c r="A2" s="131" t="s">
        <v>1</v>
      </c>
      <c r="B2" s="131"/>
      <c r="C2" s="132" t="s">
        <v>30</v>
      </c>
      <c r="D2" s="131"/>
      <c r="E2" s="133"/>
      <c r="F2" s="459" t="s">
        <v>21</v>
      </c>
      <c r="G2" s="459"/>
      <c r="H2" s="459"/>
      <c r="I2" s="135">
        <f>J95*-1</f>
        <v>-182</v>
      </c>
      <c r="J2" s="134"/>
    </row>
    <row r="3" spans="1:13" s="233" customFormat="1" x14ac:dyDescent="0.25">
      <c r="A3" s="131" t="s">
        <v>115</v>
      </c>
      <c r="B3" s="131"/>
      <c r="C3" s="132" t="s">
        <v>176</v>
      </c>
      <c r="D3" s="131"/>
      <c r="E3" s="133"/>
      <c r="F3" s="294"/>
      <c r="G3" s="294"/>
      <c r="H3" s="294"/>
      <c r="I3" s="135"/>
      <c r="J3" s="134"/>
      <c r="M3" s="219"/>
    </row>
    <row r="4" spans="1:13" x14ac:dyDescent="0.25">
      <c r="A4" s="134"/>
      <c r="B4" s="134"/>
      <c r="C4" s="134"/>
      <c r="D4" s="134"/>
      <c r="E4" s="136"/>
      <c r="F4" s="137"/>
      <c r="G4" s="134"/>
      <c r="H4" s="138"/>
      <c r="I4" s="134"/>
      <c r="J4" s="134"/>
    </row>
    <row r="5" spans="1:13" ht="19.5" x14ac:dyDescent="0.25">
      <c r="A5" s="460"/>
      <c r="B5" s="460"/>
      <c r="C5" s="460"/>
      <c r="D5" s="460"/>
      <c r="E5" s="460"/>
      <c r="F5" s="460"/>
      <c r="G5" s="460"/>
      <c r="H5" s="460"/>
      <c r="I5" s="460"/>
      <c r="J5" s="460"/>
    </row>
    <row r="6" spans="1:13" x14ac:dyDescent="0.25">
      <c r="A6" s="461" t="s">
        <v>2</v>
      </c>
      <c r="B6" s="462" t="s">
        <v>3</v>
      </c>
      <c r="C6" s="462"/>
      <c r="D6" s="462"/>
      <c r="E6" s="462"/>
      <c r="F6" s="462"/>
      <c r="G6" s="462"/>
      <c r="H6" s="463" t="s">
        <v>4</v>
      </c>
      <c r="I6" s="465" t="s">
        <v>5</v>
      </c>
      <c r="J6" s="466" t="s">
        <v>6</v>
      </c>
    </row>
    <row r="7" spans="1:13" x14ac:dyDescent="0.25">
      <c r="A7" s="461"/>
      <c r="B7" s="139" t="s">
        <v>7</v>
      </c>
      <c r="C7" s="140" t="s">
        <v>8</v>
      </c>
      <c r="D7" s="140" t="s">
        <v>9</v>
      </c>
      <c r="E7" s="139" t="s">
        <v>10</v>
      </c>
      <c r="F7" s="141" t="s">
        <v>8</v>
      </c>
      <c r="G7" s="140" t="s">
        <v>9</v>
      </c>
      <c r="H7" s="464"/>
      <c r="I7" s="465"/>
      <c r="J7" s="466"/>
    </row>
    <row r="8" spans="1:13" x14ac:dyDescent="0.25">
      <c r="A8" s="93">
        <v>42426</v>
      </c>
      <c r="B8" s="242">
        <v>160073403</v>
      </c>
      <c r="C8" s="87">
        <v>55</v>
      </c>
      <c r="D8" s="246">
        <v>5451600</v>
      </c>
      <c r="E8" s="242">
        <v>160020019</v>
      </c>
      <c r="F8" s="248">
        <v>3</v>
      </c>
      <c r="G8" s="246">
        <v>313163</v>
      </c>
      <c r="H8" s="245"/>
      <c r="I8" s="246">
        <v>2832530</v>
      </c>
      <c r="J8" s="246" t="s">
        <v>28</v>
      </c>
    </row>
    <row r="9" spans="1:13" x14ac:dyDescent="0.25">
      <c r="A9" s="93">
        <v>42433</v>
      </c>
      <c r="B9" s="242">
        <v>160074144</v>
      </c>
      <c r="C9" s="87">
        <v>100</v>
      </c>
      <c r="D9" s="246">
        <v>9812688</v>
      </c>
      <c r="E9" s="242">
        <v>160020136</v>
      </c>
      <c r="F9" s="248">
        <v>7</v>
      </c>
      <c r="G9" s="246">
        <v>780063</v>
      </c>
      <c r="H9" s="245"/>
      <c r="I9" s="246">
        <v>4000000</v>
      </c>
      <c r="J9" s="246" t="s">
        <v>105</v>
      </c>
    </row>
    <row r="10" spans="1:13" x14ac:dyDescent="0.25">
      <c r="A10" s="93">
        <v>42440</v>
      </c>
      <c r="B10" s="242">
        <v>160074904</v>
      </c>
      <c r="C10" s="87">
        <v>75</v>
      </c>
      <c r="D10" s="246">
        <v>7281313</v>
      </c>
      <c r="E10" s="242">
        <v>160020311</v>
      </c>
      <c r="F10" s="248">
        <v>11</v>
      </c>
      <c r="G10" s="246">
        <v>1105650</v>
      </c>
      <c r="H10" s="245"/>
      <c r="I10" s="246">
        <v>2000000</v>
      </c>
      <c r="J10" s="246" t="s">
        <v>105</v>
      </c>
    </row>
    <row r="11" spans="1:13" x14ac:dyDescent="0.25">
      <c r="A11" s="93">
        <v>42447</v>
      </c>
      <c r="B11" s="242">
        <v>160075726</v>
      </c>
      <c r="C11" s="87">
        <v>76</v>
      </c>
      <c r="D11" s="246">
        <v>7542763</v>
      </c>
      <c r="E11" s="242">
        <v>160020515</v>
      </c>
      <c r="F11" s="248">
        <v>19</v>
      </c>
      <c r="G11" s="246">
        <v>1811863</v>
      </c>
      <c r="H11" s="245"/>
      <c r="I11" s="246">
        <v>8000000</v>
      </c>
      <c r="J11" s="246" t="s">
        <v>83</v>
      </c>
    </row>
    <row r="12" spans="1:13" x14ac:dyDescent="0.25">
      <c r="A12" s="93">
        <v>42454</v>
      </c>
      <c r="B12" s="242">
        <v>160076483</v>
      </c>
      <c r="C12" s="87">
        <v>65</v>
      </c>
      <c r="D12" s="246">
        <v>6437725</v>
      </c>
      <c r="E12" s="242">
        <v>160020720</v>
      </c>
      <c r="F12" s="248">
        <v>9</v>
      </c>
      <c r="G12" s="246">
        <v>908688</v>
      </c>
      <c r="H12" s="245"/>
      <c r="I12" s="246">
        <v>10000000</v>
      </c>
      <c r="J12" s="246" t="s">
        <v>106</v>
      </c>
    </row>
    <row r="13" spans="1:13" x14ac:dyDescent="0.25">
      <c r="A13" s="93">
        <v>42454</v>
      </c>
      <c r="B13" s="242">
        <v>160076503</v>
      </c>
      <c r="C13" s="87">
        <v>1</v>
      </c>
      <c r="D13" s="246">
        <v>47425</v>
      </c>
      <c r="E13" s="242"/>
      <c r="F13" s="248"/>
      <c r="G13" s="246"/>
      <c r="H13" s="245"/>
      <c r="I13" s="246">
        <v>15000000</v>
      </c>
      <c r="J13" s="246" t="s">
        <v>54</v>
      </c>
    </row>
    <row r="14" spans="1:13" x14ac:dyDescent="0.25">
      <c r="A14" s="93">
        <v>42461</v>
      </c>
      <c r="B14" s="242">
        <v>160077234</v>
      </c>
      <c r="C14" s="87">
        <v>38</v>
      </c>
      <c r="D14" s="246">
        <v>3938725</v>
      </c>
      <c r="E14" s="242"/>
      <c r="F14" s="248"/>
      <c r="G14" s="246"/>
      <c r="H14" s="245"/>
      <c r="I14" s="246">
        <v>15000000</v>
      </c>
      <c r="J14" s="246" t="s">
        <v>17</v>
      </c>
    </row>
    <row r="15" spans="1:13" x14ac:dyDescent="0.25">
      <c r="A15" s="93">
        <v>42462</v>
      </c>
      <c r="B15" s="242">
        <v>160077304</v>
      </c>
      <c r="C15" s="87">
        <v>32</v>
      </c>
      <c r="D15" s="246">
        <v>3216238</v>
      </c>
      <c r="E15" s="242">
        <v>160020923</v>
      </c>
      <c r="F15" s="248">
        <v>7</v>
      </c>
      <c r="G15" s="246">
        <v>671213</v>
      </c>
      <c r="H15" s="245"/>
      <c r="I15" s="246"/>
      <c r="J15" s="246"/>
    </row>
    <row r="16" spans="1:13" x14ac:dyDescent="0.25">
      <c r="A16" s="93">
        <v>42471</v>
      </c>
      <c r="B16" s="242">
        <v>160078668</v>
      </c>
      <c r="C16" s="87">
        <v>65</v>
      </c>
      <c r="D16" s="246">
        <v>6496438</v>
      </c>
      <c r="E16" s="242">
        <v>160021286</v>
      </c>
      <c r="F16" s="248">
        <v>9</v>
      </c>
      <c r="G16" s="246">
        <v>915338</v>
      </c>
      <c r="H16" s="245"/>
      <c r="I16" s="246"/>
      <c r="J16" s="246"/>
    </row>
    <row r="17" spans="1:12" x14ac:dyDescent="0.25">
      <c r="A17" s="93">
        <v>42475</v>
      </c>
      <c r="B17" s="242">
        <v>160079145</v>
      </c>
      <c r="C17" s="87">
        <v>31</v>
      </c>
      <c r="D17" s="246">
        <v>3062763</v>
      </c>
      <c r="E17" s="242">
        <v>160021435</v>
      </c>
      <c r="F17" s="248">
        <v>10</v>
      </c>
      <c r="G17" s="246">
        <v>1098913</v>
      </c>
      <c r="H17" s="245"/>
      <c r="I17" s="246"/>
      <c r="J17" s="246"/>
    </row>
    <row r="18" spans="1:12" x14ac:dyDescent="0.25">
      <c r="A18" s="93">
        <v>42482</v>
      </c>
      <c r="B18" s="242">
        <v>160080034</v>
      </c>
      <c r="C18" s="87">
        <v>66</v>
      </c>
      <c r="D18" s="246">
        <v>6858688</v>
      </c>
      <c r="E18" s="242">
        <v>160021703</v>
      </c>
      <c r="F18" s="248">
        <v>5</v>
      </c>
      <c r="G18" s="246">
        <v>537950</v>
      </c>
      <c r="H18" s="245"/>
      <c r="I18" s="246"/>
      <c r="J18" s="246"/>
    </row>
    <row r="19" spans="1:12" x14ac:dyDescent="0.25">
      <c r="A19" s="93">
        <v>42489</v>
      </c>
      <c r="B19" s="242">
        <v>160080938</v>
      </c>
      <c r="C19" s="87">
        <v>86</v>
      </c>
      <c r="D19" s="246">
        <v>9519213</v>
      </c>
      <c r="E19" s="242">
        <v>160021947</v>
      </c>
      <c r="F19" s="248">
        <v>15</v>
      </c>
      <c r="G19" s="246">
        <v>1521713</v>
      </c>
      <c r="H19" s="245"/>
      <c r="I19" s="246"/>
      <c r="J19" s="246"/>
    </row>
    <row r="20" spans="1:12" x14ac:dyDescent="0.25">
      <c r="A20" s="93">
        <v>42496</v>
      </c>
      <c r="B20" s="242">
        <v>160081920</v>
      </c>
      <c r="C20" s="87">
        <v>54</v>
      </c>
      <c r="D20" s="246">
        <v>5500338</v>
      </c>
      <c r="E20" s="242">
        <v>160022202</v>
      </c>
      <c r="F20" s="247">
        <v>22</v>
      </c>
      <c r="G20" s="246">
        <v>2583613</v>
      </c>
      <c r="H20" s="245"/>
      <c r="I20" s="246">
        <v>3500000</v>
      </c>
      <c r="J20" s="246" t="s">
        <v>17</v>
      </c>
    </row>
    <row r="21" spans="1:12" x14ac:dyDescent="0.25">
      <c r="A21" s="93">
        <v>42503</v>
      </c>
      <c r="B21" s="242">
        <v>160082886</v>
      </c>
      <c r="C21" s="87">
        <v>70</v>
      </c>
      <c r="D21" s="246">
        <v>6979350</v>
      </c>
      <c r="E21" s="242">
        <v>160022454</v>
      </c>
      <c r="F21" s="247">
        <v>13</v>
      </c>
      <c r="G21" s="246">
        <v>1477000</v>
      </c>
      <c r="H21" s="245"/>
      <c r="I21" s="246">
        <v>2500000</v>
      </c>
      <c r="J21" s="246" t="s">
        <v>105</v>
      </c>
    </row>
    <row r="22" spans="1:12" x14ac:dyDescent="0.25">
      <c r="A22" s="93">
        <v>42510</v>
      </c>
      <c r="B22" s="242">
        <v>160083864</v>
      </c>
      <c r="C22" s="87">
        <v>37</v>
      </c>
      <c r="D22" s="246">
        <v>3936625</v>
      </c>
      <c r="E22" s="242">
        <v>160022764</v>
      </c>
      <c r="F22" s="247">
        <v>14</v>
      </c>
      <c r="G22" s="246">
        <v>1588125</v>
      </c>
      <c r="H22" s="245"/>
      <c r="I22" s="246"/>
      <c r="J22" s="246"/>
    </row>
    <row r="23" spans="1:12" x14ac:dyDescent="0.25">
      <c r="A23" s="93">
        <v>42517</v>
      </c>
      <c r="B23" s="242">
        <v>160084793</v>
      </c>
      <c r="C23" s="87">
        <v>47</v>
      </c>
      <c r="D23" s="246">
        <v>5033613</v>
      </c>
      <c r="E23" s="242">
        <v>160023058</v>
      </c>
      <c r="F23" s="247">
        <v>20</v>
      </c>
      <c r="G23" s="246">
        <v>1892888</v>
      </c>
      <c r="H23" s="245"/>
      <c r="I23" s="246">
        <v>5000000</v>
      </c>
      <c r="J23" s="246" t="s">
        <v>105</v>
      </c>
    </row>
    <row r="24" spans="1:12" x14ac:dyDescent="0.25">
      <c r="A24" s="93">
        <v>42524</v>
      </c>
      <c r="B24" s="242">
        <v>160085821</v>
      </c>
      <c r="C24" s="87">
        <v>70</v>
      </c>
      <c r="D24" s="246">
        <v>7809375</v>
      </c>
      <c r="E24" s="242">
        <v>160023320</v>
      </c>
      <c r="F24" s="247">
        <v>16</v>
      </c>
      <c r="G24" s="246">
        <v>1900763</v>
      </c>
      <c r="H24" s="245"/>
      <c r="I24" s="246"/>
      <c r="J24" s="246"/>
    </row>
    <row r="25" spans="1:12" x14ac:dyDescent="0.25">
      <c r="A25" s="93">
        <v>42531</v>
      </c>
      <c r="B25" s="242">
        <v>160086680</v>
      </c>
      <c r="C25" s="87">
        <v>45</v>
      </c>
      <c r="D25" s="246">
        <v>4593050</v>
      </c>
      <c r="E25" s="242">
        <v>160023621</v>
      </c>
      <c r="F25" s="247">
        <v>12</v>
      </c>
      <c r="G25" s="246">
        <v>1368588</v>
      </c>
      <c r="H25" s="245"/>
      <c r="I25" s="246"/>
      <c r="J25" s="246"/>
    </row>
    <row r="26" spans="1:12" x14ac:dyDescent="0.25">
      <c r="A26" s="93">
        <v>42538</v>
      </c>
      <c r="B26" s="242">
        <v>160088173</v>
      </c>
      <c r="C26" s="87">
        <v>64</v>
      </c>
      <c r="D26" s="246">
        <v>6646763</v>
      </c>
      <c r="E26" s="242">
        <v>160024092</v>
      </c>
      <c r="F26" s="247">
        <v>15</v>
      </c>
      <c r="G26" s="246">
        <v>1955713</v>
      </c>
      <c r="H26" s="245"/>
      <c r="I26" s="246">
        <v>5000000</v>
      </c>
      <c r="J26" s="246" t="s">
        <v>17</v>
      </c>
    </row>
    <row r="27" spans="1:12" x14ac:dyDescent="0.25">
      <c r="A27" s="93">
        <v>42546</v>
      </c>
      <c r="B27" s="242">
        <v>160089679</v>
      </c>
      <c r="C27" s="87">
        <v>40</v>
      </c>
      <c r="D27" s="246">
        <v>4001638</v>
      </c>
      <c r="E27" s="242">
        <v>160024385</v>
      </c>
      <c r="F27" s="247">
        <v>16</v>
      </c>
      <c r="G27" s="246">
        <v>1577363</v>
      </c>
      <c r="H27" s="245"/>
      <c r="I27" s="246">
        <v>4500000</v>
      </c>
      <c r="J27" s="246" t="s">
        <v>44</v>
      </c>
    </row>
    <row r="28" spans="1:12" x14ac:dyDescent="0.25">
      <c r="A28" s="93">
        <v>42550</v>
      </c>
      <c r="B28" s="242"/>
      <c r="C28" s="87"/>
      <c r="D28" s="246"/>
      <c r="E28" s="242">
        <v>160024713</v>
      </c>
      <c r="F28" s="247">
        <v>12</v>
      </c>
      <c r="G28" s="246">
        <v>1322038</v>
      </c>
      <c r="H28" s="245"/>
      <c r="I28" s="246">
        <v>2000000</v>
      </c>
      <c r="J28" s="246" t="s">
        <v>44</v>
      </c>
    </row>
    <row r="29" spans="1:12" x14ac:dyDescent="0.25">
      <c r="A29" s="93">
        <v>42568</v>
      </c>
      <c r="B29" s="242"/>
      <c r="C29" s="87"/>
      <c r="D29" s="246"/>
      <c r="E29" s="242"/>
      <c r="F29" s="247"/>
      <c r="G29" s="246"/>
      <c r="H29" s="245"/>
      <c r="I29" s="246">
        <v>9503156</v>
      </c>
      <c r="J29" s="246" t="s">
        <v>17</v>
      </c>
    </row>
    <row r="30" spans="1:12" x14ac:dyDescent="0.25">
      <c r="A30" s="93">
        <v>42573</v>
      </c>
      <c r="B30" s="242">
        <v>160091747</v>
      </c>
      <c r="C30" s="87">
        <v>4</v>
      </c>
      <c r="D30" s="246">
        <v>374763</v>
      </c>
      <c r="E30" s="242">
        <v>160024996</v>
      </c>
      <c r="F30" s="247">
        <v>2</v>
      </c>
      <c r="G30" s="246">
        <v>189263</v>
      </c>
      <c r="H30" s="245"/>
      <c r="I30" s="246">
        <v>1333763</v>
      </c>
      <c r="J30" s="246" t="s">
        <v>59</v>
      </c>
    </row>
    <row r="31" spans="1:12" x14ac:dyDescent="0.25">
      <c r="A31" s="93">
        <v>42580</v>
      </c>
      <c r="B31" s="242">
        <v>160092315</v>
      </c>
      <c r="C31" s="87">
        <v>12</v>
      </c>
      <c r="D31" s="246">
        <v>1148263</v>
      </c>
      <c r="E31" s="242"/>
      <c r="F31" s="247"/>
      <c r="G31" s="246"/>
      <c r="H31" s="245"/>
      <c r="I31" s="246"/>
      <c r="J31" s="246"/>
      <c r="L31" s="196"/>
    </row>
    <row r="32" spans="1:12" x14ac:dyDescent="0.25">
      <c r="A32" s="93">
        <v>42587</v>
      </c>
      <c r="B32" s="242">
        <v>160092926</v>
      </c>
      <c r="C32" s="87">
        <v>22</v>
      </c>
      <c r="D32" s="246">
        <v>2276313</v>
      </c>
      <c r="E32" s="242">
        <v>160025264</v>
      </c>
      <c r="F32" s="247">
        <v>1</v>
      </c>
      <c r="G32" s="246">
        <v>119963</v>
      </c>
      <c r="H32" s="245"/>
      <c r="I32" s="246"/>
      <c r="J32" s="246"/>
    </row>
    <row r="33" spans="1:12" x14ac:dyDescent="0.25">
      <c r="A33" s="93">
        <v>42594</v>
      </c>
      <c r="B33" s="242">
        <v>160093671</v>
      </c>
      <c r="C33" s="87">
        <v>32</v>
      </c>
      <c r="D33" s="246">
        <v>3090588</v>
      </c>
      <c r="E33" s="242">
        <v>160025448</v>
      </c>
      <c r="F33" s="247">
        <v>1</v>
      </c>
      <c r="G33" s="246">
        <v>165025</v>
      </c>
      <c r="H33" s="245"/>
      <c r="I33" s="246"/>
      <c r="J33" s="246"/>
      <c r="L33" s="18"/>
    </row>
    <row r="34" spans="1:12" x14ac:dyDescent="0.25">
      <c r="A34" s="93">
        <v>42601</v>
      </c>
      <c r="B34" s="242">
        <v>160094298</v>
      </c>
      <c r="C34" s="87">
        <v>22</v>
      </c>
      <c r="D34" s="246">
        <v>2270275</v>
      </c>
      <c r="E34" s="242"/>
      <c r="F34" s="247"/>
      <c r="G34" s="246"/>
      <c r="H34" s="245"/>
      <c r="I34" s="246"/>
      <c r="J34" s="246"/>
      <c r="L34" s="18"/>
    </row>
    <row r="35" spans="1:12" x14ac:dyDescent="0.25">
      <c r="A35" s="93">
        <v>42602</v>
      </c>
      <c r="B35" s="242"/>
      <c r="C35" s="87"/>
      <c r="D35" s="246"/>
      <c r="E35" s="242">
        <v>160025610</v>
      </c>
      <c r="F35" s="247">
        <v>7</v>
      </c>
      <c r="G35" s="246">
        <v>685213</v>
      </c>
      <c r="H35" s="245"/>
      <c r="I35" s="246">
        <v>1500000</v>
      </c>
      <c r="J35" s="246" t="s">
        <v>44</v>
      </c>
      <c r="L35" s="18"/>
    </row>
    <row r="36" spans="1:12" x14ac:dyDescent="0.25">
      <c r="A36" s="93">
        <v>42608</v>
      </c>
      <c r="B36" s="242">
        <v>160094995</v>
      </c>
      <c r="C36" s="87">
        <v>27</v>
      </c>
      <c r="D36" s="246">
        <v>2653700</v>
      </c>
      <c r="E36" s="242">
        <v>160025771</v>
      </c>
      <c r="F36" s="247">
        <v>2</v>
      </c>
      <c r="G36" s="246">
        <v>178500</v>
      </c>
      <c r="H36" s="245"/>
      <c r="I36" s="246">
        <v>3500000</v>
      </c>
      <c r="J36" s="246" t="s">
        <v>83</v>
      </c>
      <c r="L36" s="18"/>
    </row>
    <row r="37" spans="1:12" x14ac:dyDescent="0.25">
      <c r="A37" s="93">
        <v>42615</v>
      </c>
      <c r="B37" s="242">
        <v>160095692</v>
      </c>
      <c r="C37" s="87">
        <v>28</v>
      </c>
      <c r="D37" s="246">
        <v>3009125</v>
      </c>
      <c r="E37" s="242"/>
      <c r="F37" s="247"/>
      <c r="G37" s="246"/>
      <c r="H37" s="245"/>
      <c r="I37" s="246"/>
      <c r="J37" s="246"/>
    </row>
    <row r="38" spans="1:12" x14ac:dyDescent="0.25">
      <c r="A38" s="93">
        <v>42622</v>
      </c>
      <c r="B38" s="242">
        <v>160096505</v>
      </c>
      <c r="C38" s="87">
        <v>33</v>
      </c>
      <c r="D38" s="246">
        <v>3527038</v>
      </c>
      <c r="E38" s="242"/>
      <c r="F38" s="247"/>
      <c r="G38" s="246"/>
      <c r="H38" s="245"/>
      <c r="I38" s="246"/>
      <c r="J38" s="246"/>
    </row>
    <row r="39" spans="1:12" x14ac:dyDescent="0.25">
      <c r="A39" s="93">
        <v>42622</v>
      </c>
      <c r="B39" s="242">
        <v>160096560</v>
      </c>
      <c r="C39" s="87">
        <v>2</v>
      </c>
      <c r="D39" s="246">
        <v>156713</v>
      </c>
      <c r="E39" s="242">
        <v>160026142</v>
      </c>
      <c r="F39" s="247">
        <v>13</v>
      </c>
      <c r="G39" s="246">
        <v>1335513</v>
      </c>
      <c r="H39" s="245"/>
      <c r="I39" s="246"/>
      <c r="J39" s="246"/>
    </row>
    <row r="40" spans="1:12" x14ac:dyDescent="0.25">
      <c r="A40" s="93">
        <v>42629</v>
      </c>
      <c r="B40" s="242">
        <v>160097156</v>
      </c>
      <c r="C40" s="87">
        <v>33</v>
      </c>
      <c r="D40" s="246">
        <v>3586975</v>
      </c>
      <c r="E40" s="242"/>
      <c r="F40" s="247"/>
      <c r="G40" s="246"/>
      <c r="H40" s="245"/>
      <c r="I40" s="246"/>
      <c r="J40" s="246"/>
    </row>
    <row r="41" spans="1:12" x14ac:dyDescent="0.25">
      <c r="A41" s="93">
        <v>42630</v>
      </c>
      <c r="B41" s="242"/>
      <c r="C41" s="87"/>
      <c r="D41" s="246"/>
      <c r="E41" s="242">
        <v>160026338</v>
      </c>
      <c r="F41" s="247">
        <v>5</v>
      </c>
      <c r="G41" s="246">
        <v>473900</v>
      </c>
      <c r="H41" s="245"/>
      <c r="I41" s="246">
        <v>1800000</v>
      </c>
      <c r="J41" s="246" t="s">
        <v>44</v>
      </c>
    </row>
    <row r="42" spans="1:12" x14ac:dyDescent="0.25">
      <c r="A42" s="93">
        <v>42636</v>
      </c>
      <c r="B42" s="242">
        <v>160097818</v>
      </c>
      <c r="C42" s="87">
        <v>42</v>
      </c>
      <c r="D42" s="246">
        <v>4176988</v>
      </c>
      <c r="E42" s="242">
        <v>160026476</v>
      </c>
      <c r="F42" s="247">
        <v>11</v>
      </c>
      <c r="G42" s="246">
        <v>1173725</v>
      </c>
      <c r="H42" s="245"/>
      <c r="I42" s="246"/>
      <c r="J42" s="246"/>
    </row>
    <row r="43" spans="1:12" x14ac:dyDescent="0.25">
      <c r="A43" s="93">
        <v>42643</v>
      </c>
      <c r="B43" s="242">
        <v>160098563</v>
      </c>
      <c r="C43" s="87">
        <v>45</v>
      </c>
      <c r="D43" s="246">
        <v>4460925</v>
      </c>
      <c r="E43" s="242">
        <v>160026656</v>
      </c>
      <c r="F43" s="247">
        <v>17</v>
      </c>
      <c r="G43" s="246">
        <v>1813000</v>
      </c>
      <c r="H43" s="245"/>
      <c r="I43" s="246">
        <v>4000000</v>
      </c>
      <c r="J43" s="246" t="s">
        <v>83</v>
      </c>
    </row>
    <row r="44" spans="1:12" x14ac:dyDescent="0.25">
      <c r="A44" s="93">
        <v>42650</v>
      </c>
      <c r="B44" s="242">
        <v>160099337</v>
      </c>
      <c r="C44" s="87">
        <v>70</v>
      </c>
      <c r="D44" s="246">
        <v>6855538</v>
      </c>
      <c r="E44" s="242">
        <v>160026814</v>
      </c>
      <c r="F44" s="247">
        <v>12</v>
      </c>
      <c r="G44" s="246">
        <v>1187550</v>
      </c>
      <c r="H44" s="245"/>
      <c r="I44" s="246">
        <v>2000000</v>
      </c>
      <c r="J44" s="246" t="s">
        <v>82</v>
      </c>
    </row>
    <row r="45" spans="1:12" x14ac:dyDescent="0.25">
      <c r="A45" s="93">
        <v>42657</v>
      </c>
      <c r="B45" s="242">
        <v>160100155</v>
      </c>
      <c r="C45" s="87">
        <v>58</v>
      </c>
      <c r="D45" s="246">
        <v>6510000</v>
      </c>
      <c r="E45" s="242">
        <v>160026976</v>
      </c>
      <c r="F45" s="247">
        <v>4</v>
      </c>
      <c r="G45" s="246">
        <v>371000</v>
      </c>
      <c r="H45" s="245"/>
      <c r="I45" s="246">
        <v>3000000</v>
      </c>
      <c r="J45" s="246" t="s">
        <v>82</v>
      </c>
    </row>
    <row r="46" spans="1:12" x14ac:dyDescent="0.25">
      <c r="A46" s="93">
        <v>42664</v>
      </c>
      <c r="B46" s="242">
        <v>160100857</v>
      </c>
      <c r="C46" s="87">
        <v>49</v>
      </c>
      <c r="D46" s="246">
        <v>5217625</v>
      </c>
      <c r="E46" s="242"/>
      <c r="F46" s="247"/>
      <c r="G46" s="246"/>
      <c r="H46" s="245"/>
      <c r="I46" s="246"/>
      <c r="J46" s="246"/>
    </row>
    <row r="47" spans="1:12" x14ac:dyDescent="0.25">
      <c r="A47" s="93">
        <v>42665</v>
      </c>
      <c r="B47" s="242"/>
      <c r="C47" s="87"/>
      <c r="D47" s="246"/>
      <c r="E47" s="242">
        <v>160027166</v>
      </c>
      <c r="F47" s="247">
        <v>20</v>
      </c>
      <c r="G47" s="246">
        <v>2246163</v>
      </c>
      <c r="H47" s="245"/>
      <c r="I47" s="246">
        <v>5000000</v>
      </c>
      <c r="J47" s="246" t="s">
        <v>99</v>
      </c>
    </row>
    <row r="48" spans="1:12" x14ac:dyDescent="0.25">
      <c r="A48" s="93">
        <v>42672</v>
      </c>
      <c r="B48" s="242">
        <v>160101571</v>
      </c>
      <c r="C48" s="87">
        <v>43</v>
      </c>
      <c r="D48" s="246">
        <v>4063763</v>
      </c>
      <c r="E48" s="242"/>
      <c r="F48" s="247"/>
      <c r="G48" s="246"/>
      <c r="H48" s="245"/>
      <c r="I48" s="246">
        <v>2000000</v>
      </c>
      <c r="J48" s="246" t="s">
        <v>99</v>
      </c>
    </row>
    <row r="49" spans="1:13" s="233" customFormat="1" x14ac:dyDescent="0.25">
      <c r="A49" s="93">
        <v>42673</v>
      </c>
      <c r="B49" s="242"/>
      <c r="C49" s="87"/>
      <c r="D49" s="246"/>
      <c r="E49" s="242">
        <v>160027327</v>
      </c>
      <c r="F49" s="247">
        <v>11</v>
      </c>
      <c r="G49" s="246">
        <v>1169438</v>
      </c>
      <c r="H49" s="245"/>
      <c r="I49" s="246"/>
      <c r="J49" s="246"/>
      <c r="M49" s="219"/>
    </row>
    <row r="50" spans="1:13" s="233" customFormat="1" x14ac:dyDescent="0.25">
      <c r="A50" s="93">
        <v>42678</v>
      </c>
      <c r="B50" s="242">
        <v>160102205</v>
      </c>
      <c r="C50" s="87">
        <v>70</v>
      </c>
      <c r="D50" s="246">
        <v>7581963</v>
      </c>
      <c r="E50" s="242">
        <v>160027458</v>
      </c>
      <c r="F50" s="247">
        <v>18</v>
      </c>
      <c r="G50" s="246">
        <v>1964900</v>
      </c>
      <c r="H50" s="245"/>
      <c r="I50" s="246">
        <v>3000000</v>
      </c>
      <c r="J50" s="246" t="s">
        <v>101</v>
      </c>
      <c r="M50" s="219"/>
    </row>
    <row r="51" spans="1:13" s="233" customFormat="1" x14ac:dyDescent="0.25">
      <c r="A51" s="93">
        <v>42678</v>
      </c>
      <c r="B51" s="242">
        <v>160102266</v>
      </c>
      <c r="C51" s="87">
        <v>1</v>
      </c>
      <c r="D51" s="246">
        <v>65713</v>
      </c>
      <c r="E51" s="242"/>
      <c r="F51" s="247"/>
      <c r="G51" s="246"/>
      <c r="H51" s="245"/>
      <c r="I51" s="246"/>
      <c r="J51" s="246"/>
      <c r="M51" s="219"/>
    </row>
    <row r="52" spans="1:13" s="233" customFormat="1" x14ac:dyDescent="0.25">
      <c r="A52" s="93">
        <v>42685</v>
      </c>
      <c r="B52" s="242">
        <v>160103009</v>
      </c>
      <c r="C52" s="87">
        <v>38</v>
      </c>
      <c r="D52" s="246">
        <v>3823838</v>
      </c>
      <c r="E52" s="242"/>
      <c r="F52" s="247"/>
      <c r="G52" s="246"/>
      <c r="H52" s="245"/>
      <c r="I52" s="246">
        <v>5000000</v>
      </c>
      <c r="J52" s="246" t="s">
        <v>99</v>
      </c>
      <c r="M52" s="219"/>
    </row>
    <row r="53" spans="1:13" s="233" customFormat="1" x14ac:dyDescent="0.25">
      <c r="A53" s="93">
        <v>42686</v>
      </c>
      <c r="B53" s="242"/>
      <c r="C53" s="87"/>
      <c r="D53" s="246"/>
      <c r="E53" s="242">
        <v>160027661</v>
      </c>
      <c r="F53" s="247">
        <v>16</v>
      </c>
      <c r="G53" s="246">
        <v>1490775</v>
      </c>
      <c r="H53" s="245"/>
      <c r="I53" s="246"/>
      <c r="J53" s="246"/>
      <c r="M53" s="219"/>
    </row>
    <row r="54" spans="1:13" s="233" customFormat="1" x14ac:dyDescent="0.25">
      <c r="A54" s="93">
        <v>42691</v>
      </c>
      <c r="B54" s="242">
        <v>160103697</v>
      </c>
      <c r="C54" s="87">
        <v>51</v>
      </c>
      <c r="D54" s="246">
        <v>5011300</v>
      </c>
      <c r="E54" s="242"/>
      <c r="F54" s="247"/>
      <c r="G54" s="246"/>
      <c r="H54" s="245"/>
      <c r="I54" s="246">
        <v>1000000</v>
      </c>
      <c r="J54" s="246" t="s">
        <v>104</v>
      </c>
      <c r="M54" s="219"/>
    </row>
    <row r="55" spans="1:13" s="233" customFormat="1" x14ac:dyDescent="0.25">
      <c r="A55" s="93">
        <v>42692</v>
      </c>
      <c r="B55" s="242"/>
      <c r="C55" s="87"/>
      <c r="D55" s="246"/>
      <c r="E55" s="242">
        <v>160027820</v>
      </c>
      <c r="F55" s="247">
        <v>13</v>
      </c>
      <c r="G55" s="246">
        <v>1448038</v>
      </c>
      <c r="H55" s="245"/>
      <c r="I55" s="246">
        <v>3000000</v>
      </c>
      <c r="J55" s="246" t="s">
        <v>99</v>
      </c>
      <c r="M55" s="219"/>
    </row>
    <row r="56" spans="1:13" s="233" customFormat="1" x14ac:dyDescent="0.25">
      <c r="A56" s="93">
        <v>42699</v>
      </c>
      <c r="B56" s="242">
        <v>160104407</v>
      </c>
      <c r="C56" s="87">
        <v>50</v>
      </c>
      <c r="D56" s="246">
        <v>4872263</v>
      </c>
      <c r="E56" s="242">
        <v>160027988</v>
      </c>
      <c r="F56" s="247">
        <v>10</v>
      </c>
      <c r="G56" s="246">
        <v>1049300</v>
      </c>
      <c r="H56" s="245"/>
      <c r="I56" s="246">
        <v>4500000</v>
      </c>
      <c r="J56" s="246" t="s">
        <v>99</v>
      </c>
      <c r="M56" s="219"/>
    </row>
    <row r="57" spans="1:13" s="233" customFormat="1" x14ac:dyDescent="0.25">
      <c r="A57" s="93">
        <v>42707</v>
      </c>
      <c r="B57" s="242">
        <v>160105209</v>
      </c>
      <c r="C57" s="87">
        <v>42</v>
      </c>
      <c r="D57" s="246">
        <v>4068838</v>
      </c>
      <c r="E57" s="242">
        <v>160028273</v>
      </c>
      <c r="F57" s="247">
        <v>10</v>
      </c>
      <c r="G57" s="246">
        <v>999863</v>
      </c>
      <c r="H57" s="245"/>
      <c r="I57" s="246">
        <v>5000000</v>
      </c>
      <c r="J57" s="246" t="s">
        <v>99</v>
      </c>
      <c r="M57" s="219"/>
    </row>
    <row r="58" spans="1:13" s="233" customFormat="1" x14ac:dyDescent="0.25">
      <c r="A58" s="93">
        <v>42720</v>
      </c>
      <c r="B58" s="242">
        <v>160106575</v>
      </c>
      <c r="C58" s="87">
        <v>43</v>
      </c>
      <c r="D58" s="246">
        <v>4574763</v>
      </c>
      <c r="E58" s="242"/>
      <c r="F58" s="247"/>
      <c r="G58" s="246"/>
      <c r="H58" s="245"/>
      <c r="I58" s="246"/>
      <c r="J58" s="246"/>
      <c r="M58" s="219"/>
    </row>
    <row r="59" spans="1:13" s="233" customFormat="1" x14ac:dyDescent="0.25">
      <c r="A59" s="93">
        <v>42723</v>
      </c>
      <c r="B59" s="242"/>
      <c r="C59" s="87"/>
      <c r="D59" s="246"/>
      <c r="E59" s="242">
        <v>160028525</v>
      </c>
      <c r="F59" s="247">
        <v>7</v>
      </c>
      <c r="G59" s="246">
        <v>731763</v>
      </c>
      <c r="H59" s="245"/>
      <c r="I59" s="246">
        <v>5000000</v>
      </c>
      <c r="J59" s="246" t="s">
        <v>99</v>
      </c>
      <c r="M59" s="219"/>
    </row>
    <row r="60" spans="1:13" s="233" customFormat="1" x14ac:dyDescent="0.25">
      <c r="A60" s="93">
        <v>42727</v>
      </c>
      <c r="B60" s="242">
        <v>160107283</v>
      </c>
      <c r="C60" s="87">
        <v>37</v>
      </c>
      <c r="D60" s="246">
        <v>3304613</v>
      </c>
      <c r="E60" s="242">
        <v>160028641</v>
      </c>
      <c r="F60" s="247">
        <v>11</v>
      </c>
      <c r="G60" s="246">
        <v>1463350</v>
      </c>
      <c r="H60" s="245"/>
      <c r="I60" s="246">
        <v>5000000</v>
      </c>
      <c r="J60" s="246" t="s">
        <v>99</v>
      </c>
      <c r="M60" s="219"/>
    </row>
    <row r="61" spans="1:13" s="233" customFormat="1" x14ac:dyDescent="0.25">
      <c r="A61" s="93">
        <v>42772</v>
      </c>
      <c r="B61" s="242"/>
      <c r="C61" s="87"/>
      <c r="D61" s="246"/>
      <c r="E61" s="242">
        <v>170029503</v>
      </c>
      <c r="F61" s="247">
        <v>21</v>
      </c>
      <c r="G61" s="246">
        <v>2253300</v>
      </c>
      <c r="H61" s="245"/>
      <c r="I61" s="246"/>
      <c r="J61" s="246"/>
      <c r="M61" s="219"/>
    </row>
    <row r="62" spans="1:13" s="233" customFormat="1" x14ac:dyDescent="0.25">
      <c r="A62" s="93"/>
      <c r="B62" s="242"/>
      <c r="C62" s="87"/>
      <c r="D62" s="246"/>
      <c r="E62" s="242"/>
      <c r="F62" s="247"/>
      <c r="G62" s="246">
        <v>3309110</v>
      </c>
      <c r="H62" s="245"/>
      <c r="I62" s="246"/>
      <c r="J62" s="246" t="s">
        <v>148</v>
      </c>
      <c r="M62" s="219"/>
    </row>
    <row r="63" spans="1:13" s="233" customFormat="1" x14ac:dyDescent="0.25">
      <c r="A63" s="93"/>
      <c r="B63" s="242"/>
      <c r="C63" s="87"/>
      <c r="D63" s="246"/>
      <c r="E63" s="242"/>
      <c r="F63" s="247"/>
      <c r="G63" s="246"/>
      <c r="H63" s="245"/>
      <c r="I63" s="246">
        <v>5230000</v>
      </c>
      <c r="J63" s="246" t="s">
        <v>82</v>
      </c>
      <c r="M63" s="219"/>
    </row>
    <row r="64" spans="1:13" s="233" customFormat="1" x14ac:dyDescent="0.25">
      <c r="A64" s="93">
        <v>42832</v>
      </c>
      <c r="B64" s="242">
        <v>170120078</v>
      </c>
      <c r="C64" s="87">
        <v>10</v>
      </c>
      <c r="D64" s="246">
        <v>1045713</v>
      </c>
      <c r="E64" s="242"/>
      <c r="F64" s="247"/>
      <c r="G64" s="246"/>
      <c r="H64" s="245"/>
      <c r="I64" s="246">
        <v>1045713</v>
      </c>
      <c r="J64" s="246" t="s">
        <v>82</v>
      </c>
      <c r="M64" s="219"/>
    </row>
    <row r="65" spans="1:13" s="233" customFormat="1" x14ac:dyDescent="0.25">
      <c r="A65" s="93">
        <v>42839</v>
      </c>
      <c r="B65" s="242">
        <v>170121128</v>
      </c>
      <c r="C65" s="87">
        <v>9</v>
      </c>
      <c r="D65" s="246">
        <v>1000125</v>
      </c>
      <c r="E65" s="242"/>
      <c r="F65" s="247"/>
      <c r="G65" s="246"/>
      <c r="H65" s="245"/>
      <c r="I65" s="246"/>
      <c r="J65" s="246"/>
      <c r="M65" s="219"/>
    </row>
    <row r="66" spans="1:13" s="233" customFormat="1" x14ac:dyDescent="0.25">
      <c r="A66" s="93">
        <v>42846</v>
      </c>
      <c r="B66" s="242"/>
      <c r="C66" s="87"/>
      <c r="D66" s="246"/>
      <c r="E66" s="242">
        <v>170032539</v>
      </c>
      <c r="F66" s="247">
        <v>4</v>
      </c>
      <c r="G66" s="246">
        <v>424288</v>
      </c>
      <c r="H66" s="245"/>
      <c r="I66" s="246"/>
      <c r="J66" s="246"/>
      <c r="M66" s="219"/>
    </row>
    <row r="67" spans="1:13" s="233" customFormat="1" x14ac:dyDescent="0.25">
      <c r="A67" s="93">
        <v>42847</v>
      </c>
      <c r="B67" s="242">
        <v>170122214</v>
      </c>
      <c r="C67" s="87">
        <v>45</v>
      </c>
      <c r="D67" s="246">
        <v>4578525</v>
      </c>
      <c r="E67" s="242"/>
      <c r="F67" s="247"/>
      <c r="G67" s="246"/>
      <c r="H67" s="245"/>
      <c r="I67" s="246">
        <v>4274113</v>
      </c>
      <c r="J67" s="246" t="s">
        <v>98</v>
      </c>
      <c r="M67" s="219"/>
    </row>
    <row r="68" spans="1:13" s="233" customFormat="1" x14ac:dyDescent="0.25">
      <c r="A68" s="93">
        <v>42853</v>
      </c>
      <c r="B68" s="242">
        <v>170123066</v>
      </c>
      <c r="C68" s="87">
        <v>59</v>
      </c>
      <c r="D68" s="246">
        <v>5975725</v>
      </c>
      <c r="E68" s="242">
        <v>170032826</v>
      </c>
      <c r="F68" s="247">
        <v>8</v>
      </c>
      <c r="G68" s="246">
        <v>880250</v>
      </c>
      <c r="H68" s="245"/>
      <c r="I68" s="246">
        <v>4826325</v>
      </c>
      <c r="J68" s="246" t="s">
        <v>98</v>
      </c>
      <c r="M68" s="219"/>
    </row>
    <row r="69" spans="1:13" s="233" customFormat="1" x14ac:dyDescent="0.25">
      <c r="A69" s="93">
        <v>42860</v>
      </c>
      <c r="B69" s="242">
        <v>170124115</v>
      </c>
      <c r="C69" s="87">
        <v>54</v>
      </c>
      <c r="D69" s="246">
        <v>5775350</v>
      </c>
      <c r="E69" s="242">
        <v>170033156</v>
      </c>
      <c r="F69" s="247">
        <v>11</v>
      </c>
      <c r="G69" s="246">
        <v>1149400</v>
      </c>
      <c r="H69" s="245"/>
      <c r="I69" s="246"/>
      <c r="J69" s="246"/>
      <c r="M69" s="219"/>
    </row>
    <row r="70" spans="1:13" s="233" customFormat="1" x14ac:dyDescent="0.25">
      <c r="A70" s="93"/>
      <c r="B70" s="242"/>
      <c r="C70" s="87"/>
      <c r="D70" s="246"/>
      <c r="E70" s="242">
        <v>170033536</v>
      </c>
      <c r="F70" s="247">
        <v>9</v>
      </c>
      <c r="G70" s="246">
        <v>976413</v>
      </c>
      <c r="H70" s="245"/>
      <c r="I70" s="246">
        <v>4800000</v>
      </c>
      <c r="J70" s="246" t="s">
        <v>86</v>
      </c>
      <c r="M70" s="219"/>
    </row>
    <row r="71" spans="1:13" s="233" customFormat="1" x14ac:dyDescent="0.25">
      <c r="A71" s="93">
        <v>42867</v>
      </c>
      <c r="B71" s="242">
        <v>170125113</v>
      </c>
      <c r="C71" s="87">
        <v>61</v>
      </c>
      <c r="D71" s="246">
        <v>6121238</v>
      </c>
      <c r="E71" s="242"/>
      <c r="F71" s="247"/>
      <c r="G71" s="246"/>
      <c r="H71" s="245"/>
      <c r="I71" s="246"/>
      <c r="J71" s="246"/>
      <c r="M71" s="219"/>
    </row>
    <row r="72" spans="1:13" s="233" customFormat="1" x14ac:dyDescent="0.25">
      <c r="A72" s="93">
        <v>42876</v>
      </c>
      <c r="B72" s="242"/>
      <c r="C72" s="87"/>
      <c r="D72" s="246"/>
      <c r="E72" s="304">
        <v>170033967</v>
      </c>
      <c r="F72" s="247">
        <v>18</v>
      </c>
      <c r="G72" s="246">
        <v>1868825</v>
      </c>
      <c r="H72" s="245"/>
      <c r="I72" s="246">
        <v>4251000</v>
      </c>
      <c r="J72" s="246" t="s">
        <v>82</v>
      </c>
      <c r="M72" s="219"/>
    </row>
    <row r="73" spans="1:13" s="233" customFormat="1" x14ac:dyDescent="0.25">
      <c r="A73" s="93">
        <v>42876</v>
      </c>
      <c r="B73" s="242">
        <v>170126618</v>
      </c>
      <c r="C73" s="87">
        <v>63</v>
      </c>
      <c r="D73" s="246">
        <v>6490838</v>
      </c>
      <c r="E73" s="242"/>
      <c r="F73" s="247"/>
      <c r="G73" s="246"/>
      <c r="H73" s="245"/>
      <c r="I73" s="246">
        <v>2000000</v>
      </c>
      <c r="J73" s="246" t="s">
        <v>17</v>
      </c>
      <c r="M73" s="219"/>
    </row>
    <row r="74" spans="1:13" s="233" customFormat="1" x14ac:dyDescent="0.25">
      <c r="A74" s="93">
        <v>42885</v>
      </c>
      <c r="B74" s="242">
        <v>170127963</v>
      </c>
      <c r="C74" s="87">
        <v>39</v>
      </c>
      <c r="D74" s="246">
        <v>3684538</v>
      </c>
      <c r="E74" s="242">
        <v>170034342</v>
      </c>
      <c r="F74" s="247">
        <v>17</v>
      </c>
      <c r="G74" s="246">
        <v>1749563</v>
      </c>
      <c r="H74" s="245"/>
      <c r="I74" s="246">
        <v>2741000</v>
      </c>
      <c r="J74" s="246" t="s">
        <v>82</v>
      </c>
      <c r="M74" s="219"/>
    </row>
    <row r="75" spans="1:13" s="233" customFormat="1" x14ac:dyDescent="0.25">
      <c r="A75" s="93"/>
      <c r="B75" s="242"/>
      <c r="C75" s="87"/>
      <c r="D75" s="246"/>
      <c r="E75" s="242"/>
      <c r="F75" s="247"/>
      <c r="G75" s="246"/>
      <c r="H75" s="245"/>
      <c r="I75" s="246">
        <v>1500000</v>
      </c>
      <c r="J75" s="246" t="s">
        <v>82</v>
      </c>
      <c r="M75" s="219"/>
    </row>
    <row r="76" spans="1:13" s="233" customFormat="1" x14ac:dyDescent="0.25">
      <c r="A76" s="93">
        <v>42889</v>
      </c>
      <c r="B76" s="242"/>
      <c r="C76" s="87"/>
      <c r="D76" s="246"/>
      <c r="E76" s="242">
        <v>170034535</v>
      </c>
      <c r="F76" s="247">
        <v>16</v>
      </c>
      <c r="G76" s="246">
        <v>1521538</v>
      </c>
      <c r="H76" s="245"/>
      <c r="I76" s="246">
        <v>2163000</v>
      </c>
      <c r="J76" s="246" t="s">
        <v>98</v>
      </c>
      <c r="M76" s="219"/>
    </row>
    <row r="77" spans="1:13" s="233" customFormat="1" x14ac:dyDescent="0.25">
      <c r="A77" s="93">
        <v>42889</v>
      </c>
      <c r="B77" s="242">
        <v>170128623</v>
      </c>
      <c r="C77" s="87">
        <v>46</v>
      </c>
      <c r="D77" s="246">
        <v>4847763</v>
      </c>
      <c r="E77" s="242"/>
      <c r="F77" s="247"/>
      <c r="G77" s="246"/>
      <c r="H77" s="245"/>
      <c r="I77" s="246">
        <v>505000</v>
      </c>
      <c r="J77" s="246" t="s">
        <v>82</v>
      </c>
      <c r="M77" s="219"/>
    </row>
    <row r="78" spans="1:13" s="233" customFormat="1" x14ac:dyDescent="0.25">
      <c r="A78" s="93">
        <v>42897</v>
      </c>
      <c r="B78" s="242">
        <v>170130393</v>
      </c>
      <c r="C78" s="87">
        <v>38</v>
      </c>
      <c r="D78" s="246">
        <v>3990088</v>
      </c>
      <c r="E78" s="242">
        <v>170035030</v>
      </c>
      <c r="F78" s="247">
        <v>9</v>
      </c>
      <c r="G78" s="246">
        <v>1057000</v>
      </c>
      <c r="H78" s="245"/>
      <c r="I78" s="246">
        <v>3800000</v>
      </c>
      <c r="J78" s="246" t="s">
        <v>82</v>
      </c>
      <c r="M78" s="219"/>
    </row>
    <row r="79" spans="1:13" s="233" customFormat="1" x14ac:dyDescent="0.25">
      <c r="A79" s="93">
        <v>42903</v>
      </c>
      <c r="B79" s="242"/>
      <c r="C79" s="87"/>
      <c r="D79" s="246"/>
      <c r="E79" s="242">
        <v>170035423</v>
      </c>
      <c r="F79" s="247">
        <v>8</v>
      </c>
      <c r="G79" s="246">
        <v>909125</v>
      </c>
      <c r="H79" s="245"/>
      <c r="I79" s="246">
        <v>1067000</v>
      </c>
      <c r="J79" s="246" t="s">
        <v>17</v>
      </c>
      <c r="M79" s="219"/>
    </row>
    <row r="80" spans="1:13" s="233" customFormat="1" x14ac:dyDescent="0.25">
      <c r="A80" s="142"/>
      <c r="B80" s="99"/>
      <c r="C80" s="143"/>
      <c r="D80" s="34"/>
      <c r="E80" s="99"/>
      <c r="F80" s="100"/>
      <c r="G80" s="34"/>
      <c r="H80" s="102"/>
      <c r="I80" s="34"/>
      <c r="J80" s="34"/>
      <c r="M80" s="219"/>
    </row>
    <row r="81" spans="1:13" s="233" customFormat="1" x14ac:dyDescent="0.25">
      <c r="A81" s="142"/>
      <c r="B81" s="99"/>
      <c r="C81" s="143"/>
      <c r="D81" s="34"/>
      <c r="E81" s="99"/>
      <c r="F81" s="100"/>
      <c r="G81" s="34"/>
      <c r="H81" s="102"/>
      <c r="I81" s="34"/>
      <c r="J81" s="34"/>
      <c r="M81" s="219"/>
    </row>
    <row r="82" spans="1:13" s="233" customFormat="1" x14ac:dyDescent="0.25">
      <c r="A82" s="142"/>
      <c r="B82" s="99"/>
      <c r="C82" s="143"/>
      <c r="D82" s="34"/>
      <c r="E82" s="99"/>
      <c r="F82" s="100"/>
      <c r="G82" s="34"/>
      <c r="H82" s="102"/>
      <c r="I82" s="34"/>
      <c r="J82" s="34"/>
      <c r="M82" s="219"/>
    </row>
    <row r="83" spans="1:13" s="233" customFormat="1" x14ac:dyDescent="0.25">
      <c r="A83" s="142"/>
      <c r="B83" s="99"/>
      <c r="C83" s="143"/>
      <c r="D83" s="34"/>
      <c r="E83" s="99"/>
      <c r="F83" s="100"/>
      <c r="G83" s="34"/>
      <c r="H83" s="102"/>
      <c r="I83" s="34"/>
      <c r="J83" s="34"/>
      <c r="M83" s="219"/>
    </row>
    <row r="84" spans="1:13" s="233" customFormat="1" x14ac:dyDescent="0.25">
      <c r="A84" s="142"/>
      <c r="B84" s="99"/>
      <c r="C84" s="143"/>
      <c r="D84" s="34"/>
      <c r="E84" s="99"/>
      <c r="F84" s="100"/>
      <c r="G84" s="34"/>
      <c r="H84" s="102"/>
      <c r="I84" s="34"/>
      <c r="J84" s="34"/>
      <c r="M84" s="219"/>
    </row>
    <row r="85" spans="1:13" s="233" customFormat="1" x14ac:dyDescent="0.25">
      <c r="A85" s="142"/>
      <c r="B85" s="99"/>
      <c r="C85" s="143"/>
      <c r="D85" s="34"/>
      <c r="E85" s="99"/>
      <c r="F85" s="100"/>
      <c r="G85" s="34"/>
      <c r="H85" s="102"/>
      <c r="I85" s="34"/>
      <c r="J85" s="34"/>
      <c r="M85" s="219"/>
    </row>
    <row r="86" spans="1:13" x14ac:dyDescent="0.25">
      <c r="A86" s="142"/>
      <c r="B86" s="99"/>
      <c r="C86" s="143"/>
      <c r="D86" s="34"/>
      <c r="E86" s="99"/>
      <c r="F86" s="100"/>
      <c r="G86" s="34"/>
      <c r="H86" s="102"/>
      <c r="I86" s="34"/>
      <c r="J86" s="34"/>
    </row>
    <row r="87" spans="1:13" x14ac:dyDescent="0.25">
      <c r="A87" s="98"/>
      <c r="B87" s="144" t="s">
        <v>11</v>
      </c>
      <c r="C87" s="295">
        <f>SUM(C8:C86)</f>
        <v>2395</v>
      </c>
      <c r="D87" s="145">
        <f>SUM(D8:D86)</f>
        <v>244358117</v>
      </c>
      <c r="E87" s="144" t="s">
        <v>11</v>
      </c>
      <c r="F87" s="146">
        <f>SUM(F8:F36)</f>
        <v>248</v>
      </c>
      <c r="G87" s="145">
        <f>SUM(G8:G36)</f>
        <v>26668609</v>
      </c>
      <c r="H87" s="100">
        <f>SUM(H8:H35)</f>
        <v>0</v>
      </c>
      <c r="I87" s="145">
        <f>SUM(I8:I86)</f>
        <v>182672600</v>
      </c>
      <c r="J87" s="147"/>
    </row>
    <row r="88" spans="1:13" x14ac:dyDescent="0.25">
      <c r="A88" s="98"/>
      <c r="B88" s="144"/>
      <c r="C88" s="295"/>
      <c r="D88" s="145"/>
      <c r="E88" s="144"/>
      <c r="F88" s="146"/>
      <c r="G88" s="145"/>
      <c r="H88" s="100"/>
      <c r="I88" s="147"/>
      <c r="J88" s="147"/>
    </row>
    <row r="89" spans="1:13" x14ac:dyDescent="0.25">
      <c r="A89" s="148"/>
      <c r="B89" s="149"/>
      <c r="C89" s="143"/>
      <c r="D89" s="34"/>
      <c r="E89" s="144"/>
      <c r="F89" s="100"/>
      <c r="G89" s="458" t="s">
        <v>12</v>
      </c>
      <c r="H89" s="458"/>
      <c r="I89" s="34"/>
      <c r="J89" s="150">
        <f>SUM(D8:D86)</f>
        <v>244358117</v>
      </c>
    </row>
    <row r="90" spans="1:13" x14ac:dyDescent="0.25">
      <c r="A90" s="98"/>
      <c r="B90" s="99"/>
      <c r="C90" s="143"/>
      <c r="D90" s="34"/>
      <c r="E90" s="99"/>
      <c r="F90" s="100"/>
      <c r="G90" s="458" t="s">
        <v>13</v>
      </c>
      <c r="H90" s="458"/>
      <c r="I90" s="101"/>
      <c r="J90" s="150">
        <f>SUM(G8:G86)</f>
        <v>61685699</v>
      </c>
    </row>
    <row r="91" spans="1:13" x14ac:dyDescent="0.25">
      <c r="A91" s="151"/>
      <c r="B91" s="101"/>
      <c r="C91" s="143"/>
      <c r="D91" s="34"/>
      <c r="E91" s="99"/>
      <c r="F91" s="100"/>
      <c r="G91" s="458" t="s">
        <v>14</v>
      </c>
      <c r="H91" s="458"/>
      <c r="I91" s="152"/>
      <c r="J91" s="152">
        <f>J89-J90</f>
        <v>182672418</v>
      </c>
    </row>
    <row r="92" spans="1:13" x14ac:dyDescent="0.25">
      <c r="A92" s="98"/>
      <c r="B92" s="153"/>
      <c r="C92" s="143"/>
      <c r="D92" s="143"/>
      <c r="E92" s="99"/>
      <c r="F92" s="100"/>
      <c r="G92" s="458" t="s">
        <v>15</v>
      </c>
      <c r="H92" s="458"/>
      <c r="I92" s="101"/>
      <c r="J92" s="150">
        <f>SUM(H8:H86)</f>
        <v>0</v>
      </c>
    </row>
    <row r="93" spans="1:13" x14ac:dyDescent="0.25">
      <c r="A93" s="98"/>
      <c r="B93" s="153"/>
      <c r="C93" s="143"/>
      <c r="D93" s="143"/>
      <c r="E93" s="99"/>
      <c r="F93" s="100"/>
      <c r="G93" s="458" t="s">
        <v>16</v>
      </c>
      <c r="H93" s="458"/>
      <c r="I93" s="101"/>
      <c r="J93" s="150">
        <f>J91+J92</f>
        <v>182672418</v>
      </c>
    </row>
    <row r="94" spans="1:13" x14ac:dyDescent="0.25">
      <c r="A94" s="98"/>
      <c r="B94" s="153"/>
      <c r="C94" s="143"/>
      <c r="D94" s="143"/>
      <c r="E94" s="99"/>
      <c r="F94" s="100"/>
      <c r="G94" s="458" t="s">
        <v>5</v>
      </c>
      <c r="H94" s="458"/>
      <c r="I94" s="101"/>
      <c r="J94" s="150">
        <f>SUM(I8:I86)</f>
        <v>182672600</v>
      </c>
    </row>
    <row r="95" spans="1:13" x14ac:dyDescent="0.25">
      <c r="A95" s="98"/>
      <c r="B95" s="153"/>
      <c r="C95" s="143"/>
      <c r="D95" s="143"/>
      <c r="E95" s="99"/>
      <c r="F95" s="100"/>
      <c r="G95" s="458" t="s">
        <v>32</v>
      </c>
      <c r="H95" s="458"/>
      <c r="I95" s="99" t="str">
        <f>IF(J95&gt;0,"SALDO",IF(J95&lt;0,"PIUTANG",IF(J95=0,"LUNAS")))</f>
        <v>SALDO</v>
      </c>
      <c r="J95" s="150">
        <f>J94-J93</f>
        <v>182</v>
      </c>
    </row>
  </sheetData>
  <mergeCells count="15">
    <mergeCell ref="G93:H93"/>
    <mergeCell ref="G95:H95"/>
    <mergeCell ref="F1:H1"/>
    <mergeCell ref="F2:H2"/>
    <mergeCell ref="G89:H89"/>
    <mergeCell ref="G90:H90"/>
    <mergeCell ref="G91:H91"/>
    <mergeCell ref="G92:H92"/>
    <mergeCell ref="G94:H94"/>
    <mergeCell ref="A5:J5"/>
    <mergeCell ref="A6:A7"/>
    <mergeCell ref="B6:G6"/>
    <mergeCell ref="H6:H7"/>
    <mergeCell ref="I6:I7"/>
    <mergeCell ref="J6:J7"/>
  </mergeCells>
  <pageMargins left="1.22" right="0.12" top="0.28000000000000003" bottom="0.75" header="0.3" footer="0.3"/>
  <pageSetup scale="63" orientation="portrait" horizontalDpi="120" verticalDpi="72" r:id="rId1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/>
  <dimension ref="A1:O127"/>
  <sheetViews>
    <sheetView zoomScaleNormal="100" workbookViewId="0">
      <pane ySplit="6" topLeftCell="A76" activePane="bottomLeft" state="frozen"/>
      <selection pane="bottomLeft" activeCell="G118" sqref="G118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7" style="222" customWidth="1"/>
    <col min="4" max="4" width="11.28515625" customWidth="1"/>
    <col min="5" max="5" width="10.28515625" customWidth="1"/>
    <col min="6" max="6" width="4.5703125" style="167" bestFit="1" customWidth="1"/>
    <col min="7" max="7" width="13.140625" customWidth="1"/>
    <col min="8" max="8" width="11.7109375" style="219" customWidth="1"/>
    <col min="9" max="9" width="15.28515625" style="37" customWidth="1"/>
    <col min="10" max="10" width="18.42578125" customWidth="1"/>
    <col min="12" max="12" width="11.7109375" style="219" bestFit="1" customWidth="1"/>
    <col min="13" max="13" width="12.28515625" style="219" bestFit="1" customWidth="1"/>
    <col min="14" max="14" width="12.28515625" bestFit="1" customWidth="1"/>
    <col min="15" max="15" width="9.7109375" bestFit="1" customWidth="1"/>
  </cols>
  <sheetData>
    <row r="1" spans="1:15" x14ac:dyDescent="0.25">
      <c r="A1" s="20" t="s">
        <v>0</v>
      </c>
      <c r="B1" s="20"/>
      <c r="C1" s="221" t="s">
        <v>163</v>
      </c>
      <c r="D1" s="20"/>
      <c r="E1" s="20"/>
      <c r="F1" s="405" t="s">
        <v>22</v>
      </c>
      <c r="G1" s="405"/>
      <c r="H1" s="405"/>
      <c r="I1" s="38"/>
      <c r="J1" s="20"/>
    </row>
    <row r="2" spans="1:15" x14ac:dyDescent="0.25">
      <c r="A2" s="20" t="s">
        <v>1</v>
      </c>
      <c r="B2" s="20"/>
      <c r="C2" s="221" t="s">
        <v>19</v>
      </c>
      <c r="D2" s="20"/>
      <c r="E2" s="20"/>
      <c r="F2" s="405" t="s">
        <v>21</v>
      </c>
      <c r="G2" s="405"/>
      <c r="H2" s="405"/>
      <c r="I2" s="38">
        <f>J127*-1</f>
        <v>-31623270</v>
      </c>
      <c r="J2" s="20"/>
    </row>
    <row r="3" spans="1:15" x14ac:dyDescent="0.25">
      <c r="N3" s="219"/>
      <c r="O3" s="219"/>
    </row>
    <row r="4" spans="1:15" ht="19.5" x14ac:dyDescent="0.25">
      <c r="A4" s="439"/>
      <c r="B4" s="439"/>
      <c r="C4" s="439"/>
      <c r="D4" s="439"/>
      <c r="E4" s="439"/>
      <c r="F4" s="439"/>
      <c r="G4" s="439"/>
      <c r="H4" s="439"/>
      <c r="I4" s="439"/>
      <c r="J4" s="440"/>
    </row>
    <row r="5" spans="1:15" x14ac:dyDescent="0.25">
      <c r="A5" s="441" t="s">
        <v>2</v>
      </c>
      <c r="B5" s="443" t="s">
        <v>3</v>
      </c>
      <c r="C5" s="444"/>
      <c r="D5" s="444"/>
      <c r="E5" s="444"/>
      <c r="F5" s="444"/>
      <c r="G5" s="445"/>
      <c r="H5" s="446" t="s">
        <v>4</v>
      </c>
      <c r="I5" s="448" t="s">
        <v>5</v>
      </c>
      <c r="J5" s="420" t="s">
        <v>6</v>
      </c>
    </row>
    <row r="6" spans="1:15" x14ac:dyDescent="0.25">
      <c r="A6" s="442"/>
      <c r="B6" s="165" t="s">
        <v>7</v>
      </c>
      <c r="C6" s="303" t="s">
        <v>8</v>
      </c>
      <c r="D6" s="166" t="s">
        <v>9</v>
      </c>
      <c r="E6" s="165" t="s">
        <v>10</v>
      </c>
      <c r="F6" s="165" t="s">
        <v>8</v>
      </c>
      <c r="G6" s="166" t="s">
        <v>9</v>
      </c>
      <c r="H6" s="447"/>
      <c r="I6" s="449"/>
      <c r="J6" s="421"/>
    </row>
    <row r="7" spans="1:15" x14ac:dyDescent="0.25">
      <c r="A7" s="241">
        <v>42796</v>
      </c>
      <c r="B7" s="89">
        <v>170114600</v>
      </c>
      <c r="C7" s="91">
        <v>11</v>
      </c>
      <c r="D7" s="90">
        <v>1136625</v>
      </c>
      <c r="E7" s="242"/>
      <c r="F7" s="242"/>
      <c r="G7" s="243"/>
      <c r="H7" s="245">
        <v>108000</v>
      </c>
      <c r="I7" s="245"/>
      <c r="J7" s="246"/>
    </row>
    <row r="8" spans="1:15" x14ac:dyDescent="0.25">
      <c r="A8" s="241">
        <v>42797</v>
      </c>
      <c r="B8" s="89">
        <v>170114763</v>
      </c>
      <c r="C8" s="91">
        <v>10</v>
      </c>
      <c r="D8" s="90">
        <v>1187813</v>
      </c>
      <c r="E8" s="242"/>
      <c r="F8" s="244"/>
      <c r="G8" s="246"/>
      <c r="H8" s="245">
        <v>162000</v>
      </c>
      <c r="I8" s="245"/>
      <c r="J8" s="246"/>
    </row>
    <row r="9" spans="1:15" x14ac:dyDescent="0.25">
      <c r="A9" s="241">
        <v>42798</v>
      </c>
      <c r="B9" s="89">
        <v>170114934</v>
      </c>
      <c r="C9" s="91">
        <v>19</v>
      </c>
      <c r="D9" s="90">
        <v>1758838</v>
      </c>
      <c r="E9" s="242"/>
      <c r="F9" s="244"/>
      <c r="G9" s="246"/>
      <c r="H9" s="245">
        <v>234000</v>
      </c>
      <c r="I9" s="245"/>
      <c r="J9" s="246"/>
    </row>
    <row r="10" spans="1:15" x14ac:dyDescent="0.25">
      <c r="A10" s="241">
        <v>42800</v>
      </c>
      <c r="B10" s="242">
        <v>170115246</v>
      </c>
      <c r="C10" s="248">
        <v>10</v>
      </c>
      <c r="D10" s="246">
        <v>842975</v>
      </c>
      <c r="E10" s="242"/>
      <c r="F10" s="242"/>
      <c r="G10" s="243"/>
      <c r="H10" s="245">
        <v>144000</v>
      </c>
      <c r="I10" s="245"/>
      <c r="J10" s="246"/>
    </row>
    <row r="11" spans="1:15" x14ac:dyDescent="0.25">
      <c r="A11" s="241">
        <v>42802</v>
      </c>
      <c r="B11" s="242">
        <v>170115524</v>
      </c>
      <c r="C11" s="248">
        <v>16</v>
      </c>
      <c r="D11" s="246">
        <v>1866288</v>
      </c>
      <c r="E11" s="242"/>
      <c r="F11" s="86"/>
      <c r="G11" s="243"/>
      <c r="H11" s="245">
        <v>234000</v>
      </c>
      <c r="I11" s="245"/>
      <c r="J11" s="246"/>
    </row>
    <row r="12" spans="1:15" x14ac:dyDescent="0.25">
      <c r="A12" s="241">
        <v>42805</v>
      </c>
      <c r="B12" s="242">
        <v>170115880</v>
      </c>
      <c r="C12" s="248">
        <v>21</v>
      </c>
      <c r="D12" s="246">
        <v>2299850</v>
      </c>
      <c r="E12" s="242"/>
      <c r="F12" s="86"/>
      <c r="G12" s="243"/>
      <c r="H12" s="245">
        <v>360000</v>
      </c>
      <c r="I12" s="245"/>
      <c r="J12" s="246"/>
    </row>
    <row r="13" spans="1:15" x14ac:dyDescent="0.25">
      <c r="A13" s="241">
        <v>42807</v>
      </c>
      <c r="B13" s="242">
        <v>170116326</v>
      </c>
      <c r="C13" s="248">
        <v>26</v>
      </c>
      <c r="D13" s="246">
        <v>2716175</v>
      </c>
      <c r="E13" s="242"/>
      <c r="F13" s="86"/>
      <c r="G13" s="246"/>
      <c r="H13" s="245">
        <v>270000</v>
      </c>
      <c r="I13" s="245"/>
      <c r="J13" s="246"/>
    </row>
    <row r="14" spans="1:15" x14ac:dyDescent="0.25">
      <c r="A14" s="241">
        <v>42808</v>
      </c>
      <c r="B14" s="242">
        <v>170116435</v>
      </c>
      <c r="C14" s="248">
        <v>23</v>
      </c>
      <c r="D14" s="246">
        <v>2534438</v>
      </c>
      <c r="E14" s="242"/>
      <c r="F14" s="86"/>
      <c r="G14" s="246"/>
      <c r="H14" s="245">
        <v>342000</v>
      </c>
      <c r="I14" s="245"/>
      <c r="J14" s="246"/>
    </row>
    <row r="15" spans="1:15" x14ac:dyDescent="0.25">
      <c r="A15" s="241">
        <v>42809</v>
      </c>
      <c r="B15" s="242">
        <v>170116617</v>
      </c>
      <c r="C15" s="248">
        <v>10</v>
      </c>
      <c r="D15" s="246">
        <v>1079225</v>
      </c>
      <c r="E15" s="242"/>
      <c r="F15" s="86"/>
      <c r="G15" s="246"/>
      <c r="H15" s="245">
        <v>162000</v>
      </c>
      <c r="I15" s="245"/>
      <c r="J15" s="246"/>
    </row>
    <row r="16" spans="1:15" x14ac:dyDescent="0.25">
      <c r="A16" s="241">
        <v>42810</v>
      </c>
      <c r="B16" s="242">
        <v>170116753</v>
      </c>
      <c r="C16" s="248">
        <v>17</v>
      </c>
      <c r="D16" s="246">
        <v>1959213</v>
      </c>
      <c r="E16" s="242"/>
      <c r="F16" s="86"/>
      <c r="G16" s="246"/>
      <c r="H16" s="245">
        <v>252000</v>
      </c>
      <c r="I16" s="245"/>
      <c r="J16" s="246"/>
    </row>
    <row r="17" spans="1:13" x14ac:dyDescent="0.25">
      <c r="A17" s="241">
        <v>42811</v>
      </c>
      <c r="B17" s="242">
        <v>170116906</v>
      </c>
      <c r="C17" s="248">
        <v>25</v>
      </c>
      <c r="D17" s="246">
        <v>2547388</v>
      </c>
      <c r="E17" s="242"/>
      <c r="F17" s="86"/>
      <c r="G17" s="246"/>
      <c r="H17" s="245">
        <v>342000</v>
      </c>
      <c r="I17" s="245"/>
      <c r="J17" s="246"/>
    </row>
    <row r="18" spans="1:13" x14ac:dyDescent="0.25">
      <c r="A18" s="241">
        <v>42812</v>
      </c>
      <c r="B18" s="242">
        <v>170117057</v>
      </c>
      <c r="C18" s="248">
        <v>19</v>
      </c>
      <c r="D18" s="246">
        <v>2112688</v>
      </c>
      <c r="E18" s="242"/>
      <c r="F18" s="86"/>
      <c r="G18" s="246"/>
      <c r="H18" s="245">
        <v>270000</v>
      </c>
      <c r="I18" s="245"/>
      <c r="J18" s="246"/>
    </row>
    <row r="19" spans="1:13" x14ac:dyDescent="0.25">
      <c r="A19" s="241">
        <v>42814</v>
      </c>
      <c r="B19" s="242">
        <v>170117253</v>
      </c>
      <c r="C19" s="248">
        <v>1</v>
      </c>
      <c r="D19" s="246">
        <v>86975</v>
      </c>
      <c r="E19" s="242">
        <v>170031154</v>
      </c>
      <c r="F19" s="86">
        <v>2</v>
      </c>
      <c r="G19" s="246">
        <v>179900</v>
      </c>
      <c r="H19" s="245"/>
      <c r="I19" s="245"/>
      <c r="J19" s="246"/>
    </row>
    <row r="20" spans="1:13" x14ac:dyDescent="0.25">
      <c r="A20" s="241">
        <v>42814</v>
      </c>
      <c r="B20" s="242">
        <v>170117345</v>
      </c>
      <c r="C20" s="248">
        <v>18</v>
      </c>
      <c r="D20" s="246">
        <v>1866813</v>
      </c>
      <c r="E20" s="242"/>
      <c r="F20" s="86"/>
      <c r="G20" s="246"/>
      <c r="H20" s="245">
        <v>252000</v>
      </c>
      <c r="I20" s="245"/>
      <c r="J20" s="246"/>
    </row>
    <row r="21" spans="1:13" x14ac:dyDescent="0.25">
      <c r="A21" s="241">
        <v>42816</v>
      </c>
      <c r="B21" s="242">
        <v>170117625</v>
      </c>
      <c r="C21" s="248">
        <v>21</v>
      </c>
      <c r="D21" s="246">
        <v>1981875</v>
      </c>
      <c r="E21" s="242"/>
      <c r="F21" s="86"/>
      <c r="G21" s="246"/>
      <c r="H21" s="245">
        <v>324000</v>
      </c>
      <c r="I21" s="245"/>
      <c r="J21" s="246"/>
    </row>
    <row r="22" spans="1:13" x14ac:dyDescent="0.25">
      <c r="A22" s="241">
        <v>42817</v>
      </c>
      <c r="B22" s="242">
        <v>170117772</v>
      </c>
      <c r="C22" s="248">
        <v>10</v>
      </c>
      <c r="D22" s="246">
        <v>828713</v>
      </c>
      <c r="E22" s="242"/>
      <c r="F22" s="86"/>
      <c r="G22" s="246"/>
      <c r="H22" s="245">
        <v>126000</v>
      </c>
      <c r="I22" s="245"/>
      <c r="J22" s="246"/>
    </row>
    <row r="23" spans="1:13" x14ac:dyDescent="0.25">
      <c r="A23" s="241">
        <v>42819</v>
      </c>
      <c r="B23" s="242">
        <v>170118100</v>
      </c>
      <c r="C23" s="248">
        <v>26</v>
      </c>
      <c r="D23" s="246">
        <v>2317963</v>
      </c>
      <c r="E23" s="242"/>
      <c r="F23" s="86"/>
      <c r="G23" s="246"/>
      <c r="H23" s="245">
        <v>353000</v>
      </c>
      <c r="I23" s="245"/>
      <c r="J23" s="246"/>
    </row>
    <row r="24" spans="1:13" x14ac:dyDescent="0.25">
      <c r="A24" s="241">
        <v>42821</v>
      </c>
      <c r="B24" s="242">
        <v>170118358</v>
      </c>
      <c r="C24" s="248">
        <v>20</v>
      </c>
      <c r="D24" s="246">
        <v>2249538</v>
      </c>
      <c r="E24" s="242"/>
      <c r="F24" s="86"/>
      <c r="G24" s="246"/>
      <c r="H24" s="245">
        <v>287000</v>
      </c>
      <c r="I24" s="245"/>
      <c r="J24" s="246"/>
    </row>
    <row r="25" spans="1:13" x14ac:dyDescent="0.25">
      <c r="A25" s="241">
        <v>42822</v>
      </c>
      <c r="B25" s="242">
        <v>170118525</v>
      </c>
      <c r="C25" s="248">
        <v>14</v>
      </c>
      <c r="D25" s="246">
        <v>1675450</v>
      </c>
      <c r="E25" s="242">
        <v>170031519</v>
      </c>
      <c r="F25" s="86">
        <v>1</v>
      </c>
      <c r="G25" s="246">
        <v>109025</v>
      </c>
      <c r="H25" s="245">
        <v>190000</v>
      </c>
      <c r="I25" s="245"/>
      <c r="J25" s="246"/>
    </row>
    <row r="26" spans="1:13" x14ac:dyDescent="0.25">
      <c r="A26" s="241">
        <v>42822</v>
      </c>
      <c r="B26" s="242">
        <v>170118531</v>
      </c>
      <c r="C26" s="247">
        <v>1</v>
      </c>
      <c r="D26" s="246">
        <v>123988</v>
      </c>
      <c r="E26" s="244"/>
      <c r="F26" s="242"/>
      <c r="G26" s="246"/>
      <c r="H26" s="245"/>
      <c r="I26" s="245"/>
      <c r="J26" s="246"/>
    </row>
    <row r="27" spans="1:13" s="233" customFormat="1" x14ac:dyDescent="0.25">
      <c r="A27" s="241">
        <v>42823</v>
      </c>
      <c r="B27" s="242">
        <v>170118687</v>
      </c>
      <c r="C27" s="247">
        <v>22</v>
      </c>
      <c r="D27" s="246">
        <v>2291800</v>
      </c>
      <c r="E27" s="244"/>
      <c r="F27" s="242"/>
      <c r="G27" s="246"/>
      <c r="H27" s="245">
        <v>241000</v>
      </c>
      <c r="I27" s="245"/>
      <c r="J27" s="246"/>
      <c r="L27" s="219"/>
      <c r="M27" s="219"/>
    </row>
    <row r="28" spans="1:13" s="233" customFormat="1" x14ac:dyDescent="0.25">
      <c r="A28" s="241">
        <v>42824</v>
      </c>
      <c r="B28" s="242">
        <v>170118836</v>
      </c>
      <c r="C28" s="247">
        <v>20</v>
      </c>
      <c r="D28" s="246">
        <v>2031838</v>
      </c>
      <c r="E28" s="244"/>
      <c r="F28" s="242"/>
      <c r="G28" s="246"/>
      <c r="H28" s="245">
        <v>258000</v>
      </c>
      <c r="I28" s="245"/>
      <c r="J28" s="246"/>
      <c r="L28" s="219"/>
      <c r="M28" s="219"/>
    </row>
    <row r="29" spans="1:13" s="233" customFormat="1" x14ac:dyDescent="0.25">
      <c r="A29" s="241">
        <v>42826</v>
      </c>
      <c r="B29" s="242">
        <v>170119132</v>
      </c>
      <c r="C29" s="247">
        <v>18</v>
      </c>
      <c r="D29" s="246">
        <v>1962450</v>
      </c>
      <c r="E29" s="244"/>
      <c r="F29" s="242"/>
      <c r="G29" s="246"/>
      <c r="H29" s="245">
        <v>309000</v>
      </c>
      <c r="I29" s="245"/>
      <c r="J29" s="246"/>
      <c r="L29" s="219"/>
      <c r="M29" s="219"/>
    </row>
    <row r="30" spans="1:13" s="233" customFormat="1" x14ac:dyDescent="0.25">
      <c r="A30" s="241">
        <v>42828</v>
      </c>
      <c r="B30" s="242">
        <v>170119451</v>
      </c>
      <c r="C30" s="247">
        <v>32</v>
      </c>
      <c r="D30" s="246">
        <v>3018750</v>
      </c>
      <c r="E30" s="244"/>
      <c r="F30" s="242"/>
      <c r="G30" s="246"/>
      <c r="H30" s="245">
        <v>445000</v>
      </c>
      <c r="I30" s="245"/>
      <c r="J30" s="246"/>
      <c r="L30" s="219"/>
      <c r="M30" s="219"/>
    </row>
    <row r="31" spans="1:13" s="233" customFormat="1" x14ac:dyDescent="0.25">
      <c r="A31" s="241">
        <v>42829</v>
      </c>
      <c r="B31" s="242">
        <v>170119613</v>
      </c>
      <c r="C31" s="247">
        <v>20</v>
      </c>
      <c r="D31" s="246">
        <v>2038225</v>
      </c>
      <c r="E31" s="244"/>
      <c r="F31" s="242"/>
      <c r="G31" s="246"/>
      <c r="H31" s="245">
        <v>360000</v>
      </c>
      <c r="I31" s="245"/>
      <c r="J31" s="246"/>
      <c r="L31" s="219"/>
      <c r="M31" s="219"/>
    </row>
    <row r="32" spans="1:13" s="233" customFormat="1" x14ac:dyDescent="0.25">
      <c r="A32" s="241"/>
      <c r="B32" s="242"/>
      <c r="C32" s="247"/>
      <c r="D32" s="246"/>
      <c r="E32" s="244"/>
      <c r="F32" s="242"/>
      <c r="G32" s="246"/>
      <c r="H32" s="245">
        <v>161000</v>
      </c>
      <c r="I32" s="245"/>
      <c r="J32" s="246"/>
      <c r="L32" s="219"/>
      <c r="M32" s="219"/>
    </row>
    <row r="33" spans="1:13" s="233" customFormat="1" x14ac:dyDescent="0.25">
      <c r="A33" s="241">
        <v>42831</v>
      </c>
      <c r="B33" s="242">
        <v>170119925</v>
      </c>
      <c r="C33" s="247">
        <v>29</v>
      </c>
      <c r="D33" s="246">
        <v>2977275</v>
      </c>
      <c r="E33" s="244"/>
      <c r="F33" s="242"/>
      <c r="G33" s="246"/>
      <c r="H33" s="245">
        <v>445000</v>
      </c>
      <c r="I33" s="245"/>
      <c r="J33" s="246"/>
      <c r="L33" s="219"/>
      <c r="M33" s="219"/>
    </row>
    <row r="34" spans="1:13" s="233" customFormat="1" x14ac:dyDescent="0.25">
      <c r="A34" s="241">
        <v>42833</v>
      </c>
      <c r="B34" s="242">
        <v>170120236</v>
      </c>
      <c r="C34" s="247">
        <v>12</v>
      </c>
      <c r="D34" s="246">
        <v>1173725</v>
      </c>
      <c r="E34" s="244"/>
      <c r="F34" s="242"/>
      <c r="G34" s="246"/>
      <c r="H34" s="245">
        <v>190000</v>
      </c>
      <c r="I34" s="245"/>
      <c r="J34" s="246"/>
      <c r="L34" s="219"/>
      <c r="M34" s="219"/>
    </row>
    <row r="35" spans="1:13" s="233" customFormat="1" x14ac:dyDescent="0.25">
      <c r="A35" s="241">
        <v>42835</v>
      </c>
      <c r="B35" s="242">
        <v>170120563</v>
      </c>
      <c r="C35" s="247">
        <v>14</v>
      </c>
      <c r="D35" s="246">
        <v>1569838</v>
      </c>
      <c r="E35" s="244"/>
      <c r="F35" s="242"/>
      <c r="G35" s="246"/>
      <c r="H35" s="245">
        <v>190000</v>
      </c>
      <c r="I35" s="245"/>
      <c r="J35" s="246"/>
      <c r="L35" s="219"/>
      <c r="M35" s="219"/>
    </row>
    <row r="36" spans="1:13" s="233" customFormat="1" x14ac:dyDescent="0.25">
      <c r="A36" s="241">
        <v>42836</v>
      </c>
      <c r="B36" s="242">
        <v>170120742</v>
      </c>
      <c r="C36" s="247">
        <v>29</v>
      </c>
      <c r="D36" s="246">
        <v>3068275</v>
      </c>
      <c r="E36" s="244"/>
      <c r="F36" s="242"/>
      <c r="G36" s="246"/>
      <c r="H36" s="245">
        <v>462000</v>
      </c>
      <c r="I36" s="245"/>
      <c r="J36" s="246"/>
      <c r="L36" s="219"/>
      <c r="M36" s="219"/>
    </row>
    <row r="37" spans="1:13" s="233" customFormat="1" x14ac:dyDescent="0.25">
      <c r="A37" s="241">
        <v>42837</v>
      </c>
      <c r="B37" s="242">
        <v>170120896</v>
      </c>
      <c r="C37" s="247">
        <v>4</v>
      </c>
      <c r="D37" s="246">
        <v>338800</v>
      </c>
      <c r="E37" s="244"/>
      <c r="F37" s="242"/>
      <c r="G37" s="246"/>
      <c r="H37" s="245"/>
      <c r="I37" s="245"/>
      <c r="J37" s="246"/>
      <c r="L37" s="219"/>
      <c r="M37" s="219"/>
    </row>
    <row r="38" spans="1:13" s="233" customFormat="1" x14ac:dyDescent="0.25">
      <c r="A38" s="241">
        <v>42837</v>
      </c>
      <c r="B38" s="242" t="s">
        <v>164</v>
      </c>
      <c r="C38" s="247">
        <v>36</v>
      </c>
      <c r="D38" s="246">
        <v>3513868</v>
      </c>
      <c r="E38" s="244"/>
      <c r="F38" s="242"/>
      <c r="G38" s="246"/>
      <c r="H38" s="245">
        <v>479000</v>
      </c>
      <c r="I38" s="245"/>
      <c r="J38" s="246"/>
      <c r="L38" s="219"/>
      <c r="M38" s="219"/>
    </row>
    <row r="39" spans="1:13" s="233" customFormat="1" x14ac:dyDescent="0.25">
      <c r="A39" s="241">
        <v>42840</v>
      </c>
      <c r="B39" s="242">
        <v>170121345</v>
      </c>
      <c r="C39" s="247">
        <v>19</v>
      </c>
      <c r="D39" s="246">
        <v>1911000</v>
      </c>
      <c r="E39" s="244"/>
      <c r="F39" s="242"/>
      <c r="G39" s="246"/>
      <c r="H39" s="245">
        <v>326000</v>
      </c>
      <c r="I39" s="245">
        <v>66452950</v>
      </c>
      <c r="J39" s="246" t="s">
        <v>17</v>
      </c>
      <c r="L39" s="219"/>
      <c r="M39" s="219"/>
    </row>
    <row r="40" spans="1:13" s="233" customFormat="1" x14ac:dyDescent="0.25">
      <c r="A40" s="241">
        <v>42843</v>
      </c>
      <c r="B40" s="242">
        <v>170121759</v>
      </c>
      <c r="C40" s="247">
        <v>27</v>
      </c>
      <c r="D40" s="246">
        <v>2951288</v>
      </c>
      <c r="E40" s="244"/>
      <c r="F40" s="242"/>
      <c r="G40" s="246"/>
      <c r="H40" s="245">
        <v>360000</v>
      </c>
      <c r="I40" s="245"/>
      <c r="J40" s="246"/>
      <c r="L40" s="219"/>
      <c r="M40" s="219"/>
    </row>
    <row r="41" spans="1:13" s="233" customFormat="1" x14ac:dyDescent="0.25">
      <c r="A41" s="241">
        <v>42846</v>
      </c>
      <c r="B41" s="242">
        <v>170122172</v>
      </c>
      <c r="C41" s="247">
        <v>17</v>
      </c>
      <c r="D41" s="246">
        <v>1963413</v>
      </c>
      <c r="E41" s="244"/>
      <c r="F41" s="242"/>
      <c r="G41" s="246"/>
      <c r="H41" s="245">
        <v>258000</v>
      </c>
      <c r="I41" s="245"/>
      <c r="J41" s="246"/>
      <c r="L41" s="219"/>
      <c r="M41" s="219"/>
    </row>
    <row r="42" spans="1:13" s="233" customFormat="1" x14ac:dyDescent="0.25">
      <c r="A42" s="241">
        <v>42849</v>
      </c>
      <c r="B42" s="242">
        <v>170122597</v>
      </c>
      <c r="C42" s="247">
        <v>10</v>
      </c>
      <c r="D42" s="246">
        <v>1069513</v>
      </c>
      <c r="E42" s="244"/>
      <c r="F42" s="242"/>
      <c r="G42" s="246"/>
      <c r="H42" s="245">
        <v>224000</v>
      </c>
      <c r="I42" s="245"/>
      <c r="J42" s="246"/>
      <c r="L42" s="219"/>
      <c r="M42" s="219"/>
    </row>
    <row r="43" spans="1:13" s="233" customFormat="1" x14ac:dyDescent="0.25">
      <c r="A43" s="241">
        <v>42850</v>
      </c>
      <c r="B43" s="242">
        <v>170122703</v>
      </c>
      <c r="C43" s="247">
        <v>25</v>
      </c>
      <c r="D43" s="246">
        <v>2697713</v>
      </c>
      <c r="E43" s="244"/>
      <c r="F43" s="242"/>
      <c r="G43" s="246"/>
      <c r="H43" s="245">
        <v>342000</v>
      </c>
      <c r="I43" s="245"/>
      <c r="J43" s="246"/>
      <c r="L43" s="219"/>
      <c r="M43" s="219"/>
    </row>
    <row r="44" spans="1:13" s="233" customFormat="1" x14ac:dyDescent="0.25">
      <c r="A44" s="241">
        <v>42852</v>
      </c>
      <c r="B44" s="242">
        <v>170122960</v>
      </c>
      <c r="C44" s="247">
        <v>42</v>
      </c>
      <c r="D44" s="246">
        <v>4231588</v>
      </c>
      <c r="E44" s="244"/>
      <c r="F44" s="242"/>
      <c r="G44" s="246"/>
      <c r="H44" s="245">
        <v>468000</v>
      </c>
      <c r="I44" s="245"/>
      <c r="J44" s="246"/>
      <c r="L44" s="219"/>
      <c r="M44" s="219"/>
    </row>
    <row r="45" spans="1:13" s="233" customFormat="1" x14ac:dyDescent="0.25">
      <c r="A45" s="241">
        <v>42854</v>
      </c>
      <c r="B45" s="242">
        <v>170123248</v>
      </c>
      <c r="C45" s="247">
        <v>17</v>
      </c>
      <c r="D45" s="246">
        <v>1732588</v>
      </c>
      <c r="E45" s="244"/>
      <c r="F45" s="242"/>
      <c r="G45" s="246"/>
      <c r="H45" s="245">
        <v>216000</v>
      </c>
      <c r="I45" s="245"/>
      <c r="J45" s="246"/>
      <c r="L45" s="219"/>
      <c r="M45" s="219"/>
    </row>
    <row r="46" spans="1:13" s="233" customFormat="1" x14ac:dyDescent="0.25">
      <c r="A46" s="241">
        <v>42856</v>
      </c>
      <c r="B46" s="242">
        <v>170123535</v>
      </c>
      <c r="C46" s="247">
        <v>23</v>
      </c>
      <c r="D46" s="246">
        <v>2318750</v>
      </c>
      <c r="E46" s="244"/>
      <c r="F46" s="242"/>
      <c r="G46" s="246"/>
      <c r="H46" s="245">
        <v>360000</v>
      </c>
      <c r="I46" s="245"/>
      <c r="J46" s="246"/>
      <c r="L46" s="219"/>
      <c r="M46" s="219"/>
    </row>
    <row r="47" spans="1:13" s="233" customFormat="1" x14ac:dyDescent="0.25">
      <c r="A47" s="241">
        <v>42858</v>
      </c>
      <c r="B47" s="242">
        <v>170123819</v>
      </c>
      <c r="C47" s="247">
        <v>15</v>
      </c>
      <c r="D47" s="246">
        <v>1461775</v>
      </c>
      <c r="E47" s="244"/>
      <c r="F47" s="242"/>
      <c r="G47" s="246"/>
      <c r="H47" s="245">
        <v>180000</v>
      </c>
      <c r="I47" s="245"/>
      <c r="J47" s="246"/>
      <c r="L47" s="219"/>
      <c r="M47" s="219"/>
    </row>
    <row r="48" spans="1:13" s="233" customFormat="1" x14ac:dyDescent="0.25">
      <c r="A48" s="241">
        <v>42859</v>
      </c>
      <c r="B48" s="242">
        <v>170123998</v>
      </c>
      <c r="C48" s="247">
        <v>14</v>
      </c>
      <c r="D48" s="246">
        <v>1542975</v>
      </c>
      <c r="E48" s="244"/>
      <c r="F48" s="242"/>
      <c r="G48" s="246"/>
      <c r="H48" s="245">
        <v>180000</v>
      </c>
      <c r="I48" s="245"/>
      <c r="J48" s="246"/>
      <c r="L48" s="219"/>
      <c r="M48" s="219"/>
    </row>
    <row r="49" spans="1:13" s="233" customFormat="1" x14ac:dyDescent="0.25">
      <c r="A49" s="241">
        <v>42861</v>
      </c>
      <c r="B49" s="242">
        <v>170124299</v>
      </c>
      <c r="C49" s="247">
        <v>12</v>
      </c>
      <c r="D49" s="246">
        <v>1110813</v>
      </c>
      <c r="E49" s="244"/>
      <c r="F49" s="242"/>
      <c r="G49" s="246"/>
      <c r="H49" s="245">
        <v>180000</v>
      </c>
      <c r="I49" s="245"/>
      <c r="J49" s="246"/>
      <c r="L49" s="219"/>
      <c r="M49" s="219"/>
    </row>
    <row r="50" spans="1:13" s="233" customFormat="1" x14ac:dyDescent="0.25">
      <c r="A50" s="241">
        <v>42864</v>
      </c>
      <c r="B50" s="242">
        <v>170124777</v>
      </c>
      <c r="C50" s="247">
        <v>11</v>
      </c>
      <c r="D50" s="246">
        <v>1093750</v>
      </c>
      <c r="E50" s="244"/>
      <c r="F50" s="242"/>
      <c r="G50" s="246"/>
      <c r="H50" s="245">
        <v>198000</v>
      </c>
      <c r="I50" s="245"/>
      <c r="J50" s="246"/>
      <c r="L50" s="219"/>
      <c r="M50" s="219"/>
    </row>
    <row r="51" spans="1:13" s="233" customFormat="1" x14ac:dyDescent="0.25">
      <c r="A51" s="241">
        <v>42868</v>
      </c>
      <c r="B51" s="242">
        <v>170125370</v>
      </c>
      <c r="C51" s="247">
        <v>36</v>
      </c>
      <c r="D51" s="246">
        <v>3860850</v>
      </c>
      <c r="E51" s="244"/>
      <c r="F51" s="242"/>
      <c r="G51" s="246"/>
      <c r="H51" s="245">
        <v>450000</v>
      </c>
      <c r="I51" s="245"/>
      <c r="J51" s="246"/>
      <c r="L51" s="219"/>
      <c r="M51" s="219"/>
    </row>
    <row r="52" spans="1:13" s="233" customFormat="1" x14ac:dyDescent="0.25">
      <c r="A52" s="241">
        <v>42871</v>
      </c>
      <c r="B52" s="242">
        <v>170125849</v>
      </c>
      <c r="C52" s="247">
        <v>12</v>
      </c>
      <c r="D52" s="246">
        <v>1137325</v>
      </c>
      <c r="E52" s="244"/>
      <c r="F52" s="242"/>
      <c r="G52" s="246"/>
      <c r="H52" s="245">
        <v>180000</v>
      </c>
      <c r="I52" s="245"/>
      <c r="J52" s="246"/>
      <c r="L52" s="219"/>
      <c r="M52" s="219"/>
    </row>
    <row r="53" spans="1:13" s="233" customFormat="1" x14ac:dyDescent="0.25">
      <c r="A53" s="241">
        <v>42875</v>
      </c>
      <c r="B53" s="242">
        <v>170126421</v>
      </c>
      <c r="C53" s="247">
        <v>11</v>
      </c>
      <c r="D53" s="246">
        <v>1310925</v>
      </c>
      <c r="E53" s="244"/>
      <c r="F53" s="242"/>
      <c r="G53" s="246"/>
      <c r="H53" s="245">
        <v>139000</v>
      </c>
      <c r="I53" s="245"/>
      <c r="J53" s="246"/>
      <c r="L53" s="219"/>
      <c r="M53" s="219"/>
    </row>
    <row r="54" spans="1:13" s="233" customFormat="1" x14ac:dyDescent="0.25">
      <c r="A54" s="241">
        <v>42878</v>
      </c>
      <c r="B54" s="242">
        <v>170126788</v>
      </c>
      <c r="C54" s="247">
        <v>12</v>
      </c>
      <c r="D54" s="246">
        <v>1343913</v>
      </c>
      <c r="E54" s="244"/>
      <c r="F54" s="242"/>
      <c r="G54" s="246"/>
      <c r="H54" s="245">
        <v>139000</v>
      </c>
      <c r="I54" s="245"/>
      <c r="J54" s="246"/>
      <c r="L54" s="219"/>
      <c r="M54" s="219"/>
    </row>
    <row r="55" spans="1:13" s="233" customFormat="1" x14ac:dyDescent="0.25">
      <c r="A55" s="241">
        <v>42878</v>
      </c>
      <c r="B55" s="242">
        <v>170126900</v>
      </c>
      <c r="C55" s="247">
        <v>12</v>
      </c>
      <c r="D55" s="246">
        <v>1218875</v>
      </c>
      <c r="E55" s="244"/>
      <c r="F55" s="242"/>
      <c r="G55" s="246"/>
      <c r="H55" s="245">
        <v>154000</v>
      </c>
      <c r="I55" s="245"/>
      <c r="J55" s="246"/>
      <c r="L55" s="219"/>
      <c r="M55" s="219"/>
    </row>
    <row r="56" spans="1:13" s="233" customFormat="1" x14ac:dyDescent="0.25">
      <c r="A56" s="241">
        <v>42880</v>
      </c>
      <c r="B56" s="242">
        <v>170127203</v>
      </c>
      <c r="C56" s="247">
        <v>13</v>
      </c>
      <c r="D56" s="246">
        <v>1371650</v>
      </c>
      <c r="E56" s="244"/>
      <c r="F56" s="242"/>
      <c r="G56" s="246"/>
      <c r="H56" s="245">
        <v>154000</v>
      </c>
      <c r="I56" s="245"/>
      <c r="J56" s="246"/>
      <c r="L56" s="219"/>
      <c r="M56" s="219"/>
    </row>
    <row r="57" spans="1:13" s="233" customFormat="1" x14ac:dyDescent="0.25">
      <c r="A57" s="241">
        <v>42882</v>
      </c>
      <c r="B57" s="242">
        <v>170127420</v>
      </c>
      <c r="C57" s="247">
        <v>1</v>
      </c>
      <c r="D57" s="246">
        <v>60113</v>
      </c>
      <c r="E57" s="244">
        <v>170034209</v>
      </c>
      <c r="F57" s="242">
        <v>3</v>
      </c>
      <c r="G57" s="246">
        <v>162488</v>
      </c>
      <c r="H57" s="245"/>
      <c r="I57" s="245"/>
      <c r="J57" s="246"/>
      <c r="L57" s="219"/>
      <c r="M57" s="219"/>
    </row>
    <row r="58" spans="1:13" s="233" customFormat="1" x14ac:dyDescent="0.25">
      <c r="A58" s="241">
        <v>42884</v>
      </c>
      <c r="B58" s="242">
        <v>170127763</v>
      </c>
      <c r="C58" s="247">
        <v>20</v>
      </c>
      <c r="D58" s="246">
        <v>1913975</v>
      </c>
      <c r="E58" s="244"/>
      <c r="F58" s="242"/>
      <c r="G58" s="246"/>
      <c r="H58" s="245">
        <v>252000</v>
      </c>
      <c r="I58" s="245"/>
      <c r="J58" s="246"/>
      <c r="L58" s="219"/>
      <c r="M58" s="219"/>
    </row>
    <row r="59" spans="1:13" s="233" customFormat="1" x14ac:dyDescent="0.25">
      <c r="A59" s="241">
        <v>42886</v>
      </c>
      <c r="B59" s="242">
        <v>170127980</v>
      </c>
      <c r="C59" s="247">
        <v>12</v>
      </c>
      <c r="D59" s="246">
        <v>1305675</v>
      </c>
      <c r="E59" s="244"/>
      <c r="F59" s="242"/>
      <c r="G59" s="246"/>
      <c r="H59" s="245">
        <v>181800</v>
      </c>
      <c r="I59" s="245"/>
      <c r="J59" s="246"/>
      <c r="L59" s="219"/>
      <c r="M59" s="219"/>
    </row>
    <row r="60" spans="1:13" s="233" customFormat="1" x14ac:dyDescent="0.25">
      <c r="A60" s="241">
        <v>42887</v>
      </c>
      <c r="B60" s="242">
        <v>170128257</v>
      </c>
      <c r="C60" s="247">
        <v>14</v>
      </c>
      <c r="D60" s="246">
        <v>1541050</v>
      </c>
      <c r="E60" s="244"/>
      <c r="F60" s="242"/>
      <c r="G60" s="246"/>
      <c r="H60" s="245">
        <v>154000</v>
      </c>
      <c r="I60" s="245"/>
      <c r="J60" s="246"/>
      <c r="L60" s="219"/>
      <c r="M60" s="219"/>
    </row>
    <row r="61" spans="1:13" s="233" customFormat="1" x14ac:dyDescent="0.25">
      <c r="A61" s="241">
        <v>42888</v>
      </c>
      <c r="B61" s="242">
        <v>170128406</v>
      </c>
      <c r="C61" s="247">
        <v>20</v>
      </c>
      <c r="D61" s="246">
        <v>2179800</v>
      </c>
      <c r="E61" s="244"/>
      <c r="F61" s="242"/>
      <c r="G61" s="246"/>
      <c r="H61" s="245">
        <v>238000</v>
      </c>
      <c r="I61" s="245"/>
      <c r="J61" s="246"/>
      <c r="L61" s="219"/>
      <c r="M61" s="219"/>
    </row>
    <row r="62" spans="1:13" s="233" customFormat="1" x14ac:dyDescent="0.25">
      <c r="A62" s="241">
        <v>42892</v>
      </c>
      <c r="B62" s="242">
        <v>170129203</v>
      </c>
      <c r="C62" s="247">
        <v>47</v>
      </c>
      <c r="D62" s="246">
        <v>4805325</v>
      </c>
      <c r="E62" s="244"/>
      <c r="F62" s="242"/>
      <c r="G62" s="246"/>
      <c r="H62" s="245">
        <v>543000</v>
      </c>
      <c r="I62" s="245"/>
      <c r="J62" s="246"/>
      <c r="L62" s="219"/>
      <c r="M62" s="219"/>
    </row>
    <row r="63" spans="1:13" s="233" customFormat="1" x14ac:dyDescent="0.25">
      <c r="A63" s="241">
        <v>42894</v>
      </c>
      <c r="B63" s="242">
        <v>170129654</v>
      </c>
      <c r="C63" s="247">
        <v>17</v>
      </c>
      <c r="D63" s="246">
        <v>1720688</v>
      </c>
      <c r="E63" s="244"/>
      <c r="F63" s="242"/>
      <c r="G63" s="246"/>
      <c r="H63" s="245">
        <v>152500</v>
      </c>
      <c r="I63" s="245"/>
      <c r="J63" s="246"/>
      <c r="L63" s="219"/>
      <c r="M63" s="219"/>
    </row>
    <row r="64" spans="1:13" s="233" customFormat="1" x14ac:dyDescent="0.25">
      <c r="A64" s="241">
        <v>42895</v>
      </c>
      <c r="B64" s="242">
        <v>170129892</v>
      </c>
      <c r="C64" s="247">
        <v>18</v>
      </c>
      <c r="D64" s="246">
        <v>1911875</v>
      </c>
      <c r="E64" s="244"/>
      <c r="F64" s="242"/>
      <c r="G64" s="246"/>
      <c r="H64" s="245">
        <v>170000</v>
      </c>
      <c r="I64" s="245"/>
      <c r="J64" s="246"/>
      <c r="L64" s="219"/>
      <c r="M64" s="219"/>
    </row>
    <row r="65" spans="1:13" s="233" customFormat="1" x14ac:dyDescent="0.25">
      <c r="A65" s="241">
        <v>42897</v>
      </c>
      <c r="B65" s="242">
        <v>170130354</v>
      </c>
      <c r="C65" s="247">
        <v>8</v>
      </c>
      <c r="D65" s="246">
        <v>972650</v>
      </c>
      <c r="E65" s="244"/>
      <c r="F65" s="242"/>
      <c r="G65" s="246"/>
      <c r="H65" s="245">
        <v>160000</v>
      </c>
      <c r="I65" s="245"/>
      <c r="J65" s="246"/>
      <c r="L65" s="219"/>
      <c r="M65" s="219"/>
    </row>
    <row r="66" spans="1:13" s="233" customFormat="1" x14ac:dyDescent="0.25">
      <c r="A66" s="241">
        <v>42897</v>
      </c>
      <c r="B66" s="242">
        <v>170130359</v>
      </c>
      <c r="C66" s="247">
        <v>13</v>
      </c>
      <c r="D66" s="246">
        <v>1381450</v>
      </c>
      <c r="E66" s="244"/>
      <c r="F66" s="242"/>
      <c r="G66" s="246"/>
      <c r="H66" s="245">
        <v>34000</v>
      </c>
      <c r="I66" s="245"/>
      <c r="J66" s="246"/>
      <c r="L66" s="219"/>
      <c r="M66" s="219"/>
    </row>
    <row r="67" spans="1:13" s="233" customFormat="1" x14ac:dyDescent="0.25">
      <c r="A67" s="241">
        <v>42899</v>
      </c>
      <c r="B67" s="242">
        <v>170130769</v>
      </c>
      <c r="C67" s="247">
        <v>15</v>
      </c>
      <c r="D67" s="246">
        <v>1355025</v>
      </c>
      <c r="E67" s="244"/>
      <c r="F67" s="242"/>
      <c r="G67" s="246"/>
      <c r="H67" s="245">
        <v>224000</v>
      </c>
      <c r="I67" s="245"/>
      <c r="J67" s="246"/>
      <c r="L67" s="219"/>
      <c r="M67" s="219"/>
    </row>
    <row r="68" spans="1:13" s="233" customFormat="1" x14ac:dyDescent="0.25">
      <c r="A68" s="241">
        <v>42899</v>
      </c>
      <c r="B68" s="242">
        <v>170130933</v>
      </c>
      <c r="C68" s="247">
        <v>28</v>
      </c>
      <c r="D68" s="246">
        <v>3033450</v>
      </c>
      <c r="E68" s="244"/>
      <c r="F68" s="242"/>
      <c r="G68" s="246"/>
      <c r="H68" s="245">
        <v>400000</v>
      </c>
      <c r="I68" s="245"/>
      <c r="J68" s="246"/>
      <c r="L68" s="219"/>
      <c r="M68" s="219"/>
    </row>
    <row r="69" spans="1:13" s="233" customFormat="1" x14ac:dyDescent="0.25">
      <c r="A69" s="241">
        <v>42901</v>
      </c>
      <c r="B69" s="242">
        <v>170131159</v>
      </c>
      <c r="C69" s="247">
        <v>20</v>
      </c>
      <c r="D69" s="246">
        <v>2828000</v>
      </c>
      <c r="E69" s="244"/>
      <c r="F69" s="242"/>
      <c r="G69" s="246"/>
      <c r="H69" s="245">
        <v>128000</v>
      </c>
      <c r="I69" s="245"/>
      <c r="J69" s="246"/>
      <c r="L69" s="219"/>
      <c r="M69" s="219"/>
    </row>
    <row r="70" spans="1:13" s="233" customFormat="1" x14ac:dyDescent="0.25">
      <c r="A70" s="241">
        <v>42901</v>
      </c>
      <c r="B70" s="242">
        <v>170131865</v>
      </c>
      <c r="C70" s="247">
        <v>21</v>
      </c>
      <c r="D70" s="246">
        <v>2287600</v>
      </c>
      <c r="E70" s="244"/>
      <c r="F70" s="242"/>
      <c r="G70" s="246"/>
      <c r="H70" s="245">
        <v>336000</v>
      </c>
      <c r="I70" s="245"/>
      <c r="J70" s="246"/>
      <c r="L70" s="219"/>
      <c r="M70" s="219"/>
    </row>
    <row r="71" spans="1:13" s="233" customFormat="1" x14ac:dyDescent="0.25">
      <c r="A71" s="241">
        <v>42901</v>
      </c>
      <c r="B71" s="242">
        <v>170131366</v>
      </c>
      <c r="C71" s="247">
        <v>20</v>
      </c>
      <c r="D71" s="246">
        <v>2828000</v>
      </c>
      <c r="E71" s="244"/>
      <c r="F71" s="242"/>
      <c r="G71" s="246"/>
      <c r="H71" s="245">
        <v>897000</v>
      </c>
      <c r="I71" s="245"/>
      <c r="J71" s="246"/>
      <c r="L71" s="219"/>
      <c r="M71" s="219"/>
    </row>
    <row r="72" spans="1:13" s="233" customFormat="1" x14ac:dyDescent="0.25">
      <c r="A72" s="241">
        <v>42901</v>
      </c>
      <c r="B72" s="242">
        <v>170131367</v>
      </c>
      <c r="C72" s="247">
        <v>69</v>
      </c>
      <c r="D72" s="246">
        <v>6722013</v>
      </c>
      <c r="E72" s="244"/>
      <c r="F72" s="242"/>
      <c r="G72" s="246"/>
      <c r="H72" s="245"/>
      <c r="I72" s="245"/>
      <c r="J72" s="246"/>
      <c r="L72" s="219"/>
      <c r="M72" s="219"/>
    </row>
    <row r="73" spans="1:13" s="233" customFormat="1" x14ac:dyDescent="0.25">
      <c r="A73" s="241">
        <v>42905</v>
      </c>
      <c r="B73" s="242">
        <v>170132331</v>
      </c>
      <c r="C73" s="247">
        <v>32</v>
      </c>
      <c r="D73" s="246">
        <v>3157263</v>
      </c>
      <c r="E73" s="244"/>
      <c r="F73" s="242"/>
      <c r="G73" s="246"/>
      <c r="H73" s="245">
        <v>400000</v>
      </c>
      <c r="I73" s="245"/>
      <c r="J73" s="246"/>
      <c r="L73" s="219"/>
      <c r="M73" s="219"/>
    </row>
    <row r="74" spans="1:13" s="233" customFormat="1" x14ac:dyDescent="0.25">
      <c r="A74" s="241">
        <v>42906</v>
      </c>
      <c r="B74" s="242"/>
      <c r="C74" s="247"/>
      <c r="D74" s="246"/>
      <c r="E74" s="244"/>
      <c r="F74" s="242"/>
      <c r="G74" s="246"/>
      <c r="H74" s="245"/>
      <c r="I74" s="245">
        <v>43000000</v>
      </c>
      <c r="J74" s="246" t="s">
        <v>17</v>
      </c>
      <c r="L74" s="219"/>
      <c r="M74" s="219"/>
    </row>
    <row r="75" spans="1:13" s="233" customFormat="1" x14ac:dyDescent="0.25">
      <c r="A75" s="241"/>
      <c r="B75" s="242"/>
      <c r="C75" s="247"/>
      <c r="D75" s="246"/>
      <c r="E75" s="244"/>
      <c r="F75" s="242"/>
      <c r="G75" s="246"/>
      <c r="H75" s="245"/>
      <c r="I75" s="245">
        <v>33800000</v>
      </c>
      <c r="J75" s="246" t="s">
        <v>17</v>
      </c>
      <c r="L75" s="219"/>
      <c r="M75" s="219"/>
    </row>
    <row r="76" spans="1:13" s="233" customFormat="1" x14ac:dyDescent="0.25">
      <c r="A76" s="241">
        <v>42907</v>
      </c>
      <c r="B76" s="242">
        <v>170132594</v>
      </c>
      <c r="C76" s="247">
        <v>7</v>
      </c>
      <c r="D76" s="246">
        <v>748300</v>
      </c>
      <c r="E76" s="244"/>
      <c r="F76" s="242"/>
      <c r="G76" s="246"/>
      <c r="H76" s="245">
        <v>160000</v>
      </c>
      <c r="I76" s="245"/>
      <c r="J76" s="246"/>
      <c r="L76" s="219"/>
      <c r="M76" s="219"/>
    </row>
    <row r="77" spans="1:13" s="233" customFormat="1" x14ac:dyDescent="0.25">
      <c r="A77" s="241">
        <v>42922</v>
      </c>
      <c r="B77" s="242">
        <v>170132852</v>
      </c>
      <c r="C77" s="247">
        <v>37</v>
      </c>
      <c r="D77" s="246">
        <v>4286888</v>
      </c>
      <c r="E77" s="244"/>
      <c r="F77" s="242"/>
      <c r="G77" s="246"/>
      <c r="H77" s="245">
        <v>170000</v>
      </c>
      <c r="I77" s="245"/>
      <c r="J77" s="246"/>
      <c r="L77" s="219"/>
      <c r="M77" s="219"/>
    </row>
    <row r="78" spans="1:13" s="233" customFormat="1" x14ac:dyDescent="0.25">
      <c r="A78" s="241">
        <v>42922</v>
      </c>
      <c r="B78" s="242">
        <v>170132855</v>
      </c>
      <c r="C78" s="247">
        <v>8</v>
      </c>
      <c r="D78" s="246">
        <v>864500</v>
      </c>
      <c r="E78" s="244"/>
      <c r="F78" s="242"/>
      <c r="G78" s="246"/>
      <c r="H78" s="245">
        <v>128000</v>
      </c>
      <c r="I78" s="245"/>
      <c r="J78" s="246"/>
      <c r="L78" s="219"/>
      <c r="M78" s="219"/>
    </row>
    <row r="79" spans="1:13" s="233" customFormat="1" x14ac:dyDescent="0.25">
      <c r="A79" s="241">
        <v>42923</v>
      </c>
      <c r="B79" s="242">
        <v>170132913</v>
      </c>
      <c r="C79" s="247">
        <v>10</v>
      </c>
      <c r="D79" s="246">
        <v>1414000</v>
      </c>
      <c r="E79" s="244"/>
      <c r="F79" s="242"/>
      <c r="G79" s="246"/>
      <c r="H79" s="245">
        <v>72000</v>
      </c>
      <c r="I79" s="245"/>
      <c r="J79" s="246"/>
      <c r="L79" s="219"/>
      <c r="M79" s="219"/>
    </row>
    <row r="80" spans="1:13" s="233" customFormat="1" x14ac:dyDescent="0.25">
      <c r="A80" s="241">
        <v>42926</v>
      </c>
      <c r="B80" s="242">
        <v>170133229</v>
      </c>
      <c r="C80" s="247">
        <v>13</v>
      </c>
      <c r="D80" s="246">
        <v>1602913</v>
      </c>
      <c r="E80" s="244"/>
      <c r="F80" s="242"/>
      <c r="G80" s="246"/>
      <c r="H80" s="245">
        <v>224000</v>
      </c>
      <c r="I80" s="245"/>
      <c r="J80" s="246"/>
      <c r="L80" s="219"/>
      <c r="M80" s="219"/>
    </row>
    <row r="81" spans="1:13" s="233" customFormat="1" x14ac:dyDescent="0.25">
      <c r="A81" s="241">
        <v>42929</v>
      </c>
      <c r="B81" s="242">
        <v>170133565</v>
      </c>
      <c r="C81" s="247">
        <v>18</v>
      </c>
      <c r="D81" s="246">
        <v>2040238</v>
      </c>
      <c r="E81" s="244"/>
      <c r="F81" s="242"/>
      <c r="G81" s="246"/>
      <c r="H81" s="245">
        <v>320000</v>
      </c>
      <c r="I81" s="245"/>
      <c r="J81" s="246"/>
      <c r="L81" s="219"/>
      <c r="M81" s="219"/>
    </row>
    <row r="82" spans="1:13" s="233" customFormat="1" x14ac:dyDescent="0.25">
      <c r="A82" s="241">
        <v>42931</v>
      </c>
      <c r="B82" s="242">
        <v>170133858</v>
      </c>
      <c r="C82" s="247">
        <v>12</v>
      </c>
      <c r="D82" s="246">
        <v>1231388</v>
      </c>
      <c r="E82" s="244"/>
      <c r="F82" s="242"/>
      <c r="G82" s="246"/>
      <c r="H82" s="245">
        <v>224000</v>
      </c>
      <c r="I82" s="245"/>
      <c r="J82" s="246"/>
      <c r="L82" s="219"/>
      <c r="M82" s="219"/>
    </row>
    <row r="83" spans="1:13" s="233" customFormat="1" x14ac:dyDescent="0.25">
      <c r="A83" s="241"/>
      <c r="B83" s="242"/>
      <c r="C83" s="247"/>
      <c r="D83" s="246"/>
      <c r="E83" s="244">
        <v>170036139</v>
      </c>
      <c r="F83" s="242">
        <v>20</v>
      </c>
      <c r="G83" s="246">
        <v>2956000</v>
      </c>
      <c r="H83" s="245"/>
      <c r="I83" s="245"/>
      <c r="J83" s="246" t="s">
        <v>169</v>
      </c>
      <c r="L83" s="219"/>
      <c r="M83" s="219"/>
    </row>
    <row r="84" spans="1:13" s="233" customFormat="1" x14ac:dyDescent="0.25">
      <c r="A84" s="241">
        <v>42935</v>
      </c>
      <c r="B84" s="242">
        <v>170134268</v>
      </c>
      <c r="C84" s="247">
        <v>13</v>
      </c>
      <c r="D84" s="246">
        <v>1601863</v>
      </c>
      <c r="E84" s="244"/>
      <c r="F84" s="242"/>
      <c r="G84" s="246"/>
      <c r="H84" s="245">
        <v>192000</v>
      </c>
      <c r="I84" s="245"/>
      <c r="J84" s="246"/>
      <c r="L84" s="219"/>
      <c r="M84" s="219"/>
    </row>
    <row r="85" spans="1:13" s="233" customFormat="1" x14ac:dyDescent="0.25">
      <c r="A85" s="241">
        <v>42942</v>
      </c>
      <c r="B85" s="242">
        <v>170135012</v>
      </c>
      <c r="C85" s="247">
        <v>11</v>
      </c>
      <c r="D85" s="246">
        <v>1087188</v>
      </c>
      <c r="E85" s="244"/>
      <c r="F85" s="242"/>
      <c r="G85" s="246"/>
      <c r="H85" s="245">
        <v>160000</v>
      </c>
      <c r="I85" s="245"/>
      <c r="J85" s="246"/>
      <c r="L85" s="219"/>
      <c r="M85" s="219"/>
    </row>
    <row r="86" spans="1:13" s="233" customFormat="1" x14ac:dyDescent="0.25">
      <c r="A86" s="241">
        <v>42945</v>
      </c>
      <c r="B86" s="242">
        <v>170135259</v>
      </c>
      <c r="C86" s="247">
        <v>11</v>
      </c>
      <c r="D86" s="246">
        <v>1127088</v>
      </c>
      <c r="E86" s="244"/>
      <c r="F86" s="242"/>
      <c r="G86" s="246"/>
      <c r="H86" s="245">
        <v>234000</v>
      </c>
      <c r="I86" s="245"/>
      <c r="J86" s="246"/>
      <c r="L86" s="219"/>
      <c r="M86" s="219"/>
    </row>
    <row r="87" spans="1:13" s="233" customFormat="1" x14ac:dyDescent="0.25">
      <c r="A87" s="241">
        <v>42948</v>
      </c>
      <c r="B87" s="242">
        <v>170135670</v>
      </c>
      <c r="C87" s="247">
        <v>17</v>
      </c>
      <c r="D87" s="246">
        <v>1902863</v>
      </c>
      <c r="E87" s="244"/>
      <c r="F87" s="242"/>
      <c r="G87" s="246"/>
      <c r="H87" s="245">
        <v>176000</v>
      </c>
      <c r="I87" s="245"/>
      <c r="J87" s="246"/>
      <c r="L87" s="219"/>
      <c r="M87" s="219"/>
    </row>
    <row r="88" spans="1:13" s="233" customFormat="1" x14ac:dyDescent="0.25">
      <c r="A88" s="241">
        <v>42952</v>
      </c>
      <c r="B88" s="242">
        <v>170136172</v>
      </c>
      <c r="C88" s="247">
        <v>16</v>
      </c>
      <c r="D88" s="246">
        <v>1486450</v>
      </c>
      <c r="E88" s="244"/>
      <c r="F88" s="242"/>
      <c r="G88" s="246"/>
      <c r="H88" s="245">
        <v>224000</v>
      </c>
      <c r="I88" s="245"/>
      <c r="J88" s="246"/>
      <c r="L88" s="219"/>
      <c r="M88" s="219"/>
    </row>
    <row r="89" spans="1:13" s="233" customFormat="1" x14ac:dyDescent="0.25">
      <c r="A89" s="241">
        <v>42959</v>
      </c>
      <c r="B89" s="242">
        <v>170136951</v>
      </c>
      <c r="C89" s="247">
        <v>12</v>
      </c>
      <c r="D89" s="246">
        <v>1191750</v>
      </c>
      <c r="E89" s="244"/>
      <c r="F89" s="242"/>
      <c r="G89" s="246"/>
      <c r="H89" s="245">
        <v>240000</v>
      </c>
      <c r="I89" s="245"/>
      <c r="J89" s="246"/>
      <c r="L89" s="219"/>
      <c r="M89" s="219"/>
    </row>
    <row r="90" spans="1:13" s="233" customFormat="1" x14ac:dyDescent="0.25">
      <c r="A90" s="241">
        <v>42965</v>
      </c>
      <c r="B90" s="242">
        <v>170137541</v>
      </c>
      <c r="C90" s="247">
        <v>19</v>
      </c>
      <c r="D90" s="246">
        <v>2101313</v>
      </c>
      <c r="E90" s="244"/>
      <c r="F90" s="242"/>
      <c r="G90" s="246"/>
      <c r="H90" s="245">
        <v>272000</v>
      </c>
      <c r="I90" s="245"/>
      <c r="J90" s="246"/>
      <c r="L90" s="219"/>
      <c r="M90" s="219"/>
    </row>
    <row r="91" spans="1:13" s="233" customFormat="1" x14ac:dyDescent="0.25">
      <c r="A91" s="241">
        <v>42968</v>
      </c>
      <c r="B91" s="242">
        <v>170137768</v>
      </c>
      <c r="C91" s="247">
        <v>5</v>
      </c>
      <c r="D91" s="246">
        <v>524125</v>
      </c>
      <c r="E91" s="244"/>
      <c r="F91" s="242"/>
      <c r="G91" s="246"/>
      <c r="H91" s="245">
        <v>36000</v>
      </c>
      <c r="I91" s="245"/>
      <c r="J91" s="246"/>
      <c r="L91" s="219"/>
      <c r="M91" s="219"/>
    </row>
    <row r="92" spans="1:13" s="233" customFormat="1" x14ac:dyDescent="0.25">
      <c r="A92" s="241">
        <v>42969</v>
      </c>
      <c r="B92" s="242">
        <v>170137933</v>
      </c>
      <c r="C92" s="247">
        <v>13</v>
      </c>
      <c r="D92" s="246">
        <v>1080713</v>
      </c>
      <c r="E92" s="244"/>
      <c r="F92" s="242"/>
      <c r="G92" s="246"/>
      <c r="H92" s="245">
        <v>176000</v>
      </c>
      <c r="I92" s="245"/>
      <c r="J92" s="246"/>
      <c r="L92" s="219"/>
      <c r="M92" s="219"/>
    </row>
    <row r="93" spans="1:13" s="233" customFormat="1" x14ac:dyDescent="0.25">
      <c r="A93" s="241">
        <v>42973</v>
      </c>
      <c r="B93" s="242">
        <v>170138342</v>
      </c>
      <c r="C93" s="247">
        <v>13</v>
      </c>
      <c r="D93" s="246">
        <v>1151588</v>
      </c>
      <c r="E93" s="244"/>
      <c r="F93" s="242"/>
      <c r="G93" s="246"/>
      <c r="H93" s="245">
        <v>160000</v>
      </c>
      <c r="I93" s="245"/>
      <c r="J93" s="246"/>
      <c r="L93" s="219"/>
      <c r="M93" s="219"/>
    </row>
    <row r="94" spans="1:13" s="233" customFormat="1" x14ac:dyDescent="0.25">
      <c r="A94" s="241">
        <v>42984</v>
      </c>
      <c r="B94" s="242">
        <v>170139455</v>
      </c>
      <c r="C94" s="247">
        <v>16</v>
      </c>
      <c r="D94" s="246">
        <v>1591188</v>
      </c>
      <c r="E94" s="244"/>
      <c r="F94" s="242"/>
      <c r="G94" s="246"/>
      <c r="H94" s="245">
        <v>204000</v>
      </c>
      <c r="I94" s="245"/>
      <c r="J94" s="246"/>
      <c r="L94" s="219"/>
      <c r="M94" s="219"/>
    </row>
    <row r="95" spans="1:13" s="233" customFormat="1" x14ac:dyDescent="0.25">
      <c r="A95" s="241">
        <v>42985</v>
      </c>
      <c r="B95" s="242"/>
      <c r="C95" s="247"/>
      <c r="D95" s="246"/>
      <c r="E95" s="244">
        <v>170037312</v>
      </c>
      <c r="F95" s="242">
        <v>172</v>
      </c>
      <c r="G95" s="246">
        <v>18096225</v>
      </c>
      <c r="H95" s="245"/>
      <c r="I95" s="245"/>
      <c r="J95" s="246"/>
      <c r="L95" s="219"/>
      <c r="M95" s="219"/>
    </row>
    <row r="96" spans="1:13" s="233" customFormat="1" x14ac:dyDescent="0.25">
      <c r="A96" s="241">
        <v>42992</v>
      </c>
      <c r="B96" s="242">
        <v>170140345</v>
      </c>
      <c r="C96" s="247">
        <v>8</v>
      </c>
      <c r="D96" s="246">
        <v>730800</v>
      </c>
      <c r="E96" s="244"/>
      <c r="F96" s="242"/>
      <c r="G96" s="246"/>
      <c r="H96" s="245">
        <v>192000</v>
      </c>
      <c r="I96" s="245"/>
      <c r="J96" s="246"/>
      <c r="L96" s="219"/>
      <c r="M96" s="219"/>
    </row>
    <row r="97" spans="1:13" s="233" customFormat="1" x14ac:dyDescent="0.25">
      <c r="A97" s="241">
        <v>43001</v>
      </c>
      <c r="B97" s="242">
        <v>170141216</v>
      </c>
      <c r="C97" s="247">
        <v>10</v>
      </c>
      <c r="D97" s="246">
        <v>1168388</v>
      </c>
      <c r="E97" s="244"/>
      <c r="F97" s="242"/>
      <c r="G97" s="246"/>
      <c r="H97" s="245">
        <v>192000</v>
      </c>
      <c r="I97" s="245"/>
      <c r="J97" s="246"/>
      <c r="L97" s="219"/>
      <c r="M97" s="219"/>
    </row>
    <row r="98" spans="1:13" s="233" customFormat="1" x14ac:dyDescent="0.25">
      <c r="A98" s="241"/>
      <c r="B98" s="242"/>
      <c r="C98" s="247"/>
      <c r="D98" s="246"/>
      <c r="E98" s="244">
        <v>170037739</v>
      </c>
      <c r="F98" s="242">
        <v>1</v>
      </c>
      <c r="G98" s="246">
        <v>82338</v>
      </c>
      <c r="H98" s="245"/>
      <c r="I98" s="245"/>
      <c r="J98" s="246"/>
      <c r="L98" s="219"/>
      <c r="M98" s="219"/>
    </row>
    <row r="99" spans="1:13" s="233" customFormat="1" x14ac:dyDescent="0.25">
      <c r="A99" s="241">
        <v>43014</v>
      </c>
      <c r="B99" s="242">
        <v>170142431</v>
      </c>
      <c r="C99" s="247">
        <v>9</v>
      </c>
      <c r="D99" s="246">
        <v>760725</v>
      </c>
      <c r="E99" s="244"/>
      <c r="F99" s="242"/>
      <c r="G99" s="246"/>
      <c r="H99" s="245">
        <v>128000</v>
      </c>
      <c r="I99" s="245"/>
      <c r="J99" s="246"/>
      <c r="L99" s="219"/>
      <c r="M99" s="219"/>
    </row>
    <row r="100" spans="1:13" s="233" customFormat="1" x14ac:dyDescent="0.25">
      <c r="A100" s="241">
        <v>43028</v>
      </c>
      <c r="B100" s="242">
        <v>170143949</v>
      </c>
      <c r="C100" s="247">
        <v>13</v>
      </c>
      <c r="D100" s="246">
        <v>1527488</v>
      </c>
      <c r="E100" s="244"/>
      <c r="F100" s="242"/>
      <c r="G100" s="246"/>
      <c r="H100" s="245">
        <v>256000</v>
      </c>
      <c r="I100" s="245"/>
      <c r="J100" s="246"/>
      <c r="L100" s="219"/>
      <c r="M100" s="219"/>
    </row>
    <row r="101" spans="1:13" s="233" customFormat="1" x14ac:dyDescent="0.25">
      <c r="A101" s="241">
        <v>43040</v>
      </c>
      <c r="B101" s="242">
        <v>170145116</v>
      </c>
      <c r="C101" s="247">
        <v>85</v>
      </c>
      <c r="D101" s="246">
        <v>7668063</v>
      </c>
      <c r="E101" s="244"/>
      <c r="F101" s="242"/>
      <c r="G101" s="246"/>
      <c r="H101" s="245">
        <v>982000</v>
      </c>
      <c r="I101" s="245"/>
      <c r="J101" s="246"/>
      <c r="L101" s="219"/>
      <c r="M101" s="219"/>
    </row>
    <row r="102" spans="1:13" s="233" customFormat="1" x14ac:dyDescent="0.25">
      <c r="A102" s="241">
        <v>43048</v>
      </c>
      <c r="B102" s="242">
        <v>170145999</v>
      </c>
      <c r="C102" s="247">
        <v>15</v>
      </c>
      <c r="D102" s="246">
        <v>1523988</v>
      </c>
      <c r="E102" s="244"/>
      <c r="F102" s="242"/>
      <c r="G102" s="246"/>
      <c r="H102" s="245">
        <v>288000</v>
      </c>
      <c r="I102" s="245"/>
      <c r="J102" s="246"/>
      <c r="L102" s="219"/>
      <c r="M102" s="219"/>
    </row>
    <row r="103" spans="1:13" s="233" customFormat="1" x14ac:dyDescent="0.25">
      <c r="A103" s="241">
        <v>43050</v>
      </c>
      <c r="B103" s="242">
        <v>170146147</v>
      </c>
      <c r="C103" s="247">
        <v>85</v>
      </c>
      <c r="D103" s="246">
        <v>7668063</v>
      </c>
      <c r="E103" s="244"/>
      <c r="F103" s="242"/>
      <c r="G103" s="246"/>
      <c r="H103" s="245">
        <v>1000000</v>
      </c>
      <c r="I103" s="245"/>
      <c r="J103" s="246"/>
      <c r="L103" s="219"/>
      <c r="M103" s="219"/>
    </row>
    <row r="104" spans="1:13" s="233" customFormat="1" x14ac:dyDescent="0.25">
      <c r="A104" s="241">
        <v>43074</v>
      </c>
      <c r="B104" s="242">
        <v>170148430</v>
      </c>
      <c r="C104" s="247">
        <v>14</v>
      </c>
      <c r="D104" s="246">
        <v>1547263</v>
      </c>
      <c r="E104" s="244"/>
      <c r="F104" s="242"/>
      <c r="G104" s="246"/>
      <c r="H104" s="245">
        <v>351000</v>
      </c>
      <c r="I104" s="245"/>
      <c r="J104" s="246"/>
      <c r="L104" s="219"/>
      <c r="M104" s="219"/>
    </row>
    <row r="105" spans="1:13" s="233" customFormat="1" x14ac:dyDescent="0.25">
      <c r="A105" s="241">
        <v>43089</v>
      </c>
      <c r="B105" s="242"/>
      <c r="C105" s="247"/>
      <c r="D105" s="246"/>
      <c r="E105" s="244">
        <v>170039555</v>
      </c>
      <c r="F105" s="242">
        <v>52</v>
      </c>
      <c r="G105" s="246">
        <v>5790313</v>
      </c>
      <c r="H105" s="245"/>
      <c r="I105" s="245"/>
      <c r="J105" s="246"/>
      <c r="L105" s="219"/>
      <c r="M105" s="219"/>
    </row>
    <row r="106" spans="1:13" s="233" customFormat="1" x14ac:dyDescent="0.25">
      <c r="A106" s="241">
        <v>43089</v>
      </c>
      <c r="B106" s="242"/>
      <c r="C106" s="247"/>
      <c r="D106" s="246"/>
      <c r="E106" s="244">
        <v>170039557</v>
      </c>
      <c r="F106" s="242">
        <v>58</v>
      </c>
      <c r="G106" s="246">
        <v>7042350</v>
      </c>
      <c r="H106" s="245"/>
      <c r="I106" s="245"/>
      <c r="J106" s="246"/>
      <c r="L106" s="219"/>
      <c r="M106" s="219"/>
    </row>
    <row r="107" spans="1:13" s="233" customFormat="1" x14ac:dyDescent="0.25">
      <c r="A107" s="241">
        <v>43090</v>
      </c>
      <c r="B107" s="242"/>
      <c r="C107" s="247"/>
      <c r="D107" s="246"/>
      <c r="E107" s="244">
        <v>170039565</v>
      </c>
      <c r="F107" s="242">
        <v>4</v>
      </c>
      <c r="G107" s="246">
        <v>292425</v>
      </c>
      <c r="H107" s="245"/>
      <c r="I107" s="245"/>
      <c r="J107" s="246"/>
      <c r="L107" s="219"/>
      <c r="M107" s="219"/>
    </row>
    <row r="108" spans="1:13" s="233" customFormat="1" x14ac:dyDescent="0.25">
      <c r="A108" s="241">
        <v>43457</v>
      </c>
      <c r="B108" s="242"/>
      <c r="C108" s="247"/>
      <c r="D108" s="246"/>
      <c r="E108" s="244">
        <v>170039594</v>
      </c>
      <c r="F108" s="242">
        <v>263</v>
      </c>
      <c r="G108" s="246">
        <v>28365750</v>
      </c>
      <c r="H108" s="245"/>
      <c r="I108" s="245"/>
      <c r="J108" s="246"/>
      <c r="L108" s="219"/>
      <c r="M108" s="219"/>
    </row>
    <row r="109" spans="1:13" s="233" customFormat="1" x14ac:dyDescent="0.25">
      <c r="A109" s="241">
        <v>43096</v>
      </c>
      <c r="B109" s="242">
        <v>170150364</v>
      </c>
      <c r="C109" s="247">
        <v>15</v>
      </c>
      <c r="D109" s="246">
        <v>1741163</v>
      </c>
      <c r="E109" s="244"/>
      <c r="F109" s="242"/>
      <c r="G109" s="246"/>
      <c r="H109" s="245">
        <v>272000</v>
      </c>
      <c r="I109" s="245"/>
      <c r="J109" s="246"/>
      <c r="L109" s="219"/>
      <c r="M109" s="219"/>
    </row>
    <row r="110" spans="1:13" s="233" customFormat="1" x14ac:dyDescent="0.25">
      <c r="A110" s="241">
        <v>43103</v>
      </c>
      <c r="B110" s="242"/>
      <c r="C110" s="247"/>
      <c r="D110" s="246"/>
      <c r="E110" s="244"/>
      <c r="F110" s="242"/>
      <c r="G110" s="246"/>
      <c r="H110" s="245"/>
      <c r="I110" s="245">
        <v>25327746</v>
      </c>
      <c r="J110" s="246" t="s">
        <v>17</v>
      </c>
      <c r="L110" s="219"/>
      <c r="M110" s="219"/>
    </row>
    <row r="111" spans="1:13" s="134" customFormat="1" x14ac:dyDescent="0.25">
      <c r="A111" s="98">
        <v>43109</v>
      </c>
      <c r="B111" s="99"/>
      <c r="C111" s="100"/>
      <c r="D111" s="34"/>
      <c r="E111" s="101">
        <v>180039827</v>
      </c>
      <c r="F111" s="99">
        <v>121</v>
      </c>
      <c r="G111" s="34">
        <v>14678388</v>
      </c>
      <c r="H111" s="102"/>
      <c r="I111" s="102"/>
      <c r="J111" s="34"/>
      <c r="L111" s="138"/>
      <c r="M111" s="138"/>
    </row>
    <row r="112" spans="1:13" s="233" customFormat="1" x14ac:dyDescent="0.25">
      <c r="A112" s="98">
        <v>43111</v>
      </c>
      <c r="B112" s="99">
        <v>180151373</v>
      </c>
      <c r="C112" s="100">
        <v>14</v>
      </c>
      <c r="D112" s="34">
        <v>1613325</v>
      </c>
      <c r="E112" s="101"/>
      <c r="F112" s="99"/>
      <c r="G112" s="34"/>
      <c r="H112" s="102">
        <v>240000</v>
      </c>
      <c r="I112" s="102"/>
      <c r="J112" s="34"/>
      <c r="L112" s="219"/>
      <c r="M112" s="219"/>
    </row>
    <row r="113" spans="1:13" s="233" customFormat="1" x14ac:dyDescent="0.25">
      <c r="A113" s="98">
        <v>43124</v>
      </c>
      <c r="B113" s="99">
        <v>180152275</v>
      </c>
      <c r="C113" s="100">
        <v>50</v>
      </c>
      <c r="D113" s="34">
        <v>5355000</v>
      </c>
      <c r="E113" s="101"/>
      <c r="F113" s="99"/>
      <c r="G113" s="34"/>
      <c r="H113" s="102">
        <v>240000</v>
      </c>
      <c r="I113" s="102"/>
      <c r="J113" s="34"/>
      <c r="L113" s="219"/>
      <c r="M113" s="219"/>
    </row>
    <row r="114" spans="1:13" s="233" customFormat="1" x14ac:dyDescent="0.25">
      <c r="A114" s="98">
        <v>43132</v>
      </c>
      <c r="B114" s="99">
        <v>180152853</v>
      </c>
      <c r="C114" s="100">
        <v>3</v>
      </c>
      <c r="D114" s="34">
        <v>396025</v>
      </c>
      <c r="E114" s="101"/>
      <c r="F114" s="99"/>
      <c r="G114" s="34"/>
      <c r="H114" s="102">
        <v>112000</v>
      </c>
      <c r="I114" s="102"/>
      <c r="J114" s="34"/>
      <c r="L114" s="219"/>
      <c r="M114" s="219"/>
    </row>
    <row r="115" spans="1:13" s="233" customFormat="1" x14ac:dyDescent="0.25">
      <c r="A115" s="98">
        <v>43136</v>
      </c>
      <c r="B115" s="99">
        <v>180153178</v>
      </c>
      <c r="C115" s="100">
        <v>1</v>
      </c>
      <c r="D115" s="34">
        <v>112350</v>
      </c>
      <c r="E115" s="101"/>
      <c r="F115" s="99"/>
      <c r="G115" s="34"/>
      <c r="H115" s="102">
        <v>20000</v>
      </c>
      <c r="I115" s="102"/>
      <c r="J115" s="34"/>
      <c r="L115" s="219"/>
      <c r="M115" s="219"/>
    </row>
    <row r="116" spans="1:13" s="233" customFormat="1" x14ac:dyDescent="0.25">
      <c r="A116" s="98"/>
      <c r="B116" s="99"/>
      <c r="C116" s="100"/>
      <c r="D116" s="34"/>
      <c r="E116" s="101"/>
      <c r="F116" s="99"/>
      <c r="G116" s="34"/>
      <c r="H116" s="102"/>
      <c r="I116" s="102"/>
      <c r="J116" s="34"/>
      <c r="L116" s="219"/>
      <c r="M116" s="219"/>
    </row>
    <row r="117" spans="1:13" s="233" customFormat="1" x14ac:dyDescent="0.25">
      <c r="A117" s="235"/>
      <c r="B117" s="234"/>
      <c r="C117" s="240"/>
      <c r="D117" s="236"/>
      <c r="E117" s="237"/>
      <c r="F117" s="234"/>
      <c r="G117" s="236"/>
      <c r="H117" s="239"/>
      <c r="I117" s="239"/>
      <c r="J117" s="236"/>
      <c r="L117" s="219"/>
      <c r="M117" s="219"/>
    </row>
    <row r="118" spans="1:13" x14ac:dyDescent="0.25">
      <c r="A118" s="4"/>
      <c r="B118" s="3"/>
      <c r="C118" s="240"/>
      <c r="D118" s="6"/>
      <c r="E118" s="7"/>
      <c r="F118" s="3"/>
      <c r="G118" s="6"/>
      <c r="H118" s="239"/>
      <c r="I118" s="39"/>
      <c r="J118" s="6"/>
    </row>
    <row r="119" spans="1:13" x14ac:dyDescent="0.25">
      <c r="A119" s="4"/>
      <c r="B119" s="8" t="s">
        <v>11</v>
      </c>
      <c r="C119" s="232">
        <f>SUM(C7:C118)</f>
        <v>1830</v>
      </c>
      <c r="D119" s="9"/>
      <c r="E119" s="8" t="s">
        <v>11</v>
      </c>
      <c r="F119" s="8">
        <f>SUM(F7:F118)</f>
        <v>697</v>
      </c>
      <c r="G119" s="5"/>
      <c r="H119" s="240"/>
      <c r="I119" s="40"/>
      <c r="J119" s="5"/>
    </row>
    <row r="120" spans="1:13" x14ac:dyDescent="0.25">
      <c r="A120" s="4"/>
      <c r="B120" s="8"/>
      <c r="C120" s="232"/>
      <c r="D120" s="9"/>
      <c r="E120" s="8"/>
      <c r="F120" s="8"/>
      <c r="G120" s="32"/>
      <c r="H120" s="52"/>
      <c r="I120" s="40"/>
      <c r="J120" s="5"/>
    </row>
    <row r="121" spans="1:13" x14ac:dyDescent="0.25">
      <c r="A121" s="10"/>
      <c r="B121" s="11"/>
      <c r="C121" s="240"/>
      <c r="D121" s="6"/>
      <c r="E121" s="8"/>
      <c r="F121" s="3"/>
      <c r="G121" s="411" t="s">
        <v>12</v>
      </c>
      <c r="H121" s="411"/>
      <c r="I121" s="39"/>
      <c r="J121" s="13">
        <f>SUM(D7:D118)</f>
        <v>190337328</v>
      </c>
    </row>
    <row r="122" spans="1:13" x14ac:dyDescent="0.25">
      <c r="A122" s="4"/>
      <c r="B122" s="3"/>
      <c r="C122" s="240"/>
      <c r="D122" s="6"/>
      <c r="E122" s="7"/>
      <c r="F122" s="3"/>
      <c r="G122" s="411" t="s">
        <v>13</v>
      </c>
      <c r="H122" s="411"/>
      <c r="I122" s="39"/>
      <c r="J122" s="13">
        <f>SUM(G7:G118)</f>
        <v>77755202</v>
      </c>
    </row>
    <row r="123" spans="1:13" x14ac:dyDescent="0.25">
      <c r="A123" s="14"/>
      <c r="B123" s="7"/>
      <c r="C123" s="240"/>
      <c r="D123" s="6"/>
      <c r="E123" s="7"/>
      <c r="F123" s="3"/>
      <c r="G123" s="411" t="s">
        <v>14</v>
      </c>
      <c r="H123" s="411"/>
      <c r="I123" s="41"/>
      <c r="J123" s="15">
        <f>J121-J122</f>
        <v>112582126</v>
      </c>
    </row>
    <row r="124" spans="1:13" x14ac:dyDescent="0.25">
      <c r="A124" s="4"/>
      <c r="B124" s="16"/>
      <c r="C124" s="240"/>
      <c r="D124" s="17"/>
      <c r="E124" s="7"/>
      <c r="F124" s="3"/>
      <c r="G124" s="411" t="s">
        <v>15</v>
      </c>
      <c r="H124" s="411"/>
      <c r="I124" s="39"/>
      <c r="J124" s="13">
        <f>SUM(H7:H119)</f>
        <v>24375300</v>
      </c>
    </row>
    <row r="125" spans="1:13" x14ac:dyDescent="0.25">
      <c r="A125" s="4"/>
      <c r="B125" s="16"/>
      <c r="C125" s="240"/>
      <c r="D125" s="17"/>
      <c r="E125" s="7"/>
      <c r="F125" s="3"/>
      <c r="G125" s="411" t="s">
        <v>16</v>
      </c>
      <c r="H125" s="411"/>
      <c r="I125" s="39"/>
      <c r="J125" s="13">
        <f>J123+J124</f>
        <v>136957426</v>
      </c>
    </row>
    <row r="126" spans="1:13" x14ac:dyDescent="0.25">
      <c r="A126" s="4"/>
      <c r="B126" s="16"/>
      <c r="C126" s="240"/>
      <c r="D126" s="17"/>
      <c r="E126" s="7"/>
      <c r="F126" s="3"/>
      <c r="G126" s="411" t="s">
        <v>5</v>
      </c>
      <c r="H126" s="411"/>
      <c r="I126" s="39"/>
      <c r="J126" s="13">
        <f>SUM(I7:I119)</f>
        <v>168580696</v>
      </c>
    </row>
    <row r="127" spans="1:13" x14ac:dyDescent="0.25">
      <c r="A127" s="4"/>
      <c r="B127" s="16"/>
      <c r="C127" s="240"/>
      <c r="D127" s="17"/>
      <c r="E127" s="7"/>
      <c r="F127" s="3"/>
      <c r="G127" s="411" t="s">
        <v>32</v>
      </c>
      <c r="H127" s="411"/>
      <c r="I127" s="40" t="str">
        <f>IF(J127&gt;0,"SALDO",IF(J127&lt;0,"PIUTANG",IF(J127=0,"LUNAS")))</f>
        <v>SALDO</v>
      </c>
      <c r="J127" s="13">
        <f>J126-J125</f>
        <v>31623270</v>
      </c>
    </row>
  </sheetData>
  <mergeCells count="15">
    <mergeCell ref="G127:H127"/>
    <mergeCell ref="G121:H121"/>
    <mergeCell ref="G122:H122"/>
    <mergeCell ref="G123:H123"/>
    <mergeCell ref="G124:H124"/>
    <mergeCell ref="G125:H125"/>
    <mergeCell ref="G126:H126"/>
    <mergeCell ref="F1:H1"/>
    <mergeCell ref="F2:H2"/>
    <mergeCell ref="A4:J4"/>
    <mergeCell ref="A5:A6"/>
    <mergeCell ref="B5:G5"/>
    <mergeCell ref="H5:H6"/>
    <mergeCell ref="I5:I6"/>
    <mergeCell ref="J5:J6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A1:Q37"/>
  <sheetViews>
    <sheetView workbookViewId="0">
      <pane ySplit="6" topLeftCell="A7" activePane="bottomLeft" state="frozen"/>
      <selection pane="bottomLeft" activeCell="J13" sqref="J13"/>
    </sheetView>
  </sheetViews>
  <sheetFormatPr defaultRowHeight="15" x14ac:dyDescent="0.25"/>
  <cols>
    <col min="1" max="1" width="8.140625" customWidth="1"/>
    <col min="2" max="2" width="11.85546875" bestFit="1" customWidth="1"/>
    <col min="3" max="3" width="6" style="81" customWidth="1"/>
    <col min="4" max="4" width="11.8554687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3.42578125" customWidth="1"/>
    <col min="10" max="10" width="16.7109375" customWidth="1"/>
  </cols>
  <sheetData>
    <row r="1" spans="1:17" x14ac:dyDescent="0.25">
      <c r="A1" s="20" t="s">
        <v>0</v>
      </c>
      <c r="C1" s="78" t="s">
        <v>24</v>
      </c>
      <c r="D1" s="20"/>
      <c r="E1" s="20"/>
      <c r="F1" s="405" t="s">
        <v>22</v>
      </c>
      <c r="G1" s="405"/>
      <c r="H1" s="405"/>
      <c r="I1" s="20" t="s">
        <v>20</v>
      </c>
      <c r="J1" s="20"/>
      <c r="L1" s="37"/>
      <c r="M1" s="37"/>
      <c r="N1" s="37"/>
      <c r="O1" s="37"/>
      <c r="P1" s="37"/>
      <c r="Q1" s="37"/>
    </row>
    <row r="2" spans="1:17" x14ac:dyDescent="0.25">
      <c r="A2" s="20" t="s">
        <v>1</v>
      </c>
      <c r="C2" s="78" t="s">
        <v>19</v>
      </c>
      <c r="D2" s="20"/>
      <c r="E2" s="20"/>
      <c r="F2" s="405" t="s">
        <v>21</v>
      </c>
      <c r="G2" s="405"/>
      <c r="H2" s="405"/>
      <c r="I2" s="21">
        <f>J37*-1</f>
        <v>0</v>
      </c>
      <c r="J2" s="20"/>
      <c r="L2" s="37"/>
      <c r="M2" s="37">
        <f>SUM(D19:D21)</f>
        <v>864588</v>
      </c>
      <c r="N2" s="37"/>
      <c r="O2" s="37"/>
      <c r="P2" s="37"/>
      <c r="Q2" s="37"/>
    </row>
    <row r="3" spans="1:17" x14ac:dyDescent="0.25">
      <c r="L3" s="37"/>
      <c r="M3" s="37">
        <f>SUM(G19:G21)</f>
        <v>323050</v>
      </c>
      <c r="N3" s="37"/>
      <c r="O3" s="37"/>
      <c r="P3" s="37"/>
      <c r="Q3" s="37"/>
    </row>
    <row r="4" spans="1:17" ht="19.5" x14ac:dyDescent="0.25">
      <c r="A4" s="406"/>
      <c r="B4" s="406"/>
      <c r="C4" s="406"/>
      <c r="D4" s="406"/>
      <c r="E4" s="406"/>
      <c r="F4" s="406"/>
      <c r="G4" s="406"/>
      <c r="H4" s="406"/>
      <c r="I4" s="406"/>
      <c r="J4" s="406"/>
      <c r="L4" s="37"/>
      <c r="M4" s="37">
        <f>M2-M3</f>
        <v>541538</v>
      </c>
      <c r="N4" s="37"/>
      <c r="O4" s="37"/>
      <c r="P4" s="37"/>
      <c r="Q4" s="37"/>
    </row>
    <row r="5" spans="1:17" x14ac:dyDescent="0.25">
      <c r="A5" s="407" t="s">
        <v>2</v>
      </c>
      <c r="B5" s="408" t="s">
        <v>3</v>
      </c>
      <c r="C5" s="408"/>
      <c r="D5" s="408"/>
      <c r="E5" s="408"/>
      <c r="F5" s="408"/>
      <c r="G5" s="408"/>
      <c r="H5" s="408" t="s">
        <v>4</v>
      </c>
      <c r="I5" s="467" t="s">
        <v>5</v>
      </c>
      <c r="J5" s="410" t="s">
        <v>6</v>
      </c>
      <c r="L5" s="37"/>
      <c r="M5" s="37"/>
      <c r="N5" s="37"/>
      <c r="O5" s="37"/>
      <c r="P5" s="37"/>
      <c r="Q5" s="37"/>
    </row>
    <row r="6" spans="1:17" x14ac:dyDescent="0.25">
      <c r="A6" s="407"/>
      <c r="B6" s="1" t="s">
        <v>7</v>
      </c>
      <c r="C6" s="80" t="s">
        <v>8</v>
      </c>
      <c r="D6" s="2" t="s">
        <v>9</v>
      </c>
      <c r="E6" s="1" t="s">
        <v>10</v>
      </c>
      <c r="F6" s="80" t="s">
        <v>8</v>
      </c>
      <c r="G6" s="2" t="s">
        <v>9</v>
      </c>
      <c r="H6" s="408"/>
      <c r="I6" s="467"/>
      <c r="J6" s="410"/>
    </row>
    <row r="7" spans="1:17" x14ac:dyDescent="0.25">
      <c r="A7" s="43">
        <v>42494</v>
      </c>
      <c r="B7" s="44">
        <v>160081587</v>
      </c>
      <c r="C7" s="83">
        <v>3</v>
      </c>
      <c r="D7" s="45">
        <v>350613</v>
      </c>
      <c r="E7" s="46"/>
      <c r="F7" s="82"/>
      <c r="G7" s="47"/>
      <c r="H7" s="49"/>
      <c r="I7" s="49">
        <v>1686563</v>
      </c>
      <c r="J7" s="50" t="s">
        <v>59</v>
      </c>
    </row>
    <row r="8" spans="1:17" x14ac:dyDescent="0.25">
      <c r="A8" s="43">
        <v>42495</v>
      </c>
      <c r="B8" s="44">
        <v>160081764</v>
      </c>
      <c r="C8" s="83">
        <v>1</v>
      </c>
      <c r="D8" s="51">
        <v>214025</v>
      </c>
      <c r="E8" s="48"/>
      <c r="F8" s="82"/>
      <c r="G8" s="50"/>
      <c r="H8" s="49"/>
      <c r="I8" s="49"/>
      <c r="J8" s="50"/>
    </row>
    <row r="9" spans="1:17" x14ac:dyDescent="0.25">
      <c r="A9" s="43">
        <v>42496</v>
      </c>
      <c r="B9" s="44"/>
      <c r="C9" s="83"/>
      <c r="D9" s="51"/>
      <c r="E9" s="46">
        <v>160022177</v>
      </c>
      <c r="F9" s="82">
        <v>1</v>
      </c>
      <c r="G9" s="50">
        <v>79975</v>
      </c>
      <c r="H9" s="49"/>
      <c r="I9" s="49"/>
      <c r="J9" s="50"/>
    </row>
    <row r="10" spans="1:17" x14ac:dyDescent="0.25">
      <c r="A10" s="43">
        <v>42500</v>
      </c>
      <c r="B10" s="44">
        <v>160082381</v>
      </c>
      <c r="C10" s="83">
        <v>4</v>
      </c>
      <c r="D10" s="51">
        <v>431025</v>
      </c>
      <c r="E10" s="48"/>
      <c r="F10" s="82"/>
      <c r="G10" s="50"/>
      <c r="H10" s="49"/>
      <c r="I10" s="49"/>
      <c r="J10" s="50"/>
    </row>
    <row r="11" spans="1:17" x14ac:dyDescent="0.25">
      <c r="A11" s="43">
        <v>42504</v>
      </c>
      <c r="B11" s="44">
        <v>160082955</v>
      </c>
      <c r="C11" s="83">
        <v>1</v>
      </c>
      <c r="D11" s="51">
        <v>113838</v>
      </c>
      <c r="E11" s="48"/>
      <c r="F11" s="82"/>
      <c r="G11" s="50"/>
      <c r="H11" s="49"/>
      <c r="I11" s="49"/>
      <c r="J11" s="50"/>
    </row>
    <row r="12" spans="1:17" x14ac:dyDescent="0.25">
      <c r="A12" s="43">
        <v>42507</v>
      </c>
      <c r="B12" s="46">
        <v>160083404</v>
      </c>
      <c r="C12" s="84">
        <v>3</v>
      </c>
      <c r="D12" s="50">
        <v>270725</v>
      </c>
      <c r="E12" s="48"/>
      <c r="F12" s="82"/>
      <c r="G12" s="50"/>
      <c r="H12" s="49"/>
      <c r="I12" s="49"/>
      <c r="J12" s="50"/>
    </row>
    <row r="13" spans="1:17" x14ac:dyDescent="0.25">
      <c r="A13" s="43">
        <v>42507</v>
      </c>
      <c r="B13" s="46">
        <v>160083447</v>
      </c>
      <c r="C13" s="84">
        <v>1</v>
      </c>
      <c r="D13" s="50">
        <v>89250</v>
      </c>
      <c r="E13" s="48">
        <v>160022638</v>
      </c>
      <c r="F13" s="82">
        <v>2</v>
      </c>
      <c r="G13" s="50">
        <v>172638</v>
      </c>
      <c r="H13" s="49"/>
      <c r="I13" s="49"/>
      <c r="J13" s="50"/>
    </row>
    <row r="14" spans="1:17" x14ac:dyDescent="0.25">
      <c r="A14" s="43">
        <v>42508</v>
      </c>
      <c r="B14" s="46">
        <v>160083571</v>
      </c>
      <c r="C14" s="82">
        <v>2</v>
      </c>
      <c r="D14" s="50">
        <v>215250</v>
      </c>
      <c r="E14" s="48">
        <v>160022716</v>
      </c>
      <c r="F14" s="82">
        <v>2</v>
      </c>
      <c r="G14" s="50">
        <v>182613</v>
      </c>
      <c r="H14" s="49"/>
      <c r="I14" s="49"/>
      <c r="J14" s="50"/>
    </row>
    <row r="15" spans="1:17" x14ac:dyDescent="0.25">
      <c r="A15" s="43">
        <v>42510</v>
      </c>
      <c r="B15" s="46">
        <v>160083834</v>
      </c>
      <c r="C15" s="82">
        <v>2</v>
      </c>
      <c r="D15" s="50">
        <v>293563</v>
      </c>
      <c r="E15" s="48"/>
      <c r="F15" s="82"/>
      <c r="G15" s="50"/>
      <c r="H15" s="49"/>
      <c r="I15" s="49"/>
      <c r="J15" s="50"/>
    </row>
    <row r="16" spans="1:17" x14ac:dyDescent="0.25">
      <c r="A16" s="43">
        <v>42511</v>
      </c>
      <c r="B16" s="46">
        <v>160084022</v>
      </c>
      <c r="C16" s="82">
        <v>1</v>
      </c>
      <c r="D16" s="50">
        <v>108150</v>
      </c>
      <c r="E16" s="48">
        <v>160022793</v>
      </c>
      <c r="F16" s="82">
        <v>1</v>
      </c>
      <c r="G16" s="50">
        <v>86100</v>
      </c>
      <c r="H16" s="49"/>
      <c r="I16" s="49"/>
      <c r="J16" s="50"/>
    </row>
    <row r="17" spans="1:17" x14ac:dyDescent="0.25">
      <c r="A17" s="43">
        <v>42517</v>
      </c>
      <c r="B17" s="46">
        <v>160084706</v>
      </c>
      <c r="C17" s="82">
        <v>1</v>
      </c>
      <c r="D17" s="50">
        <v>121450</v>
      </c>
      <c r="E17" s="48"/>
      <c r="F17" s="82"/>
      <c r="G17" s="50"/>
      <c r="H17" s="49"/>
      <c r="I17" s="49"/>
      <c r="J17" s="50"/>
    </row>
    <row r="18" spans="1:17" x14ac:dyDescent="0.25">
      <c r="A18" s="43">
        <v>42523</v>
      </c>
      <c r="B18" s="46">
        <v>160085547</v>
      </c>
      <c r="C18" s="82">
        <v>2</v>
      </c>
      <c r="D18" s="50">
        <v>245000</v>
      </c>
      <c r="E18" s="48">
        <v>160023255</v>
      </c>
      <c r="F18" s="82">
        <v>1</v>
      </c>
      <c r="G18" s="50">
        <v>200725</v>
      </c>
      <c r="H18" s="49"/>
      <c r="I18" s="49">
        <v>44275</v>
      </c>
      <c r="J18" s="50" t="s">
        <v>59</v>
      </c>
    </row>
    <row r="19" spans="1:17" x14ac:dyDescent="0.25">
      <c r="A19" s="43">
        <v>42528</v>
      </c>
      <c r="B19" s="46">
        <v>160086406</v>
      </c>
      <c r="C19" s="82">
        <v>2</v>
      </c>
      <c r="D19" s="50">
        <v>235025</v>
      </c>
      <c r="E19" s="48"/>
      <c r="F19" s="82"/>
      <c r="G19" s="50"/>
      <c r="H19" s="49"/>
      <c r="I19" s="49"/>
      <c r="J19" s="50"/>
    </row>
    <row r="20" spans="1:17" x14ac:dyDescent="0.25">
      <c r="A20" s="43">
        <v>42529</v>
      </c>
      <c r="B20" s="46">
        <v>160086530</v>
      </c>
      <c r="C20" s="82">
        <v>5</v>
      </c>
      <c r="D20" s="50">
        <v>536725</v>
      </c>
      <c r="E20" s="48">
        <v>160023490</v>
      </c>
      <c r="F20" s="82">
        <v>2</v>
      </c>
      <c r="G20" s="50">
        <v>210175</v>
      </c>
      <c r="H20" s="49"/>
      <c r="I20" s="49">
        <v>541538</v>
      </c>
      <c r="J20" s="50" t="s">
        <v>59</v>
      </c>
    </row>
    <row r="21" spans="1:17" x14ac:dyDescent="0.25">
      <c r="A21" s="43">
        <v>42529</v>
      </c>
      <c r="B21" s="46">
        <v>160086542</v>
      </c>
      <c r="C21" s="82">
        <v>1</v>
      </c>
      <c r="D21" s="50">
        <v>92838</v>
      </c>
      <c r="E21" s="48">
        <v>160023505</v>
      </c>
      <c r="F21" s="82">
        <v>1</v>
      </c>
      <c r="G21" s="50">
        <v>112875</v>
      </c>
      <c r="H21" s="49"/>
      <c r="I21" s="49"/>
      <c r="J21" s="50"/>
    </row>
    <row r="22" spans="1:17" x14ac:dyDescent="0.25">
      <c r="A22" s="43">
        <v>42536</v>
      </c>
      <c r="B22" s="46">
        <v>160087742</v>
      </c>
      <c r="C22" s="82">
        <v>2</v>
      </c>
      <c r="D22" s="50">
        <v>230475</v>
      </c>
      <c r="E22" s="48"/>
      <c r="F22" s="82"/>
      <c r="G22" s="50"/>
      <c r="H22" s="49"/>
      <c r="I22" s="49">
        <v>931088</v>
      </c>
      <c r="J22" s="50" t="s">
        <v>59</v>
      </c>
    </row>
    <row r="23" spans="1:17" x14ac:dyDescent="0.25">
      <c r="A23" s="43">
        <v>42537</v>
      </c>
      <c r="B23" s="46">
        <v>160087891</v>
      </c>
      <c r="C23" s="82">
        <v>7</v>
      </c>
      <c r="D23" s="50">
        <v>700613</v>
      </c>
      <c r="E23" s="48"/>
      <c r="F23" s="82"/>
      <c r="G23" s="50"/>
      <c r="H23" s="49"/>
      <c r="I23" s="49"/>
      <c r="J23" s="50"/>
    </row>
    <row r="24" spans="1:17" x14ac:dyDescent="0.25">
      <c r="A24" s="4"/>
      <c r="B24" s="3"/>
      <c r="C24" s="40"/>
      <c r="D24" s="6"/>
      <c r="E24" s="7"/>
      <c r="F24" s="40"/>
      <c r="G24" s="6"/>
      <c r="H24" s="39"/>
      <c r="I24" s="39"/>
      <c r="J24" s="6"/>
    </row>
    <row r="25" spans="1:17" x14ac:dyDescent="0.25">
      <c r="A25" s="4"/>
      <c r="B25" s="3"/>
      <c r="C25" s="40"/>
      <c r="D25" s="6"/>
      <c r="E25" s="7"/>
      <c r="F25" s="40"/>
      <c r="G25" s="6"/>
      <c r="H25" s="39"/>
      <c r="I25" s="39"/>
      <c r="J25" s="6"/>
    </row>
    <row r="26" spans="1:17" x14ac:dyDescent="0.25">
      <c r="A26" s="4"/>
      <c r="B26" s="3"/>
      <c r="C26" s="40"/>
      <c r="D26" s="6"/>
      <c r="E26" s="7"/>
      <c r="F26" s="40"/>
      <c r="G26" s="6"/>
      <c r="H26" s="39"/>
      <c r="I26" s="39"/>
      <c r="J26" s="6"/>
    </row>
    <row r="27" spans="1:17" x14ac:dyDescent="0.25">
      <c r="A27" s="4"/>
      <c r="B27" s="3"/>
      <c r="C27" s="40"/>
      <c r="D27" s="6"/>
      <c r="E27" s="7"/>
      <c r="F27" s="40"/>
      <c r="G27" s="6"/>
      <c r="H27" s="39"/>
      <c r="I27" s="39"/>
      <c r="J27" s="6"/>
    </row>
    <row r="28" spans="1:17" x14ac:dyDescent="0.25">
      <c r="A28" s="4"/>
      <c r="B28" s="3"/>
      <c r="C28" s="40"/>
      <c r="D28" s="6"/>
      <c r="E28" s="7"/>
      <c r="F28" s="40"/>
      <c r="G28" s="6"/>
      <c r="H28" s="39"/>
      <c r="I28" s="39"/>
      <c r="J28" s="6"/>
    </row>
    <row r="29" spans="1:17" s="20" customFormat="1" x14ac:dyDescent="0.25">
      <c r="A29" s="11"/>
      <c r="B29" s="8" t="s">
        <v>11</v>
      </c>
      <c r="C29" s="77">
        <f>SUM(C7:C28)</f>
        <v>38</v>
      </c>
      <c r="D29" s="9">
        <f>SUM(D7:D28)</f>
        <v>4248565</v>
      </c>
      <c r="E29" s="8" t="s">
        <v>11</v>
      </c>
      <c r="F29" s="77">
        <f>SUM(F7:F28)</f>
        <v>10</v>
      </c>
      <c r="G29" s="9">
        <f>SUM(G7:G28)</f>
        <v>1045101</v>
      </c>
      <c r="H29" s="77">
        <f>SUM(H7:H28)</f>
        <v>0</v>
      </c>
      <c r="I29" s="77">
        <f>SUM(I7:I28)</f>
        <v>3203464</v>
      </c>
      <c r="J29" s="9"/>
    </row>
    <row r="30" spans="1:17" s="20" customFormat="1" x14ac:dyDescent="0.25">
      <c r="A30" s="11"/>
      <c r="B30" s="8"/>
      <c r="C30" s="77"/>
      <c r="D30" s="9"/>
      <c r="E30" s="8"/>
      <c r="F30" s="77"/>
      <c r="G30" s="9"/>
      <c r="H30" s="77"/>
      <c r="I30" s="77"/>
      <c r="J30" s="9"/>
    </row>
    <row r="31" spans="1:17" x14ac:dyDescent="0.25">
      <c r="A31" s="10"/>
      <c r="B31" s="11"/>
      <c r="C31" s="40"/>
      <c r="D31" s="6"/>
      <c r="E31" s="8"/>
      <c r="F31" s="40"/>
      <c r="G31" s="411" t="s">
        <v>12</v>
      </c>
      <c r="H31" s="411"/>
      <c r="I31" s="6"/>
      <c r="J31" s="13">
        <f>SUM(D7:D28)</f>
        <v>4248565</v>
      </c>
      <c r="P31" s="20"/>
      <c r="Q31" s="20"/>
    </row>
    <row r="32" spans="1:17" x14ac:dyDescent="0.25">
      <c r="A32" s="4"/>
      <c r="B32" s="3"/>
      <c r="C32" s="40"/>
      <c r="D32" s="6"/>
      <c r="E32" s="7"/>
      <c r="F32" s="40"/>
      <c r="G32" s="411" t="s">
        <v>13</v>
      </c>
      <c r="H32" s="411"/>
      <c r="I32" s="7"/>
      <c r="J32" s="13">
        <f>SUM(G7:G28)</f>
        <v>1045101</v>
      </c>
    </row>
    <row r="33" spans="1:10" x14ac:dyDescent="0.25">
      <c r="A33" s="14"/>
      <c r="B33" s="7"/>
      <c r="C33" s="40"/>
      <c r="D33" s="6"/>
      <c r="E33" s="7"/>
      <c r="F33" s="40"/>
      <c r="G33" s="411" t="s">
        <v>14</v>
      </c>
      <c r="H33" s="411"/>
      <c r="I33" s="15"/>
      <c r="J33" s="15">
        <f>J31-J32</f>
        <v>3203464</v>
      </c>
    </row>
    <row r="34" spans="1:10" x14ac:dyDescent="0.25">
      <c r="A34" s="4"/>
      <c r="B34" s="16"/>
      <c r="C34" s="40"/>
      <c r="D34" s="17"/>
      <c r="E34" s="7"/>
      <c r="F34" s="40"/>
      <c r="G34" s="411" t="s">
        <v>15</v>
      </c>
      <c r="H34" s="411"/>
      <c r="I34" s="7"/>
      <c r="J34" s="13">
        <f>SUM(H7:H28)</f>
        <v>0</v>
      </c>
    </row>
    <row r="35" spans="1:10" x14ac:dyDescent="0.25">
      <c r="A35" s="4"/>
      <c r="B35" s="16"/>
      <c r="C35" s="40"/>
      <c r="D35" s="17"/>
      <c r="E35" s="7"/>
      <c r="F35" s="40"/>
      <c r="G35" s="411" t="s">
        <v>16</v>
      </c>
      <c r="H35" s="411"/>
      <c r="I35" s="7"/>
      <c r="J35" s="13">
        <f>J33+J34</f>
        <v>3203464</v>
      </c>
    </row>
    <row r="36" spans="1:10" x14ac:dyDescent="0.25">
      <c r="A36" s="4"/>
      <c r="B36" s="16"/>
      <c r="C36" s="40"/>
      <c r="D36" s="17"/>
      <c r="E36" s="7"/>
      <c r="F36" s="40"/>
      <c r="G36" s="411" t="s">
        <v>5</v>
      </c>
      <c r="H36" s="411"/>
      <c r="I36" s="7"/>
      <c r="J36" s="13">
        <f>SUM(I7:I28)</f>
        <v>3203464</v>
      </c>
    </row>
    <row r="37" spans="1:10" x14ac:dyDescent="0.25">
      <c r="A37" s="4"/>
      <c r="B37" s="16"/>
      <c r="C37" s="40"/>
      <c r="D37" s="17"/>
      <c r="E37" s="7"/>
      <c r="F37" s="40"/>
      <c r="G37" s="411" t="s">
        <v>32</v>
      </c>
      <c r="H37" s="411"/>
      <c r="I37" s="3" t="str">
        <f>IF(J37&gt;0,"SALDO",IF(J37&lt;0,"PIUTANG",IF(J37=0,"LUNAS")))</f>
        <v>LUNAS</v>
      </c>
      <c r="J37" s="13">
        <f>J36-J35</f>
        <v>0</v>
      </c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37:H37"/>
    <mergeCell ref="G31:H31"/>
    <mergeCell ref="G32:H32"/>
    <mergeCell ref="G33:H33"/>
    <mergeCell ref="G34:H34"/>
    <mergeCell ref="G35:H35"/>
    <mergeCell ref="G36:H36"/>
  </mergeCells>
  <pageMargins left="0.15" right="0.12" top="0.75" bottom="0.75" header="0.3" footer="0.3"/>
  <pageSetup orientation="portrait" horizontalDpi="120" verticalDpi="72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M59"/>
  <sheetViews>
    <sheetView workbookViewId="0">
      <pane ySplit="6" topLeftCell="A25" activePane="bottomLeft" state="frozen"/>
      <selection pane="bottomLeft" activeCell="M41" sqref="M41"/>
    </sheetView>
  </sheetViews>
  <sheetFormatPr defaultRowHeight="15" x14ac:dyDescent="0.25"/>
  <cols>
    <col min="1" max="1" width="9.2851562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3" customWidth="1"/>
    <col min="8" max="8" width="11.7109375" style="37" customWidth="1"/>
    <col min="9" max="9" width="15.28515625" style="37" customWidth="1"/>
    <col min="10" max="10" width="22.7109375" customWidth="1"/>
    <col min="12" max="13" width="10.5703125" bestFit="1" customWidth="1"/>
  </cols>
  <sheetData>
    <row r="1" spans="1:10" x14ac:dyDescent="0.25">
      <c r="A1" s="20" t="s">
        <v>0</v>
      </c>
      <c r="B1" s="20"/>
      <c r="C1" s="28" t="s">
        <v>48</v>
      </c>
      <c r="D1" s="20"/>
      <c r="E1" s="20"/>
      <c r="F1" s="405" t="s">
        <v>22</v>
      </c>
      <c r="G1" s="405"/>
      <c r="H1" s="405"/>
      <c r="I1" s="38"/>
      <c r="J1" s="20"/>
    </row>
    <row r="2" spans="1:10" x14ac:dyDescent="0.25">
      <c r="A2" s="20" t="s">
        <v>1</v>
      </c>
      <c r="B2" s="20"/>
      <c r="C2" s="28" t="s">
        <v>19</v>
      </c>
      <c r="D2" s="20"/>
      <c r="E2" s="20"/>
      <c r="F2" s="405" t="s">
        <v>21</v>
      </c>
      <c r="G2" s="405"/>
      <c r="H2" s="405"/>
      <c r="I2" s="38">
        <f>J59*-1</f>
        <v>-34807202</v>
      </c>
      <c r="J2" s="20"/>
    </row>
    <row r="4" spans="1:10" ht="19.5" x14ac:dyDescent="0.25">
      <c r="A4" s="439"/>
      <c r="B4" s="439"/>
      <c r="C4" s="439"/>
      <c r="D4" s="439"/>
      <c r="E4" s="439"/>
      <c r="F4" s="439"/>
      <c r="G4" s="439"/>
      <c r="H4" s="439"/>
      <c r="I4" s="439"/>
      <c r="J4" s="440"/>
    </row>
    <row r="5" spans="1:10" x14ac:dyDescent="0.25">
      <c r="A5" s="441" t="s">
        <v>2</v>
      </c>
      <c r="B5" s="443" t="s">
        <v>3</v>
      </c>
      <c r="C5" s="444"/>
      <c r="D5" s="444"/>
      <c r="E5" s="444"/>
      <c r="F5" s="444"/>
      <c r="G5" s="445"/>
      <c r="H5" s="446" t="s">
        <v>4</v>
      </c>
      <c r="I5" s="448" t="s">
        <v>5</v>
      </c>
      <c r="J5" s="420" t="s">
        <v>6</v>
      </c>
    </row>
    <row r="6" spans="1:10" x14ac:dyDescent="0.25">
      <c r="A6" s="442"/>
      <c r="B6" s="1" t="s">
        <v>7</v>
      </c>
      <c r="C6" s="24" t="s">
        <v>8</v>
      </c>
      <c r="D6" s="2" t="s">
        <v>9</v>
      </c>
      <c r="E6" s="1" t="s">
        <v>10</v>
      </c>
      <c r="F6" s="1" t="s">
        <v>8</v>
      </c>
      <c r="G6" s="2" t="s">
        <v>9</v>
      </c>
      <c r="H6" s="447"/>
      <c r="I6" s="449"/>
      <c r="J6" s="421"/>
    </row>
    <row r="7" spans="1:10" x14ac:dyDescent="0.25">
      <c r="A7" s="4">
        <v>42502</v>
      </c>
      <c r="B7" s="3">
        <v>160082745</v>
      </c>
      <c r="C7" s="17">
        <v>107</v>
      </c>
      <c r="D7" s="6">
        <v>11573363</v>
      </c>
      <c r="E7" s="3"/>
      <c r="F7" s="3"/>
      <c r="G7" s="5"/>
      <c r="H7" s="39"/>
      <c r="I7" s="39">
        <v>11573363</v>
      </c>
      <c r="J7" s="468" t="s">
        <v>80</v>
      </c>
    </row>
    <row r="8" spans="1:10" x14ac:dyDescent="0.25">
      <c r="A8" s="4">
        <v>42506</v>
      </c>
      <c r="B8" s="3">
        <v>160083261</v>
      </c>
      <c r="C8" s="17">
        <v>98</v>
      </c>
      <c r="D8" s="6">
        <v>9422700</v>
      </c>
      <c r="E8" s="3"/>
      <c r="F8" s="7"/>
      <c r="G8" s="6"/>
      <c r="H8" s="39"/>
      <c r="I8" s="39">
        <v>9422700</v>
      </c>
      <c r="J8" s="469"/>
    </row>
    <row r="9" spans="1:10" x14ac:dyDescent="0.25">
      <c r="A9" s="4">
        <v>42509</v>
      </c>
      <c r="B9" s="35">
        <v>160083743</v>
      </c>
      <c r="C9" s="35">
        <v>155</v>
      </c>
      <c r="D9" s="36">
        <v>16488675</v>
      </c>
      <c r="E9" s="3"/>
      <c r="F9" s="7"/>
      <c r="G9" s="6"/>
      <c r="H9" s="39"/>
      <c r="I9" s="39">
        <v>16488675</v>
      </c>
      <c r="J9" s="468" t="s">
        <v>80</v>
      </c>
    </row>
    <row r="10" spans="1:10" x14ac:dyDescent="0.25">
      <c r="A10" s="4">
        <v>42510</v>
      </c>
      <c r="B10" s="3">
        <v>160083828</v>
      </c>
      <c r="C10" s="17">
        <v>125</v>
      </c>
      <c r="D10" s="6">
        <v>13086413</v>
      </c>
      <c r="E10" s="3"/>
      <c r="F10" s="3"/>
      <c r="G10" s="5"/>
      <c r="H10" s="39"/>
      <c r="I10" s="39">
        <v>13086413</v>
      </c>
      <c r="J10" s="469"/>
    </row>
    <row r="11" spans="1:10" x14ac:dyDescent="0.25">
      <c r="A11" s="4">
        <v>42515</v>
      </c>
      <c r="B11" s="3">
        <v>160084477</v>
      </c>
      <c r="C11" s="25">
        <v>148</v>
      </c>
      <c r="D11" s="6">
        <v>15881513</v>
      </c>
      <c r="E11" s="3"/>
      <c r="F11" s="29"/>
      <c r="G11" s="5"/>
      <c r="H11" s="39"/>
      <c r="I11" s="39">
        <v>15881513</v>
      </c>
      <c r="J11" s="468" t="s">
        <v>80</v>
      </c>
    </row>
    <row r="12" spans="1:10" x14ac:dyDescent="0.25">
      <c r="A12" s="4">
        <v>42516</v>
      </c>
      <c r="B12" s="3">
        <v>160084633</v>
      </c>
      <c r="C12" s="25">
        <v>101</v>
      </c>
      <c r="D12" s="6">
        <v>10556088</v>
      </c>
      <c r="E12" s="3"/>
      <c r="F12" s="29"/>
      <c r="G12" s="5"/>
      <c r="H12" s="39"/>
      <c r="I12" s="39">
        <v>10556088</v>
      </c>
      <c r="J12" s="469"/>
    </row>
    <row r="13" spans="1:10" x14ac:dyDescent="0.25">
      <c r="A13" s="4">
        <v>42519</v>
      </c>
      <c r="B13" s="3">
        <v>160085046</v>
      </c>
      <c r="C13" s="25">
        <v>120</v>
      </c>
      <c r="D13" s="6">
        <v>12511800</v>
      </c>
      <c r="E13" s="3"/>
      <c r="F13" s="29"/>
      <c r="G13" s="6"/>
      <c r="H13" s="39"/>
      <c r="I13" s="39">
        <v>12511800</v>
      </c>
      <c r="J13" s="468" t="s">
        <v>80</v>
      </c>
    </row>
    <row r="14" spans="1:10" x14ac:dyDescent="0.25">
      <c r="A14" s="4">
        <v>42519</v>
      </c>
      <c r="B14" s="3">
        <v>160085070</v>
      </c>
      <c r="C14" s="25">
        <v>149</v>
      </c>
      <c r="D14" s="6">
        <v>14965038</v>
      </c>
      <c r="E14" s="3"/>
      <c r="F14" s="29"/>
      <c r="G14" s="6"/>
      <c r="H14" s="39"/>
      <c r="I14" s="39">
        <v>14965038</v>
      </c>
      <c r="J14" s="469"/>
    </row>
    <row r="15" spans="1:10" x14ac:dyDescent="0.25">
      <c r="A15" s="4">
        <v>42524</v>
      </c>
      <c r="B15" s="3">
        <v>160085780</v>
      </c>
      <c r="C15" s="25">
        <v>107</v>
      </c>
      <c r="D15" s="6">
        <v>10190250</v>
      </c>
      <c r="E15" s="3"/>
      <c r="F15" s="29"/>
      <c r="G15" s="6"/>
      <c r="H15" s="39"/>
      <c r="I15" s="39">
        <v>10190250</v>
      </c>
      <c r="J15" s="468" t="s">
        <v>80</v>
      </c>
    </row>
    <row r="16" spans="1:10" x14ac:dyDescent="0.25">
      <c r="A16" s="4">
        <v>42524</v>
      </c>
      <c r="B16" s="3">
        <v>160085787</v>
      </c>
      <c r="C16" s="25">
        <v>79</v>
      </c>
      <c r="D16" s="6">
        <v>7445550</v>
      </c>
      <c r="E16" s="3"/>
      <c r="F16" s="29"/>
      <c r="G16" s="6"/>
      <c r="H16" s="39"/>
      <c r="I16" s="39">
        <v>7445550</v>
      </c>
      <c r="J16" s="469"/>
    </row>
    <row r="17" spans="1:13" x14ac:dyDescent="0.25">
      <c r="A17" s="4">
        <v>42530</v>
      </c>
      <c r="B17" s="3">
        <v>160086745</v>
      </c>
      <c r="C17" s="25">
        <v>82</v>
      </c>
      <c r="D17" s="6">
        <v>8084913</v>
      </c>
      <c r="E17" s="3"/>
      <c r="F17" s="29"/>
      <c r="G17" s="6"/>
      <c r="H17" s="39"/>
      <c r="I17" s="39">
        <v>8084913</v>
      </c>
      <c r="J17" s="468" t="s">
        <v>80</v>
      </c>
    </row>
    <row r="18" spans="1:13" x14ac:dyDescent="0.25">
      <c r="A18" s="4">
        <v>42530</v>
      </c>
      <c r="B18" s="3">
        <v>160086787</v>
      </c>
      <c r="C18" s="25">
        <v>91</v>
      </c>
      <c r="D18" s="6">
        <v>8850888</v>
      </c>
      <c r="E18" s="3"/>
      <c r="F18" s="29"/>
      <c r="G18" s="6"/>
      <c r="H18" s="39"/>
      <c r="I18" s="39">
        <v>8850888</v>
      </c>
      <c r="J18" s="469"/>
    </row>
    <row r="19" spans="1:13" x14ac:dyDescent="0.25">
      <c r="A19" s="4">
        <v>42537</v>
      </c>
      <c r="B19" s="3">
        <v>160077967</v>
      </c>
      <c r="C19" s="25">
        <v>174</v>
      </c>
      <c r="D19" s="6">
        <v>17245025</v>
      </c>
      <c r="E19" s="3"/>
      <c r="F19" s="29"/>
      <c r="G19" s="6"/>
      <c r="H19" s="39"/>
      <c r="I19" s="39">
        <v>17245025</v>
      </c>
      <c r="J19" s="468" t="s">
        <v>80</v>
      </c>
    </row>
    <row r="20" spans="1:13" x14ac:dyDescent="0.25">
      <c r="A20" s="4">
        <v>42538</v>
      </c>
      <c r="B20" s="3">
        <v>160088117</v>
      </c>
      <c r="C20" s="25">
        <v>132</v>
      </c>
      <c r="D20" s="6">
        <v>12815075</v>
      </c>
      <c r="E20" s="3"/>
      <c r="F20" s="29"/>
      <c r="G20" s="6"/>
      <c r="H20" s="39"/>
      <c r="I20" s="39">
        <v>12815075</v>
      </c>
      <c r="J20" s="469"/>
    </row>
    <row r="21" spans="1:13" x14ac:dyDescent="0.25">
      <c r="A21" s="4">
        <v>42544</v>
      </c>
      <c r="B21" s="3">
        <v>160089271</v>
      </c>
      <c r="C21" s="25">
        <v>115</v>
      </c>
      <c r="D21" s="6">
        <v>11549125</v>
      </c>
      <c r="E21" s="3"/>
      <c r="F21" s="29"/>
      <c r="G21" s="6"/>
      <c r="H21" s="39"/>
      <c r="I21" s="39">
        <v>11549125</v>
      </c>
      <c r="J21" s="468" t="s">
        <v>80</v>
      </c>
    </row>
    <row r="22" spans="1:13" x14ac:dyDescent="0.25">
      <c r="A22" s="4">
        <v>42545</v>
      </c>
      <c r="B22" s="3">
        <v>160089489</v>
      </c>
      <c r="C22" s="25">
        <v>178</v>
      </c>
      <c r="D22" s="6">
        <v>16861775</v>
      </c>
      <c r="E22" s="3"/>
      <c r="F22" s="29"/>
      <c r="G22" s="6"/>
      <c r="H22" s="39"/>
      <c r="I22" s="39">
        <v>16861775</v>
      </c>
      <c r="J22" s="469"/>
    </row>
    <row r="23" spans="1:13" x14ac:dyDescent="0.25">
      <c r="A23" s="4">
        <v>42578</v>
      </c>
      <c r="B23" s="3">
        <v>160092127</v>
      </c>
      <c r="C23" s="25">
        <v>136</v>
      </c>
      <c r="D23" s="6">
        <v>13809075</v>
      </c>
      <c r="E23" s="3"/>
      <c r="F23" s="29"/>
      <c r="G23" s="6"/>
      <c r="H23" s="39">
        <v>425000</v>
      </c>
      <c r="I23" s="39">
        <f>425000+13809075</f>
        <v>14234075</v>
      </c>
      <c r="J23" s="468" t="s">
        <v>79</v>
      </c>
    </row>
    <row r="24" spans="1:13" x14ac:dyDescent="0.25">
      <c r="A24" s="4">
        <v>42579</v>
      </c>
      <c r="B24" s="3">
        <v>160092185</v>
      </c>
      <c r="C24" s="25">
        <v>91</v>
      </c>
      <c r="D24" s="6">
        <v>9333538</v>
      </c>
      <c r="E24" s="3"/>
      <c r="F24" s="29"/>
      <c r="G24" s="6"/>
      <c r="H24" s="39"/>
      <c r="I24" s="39">
        <v>9333538</v>
      </c>
      <c r="J24" s="469"/>
    </row>
    <row r="25" spans="1:13" x14ac:dyDescent="0.25">
      <c r="A25" s="4">
        <v>42602</v>
      </c>
      <c r="B25" s="3">
        <v>160094375</v>
      </c>
      <c r="C25" s="26">
        <v>105</v>
      </c>
      <c r="D25" s="6">
        <v>9684675</v>
      </c>
      <c r="E25" s="7"/>
      <c r="F25" s="3"/>
      <c r="G25" s="6"/>
      <c r="H25" s="39">
        <v>325000</v>
      </c>
      <c r="I25" s="39">
        <f>9684675+325000</f>
        <v>10009675</v>
      </c>
      <c r="J25" s="468" t="s">
        <v>79</v>
      </c>
    </row>
    <row r="26" spans="1:13" x14ac:dyDescent="0.25">
      <c r="A26" s="4">
        <v>42602</v>
      </c>
      <c r="B26" s="3">
        <v>160094423</v>
      </c>
      <c r="C26" s="26">
        <v>141</v>
      </c>
      <c r="D26" s="6">
        <v>13297813</v>
      </c>
      <c r="E26" s="7"/>
      <c r="F26" s="3"/>
      <c r="G26" s="6"/>
      <c r="H26" s="39"/>
      <c r="I26" s="39">
        <v>13297813</v>
      </c>
      <c r="J26" s="469"/>
    </row>
    <row r="27" spans="1:13" x14ac:dyDescent="0.25">
      <c r="A27" s="4">
        <v>42632</v>
      </c>
      <c r="B27" s="3">
        <v>160097403</v>
      </c>
      <c r="C27" s="26">
        <v>72</v>
      </c>
      <c r="D27" s="6">
        <v>7646363</v>
      </c>
      <c r="E27" s="7"/>
      <c r="F27" s="3"/>
      <c r="G27" s="6"/>
      <c r="H27" s="39">
        <v>400000</v>
      </c>
      <c r="I27" s="39"/>
      <c r="J27" s="6"/>
      <c r="M27" s="18"/>
    </row>
    <row r="28" spans="1:13" x14ac:dyDescent="0.25">
      <c r="A28" s="4">
        <v>42633</v>
      </c>
      <c r="B28" s="3">
        <v>160097527</v>
      </c>
      <c r="C28" s="26">
        <v>117</v>
      </c>
      <c r="D28" s="6">
        <v>11257313</v>
      </c>
      <c r="E28" s="7"/>
      <c r="F28" s="3"/>
      <c r="G28" s="6"/>
      <c r="H28" s="39"/>
      <c r="I28" s="39"/>
      <c r="J28" s="6"/>
      <c r="L28" s="18"/>
      <c r="M28" s="18"/>
    </row>
    <row r="29" spans="1:13" s="233" customFormat="1" x14ac:dyDescent="0.25">
      <c r="A29" s="235">
        <v>42668</v>
      </c>
      <c r="B29" s="234"/>
      <c r="C29" s="26"/>
      <c r="D29" s="236"/>
      <c r="E29" s="237">
        <v>160027221</v>
      </c>
      <c r="F29" s="234">
        <v>128</v>
      </c>
      <c r="G29" s="236">
        <v>13304988</v>
      </c>
      <c r="H29" s="239"/>
      <c r="I29" s="239"/>
      <c r="J29" s="236"/>
      <c r="L29" s="238"/>
      <c r="M29" s="238"/>
    </row>
    <row r="30" spans="1:13" s="233" customFormat="1" x14ac:dyDescent="0.25">
      <c r="A30" s="235"/>
      <c r="B30" s="234"/>
      <c r="C30" s="26"/>
      <c r="D30" s="236"/>
      <c r="E30" s="237">
        <v>160027223</v>
      </c>
      <c r="F30" s="234">
        <v>78</v>
      </c>
      <c r="G30" s="236">
        <v>6752900</v>
      </c>
      <c r="H30" s="239"/>
      <c r="I30" s="239"/>
      <c r="J30" s="236"/>
      <c r="L30" s="238"/>
      <c r="M30" s="238"/>
    </row>
    <row r="31" spans="1:13" s="233" customFormat="1" x14ac:dyDescent="0.25">
      <c r="A31" s="235"/>
      <c r="B31" s="234"/>
      <c r="C31" s="26"/>
      <c r="D31" s="236"/>
      <c r="E31" s="237">
        <v>160027224</v>
      </c>
      <c r="F31" s="234">
        <v>48</v>
      </c>
      <c r="G31" s="236">
        <v>5914738</v>
      </c>
      <c r="H31" s="239"/>
      <c r="I31" s="239"/>
      <c r="J31" s="236"/>
      <c r="L31" s="238"/>
      <c r="M31" s="238"/>
    </row>
    <row r="32" spans="1:13" s="233" customFormat="1" x14ac:dyDescent="0.25">
      <c r="A32" s="235"/>
      <c r="B32" s="234"/>
      <c r="C32" s="26"/>
      <c r="D32" s="236"/>
      <c r="E32" s="237">
        <v>160027226</v>
      </c>
      <c r="F32" s="234">
        <v>63</v>
      </c>
      <c r="G32" s="236">
        <v>6729713</v>
      </c>
      <c r="H32" s="239"/>
      <c r="I32" s="239"/>
      <c r="J32" s="236"/>
      <c r="L32" s="238"/>
      <c r="M32" s="238"/>
    </row>
    <row r="33" spans="1:13" s="233" customFormat="1" x14ac:dyDescent="0.25">
      <c r="A33" s="235"/>
      <c r="B33" s="234"/>
      <c r="C33" s="26"/>
      <c r="D33" s="236"/>
      <c r="E33" s="237">
        <v>160027233</v>
      </c>
      <c r="F33" s="234">
        <v>32</v>
      </c>
      <c r="G33" s="236">
        <v>4251188</v>
      </c>
      <c r="H33" s="239"/>
      <c r="I33" s="239"/>
      <c r="J33" s="236"/>
      <c r="L33" s="238"/>
      <c r="M33" s="238"/>
    </row>
    <row r="34" spans="1:13" s="233" customFormat="1" x14ac:dyDescent="0.25">
      <c r="A34" s="235"/>
      <c r="B34" s="234"/>
      <c r="C34" s="26"/>
      <c r="D34" s="236"/>
      <c r="E34" s="237">
        <v>160027234</v>
      </c>
      <c r="F34" s="234">
        <v>21</v>
      </c>
      <c r="G34" s="236">
        <v>3044300</v>
      </c>
      <c r="H34" s="239"/>
      <c r="I34" s="239"/>
      <c r="J34" s="236"/>
      <c r="L34" s="238"/>
      <c r="M34" s="238"/>
    </row>
    <row r="35" spans="1:13" s="233" customFormat="1" x14ac:dyDescent="0.25">
      <c r="A35" s="235"/>
      <c r="B35" s="234"/>
      <c r="C35" s="26"/>
      <c r="D35" s="236"/>
      <c r="E35" s="237">
        <v>160027235</v>
      </c>
      <c r="F35" s="234">
        <v>29</v>
      </c>
      <c r="G35" s="236">
        <v>3418188</v>
      </c>
      <c r="H35" s="239"/>
      <c r="I35" s="239"/>
      <c r="J35" s="236"/>
      <c r="L35" s="238"/>
      <c r="M35" s="238"/>
    </row>
    <row r="36" spans="1:13" s="233" customFormat="1" x14ac:dyDescent="0.25">
      <c r="A36" s="235"/>
      <c r="B36" s="234"/>
      <c r="C36" s="26"/>
      <c r="D36" s="236"/>
      <c r="E36" s="237">
        <v>160027236</v>
      </c>
      <c r="F36" s="234">
        <v>29</v>
      </c>
      <c r="G36" s="236">
        <v>5693450</v>
      </c>
      <c r="H36" s="239"/>
      <c r="I36" s="239"/>
      <c r="J36" s="236"/>
      <c r="L36" s="238"/>
      <c r="M36" s="238"/>
    </row>
    <row r="37" spans="1:13" s="233" customFormat="1" x14ac:dyDescent="0.25">
      <c r="A37" s="235"/>
      <c r="B37" s="234"/>
      <c r="C37" s="26"/>
      <c r="D37" s="236"/>
      <c r="E37" s="237">
        <v>160027237</v>
      </c>
      <c r="F37" s="234">
        <v>39</v>
      </c>
      <c r="G37" s="236">
        <v>5001413</v>
      </c>
      <c r="H37" s="239"/>
      <c r="I37" s="239"/>
      <c r="J37" s="236"/>
      <c r="L37" s="238"/>
      <c r="M37" s="238"/>
    </row>
    <row r="38" spans="1:13" s="233" customFormat="1" x14ac:dyDescent="0.25">
      <c r="A38" s="235"/>
      <c r="B38" s="234"/>
      <c r="C38" s="26"/>
      <c r="D38" s="236"/>
      <c r="E38" s="237"/>
      <c r="F38" s="234"/>
      <c r="G38" s="236"/>
      <c r="H38" s="239"/>
      <c r="I38" s="239"/>
      <c r="J38" s="236"/>
      <c r="L38" s="238"/>
      <c r="M38" s="238"/>
    </row>
    <row r="39" spans="1:13" s="233" customFormat="1" x14ac:dyDescent="0.25">
      <c r="A39" s="235"/>
      <c r="B39" s="234"/>
      <c r="C39" s="26"/>
      <c r="D39" s="236"/>
      <c r="E39" s="237"/>
      <c r="F39" s="234"/>
      <c r="G39" s="236"/>
      <c r="H39" s="239"/>
      <c r="I39" s="239"/>
      <c r="J39" s="236"/>
      <c r="L39" s="238"/>
      <c r="M39" s="238"/>
    </row>
    <row r="40" spans="1:13" s="233" customFormat="1" x14ac:dyDescent="0.25">
      <c r="A40" s="235"/>
      <c r="B40" s="234"/>
      <c r="C40" s="26"/>
      <c r="D40" s="236"/>
      <c r="E40" s="237"/>
      <c r="F40" s="234"/>
      <c r="G40" s="236"/>
      <c r="H40" s="239"/>
      <c r="I40" s="239"/>
      <c r="J40" s="236"/>
      <c r="L40" s="238"/>
      <c r="M40" s="238"/>
    </row>
    <row r="41" spans="1:13" s="233" customFormat="1" x14ac:dyDescent="0.25">
      <c r="A41" s="235"/>
      <c r="B41" s="234"/>
      <c r="C41" s="26"/>
      <c r="D41" s="236"/>
      <c r="E41" s="237"/>
      <c r="F41" s="234"/>
      <c r="G41" s="236"/>
      <c r="H41" s="239"/>
      <c r="I41" s="239"/>
      <c r="J41" s="236"/>
      <c r="L41" s="238"/>
      <c r="M41" s="238"/>
    </row>
    <row r="42" spans="1:13" s="233" customFormat="1" x14ac:dyDescent="0.25">
      <c r="A42" s="235"/>
      <c r="B42" s="234"/>
      <c r="C42" s="26"/>
      <c r="D42" s="236"/>
      <c r="E42" s="237"/>
      <c r="F42" s="234"/>
      <c r="G42" s="236"/>
      <c r="H42" s="239"/>
      <c r="I42" s="239"/>
      <c r="J42" s="236"/>
      <c r="L42" s="238"/>
      <c r="M42" s="238"/>
    </row>
    <row r="43" spans="1:13" s="233" customFormat="1" x14ac:dyDescent="0.25">
      <c r="A43" s="235"/>
      <c r="B43" s="234"/>
      <c r="C43" s="26"/>
      <c r="D43" s="236"/>
      <c r="E43" s="237"/>
      <c r="F43" s="234"/>
      <c r="G43" s="236"/>
      <c r="H43" s="239"/>
      <c r="I43" s="239"/>
      <c r="J43" s="236"/>
      <c r="L43" s="238"/>
      <c r="M43" s="238"/>
    </row>
    <row r="44" spans="1:13" s="233" customFormat="1" x14ac:dyDescent="0.25">
      <c r="A44" s="235"/>
      <c r="B44" s="234"/>
      <c r="C44" s="26"/>
      <c r="D44" s="236"/>
      <c r="E44" s="237"/>
      <c r="F44" s="234"/>
      <c r="G44" s="236"/>
      <c r="H44" s="239"/>
      <c r="I44" s="239"/>
      <c r="J44" s="236"/>
      <c r="L44" s="238"/>
      <c r="M44" s="238"/>
    </row>
    <row r="45" spans="1:13" s="233" customFormat="1" x14ac:dyDescent="0.25">
      <c r="A45" s="235"/>
      <c r="B45" s="234"/>
      <c r="C45" s="26"/>
      <c r="D45" s="236"/>
      <c r="E45" s="237"/>
      <c r="F45" s="234"/>
      <c r="G45" s="236"/>
      <c r="H45" s="239"/>
      <c r="I45" s="239"/>
      <c r="J45" s="236"/>
      <c r="L45" s="238"/>
      <c r="M45" s="238"/>
    </row>
    <row r="46" spans="1:13" s="233" customFormat="1" x14ac:dyDescent="0.25">
      <c r="A46" s="235"/>
      <c r="B46" s="234"/>
      <c r="C46" s="26"/>
      <c r="D46" s="236"/>
      <c r="E46" s="237"/>
      <c r="F46" s="234"/>
      <c r="G46" s="236"/>
      <c r="H46" s="239"/>
      <c r="I46" s="239"/>
      <c r="J46" s="236"/>
      <c r="L46" s="238"/>
      <c r="M46" s="238"/>
    </row>
    <row r="47" spans="1:13" s="233" customFormat="1" x14ac:dyDescent="0.25">
      <c r="A47" s="235"/>
      <c r="B47" s="234"/>
      <c r="C47" s="26"/>
      <c r="D47" s="236"/>
      <c r="E47" s="237"/>
      <c r="F47" s="234"/>
      <c r="G47" s="236"/>
      <c r="H47" s="239"/>
      <c r="I47" s="239"/>
      <c r="J47" s="236"/>
      <c r="L47" s="238"/>
      <c r="M47" s="238"/>
    </row>
    <row r="48" spans="1:13" s="233" customFormat="1" x14ac:dyDescent="0.25">
      <c r="A48" s="235"/>
      <c r="B48" s="234"/>
      <c r="C48" s="26"/>
      <c r="D48" s="236"/>
      <c r="E48" s="237"/>
      <c r="F48" s="234"/>
      <c r="G48" s="236"/>
      <c r="H48" s="239"/>
      <c r="I48" s="239"/>
      <c r="J48" s="236"/>
      <c r="L48" s="238"/>
      <c r="M48" s="238"/>
    </row>
    <row r="49" spans="1:12" x14ac:dyDescent="0.25">
      <c r="A49" s="4"/>
      <c r="B49" s="3"/>
      <c r="C49" s="26"/>
      <c r="D49" s="6"/>
      <c r="E49" s="7"/>
      <c r="F49" s="3"/>
      <c r="G49" s="6"/>
      <c r="H49" s="39"/>
      <c r="I49" s="39"/>
      <c r="J49" s="6"/>
      <c r="L49" s="18"/>
    </row>
    <row r="50" spans="1:12" x14ac:dyDescent="0.25">
      <c r="A50" s="4"/>
      <c r="B50" s="3"/>
      <c r="C50" s="26"/>
      <c r="D50" s="6"/>
      <c r="E50" s="7"/>
      <c r="F50" s="3"/>
      <c r="G50" s="6"/>
      <c r="H50" s="39"/>
      <c r="I50" s="39"/>
      <c r="J50" s="6"/>
    </row>
    <row r="51" spans="1:12" x14ac:dyDescent="0.25">
      <c r="A51" s="4"/>
      <c r="B51" s="8" t="s">
        <v>11</v>
      </c>
      <c r="C51" s="27">
        <f>SUM(C7:C50)</f>
        <v>2623</v>
      </c>
      <c r="D51" s="9"/>
      <c r="E51" s="8" t="s">
        <v>11</v>
      </c>
      <c r="F51" s="8">
        <f>SUM(F7:F50)</f>
        <v>467</v>
      </c>
      <c r="G51" s="5"/>
      <c r="H51" s="40"/>
      <c r="I51" s="40"/>
      <c r="J51" s="5"/>
    </row>
    <row r="52" spans="1:12" x14ac:dyDescent="0.25">
      <c r="A52" s="4"/>
      <c r="B52" s="8"/>
      <c r="C52" s="27"/>
      <c r="D52" s="9"/>
      <c r="E52" s="8"/>
      <c r="F52" s="8"/>
      <c r="G52" s="32"/>
      <c r="H52" s="52"/>
      <c r="I52" s="40"/>
      <c r="J52" s="5"/>
    </row>
    <row r="53" spans="1:12" x14ac:dyDescent="0.25">
      <c r="A53" s="10"/>
      <c r="B53" s="11"/>
      <c r="C53" s="26"/>
      <c r="D53" s="6"/>
      <c r="E53" s="8"/>
      <c r="F53" s="3"/>
      <c r="G53" s="411" t="s">
        <v>12</v>
      </c>
      <c r="H53" s="411"/>
      <c r="I53" s="39"/>
      <c r="J53" s="13">
        <f>SUM(D7:D50)</f>
        <v>262556968</v>
      </c>
    </row>
    <row r="54" spans="1:12" x14ac:dyDescent="0.25">
      <c r="A54" s="4"/>
      <c r="B54" s="3"/>
      <c r="C54" s="26"/>
      <c r="D54" s="6"/>
      <c r="E54" s="7"/>
      <c r="F54" s="3"/>
      <c r="G54" s="411" t="s">
        <v>13</v>
      </c>
      <c r="H54" s="411"/>
      <c r="I54" s="39"/>
      <c r="J54" s="13">
        <f>SUM(G7:G50)</f>
        <v>54110878</v>
      </c>
    </row>
    <row r="55" spans="1:12" x14ac:dyDescent="0.25">
      <c r="A55" s="14"/>
      <c r="B55" s="7"/>
      <c r="C55" s="26"/>
      <c r="D55" s="6"/>
      <c r="E55" s="7"/>
      <c r="F55" s="3"/>
      <c r="G55" s="411" t="s">
        <v>14</v>
      </c>
      <c r="H55" s="411"/>
      <c r="I55" s="41"/>
      <c r="J55" s="15">
        <f>J53-J54</f>
        <v>208446090</v>
      </c>
    </row>
    <row r="56" spans="1:12" x14ac:dyDescent="0.25">
      <c r="A56" s="4"/>
      <c r="B56" s="16"/>
      <c r="C56" s="26"/>
      <c r="D56" s="17"/>
      <c r="E56" s="7"/>
      <c r="F56" s="3"/>
      <c r="G56" s="411" t="s">
        <v>15</v>
      </c>
      <c r="H56" s="411"/>
      <c r="I56" s="39"/>
      <c r="J56" s="13">
        <f>SUM(H7:H51)</f>
        <v>1150000</v>
      </c>
    </row>
    <row r="57" spans="1:12" x14ac:dyDescent="0.25">
      <c r="A57" s="4"/>
      <c r="B57" s="16"/>
      <c r="C57" s="26"/>
      <c r="D57" s="17"/>
      <c r="E57" s="7"/>
      <c r="F57" s="3"/>
      <c r="G57" s="411" t="s">
        <v>16</v>
      </c>
      <c r="H57" s="411"/>
      <c r="I57" s="39"/>
      <c r="J57" s="13">
        <f>J55+J56</f>
        <v>209596090</v>
      </c>
    </row>
    <row r="58" spans="1:12" x14ac:dyDescent="0.25">
      <c r="A58" s="4"/>
      <c r="B58" s="16"/>
      <c r="C58" s="26"/>
      <c r="D58" s="17"/>
      <c r="E58" s="7"/>
      <c r="F58" s="3"/>
      <c r="G58" s="411" t="s">
        <v>5</v>
      </c>
      <c r="H58" s="411"/>
      <c r="I58" s="39"/>
      <c r="J58" s="13">
        <f>SUM(I7:I51)</f>
        <v>244403292</v>
      </c>
    </row>
    <row r="59" spans="1:12" x14ac:dyDescent="0.25">
      <c r="A59" s="4"/>
      <c r="B59" s="16"/>
      <c r="C59" s="26"/>
      <c r="D59" s="17"/>
      <c r="E59" s="7"/>
      <c r="F59" s="3"/>
      <c r="G59" s="411" t="s">
        <v>32</v>
      </c>
      <c r="H59" s="411"/>
      <c r="I59" s="40" t="str">
        <f>IF(J59&gt;0,"SALDO",IF(J59&lt;0,"PIUTANG",IF(J59=0,"LUNAS")))</f>
        <v>SALDO</v>
      </c>
      <c r="J59" s="13">
        <f>J58-J57</f>
        <v>34807202</v>
      </c>
    </row>
  </sheetData>
  <mergeCells count="25">
    <mergeCell ref="J9:J10"/>
    <mergeCell ref="J11:J12"/>
    <mergeCell ref="G59:H59"/>
    <mergeCell ref="G53:H53"/>
    <mergeCell ref="G54:H54"/>
    <mergeCell ref="G55:H55"/>
    <mergeCell ref="G56:H56"/>
    <mergeCell ref="G57:H57"/>
    <mergeCell ref="G58:H58"/>
    <mergeCell ref="J13:J14"/>
    <mergeCell ref="J15:J16"/>
    <mergeCell ref="J17:J18"/>
    <mergeCell ref="J19:J20"/>
    <mergeCell ref="J21:J22"/>
    <mergeCell ref="J23:J24"/>
    <mergeCell ref="J25:J26"/>
    <mergeCell ref="J7:J8"/>
    <mergeCell ref="F1:H1"/>
    <mergeCell ref="F2:H2"/>
    <mergeCell ref="A4:J4"/>
    <mergeCell ref="A5:A6"/>
    <mergeCell ref="B5:G5"/>
    <mergeCell ref="H5:H6"/>
    <mergeCell ref="I5:I6"/>
    <mergeCell ref="J5:J6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1"/>
  <dimension ref="A1:M59"/>
  <sheetViews>
    <sheetView workbookViewId="0">
      <pane ySplit="7" topLeftCell="A41" activePane="bottomLeft" state="frozen"/>
      <selection pane="bottomLeft" activeCell="N55" sqref="N55"/>
    </sheetView>
  </sheetViews>
  <sheetFormatPr defaultRowHeight="15" x14ac:dyDescent="0.25"/>
  <cols>
    <col min="1" max="1" width="9.28515625" customWidth="1"/>
    <col min="2" max="2" width="11.85546875" bestFit="1" customWidth="1"/>
    <col min="3" max="3" width="5.7109375" style="198" customWidth="1"/>
    <col min="4" max="4" width="11.28515625" customWidth="1"/>
    <col min="5" max="5" width="10.28515625" customWidth="1"/>
    <col min="6" max="6" width="5.7109375" style="199" bestFit="1" customWidth="1"/>
    <col min="7" max="7" width="11.140625" customWidth="1"/>
    <col min="8" max="8" width="11.7109375" style="37" customWidth="1"/>
    <col min="9" max="9" width="15.28515625" style="37" customWidth="1"/>
    <col min="10" max="10" width="22.7109375" customWidth="1"/>
    <col min="12" max="13" width="10.5703125" bestFit="1" customWidth="1"/>
  </cols>
  <sheetData>
    <row r="1" spans="1:12" x14ac:dyDescent="0.25">
      <c r="A1" s="20" t="s">
        <v>0</v>
      </c>
      <c r="B1" s="20"/>
      <c r="C1" s="197" t="s">
        <v>84</v>
      </c>
      <c r="D1" s="20"/>
      <c r="E1" s="20"/>
      <c r="F1" s="405" t="s">
        <v>22</v>
      </c>
      <c r="G1" s="405"/>
      <c r="H1" s="405"/>
      <c r="I1" s="38" t="s">
        <v>76</v>
      </c>
      <c r="J1" s="20"/>
    </row>
    <row r="2" spans="1:12" x14ac:dyDescent="0.25">
      <c r="A2" s="20" t="s">
        <v>1</v>
      </c>
      <c r="B2" s="20"/>
      <c r="C2" s="197" t="s">
        <v>85</v>
      </c>
      <c r="D2" s="20"/>
      <c r="E2" s="20"/>
      <c r="F2" s="405" t="s">
        <v>21</v>
      </c>
      <c r="G2" s="405"/>
      <c r="H2" s="405"/>
      <c r="I2" s="38">
        <f>J59*-1</f>
        <v>61</v>
      </c>
      <c r="J2" s="20"/>
      <c r="L2" s="238"/>
    </row>
    <row r="3" spans="1:12" s="233" customFormat="1" x14ac:dyDescent="0.25">
      <c r="A3" s="218" t="s">
        <v>115</v>
      </c>
      <c r="B3" s="218"/>
      <c r="C3" s="197" t="s">
        <v>133</v>
      </c>
      <c r="D3" s="218"/>
      <c r="E3" s="218"/>
      <c r="F3" s="265"/>
      <c r="G3" s="265"/>
      <c r="H3" s="265"/>
      <c r="I3" s="220"/>
      <c r="J3" s="218"/>
      <c r="L3" s="238"/>
    </row>
    <row r="4" spans="1:12" x14ac:dyDescent="0.25">
      <c r="L4" s="238"/>
    </row>
    <row r="5" spans="1:12" ht="19.5" x14ac:dyDescent="0.25">
      <c r="A5" s="439"/>
      <c r="B5" s="439"/>
      <c r="C5" s="439"/>
      <c r="D5" s="439"/>
      <c r="E5" s="439"/>
      <c r="F5" s="439"/>
      <c r="G5" s="439"/>
      <c r="H5" s="439"/>
      <c r="I5" s="439"/>
      <c r="J5" s="440"/>
      <c r="L5" s="238"/>
    </row>
    <row r="6" spans="1:12" x14ac:dyDescent="0.25">
      <c r="A6" s="441" t="s">
        <v>2</v>
      </c>
      <c r="B6" s="443" t="s">
        <v>3</v>
      </c>
      <c r="C6" s="444"/>
      <c r="D6" s="444"/>
      <c r="E6" s="444"/>
      <c r="F6" s="444"/>
      <c r="G6" s="445"/>
      <c r="H6" s="446" t="s">
        <v>4</v>
      </c>
      <c r="I6" s="448" t="s">
        <v>5</v>
      </c>
      <c r="J6" s="420" t="s">
        <v>6</v>
      </c>
      <c r="L6" s="238"/>
    </row>
    <row r="7" spans="1:12" x14ac:dyDescent="0.25">
      <c r="A7" s="442"/>
      <c r="B7" s="177" t="s">
        <v>7</v>
      </c>
      <c r="C7" s="195" t="s">
        <v>8</v>
      </c>
      <c r="D7" s="178" t="s">
        <v>9</v>
      </c>
      <c r="E7" s="177" t="s">
        <v>10</v>
      </c>
      <c r="F7" s="193" t="s">
        <v>8</v>
      </c>
      <c r="G7" s="178" t="s">
        <v>9</v>
      </c>
      <c r="H7" s="447"/>
      <c r="I7" s="449"/>
      <c r="J7" s="421"/>
      <c r="L7" s="238"/>
    </row>
    <row r="8" spans="1:12" x14ac:dyDescent="0.25">
      <c r="A8" s="43">
        <v>42619</v>
      </c>
      <c r="B8" s="46">
        <v>160096124</v>
      </c>
      <c r="C8" s="96">
        <v>34</v>
      </c>
      <c r="D8" s="50">
        <v>3400775</v>
      </c>
      <c r="E8" s="46">
        <v>160026037</v>
      </c>
      <c r="F8" s="47">
        <v>5</v>
      </c>
      <c r="G8" s="47">
        <v>409413</v>
      </c>
      <c r="H8" s="49"/>
      <c r="I8" s="49">
        <v>1500000</v>
      </c>
      <c r="J8" s="183" t="s">
        <v>86</v>
      </c>
    </row>
    <row r="9" spans="1:12" x14ac:dyDescent="0.25">
      <c r="A9" s="43"/>
      <c r="B9" s="46"/>
      <c r="C9" s="96"/>
      <c r="D9" s="50"/>
      <c r="E9" s="46"/>
      <c r="F9" s="47"/>
      <c r="G9" s="47"/>
      <c r="H9" s="49"/>
      <c r="I9" s="49">
        <v>1491400</v>
      </c>
      <c r="J9" s="183" t="s">
        <v>82</v>
      </c>
    </row>
    <row r="10" spans="1:12" x14ac:dyDescent="0.25">
      <c r="A10" s="43">
        <v>42629</v>
      </c>
      <c r="B10" s="46">
        <v>160097095</v>
      </c>
      <c r="C10" s="96">
        <v>20</v>
      </c>
      <c r="D10" s="50">
        <v>2168950</v>
      </c>
      <c r="E10" s="46">
        <v>160026272</v>
      </c>
      <c r="F10" s="50">
        <v>3</v>
      </c>
      <c r="G10" s="50">
        <v>267925</v>
      </c>
      <c r="H10" s="49"/>
      <c r="I10" s="49">
        <v>1000000</v>
      </c>
      <c r="J10" s="183" t="s">
        <v>82</v>
      </c>
    </row>
    <row r="11" spans="1:12" x14ac:dyDescent="0.25">
      <c r="A11" s="43">
        <v>42632</v>
      </c>
      <c r="B11" s="89">
        <v>160097364</v>
      </c>
      <c r="C11" s="208">
        <v>6</v>
      </c>
      <c r="D11" s="90">
        <v>559825</v>
      </c>
      <c r="E11" s="46">
        <v>160026369</v>
      </c>
      <c r="F11" s="50">
        <v>2</v>
      </c>
      <c r="G11" s="50">
        <v>333988</v>
      </c>
      <c r="H11" s="49"/>
      <c r="I11" s="49">
        <v>225900</v>
      </c>
      <c r="J11" s="183" t="s">
        <v>82</v>
      </c>
    </row>
    <row r="12" spans="1:12" x14ac:dyDescent="0.25">
      <c r="A12" s="43">
        <v>42634</v>
      </c>
      <c r="B12" s="46">
        <v>160097571</v>
      </c>
      <c r="C12" s="96">
        <v>7</v>
      </c>
      <c r="D12" s="50">
        <v>602000</v>
      </c>
      <c r="E12" s="46">
        <v>160026407</v>
      </c>
      <c r="F12" s="47">
        <v>1</v>
      </c>
      <c r="G12" s="47">
        <v>105963</v>
      </c>
      <c r="H12" s="49"/>
      <c r="I12" s="49">
        <v>795000</v>
      </c>
      <c r="J12" s="183" t="s">
        <v>82</v>
      </c>
    </row>
    <row r="13" spans="1:12" x14ac:dyDescent="0.25">
      <c r="A13" s="43">
        <v>42639</v>
      </c>
      <c r="B13" s="46">
        <v>160098027</v>
      </c>
      <c r="C13" s="96">
        <v>11</v>
      </c>
      <c r="D13" s="50">
        <v>1113613</v>
      </c>
      <c r="E13" s="46">
        <v>160026532</v>
      </c>
      <c r="F13" s="87">
        <v>6</v>
      </c>
      <c r="G13" s="47">
        <v>500025</v>
      </c>
      <c r="H13" s="49"/>
      <c r="I13" s="49">
        <v>602000</v>
      </c>
      <c r="J13" s="183" t="s">
        <v>95</v>
      </c>
    </row>
    <row r="14" spans="1:12" x14ac:dyDescent="0.25">
      <c r="A14" s="43">
        <v>42643</v>
      </c>
      <c r="B14" s="46"/>
      <c r="C14" s="96"/>
      <c r="D14" s="50"/>
      <c r="E14" s="46">
        <v>160026639</v>
      </c>
      <c r="F14" s="87">
        <v>1</v>
      </c>
      <c r="G14" s="47">
        <v>84000</v>
      </c>
      <c r="H14" s="49"/>
      <c r="I14" s="49">
        <v>529549</v>
      </c>
      <c r="J14" s="183" t="s">
        <v>95</v>
      </c>
    </row>
    <row r="15" spans="1:12" x14ac:dyDescent="0.25">
      <c r="A15" s="43">
        <v>42643</v>
      </c>
      <c r="B15" s="46">
        <v>160098484</v>
      </c>
      <c r="C15" s="96">
        <v>14</v>
      </c>
      <c r="D15" s="50">
        <v>1449875</v>
      </c>
      <c r="E15" s="46"/>
      <c r="F15" s="87"/>
      <c r="G15" s="50"/>
      <c r="H15" s="49"/>
      <c r="I15" s="49">
        <v>1450000</v>
      </c>
      <c r="J15" s="183" t="s">
        <v>82</v>
      </c>
    </row>
    <row r="16" spans="1:12" x14ac:dyDescent="0.25">
      <c r="A16" s="43">
        <v>42644</v>
      </c>
      <c r="B16" s="46">
        <v>160098578</v>
      </c>
      <c r="C16" s="96">
        <v>7</v>
      </c>
      <c r="D16" s="50">
        <v>828975</v>
      </c>
      <c r="E16" s="46">
        <v>160026658</v>
      </c>
      <c r="F16" s="87">
        <v>4</v>
      </c>
      <c r="G16" s="50">
        <v>464975</v>
      </c>
      <c r="H16" s="49"/>
      <c r="I16" s="49">
        <v>246362</v>
      </c>
      <c r="J16" s="183" t="s">
        <v>95</v>
      </c>
    </row>
    <row r="17" spans="1:13" x14ac:dyDescent="0.25">
      <c r="A17" s="241">
        <v>42649</v>
      </c>
      <c r="B17" s="242">
        <v>160099178</v>
      </c>
      <c r="C17" s="96">
        <v>17</v>
      </c>
      <c r="D17" s="246">
        <v>1881338</v>
      </c>
      <c r="E17" s="242">
        <v>160026407</v>
      </c>
      <c r="F17" s="87">
        <v>1</v>
      </c>
      <c r="G17" s="246">
        <v>117513</v>
      </c>
      <c r="H17" s="245"/>
      <c r="I17" s="245">
        <v>1000000</v>
      </c>
      <c r="J17" s="183" t="s">
        <v>82</v>
      </c>
    </row>
    <row r="18" spans="1:13" x14ac:dyDescent="0.25">
      <c r="A18" s="241">
        <v>42653</v>
      </c>
      <c r="B18" s="242">
        <v>160099666</v>
      </c>
      <c r="C18" s="96">
        <v>5</v>
      </c>
      <c r="D18" s="246">
        <v>421050</v>
      </c>
      <c r="E18" s="242">
        <v>160026879</v>
      </c>
      <c r="F18" s="87">
        <v>3</v>
      </c>
      <c r="G18" s="246">
        <v>205450</v>
      </c>
      <c r="H18" s="245"/>
      <c r="I18" s="245">
        <v>600000</v>
      </c>
      <c r="J18" s="183" t="s">
        <v>82</v>
      </c>
    </row>
    <row r="19" spans="1:13" x14ac:dyDescent="0.25">
      <c r="A19" s="241">
        <v>42655</v>
      </c>
      <c r="B19" s="242">
        <v>160098979</v>
      </c>
      <c r="C19" s="96">
        <v>4</v>
      </c>
      <c r="D19" s="246">
        <v>395238</v>
      </c>
      <c r="E19" s="242">
        <v>160026918</v>
      </c>
      <c r="F19" s="87">
        <v>1</v>
      </c>
      <c r="G19" s="246">
        <v>116025</v>
      </c>
      <c r="H19" s="245"/>
      <c r="I19" s="245">
        <v>497000</v>
      </c>
      <c r="J19" s="183" t="s">
        <v>82</v>
      </c>
    </row>
    <row r="20" spans="1:13" x14ac:dyDescent="0.25">
      <c r="A20" s="241">
        <v>42658</v>
      </c>
      <c r="B20" s="242">
        <v>160100236</v>
      </c>
      <c r="C20" s="96">
        <v>10</v>
      </c>
      <c r="D20" s="246">
        <v>1018588</v>
      </c>
      <c r="E20" s="242">
        <v>160026982</v>
      </c>
      <c r="F20" s="87">
        <v>2</v>
      </c>
      <c r="G20" s="246">
        <v>302925</v>
      </c>
      <c r="H20" s="245"/>
      <c r="I20" s="245">
        <v>599638</v>
      </c>
      <c r="J20" s="183" t="s">
        <v>95</v>
      </c>
    </row>
    <row r="21" spans="1:13" x14ac:dyDescent="0.25">
      <c r="A21" s="241">
        <v>42670</v>
      </c>
      <c r="B21" s="242">
        <v>160101392</v>
      </c>
      <c r="C21" s="96">
        <v>18</v>
      </c>
      <c r="D21" s="246">
        <v>1811688</v>
      </c>
      <c r="E21" s="242">
        <v>160027254</v>
      </c>
      <c r="F21" s="87">
        <v>4</v>
      </c>
      <c r="G21" s="246">
        <v>530250</v>
      </c>
      <c r="H21" s="245"/>
      <c r="I21" s="245">
        <v>1000000</v>
      </c>
      <c r="J21" s="183" t="s">
        <v>82</v>
      </c>
    </row>
    <row r="22" spans="1:13" x14ac:dyDescent="0.25">
      <c r="A22" s="241">
        <v>42672</v>
      </c>
      <c r="B22" s="242">
        <v>160101564</v>
      </c>
      <c r="C22" s="96">
        <v>9</v>
      </c>
      <c r="D22" s="246">
        <v>917700</v>
      </c>
      <c r="E22" s="242">
        <v>160027301</v>
      </c>
      <c r="F22" s="87">
        <v>5</v>
      </c>
      <c r="G22" s="246">
        <v>494813</v>
      </c>
      <c r="H22" s="245"/>
      <c r="I22" s="245">
        <v>1099501</v>
      </c>
      <c r="J22" s="183" t="s">
        <v>95</v>
      </c>
    </row>
    <row r="23" spans="1:13" x14ac:dyDescent="0.25">
      <c r="A23" s="241">
        <v>42679</v>
      </c>
      <c r="B23" s="242">
        <v>160102300</v>
      </c>
      <c r="C23" s="96">
        <v>19</v>
      </c>
      <c r="D23" s="246">
        <v>1891225</v>
      </c>
      <c r="E23" s="242">
        <v>160027470</v>
      </c>
      <c r="F23" s="87">
        <v>2</v>
      </c>
      <c r="G23" s="246">
        <v>195563</v>
      </c>
      <c r="H23" s="245"/>
      <c r="I23" s="245">
        <v>1000000</v>
      </c>
      <c r="J23" s="183" t="s">
        <v>86</v>
      </c>
    </row>
    <row r="24" spans="1:13" x14ac:dyDescent="0.25">
      <c r="A24" s="241">
        <v>42689</v>
      </c>
      <c r="B24" s="242">
        <v>160103377</v>
      </c>
      <c r="C24" s="96">
        <v>17</v>
      </c>
      <c r="D24" s="246">
        <v>1790688</v>
      </c>
      <c r="E24" s="242">
        <v>160027740</v>
      </c>
      <c r="F24" s="87">
        <v>4</v>
      </c>
      <c r="G24" s="246">
        <v>281838</v>
      </c>
      <c r="H24" s="245"/>
      <c r="I24" s="245"/>
      <c r="J24" s="183"/>
    </row>
    <row r="25" spans="1:13" x14ac:dyDescent="0.25">
      <c r="A25" s="241"/>
      <c r="B25" s="242"/>
      <c r="C25" s="96"/>
      <c r="D25" s="246"/>
      <c r="E25" s="242">
        <v>160027742</v>
      </c>
      <c r="F25" s="87">
        <v>1</v>
      </c>
      <c r="G25" s="246">
        <v>79538</v>
      </c>
      <c r="H25" s="245"/>
      <c r="I25" s="245">
        <v>1511500</v>
      </c>
      <c r="J25" s="183" t="s">
        <v>82</v>
      </c>
    </row>
    <row r="26" spans="1:13" x14ac:dyDescent="0.25">
      <c r="A26" s="241">
        <v>42699</v>
      </c>
      <c r="B26" s="242">
        <v>160104385</v>
      </c>
      <c r="C26" s="96">
        <v>14</v>
      </c>
      <c r="D26" s="246">
        <v>1624300</v>
      </c>
      <c r="E26" s="242">
        <v>160027973</v>
      </c>
      <c r="F26" s="87">
        <v>3</v>
      </c>
      <c r="G26" s="246">
        <v>412213</v>
      </c>
      <c r="H26" s="245"/>
      <c r="I26" s="245">
        <v>1624300</v>
      </c>
      <c r="J26" s="183" t="s">
        <v>98</v>
      </c>
    </row>
    <row r="27" spans="1:13" x14ac:dyDescent="0.25">
      <c r="A27" s="241"/>
      <c r="B27" s="242"/>
      <c r="C27" s="106"/>
      <c r="D27" s="246"/>
      <c r="E27" s="244"/>
      <c r="F27" s="243"/>
      <c r="G27" s="246"/>
      <c r="H27" s="245"/>
      <c r="I27" s="245">
        <v>494400</v>
      </c>
      <c r="J27" s="183" t="s">
        <v>82</v>
      </c>
    </row>
    <row r="28" spans="1:13" x14ac:dyDescent="0.25">
      <c r="A28" s="241">
        <v>42701</v>
      </c>
      <c r="B28" s="242">
        <v>160104621</v>
      </c>
      <c r="C28" s="106">
        <v>1</v>
      </c>
      <c r="D28" s="246">
        <v>112000</v>
      </c>
      <c r="E28" s="244">
        <v>160028041</v>
      </c>
      <c r="F28" s="243">
        <v>1</v>
      </c>
      <c r="G28" s="246">
        <v>112000</v>
      </c>
      <c r="H28" s="245"/>
      <c r="I28" s="245"/>
      <c r="J28" s="183"/>
    </row>
    <row r="29" spans="1:13" x14ac:dyDescent="0.25">
      <c r="A29" s="241">
        <v>42701</v>
      </c>
      <c r="B29" s="242">
        <v>160104628</v>
      </c>
      <c r="C29" s="106">
        <v>1</v>
      </c>
      <c r="D29" s="246">
        <v>119613</v>
      </c>
      <c r="E29" s="244"/>
      <c r="F29" s="243"/>
      <c r="G29" s="246"/>
      <c r="H29" s="245"/>
      <c r="I29" s="245"/>
      <c r="J29" s="246"/>
      <c r="M29" s="18"/>
    </row>
    <row r="30" spans="1:13" s="233" customFormat="1" x14ac:dyDescent="0.25">
      <c r="A30" s="241">
        <v>42709</v>
      </c>
      <c r="B30" s="242">
        <v>160105416</v>
      </c>
      <c r="C30" s="106">
        <v>13</v>
      </c>
      <c r="D30" s="246">
        <v>1387663</v>
      </c>
      <c r="E30" s="244">
        <v>160028223</v>
      </c>
      <c r="F30" s="243">
        <v>4</v>
      </c>
      <c r="G30" s="246">
        <v>627813</v>
      </c>
      <c r="H30" s="245"/>
      <c r="I30" s="245">
        <v>586324</v>
      </c>
      <c r="J30" s="246" t="s">
        <v>98</v>
      </c>
      <c r="M30" s="238"/>
    </row>
    <row r="31" spans="1:13" s="233" customFormat="1" x14ac:dyDescent="0.25">
      <c r="A31" s="241">
        <v>42709</v>
      </c>
      <c r="B31" s="242">
        <v>160105419</v>
      </c>
      <c r="C31" s="106">
        <v>2</v>
      </c>
      <c r="D31" s="246">
        <v>145163</v>
      </c>
      <c r="E31" s="244">
        <v>160028231</v>
      </c>
      <c r="F31" s="243">
        <v>3</v>
      </c>
      <c r="G31" s="246">
        <v>234063</v>
      </c>
      <c r="H31" s="245"/>
      <c r="I31" s="245"/>
      <c r="J31" s="246"/>
      <c r="M31" s="238"/>
    </row>
    <row r="32" spans="1:13" s="233" customFormat="1" x14ac:dyDescent="0.25">
      <c r="A32" s="241">
        <v>42714</v>
      </c>
      <c r="B32" s="242">
        <v>160105912</v>
      </c>
      <c r="C32" s="106">
        <v>1</v>
      </c>
      <c r="D32" s="246">
        <v>68600</v>
      </c>
      <c r="E32" s="244"/>
      <c r="F32" s="243"/>
      <c r="G32" s="246"/>
      <c r="H32" s="245"/>
      <c r="I32" s="245"/>
      <c r="J32" s="246"/>
      <c r="M32" s="238"/>
    </row>
    <row r="33" spans="1:13" s="233" customFormat="1" x14ac:dyDescent="0.25">
      <c r="A33" s="241">
        <v>42720</v>
      </c>
      <c r="B33" s="242">
        <v>160106576</v>
      </c>
      <c r="C33" s="106">
        <v>29</v>
      </c>
      <c r="D33" s="246">
        <v>3047975</v>
      </c>
      <c r="E33" s="244">
        <v>160028452</v>
      </c>
      <c r="F33" s="243">
        <v>1</v>
      </c>
      <c r="G33" s="246">
        <v>127138</v>
      </c>
      <c r="H33" s="245"/>
      <c r="I33" s="245">
        <v>1500000</v>
      </c>
      <c r="J33" s="246" t="s">
        <v>86</v>
      </c>
      <c r="M33" s="238"/>
    </row>
    <row r="34" spans="1:13" s="233" customFormat="1" x14ac:dyDescent="0.25">
      <c r="A34" s="241">
        <v>42723</v>
      </c>
      <c r="B34" s="242">
        <v>160106866</v>
      </c>
      <c r="C34" s="106">
        <v>2</v>
      </c>
      <c r="D34" s="246">
        <v>252000</v>
      </c>
      <c r="E34" s="244">
        <v>160028527</v>
      </c>
      <c r="F34" s="243">
        <v>4</v>
      </c>
      <c r="G34" s="246">
        <v>440650</v>
      </c>
      <c r="H34" s="245"/>
      <c r="I34" s="245"/>
      <c r="J34" s="246"/>
      <c r="M34" s="238"/>
    </row>
    <row r="35" spans="1:13" s="233" customFormat="1" x14ac:dyDescent="0.25">
      <c r="A35" s="241">
        <v>42729</v>
      </c>
      <c r="B35" s="242">
        <v>160107391</v>
      </c>
      <c r="C35" s="106">
        <v>36</v>
      </c>
      <c r="D35" s="246">
        <v>4268775</v>
      </c>
      <c r="E35" s="244">
        <v>160028642</v>
      </c>
      <c r="F35" s="243">
        <v>3</v>
      </c>
      <c r="G35" s="246">
        <v>336438</v>
      </c>
      <c r="H35" s="245"/>
      <c r="I35" s="245">
        <v>2000000</v>
      </c>
      <c r="J35" s="246" t="s">
        <v>86</v>
      </c>
      <c r="M35" s="238"/>
    </row>
    <row r="36" spans="1:13" x14ac:dyDescent="0.25">
      <c r="A36" s="241">
        <v>42744</v>
      </c>
      <c r="B36" s="242">
        <v>170108477</v>
      </c>
      <c r="C36" s="106">
        <v>23</v>
      </c>
      <c r="D36" s="246">
        <v>2635413</v>
      </c>
      <c r="E36" s="244">
        <v>170028880</v>
      </c>
      <c r="F36" s="243">
        <v>8</v>
      </c>
      <c r="G36" s="246">
        <v>1065138</v>
      </c>
      <c r="H36" s="245"/>
      <c r="I36" s="245">
        <v>3150000</v>
      </c>
      <c r="J36" s="246" t="s">
        <v>82</v>
      </c>
      <c r="L36" s="18"/>
      <c r="M36" s="18"/>
    </row>
    <row r="37" spans="1:13" x14ac:dyDescent="0.25">
      <c r="A37" s="241">
        <v>42751</v>
      </c>
      <c r="B37" s="242">
        <v>170109006</v>
      </c>
      <c r="C37" s="106">
        <v>18</v>
      </c>
      <c r="D37" s="246">
        <v>1726550</v>
      </c>
      <c r="E37" s="244">
        <v>170028996</v>
      </c>
      <c r="F37" s="243">
        <v>3</v>
      </c>
      <c r="G37" s="246">
        <v>391125</v>
      </c>
      <c r="H37" s="245"/>
      <c r="I37" s="245">
        <v>1400000</v>
      </c>
      <c r="J37" s="246" t="s">
        <v>82</v>
      </c>
      <c r="L37" s="18"/>
    </row>
    <row r="38" spans="1:13" s="233" customFormat="1" x14ac:dyDescent="0.25">
      <c r="A38" s="241">
        <v>42755</v>
      </c>
      <c r="B38" s="242">
        <v>170109365</v>
      </c>
      <c r="C38" s="106">
        <v>7</v>
      </c>
      <c r="D38" s="246">
        <v>729138</v>
      </c>
      <c r="E38" s="244">
        <v>170029077</v>
      </c>
      <c r="F38" s="243">
        <v>4</v>
      </c>
      <c r="G38" s="246">
        <v>460075</v>
      </c>
      <c r="H38" s="245"/>
      <c r="I38" s="245">
        <v>500000</v>
      </c>
      <c r="J38" s="246" t="s">
        <v>82</v>
      </c>
      <c r="L38" s="238"/>
    </row>
    <row r="39" spans="1:13" s="233" customFormat="1" x14ac:dyDescent="0.25">
      <c r="A39" s="241">
        <v>42760</v>
      </c>
      <c r="B39" s="242">
        <v>170109820</v>
      </c>
      <c r="C39" s="106">
        <v>74</v>
      </c>
      <c r="D39" s="246">
        <v>7239488</v>
      </c>
      <c r="E39" s="244">
        <v>170029180</v>
      </c>
      <c r="F39" s="243">
        <v>4</v>
      </c>
      <c r="G39" s="246">
        <v>543375</v>
      </c>
      <c r="H39" s="245"/>
      <c r="I39" s="245">
        <v>2000000</v>
      </c>
      <c r="J39" s="246" t="s">
        <v>82</v>
      </c>
      <c r="L39" s="238"/>
    </row>
    <row r="40" spans="1:13" s="233" customFormat="1" x14ac:dyDescent="0.25">
      <c r="A40" s="241">
        <v>42770</v>
      </c>
      <c r="B40" s="242">
        <v>170110975</v>
      </c>
      <c r="C40" s="106">
        <v>129</v>
      </c>
      <c r="D40" s="246">
        <v>13124825</v>
      </c>
      <c r="E40" s="244">
        <v>170029460</v>
      </c>
      <c r="F40" s="243">
        <v>19</v>
      </c>
      <c r="G40" s="246">
        <v>1933488</v>
      </c>
      <c r="H40" s="245"/>
      <c r="I40" s="245">
        <v>4031700</v>
      </c>
      <c r="J40" s="246" t="s">
        <v>77</v>
      </c>
      <c r="L40" s="238"/>
    </row>
    <row r="41" spans="1:13" s="233" customFormat="1" x14ac:dyDescent="0.25">
      <c r="A41" s="241">
        <v>42781</v>
      </c>
      <c r="B41" s="242">
        <v>170112494</v>
      </c>
      <c r="C41" s="106">
        <v>117</v>
      </c>
      <c r="D41" s="246">
        <v>12577950</v>
      </c>
      <c r="E41" s="244">
        <v>170029769</v>
      </c>
      <c r="F41" s="243">
        <v>33</v>
      </c>
      <c r="G41" s="246">
        <v>3674388</v>
      </c>
      <c r="H41" s="245"/>
      <c r="I41" s="245">
        <v>9450438</v>
      </c>
      <c r="J41" s="246" t="s">
        <v>98</v>
      </c>
      <c r="L41" s="238"/>
    </row>
    <row r="42" spans="1:13" s="233" customFormat="1" x14ac:dyDescent="0.25">
      <c r="A42" s="241">
        <v>42791</v>
      </c>
      <c r="B42" s="242">
        <v>170113755</v>
      </c>
      <c r="C42" s="106">
        <v>85</v>
      </c>
      <c r="D42" s="246">
        <v>8831288</v>
      </c>
      <c r="E42" s="244">
        <v>170030154</v>
      </c>
      <c r="F42" s="243">
        <v>33</v>
      </c>
      <c r="G42" s="246">
        <v>3634400</v>
      </c>
      <c r="H42" s="245"/>
      <c r="I42" s="245">
        <v>8943550</v>
      </c>
      <c r="J42" s="246" t="s">
        <v>98</v>
      </c>
      <c r="L42" s="238"/>
    </row>
    <row r="43" spans="1:13" s="233" customFormat="1" x14ac:dyDescent="0.25">
      <c r="A43" s="241"/>
      <c r="B43" s="242"/>
      <c r="C43" s="106"/>
      <c r="D43" s="246"/>
      <c r="E43" s="244">
        <v>170030670</v>
      </c>
      <c r="F43" s="243">
        <v>20</v>
      </c>
      <c r="G43" s="246">
        <v>2153288</v>
      </c>
      <c r="H43" s="245"/>
      <c r="I43" s="245">
        <v>6678000</v>
      </c>
      <c r="J43" s="246" t="s">
        <v>98</v>
      </c>
      <c r="L43" s="238"/>
    </row>
    <row r="44" spans="1:13" s="233" customFormat="1" x14ac:dyDescent="0.25">
      <c r="A44" s="241">
        <v>42800</v>
      </c>
      <c r="B44" s="242">
        <v>170115228</v>
      </c>
      <c r="C44" s="106">
        <v>59</v>
      </c>
      <c r="D44" s="246">
        <v>6076613</v>
      </c>
      <c r="E44" s="244">
        <v>170031211</v>
      </c>
      <c r="F44" s="243">
        <v>17</v>
      </c>
      <c r="G44" s="246">
        <v>1720250</v>
      </c>
      <c r="H44" s="245"/>
      <c r="I44" s="245">
        <v>4356363</v>
      </c>
      <c r="J44" s="246" t="s">
        <v>98</v>
      </c>
      <c r="L44" s="238"/>
    </row>
    <row r="45" spans="1:13" s="233" customFormat="1" x14ac:dyDescent="0.25">
      <c r="A45" s="235">
        <v>42815</v>
      </c>
      <c r="B45" s="234">
        <v>170117429</v>
      </c>
      <c r="C45" s="12">
        <v>75</v>
      </c>
      <c r="D45" s="236">
        <v>7813750</v>
      </c>
      <c r="E45" s="101"/>
      <c r="F45" s="147"/>
      <c r="G45" s="34"/>
      <c r="H45" s="102"/>
      <c r="I45" s="102">
        <v>2000000</v>
      </c>
      <c r="J45" s="34" t="s">
        <v>17</v>
      </c>
      <c r="L45" s="238"/>
    </row>
    <row r="46" spans="1:13" s="233" customFormat="1" x14ac:dyDescent="0.25">
      <c r="A46" s="235"/>
      <c r="B46" s="234"/>
      <c r="C46" s="12"/>
      <c r="D46" s="236"/>
      <c r="E46" s="101"/>
      <c r="F46" s="147"/>
      <c r="G46" s="34"/>
      <c r="H46" s="102"/>
      <c r="I46" s="102">
        <v>4000000</v>
      </c>
      <c r="J46" s="34" t="s">
        <v>17</v>
      </c>
      <c r="L46" s="238"/>
    </row>
    <row r="47" spans="1:13" s="233" customFormat="1" x14ac:dyDescent="0.25">
      <c r="A47" s="235"/>
      <c r="B47" s="234"/>
      <c r="C47" s="12"/>
      <c r="D47" s="236"/>
      <c r="E47" s="101"/>
      <c r="F47" s="147"/>
      <c r="G47" s="34"/>
      <c r="H47" s="102"/>
      <c r="I47" s="102">
        <v>1100000</v>
      </c>
      <c r="J47" s="236" t="s">
        <v>17</v>
      </c>
      <c r="L47" s="238"/>
    </row>
    <row r="48" spans="1:13" s="233" customFormat="1" x14ac:dyDescent="0.25">
      <c r="A48" s="235"/>
      <c r="B48" s="234"/>
      <c r="C48" s="12"/>
      <c r="D48" s="236"/>
      <c r="E48" s="101"/>
      <c r="F48" s="147"/>
      <c r="G48" s="34"/>
      <c r="H48" s="102"/>
      <c r="I48" s="102">
        <v>713600</v>
      </c>
      <c r="J48" s="34" t="s">
        <v>59</v>
      </c>
      <c r="L48" s="238"/>
    </row>
    <row r="49" spans="1:12" s="233" customFormat="1" x14ac:dyDescent="0.25">
      <c r="A49" s="235"/>
      <c r="B49" s="234"/>
      <c r="C49" s="12"/>
      <c r="D49" s="236"/>
      <c r="E49" s="101"/>
      <c r="F49" s="147"/>
      <c r="G49" s="34"/>
      <c r="H49" s="102"/>
      <c r="I49" s="102"/>
      <c r="J49" s="34"/>
      <c r="L49" s="238"/>
    </row>
    <row r="50" spans="1:12" x14ac:dyDescent="0.25">
      <c r="A50" s="4"/>
      <c r="B50" s="3"/>
      <c r="C50" s="12"/>
      <c r="D50" s="6"/>
      <c r="E50" s="7"/>
      <c r="F50" s="5"/>
      <c r="G50" s="6"/>
      <c r="H50" s="39"/>
      <c r="I50" s="39"/>
      <c r="J50" s="6"/>
    </row>
    <row r="51" spans="1:12" x14ac:dyDescent="0.25">
      <c r="A51" s="4"/>
      <c r="B51" s="8" t="s">
        <v>11</v>
      </c>
      <c r="C51" s="15">
        <f>SUM(C8:C50)</f>
        <v>884</v>
      </c>
      <c r="D51" s="9"/>
      <c r="E51" s="8" t="s">
        <v>11</v>
      </c>
      <c r="F51" s="9">
        <f>SUM(F8:F50)</f>
        <v>205</v>
      </c>
      <c r="G51" s="5"/>
      <c r="H51" s="40"/>
      <c r="I51" s="40"/>
      <c r="J51" s="5"/>
    </row>
    <row r="52" spans="1:12" x14ac:dyDescent="0.25">
      <c r="A52" s="4"/>
      <c r="B52" s="8"/>
      <c r="C52" s="15"/>
      <c r="D52" s="9"/>
      <c r="E52" s="8"/>
      <c r="F52" s="9"/>
      <c r="G52" s="32"/>
      <c r="H52" s="52"/>
      <c r="I52" s="40"/>
      <c r="J52" s="5"/>
    </row>
    <row r="53" spans="1:12" x14ac:dyDescent="0.25">
      <c r="A53" s="10"/>
      <c r="B53" s="11"/>
      <c r="C53" s="12"/>
      <c r="D53" s="6"/>
      <c r="E53" s="8"/>
      <c r="F53" s="5"/>
      <c r="G53" s="411" t="s">
        <v>12</v>
      </c>
      <c r="H53" s="411"/>
      <c r="I53" s="39"/>
      <c r="J53" s="13">
        <f>SUM(D8:D50)</f>
        <v>92032632</v>
      </c>
    </row>
    <row r="54" spans="1:12" x14ac:dyDescent="0.25">
      <c r="A54" s="4"/>
      <c r="B54" s="3"/>
      <c r="C54" s="12"/>
      <c r="D54" s="6"/>
      <c r="E54" s="7"/>
      <c r="F54" s="5"/>
      <c r="G54" s="411" t="s">
        <v>13</v>
      </c>
      <c r="H54" s="411"/>
      <c r="I54" s="39"/>
      <c r="J54" s="13">
        <f>SUM(G8:G50)</f>
        <v>22356046</v>
      </c>
    </row>
    <row r="55" spans="1:12" x14ac:dyDescent="0.25">
      <c r="A55" s="14"/>
      <c r="B55" s="7"/>
      <c r="C55" s="12"/>
      <c r="D55" s="6"/>
      <c r="E55" s="7"/>
      <c r="F55" s="5"/>
      <c r="G55" s="411" t="s">
        <v>14</v>
      </c>
      <c r="H55" s="411"/>
      <c r="I55" s="41"/>
      <c r="J55" s="15">
        <f>J53-J54</f>
        <v>69676586</v>
      </c>
    </row>
    <row r="56" spans="1:12" x14ac:dyDescent="0.25">
      <c r="A56" s="4"/>
      <c r="B56" s="16"/>
      <c r="C56" s="12"/>
      <c r="D56" s="17"/>
      <c r="E56" s="7"/>
      <c r="F56" s="5"/>
      <c r="G56" s="411" t="s">
        <v>15</v>
      </c>
      <c r="H56" s="411"/>
      <c r="I56" s="39"/>
      <c r="J56" s="13">
        <f>SUM(H8:H51)</f>
        <v>0</v>
      </c>
    </row>
    <row r="57" spans="1:12" x14ac:dyDescent="0.25">
      <c r="A57" s="4"/>
      <c r="B57" s="16"/>
      <c r="C57" s="12"/>
      <c r="D57" s="17"/>
      <c r="E57" s="7"/>
      <c r="F57" s="5"/>
      <c r="G57" s="411" t="s">
        <v>16</v>
      </c>
      <c r="H57" s="411"/>
      <c r="I57" s="39"/>
      <c r="J57" s="13">
        <f>J55+J56</f>
        <v>69676586</v>
      </c>
    </row>
    <row r="58" spans="1:12" x14ac:dyDescent="0.25">
      <c r="A58" s="4"/>
      <c r="B58" s="16"/>
      <c r="C58" s="12"/>
      <c r="D58" s="17"/>
      <c r="E58" s="7"/>
      <c r="F58" s="5"/>
      <c r="G58" s="411" t="s">
        <v>5</v>
      </c>
      <c r="H58" s="411"/>
      <c r="I58" s="39"/>
      <c r="J58" s="13">
        <f>SUM(I8:I51)</f>
        <v>69676525</v>
      </c>
    </row>
    <row r="59" spans="1:12" x14ac:dyDescent="0.25">
      <c r="A59" s="4"/>
      <c r="B59" s="16"/>
      <c r="C59" s="12"/>
      <c r="D59" s="17"/>
      <c r="E59" s="7"/>
      <c r="F59" s="5"/>
      <c r="G59" s="411" t="s">
        <v>32</v>
      </c>
      <c r="H59" s="411"/>
      <c r="I59" s="40" t="str">
        <f>IF(J59&gt;0,"SALDO",IF(J59&lt;0,"PIUTANG",IF(J59=0,"LUNAS")))</f>
        <v>PIUTANG</v>
      </c>
      <c r="J59" s="13">
        <f>J58-J57</f>
        <v>-61</v>
      </c>
    </row>
  </sheetData>
  <mergeCells count="15">
    <mergeCell ref="G55:H55"/>
    <mergeCell ref="G56:H56"/>
    <mergeCell ref="G57:H57"/>
    <mergeCell ref="G58:H58"/>
    <mergeCell ref="G59:H59"/>
    <mergeCell ref="G53:H53"/>
    <mergeCell ref="G54:H54"/>
    <mergeCell ref="F1:H1"/>
    <mergeCell ref="F2:H2"/>
    <mergeCell ref="A5:J5"/>
    <mergeCell ref="A6:A7"/>
    <mergeCell ref="B6:G6"/>
    <mergeCell ref="H6:H7"/>
    <mergeCell ref="I6:I7"/>
    <mergeCell ref="J6:J7"/>
  </mergeCells>
  <pageMargins left="0.3" right="0.17" top="0.75" bottom="0.75" header="0.3" footer="0.3"/>
  <pageSetup paperSize="9" orientation="portrait" horizontalDpi="0" verticalDpi="0" r:id="rId1"/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3"/>
  <dimension ref="A1:Q38"/>
  <sheetViews>
    <sheetView workbookViewId="0">
      <pane ySplit="7" topLeftCell="A29" activePane="bottomLeft" state="frozen"/>
      <selection pane="bottomLeft" activeCell="J38" sqref="J38"/>
    </sheetView>
  </sheetViews>
  <sheetFormatPr defaultRowHeight="15" x14ac:dyDescent="0.25"/>
  <cols>
    <col min="1" max="1" width="8.140625" style="233" customWidth="1"/>
    <col min="2" max="2" width="11.85546875" style="233" bestFit="1" customWidth="1"/>
    <col min="3" max="3" width="6" style="222" customWidth="1"/>
    <col min="4" max="4" width="11.85546875" style="233" customWidth="1"/>
    <col min="5" max="5" width="10.28515625" style="233" customWidth="1"/>
    <col min="6" max="6" width="4.5703125" style="222" bestFit="1" customWidth="1"/>
    <col min="7" max="7" width="11.140625" style="233" customWidth="1"/>
    <col min="8" max="8" width="11.7109375" style="233" customWidth="1"/>
    <col min="9" max="9" width="13.42578125" style="233" customWidth="1"/>
    <col min="10" max="10" width="19" style="233" customWidth="1"/>
    <col min="11" max="16384" width="9.140625" style="233"/>
  </cols>
  <sheetData>
    <row r="1" spans="1:17" x14ac:dyDescent="0.25">
      <c r="A1" s="218" t="s">
        <v>0</v>
      </c>
      <c r="C1" s="221" t="s">
        <v>159</v>
      </c>
      <c r="D1" s="218"/>
      <c r="E1" s="218"/>
      <c r="F1" s="405" t="s">
        <v>22</v>
      </c>
      <c r="G1" s="405"/>
      <c r="H1" s="405"/>
      <c r="I1" s="218"/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1" t="s">
        <v>69</v>
      </c>
      <c r="D2" s="218"/>
      <c r="E2" s="218"/>
      <c r="F2" s="405" t="s">
        <v>21</v>
      </c>
      <c r="G2" s="405"/>
      <c r="H2" s="405"/>
      <c r="I2" s="21">
        <f>J38*-1</f>
        <v>38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115</v>
      </c>
      <c r="C3" s="221" t="s">
        <v>92</v>
      </c>
      <c r="D3" s="218"/>
      <c r="E3" s="218"/>
      <c r="F3" s="283"/>
      <c r="G3" s="283"/>
      <c r="H3" s="283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406"/>
      <c r="B5" s="406"/>
      <c r="C5" s="406"/>
      <c r="D5" s="406"/>
      <c r="E5" s="406"/>
      <c r="F5" s="406"/>
      <c r="G5" s="406"/>
      <c r="H5" s="406"/>
      <c r="I5" s="406"/>
      <c r="J5" s="406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407" t="s">
        <v>2</v>
      </c>
      <c r="B6" s="408" t="s">
        <v>3</v>
      </c>
      <c r="C6" s="408"/>
      <c r="D6" s="408"/>
      <c r="E6" s="408"/>
      <c r="F6" s="408"/>
      <c r="G6" s="408"/>
      <c r="H6" s="408" t="s">
        <v>4</v>
      </c>
      <c r="I6" s="467" t="s">
        <v>5</v>
      </c>
      <c r="J6" s="410" t="s">
        <v>6</v>
      </c>
      <c r="L6" s="219"/>
      <c r="M6" s="219"/>
      <c r="N6" s="219"/>
      <c r="O6" s="219"/>
      <c r="P6" s="219"/>
      <c r="Q6" s="219"/>
    </row>
    <row r="7" spans="1:17" x14ac:dyDescent="0.25">
      <c r="A7" s="407"/>
      <c r="B7" s="284" t="s">
        <v>7</v>
      </c>
      <c r="C7" s="286" t="s">
        <v>8</v>
      </c>
      <c r="D7" s="285" t="s">
        <v>9</v>
      </c>
      <c r="E7" s="284" t="s">
        <v>10</v>
      </c>
      <c r="F7" s="286" t="s">
        <v>8</v>
      </c>
      <c r="G7" s="285" t="s">
        <v>9</v>
      </c>
      <c r="H7" s="408"/>
      <c r="I7" s="467"/>
      <c r="J7" s="410"/>
    </row>
    <row r="8" spans="1:17" x14ac:dyDescent="0.25">
      <c r="A8" s="241">
        <v>42775</v>
      </c>
      <c r="B8" s="44">
        <v>170111692</v>
      </c>
      <c r="C8" s="83">
        <v>3</v>
      </c>
      <c r="D8" s="45">
        <v>300475</v>
      </c>
      <c r="E8" s="242"/>
      <c r="F8" s="247"/>
      <c r="G8" s="243"/>
      <c r="H8" s="245"/>
      <c r="I8" s="245"/>
      <c r="J8" s="246"/>
    </row>
    <row r="9" spans="1:17" x14ac:dyDescent="0.25">
      <c r="A9" s="241">
        <v>42781</v>
      </c>
      <c r="B9" s="44">
        <v>170112518</v>
      </c>
      <c r="C9" s="83">
        <v>42</v>
      </c>
      <c r="D9" s="51">
        <v>4334225</v>
      </c>
      <c r="E9" s="244"/>
      <c r="F9" s="247"/>
      <c r="G9" s="246"/>
      <c r="H9" s="245"/>
      <c r="I9" s="245"/>
      <c r="J9" s="246"/>
    </row>
    <row r="10" spans="1:17" x14ac:dyDescent="0.25">
      <c r="A10" s="241">
        <v>42782</v>
      </c>
      <c r="B10" s="44"/>
      <c r="C10" s="83"/>
      <c r="D10" s="51"/>
      <c r="E10" s="242">
        <v>170029817</v>
      </c>
      <c r="F10" s="247">
        <v>6</v>
      </c>
      <c r="G10" s="246">
        <v>578113</v>
      </c>
      <c r="H10" s="245"/>
      <c r="I10" s="245">
        <v>4056588</v>
      </c>
      <c r="J10" s="246" t="s">
        <v>98</v>
      </c>
    </row>
    <row r="11" spans="1:17" x14ac:dyDescent="0.25">
      <c r="A11" s="241">
        <v>42784</v>
      </c>
      <c r="B11" s="44">
        <v>170112934</v>
      </c>
      <c r="C11" s="83">
        <v>11</v>
      </c>
      <c r="D11" s="51">
        <v>1375150</v>
      </c>
      <c r="E11" s="244"/>
      <c r="F11" s="247"/>
      <c r="G11" s="246"/>
      <c r="H11" s="245"/>
      <c r="I11" s="245">
        <v>1375149</v>
      </c>
      <c r="J11" s="246" t="s">
        <v>98</v>
      </c>
    </row>
    <row r="12" spans="1:17" x14ac:dyDescent="0.25">
      <c r="A12" s="241">
        <v>42794</v>
      </c>
      <c r="B12" s="44">
        <v>170114269</v>
      </c>
      <c r="C12" s="83">
        <v>26</v>
      </c>
      <c r="D12" s="51">
        <v>2667088</v>
      </c>
      <c r="E12" s="244">
        <v>170030277</v>
      </c>
      <c r="F12" s="247">
        <v>7</v>
      </c>
      <c r="G12" s="246">
        <v>557900</v>
      </c>
      <c r="H12" s="245"/>
      <c r="I12" s="245">
        <v>2109188</v>
      </c>
      <c r="J12" s="246" t="s">
        <v>98</v>
      </c>
    </row>
    <row r="13" spans="1:17" x14ac:dyDescent="0.25">
      <c r="A13" s="241">
        <v>42797</v>
      </c>
      <c r="B13" s="242">
        <v>170114689</v>
      </c>
      <c r="C13" s="248">
        <v>25</v>
      </c>
      <c r="D13" s="246">
        <v>2465838</v>
      </c>
      <c r="E13" s="244">
        <v>170030433</v>
      </c>
      <c r="F13" s="247">
        <v>7</v>
      </c>
      <c r="G13" s="246">
        <v>817513</v>
      </c>
      <c r="H13" s="245"/>
      <c r="I13" s="245">
        <v>1648325</v>
      </c>
      <c r="J13" s="246" t="s">
        <v>98</v>
      </c>
    </row>
    <row r="14" spans="1:17" x14ac:dyDescent="0.25">
      <c r="A14" s="241">
        <v>42801</v>
      </c>
      <c r="B14" s="242">
        <v>170115314</v>
      </c>
      <c r="C14" s="248">
        <v>37</v>
      </c>
      <c r="D14" s="246">
        <v>4280063</v>
      </c>
      <c r="E14" s="244">
        <v>170030531</v>
      </c>
      <c r="F14" s="247">
        <v>6</v>
      </c>
      <c r="G14" s="246">
        <v>733425</v>
      </c>
      <c r="H14" s="245"/>
      <c r="I14" s="245">
        <v>3546638</v>
      </c>
      <c r="J14" s="246" t="s">
        <v>98</v>
      </c>
    </row>
    <row r="15" spans="1:17" x14ac:dyDescent="0.25">
      <c r="A15" s="241">
        <v>42802</v>
      </c>
      <c r="B15" s="242">
        <v>170115459</v>
      </c>
      <c r="C15" s="247">
        <v>15</v>
      </c>
      <c r="D15" s="246">
        <v>1846075</v>
      </c>
      <c r="E15" s="244"/>
      <c r="F15" s="247"/>
      <c r="G15" s="246"/>
      <c r="H15" s="245"/>
      <c r="I15" s="245">
        <v>1846075</v>
      </c>
      <c r="J15" s="246" t="s">
        <v>98</v>
      </c>
    </row>
    <row r="16" spans="1:17" x14ac:dyDescent="0.25">
      <c r="A16" s="241">
        <v>42803</v>
      </c>
      <c r="B16" s="242">
        <v>170115569</v>
      </c>
      <c r="C16" s="247">
        <v>3</v>
      </c>
      <c r="D16" s="246">
        <v>430063</v>
      </c>
      <c r="E16" s="244"/>
      <c r="F16" s="247"/>
      <c r="G16" s="246"/>
      <c r="H16" s="245"/>
      <c r="I16" s="245">
        <v>430063</v>
      </c>
      <c r="J16" s="246" t="s">
        <v>98</v>
      </c>
    </row>
    <row r="17" spans="1:17" x14ac:dyDescent="0.25">
      <c r="A17" s="241">
        <v>42806</v>
      </c>
      <c r="B17" s="242">
        <v>170116185</v>
      </c>
      <c r="C17" s="247">
        <v>58</v>
      </c>
      <c r="D17" s="246">
        <v>6574663</v>
      </c>
      <c r="E17" s="244">
        <v>170030869</v>
      </c>
      <c r="F17" s="247">
        <v>14</v>
      </c>
      <c r="G17" s="246">
        <v>1511388</v>
      </c>
      <c r="H17" s="245"/>
      <c r="I17" s="245">
        <v>5063275</v>
      </c>
      <c r="J17" s="246" t="s">
        <v>98</v>
      </c>
    </row>
    <row r="18" spans="1:17" x14ac:dyDescent="0.25">
      <c r="A18" s="296">
        <v>42811</v>
      </c>
      <c r="B18" s="297">
        <v>170116921</v>
      </c>
      <c r="C18" s="299">
        <v>6</v>
      </c>
      <c r="D18" s="108">
        <v>568225</v>
      </c>
      <c r="E18" s="300"/>
      <c r="F18" s="299"/>
      <c r="G18" s="108"/>
      <c r="H18" s="301"/>
      <c r="I18" s="301">
        <v>500300</v>
      </c>
      <c r="J18" s="108" t="s">
        <v>160</v>
      </c>
    </row>
    <row r="19" spans="1:17" x14ac:dyDescent="0.25">
      <c r="A19" s="296">
        <v>42816</v>
      </c>
      <c r="B19" s="297">
        <v>170117541</v>
      </c>
      <c r="C19" s="299">
        <v>50</v>
      </c>
      <c r="D19" s="108">
        <v>5275113</v>
      </c>
      <c r="E19" s="300"/>
      <c r="F19" s="299"/>
      <c r="G19" s="108"/>
      <c r="H19" s="301"/>
      <c r="I19" s="301">
        <v>5343000</v>
      </c>
      <c r="J19" s="108" t="s">
        <v>78</v>
      </c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5"/>
      <c r="B27" s="234"/>
      <c r="C27" s="240"/>
      <c r="D27" s="236"/>
      <c r="E27" s="237"/>
      <c r="F27" s="240"/>
      <c r="G27" s="236"/>
      <c r="H27" s="239"/>
      <c r="I27" s="239"/>
      <c r="J27" s="236"/>
    </row>
    <row r="28" spans="1:17" x14ac:dyDescent="0.25">
      <c r="A28" s="235"/>
      <c r="B28" s="234"/>
      <c r="C28" s="240"/>
      <c r="D28" s="236"/>
      <c r="E28" s="237"/>
      <c r="F28" s="240"/>
      <c r="G28" s="236"/>
      <c r="H28" s="239"/>
      <c r="I28" s="239"/>
      <c r="J28" s="236"/>
    </row>
    <row r="29" spans="1:17" x14ac:dyDescent="0.25">
      <c r="A29" s="235"/>
      <c r="B29" s="234"/>
      <c r="C29" s="240"/>
      <c r="D29" s="236"/>
      <c r="E29" s="237"/>
      <c r="F29" s="240"/>
      <c r="G29" s="236"/>
      <c r="H29" s="239"/>
      <c r="I29" s="239"/>
      <c r="J29" s="236"/>
    </row>
    <row r="30" spans="1:17" s="218" customFormat="1" x14ac:dyDescent="0.25">
      <c r="A30" s="226"/>
      <c r="B30" s="223" t="s">
        <v>11</v>
      </c>
      <c r="C30" s="232">
        <f>SUM(C8:C29)</f>
        <v>276</v>
      </c>
      <c r="D30" s="224">
        <f>SUM(D8:D29)</f>
        <v>30116978</v>
      </c>
      <c r="E30" s="223" t="s">
        <v>11</v>
      </c>
      <c r="F30" s="232">
        <f>SUM(F8:F29)</f>
        <v>40</v>
      </c>
      <c r="G30" s="224">
        <f>SUM(G8:G29)</f>
        <v>4198339</v>
      </c>
      <c r="H30" s="232">
        <f>SUM(H8:H29)</f>
        <v>0</v>
      </c>
      <c r="I30" s="232">
        <f>SUM(I8:I29)</f>
        <v>25918601</v>
      </c>
      <c r="J30" s="224"/>
    </row>
    <row r="31" spans="1:17" s="218" customFormat="1" x14ac:dyDescent="0.25">
      <c r="A31" s="226"/>
      <c r="B31" s="223"/>
      <c r="C31" s="232"/>
      <c r="D31" s="224"/>
      <c r="E31" s="223"/>
      <c r="F31" s="232"/>
      <c r="G31" s="224"/>
      <c r="H31" s="232"/>
      <c r="I31" s="232"/>
      <c r="J31" s="224"/>
    </row>
    <row r="32" spans="1:17" x14ac:dyDescent="0.25">
      <c r="A32" s="225"/>
      <c r="B32" s="226"/>
      <c r="C32" s="240"/>
      <c r="D32" s="236"/>
      <c r="E32" s="223"/>
      <c r="F32" s="240"/>
      <c r="G32" s="411" t="s">
        <v>12</v>
      </c>
      <c r="H32" s="411"/>
      <c r="I32" s="236"/>
      <c r="J32" s="227">
        <f>SUM(D8:D29)</f>
        <v>30116978</v>
      </c>
      <c r="P32" s="218"/>
      <c r="Q32" s="218"/>
    </row>
    <row r="33" spans="1:10" x14ac:dyDescent="0.25">
      <c r="A33" s="235"/>
      <c r="B33" s="234"/>
      <c r="C33" s="240"/>
      <c r="D33" s="236"/>
      <c r="E33" s="237"/>
      <c r="F33" s="240"/>
      <c r="G33" s="411" t="s">
        <v>13</v>
      </c>
      <c r="H33" s="411"/>
      <c r="I33" s="237"/>
      <c r="J33" s="227">
        <f>SUM(G8:G29)</f>
        <v>4198339</v>
      </c>
    </row>
    <row r="34" spans="1:10" x14ac:dyDescent="0.25">
      <c r="A34" s="228"/>
      <c r="B34" s="237"/>
      <c r="C34" s="240"/>
      <c r="D34" s="236"/>
      <c r="E34" s="237"/>
      <c r="F34" s="240"/>
      <c r="G34" s="411" t="s">
        <v>14</v>
      </c>
      <c r="H34" s="411"/>
      <c r="I34" s="229"/>
      <c r="J34" s="229">
        <f>J32-J33</f>
        <v>25918639</v>
      </c>
    </row>
    <row r="35" spans="1:10" x14ac:dyDescent="0.25">
      <c r="A35" s="235"/>
      <c r="B35" s="230"/>
      <c r="C35" s="240"/>
      <c r="D35" s="231"/>
      <c r="E35" s="237"/>
      <c r="F35" s="240"/>
      <c r="G35" s="411" t="s">
        <v>15</v>
      </c>
      <c r="H35" s="411"/>
      <c r="I35" s="237"/>
      <c r="J35" s="227">
        <f>SUM(H8:H29)</f>
        <v>0</v>
      </c>
    </row>
    <row r="36" spans="1:10" x14ac:dyDescent="0.25">
      <c r="A36" s="235"/>
      <c r="B36" s="230"/>
      <c r="C36" s="240"/>
      <c r="D36" s="231"/>
      <c r="E36" s="237"/>
      <c r="F36" s="240"/>
      <c r="G36" s="411" t="s">
        <v>16</v>
      </c>
      <c r="H36" s="411"/>
      <c r="I36" s="237"/>
      <c r="J36" s="227">
        <f>J34+J35</f>
        <v>25918639</v>
      </c>
    </row>
    <row r="37" spans="1:10" x14ac:dyDescent="0.25">
      <c r="A37" s="235"/>
      <c r="B37" s="230"/>
      <c r="C37" s="240"/>
      <c r="D37" s="231"/>
      <c r="E37" s="237"/>
      <c r="F37" s="240"/>
      <c r="G37" s="411" t="s">
        <v>5</v>
      </c>
      <c r="H37" s="411"/>
      <c r="I37" s="237"/>
      <c r="J37" s="227">
        <f>SUM(I8:I29)</f>
        <v>25918601</v>
      </c>
    </row>
    <row r="38" spans="1:10" x14ac:dyDescent="0.25">
      <c r="A38" s="235"/>
      <c r="B38" s="230"/>
      <c r="C38" s="240"/>
      <c r="D38" s="231"/>
      <c r="E38" s="237"/>
      <c r="F38" s="240"/>
      <c r="G38" s="411" t="s">
        <v>32</v>
      </c>
      <c r="H38" s="411"/>
      <c r="I38" s="234" t="str">
        <f>IF(J38&gt;0,"SALDO",IF(J38&lt;0,"PIUTANG",IF(J38=0,"LUNAS")))</f>
        <v>PIUTANG</v>
      </c>
      <c r="J38" s="227">
        <f>J37-J36</f>
        <v>-38</v>
      </c>
    </row>
  </sheetData>
  <mergeCells count="15">
    <mergeCell ref="G38:H38"/>
    <mergeCell ref="G32:H32"/>
    <mergeCell ref="G33:H33"/>
    <mergeCell ref="G34:H34"/>
    <mergeCell ref="G35:H35"/>
    <mergeCell ref="G36:H36"/>
    <mergeCell ref="G37:H37"/>
    <mergeCell ref="F1:H1"/>
    <mergeCell ref="F2:H2"/>
    <mergeCell ref="A5:J5"/>
    <mergeCell ref="A6:A7"/>
    <mergeCell ref="B6:G6"/>
    <mergeCell ref="H6:H7"/>
    <mergeCell ref="I6:I7"/>
    <mergeCell ref="J6:J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S38"/>
  <sheetViews>
    <sheetView workbookViewId="0">
      <pane ySplit="7" topLeftCell="A17" activePane="bottomLeft" state="frozen"/>
      <selection pane="bottomLeft" activeCell="D28" sqref="D28"/>
    </sheetView>
  </sheetViews>
  <sheetFormatPr defaultRowHeight="15" x14ac:dyDescent="0.25"/>
  <cols>
    <col min="1" max="1" width="8.140625" style="160" customWidth="1"/>
    <col min="2" max="2" width="11.85546875" bestFit="1" customWidth="1"/>
    <col min="3" max="3" width="4.85546875" style="81" customWidth="1"/>
    <col min="4" max="4" width="10.5703125" bestFit="1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3.42578125" style="37" customWidth="1"/>
    <col min="10" max="10" width="16.7109375" customWidth="1"/>
    <col min="11" max="19" width="9.140625" style="219"/>
  </cols>
  <sheetData>
    <row r="1" spans="1:19" x14ac:dyDescent="0.25">
      <c r="A1" s="20" t="s">
        <v>0</v>
      </c>
      <c r="B1" s="20"/>
      <c r="C1" s="78" t="s">
        <v>25</v>
      </c>
      <c r="D1" s="20"/>
      <c r="E1" s="20"/>
      <c r="F1" s="405" t="s">
        <v>22</v>
      </c>
      <c r="G1" s="405"/>
      <c r="H1" s="405"/>
      <c r="I1" s="42" t="s">
        <v>26</v>
      </c>
      <c r="J1" s="20"/>
    </row>
    <row r="2" spans="1:19" x14ac:dyDescent="0.25">
      <c r="A2" s="20" t="s">
        <v>1</v>
      </c>
      <c r="B2" s="20"/>
      <c r="C2" s="78" t="s">
        <v>19</v>
      </c>
      <c r="D2" s="20"/>
      <c r="E2" s="20"/>
      <c r="F2" s="405" t="s">
        <v>21</v>
      </c>
      <c r="G2" s="405"/>
      <c r="H2" s="405"/>
      <c r="I2" s="38">
        <f>J38*-1</f>
        <v>80589</v>
      </c>
      <c r="J2" s="20"/>
    </row>
    <row r="3" spans="1:19" s="233" customFormat="1" x14ac:dyDescent="0.25">
      <c r="A3" s="218" t="s">
        <v>115</v>
      </c>
      <c r="B3" s="218"/>
      <c r="C3" s="221" t="s">
        <v>116</v>
      </c>
      <c r="D3" s="218"/>
      <c r="E3" s="218"/>
      <c r="F3" s="265"/>
      <c r="G3" s="265"/>
      <c r="H3" s="265"/>
      <c r="I3" s="220"/>
      <c r="J3" s="218"/>
      <c r="K3" s="219"/>
      <c r="L3" s="219"/>
      <c r="M3" s="219"/>
      <c r="N3" s="219"/>
      <c r="O3" s="219"/>
      <c r="P3" s="219"/>
      <c r="Q3" s="219"/>
      <c r="R3" s="219"/>
      <c r="S3" s="219"/>
    </row>
    <row r="5" spans="1:19" ht="19.5" x14ac:dyDescent="0.25">
      <c r="A5" s="406" t="s">
        <v>62</v>
      </c>
      <c r="B5" s="406"/>
      <c r="C5" s="406"/>
      <c r="D5" s="406"/>
      <c r="E5" s="406"/>
      <c r="F5" s="406"/>
      <c r="G5" s="406"/>
      <c r="H5" s="406"/>
      <c r="I5" s="406"/>
      <c r="J5" s="406"/>
    </row>
    <row r="6" spans="1:19" x14ac:dyDescent="0.25">
      <c r="A6" s="412" t="s">
        <v>2</v>
      </c>
      <c r="B6" s="408" t="s">
        <v>3</v>
      </c>
      <c r="C6" s="408"/>
      <c r="D6" s="408"/>
      <c r="E6" s="408"/>
      <c r="F6" s="408"/>
      <c r="G6" s="408"/>
      <c r="H6" s="408" t="s">
        <v>4</v>
      </c>
      <c r="I6" s="409" t="s">
        <v>5</v>
      </c>
      <c r="J6" s="410" t="s">
        <v>6</v>
      </c>
    </row>
    <row r="7" spans="1:19" x14ac:dyDescent="0.25">
      <c r="A7" s="412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408"/>
      <c r="I7" s="409"/>
      <c r="J7" s="410"/>
    </row>
    <row r="8" spans="1:19" s="233" customFormat="1" x14ac:dyDescent="0.25">
      <c r="A8" s="161">
        <v>42691</v>
      </c>
      <c r="B8" s="242">
        <v>160103608</v>
      </c>
      <c r="C8" s="247">
        <v>2</v>
      </c>
      <c r="D8" s="246">
        <v>277288</v>
      </c>
      <c r="E8" s="244">
        <v>160027788</v>
      </c>
      <c r="F8" s="247">
        <v>1</v>
      </c>
      <c r="G8" s="246">
        <v>174300</v>
      </c>
      <c r="H8" s="245"/>
      <c r="I8" s="245"/>
      <c r="J8" s="246"/>
      <c r="K8" s="219"/>
      <c r="L8" s="219"/>
      <c r="M8" s="219"/>
      <c r="N8" s="219"/>
      <c r="O8" s="219"/>
      <c r="P8" s="219"/>
      <c r="Q8" s="219"/>
      <c r="R8" s="219"/>
      <c r="S8" s="219"/>
    </row>
    <row r="9" spans="1:19" s="233" customFormat="1" x14ac:dyDescent="0.25">
      <c r="A9" s="161">
        <v>42696</v>
      </c>
      <c r="B9" s="242">
        <v>160104115</v>
      </c>
      <c r="C9" s="247">
        <v>2</v>
      </c>
      <c r="D9" s="246">
        <v>154700</v>
      </c>
      <c r="E9" s="244"/>
      <c r="F9" s="247"/>
      <c r="G9" s="246"/>
      <c r="H9" s="245"/>
      <c r="I9" s="245"/>
      <c r="J9" s="246"/>
      <c r="K9" s="219"/>
      <c r="L9" s="219"/>
      <c r="M9" s="219"/>
      <c r="N9" s="219"/>
      <c r="O9" s="219"/>
      <c r="P9" s="219"/>
      <c r="Q9" s="219"/>
      <c r="R9" s="219"/>
      <c r="S9" s="219"/>
    </row>
    <row r="10" spans="1:19" s="233" customFormat="1" x14ac:dyDescent="0.25">
      <c r="A10" s="161">
        <v>42698</v>
      </c>
      <c r="B10" s="242"/>
      <c r="C10" s="247"/>
      <c r="D10" s="246"/>
      <c r="E10" s="244">
        <v>160027964</v>
      </c>
      <c r="F10" s="247">
        <v>1</v>
      </c>
      <c r="G10" s="246">
        <v>102988</v>
      </c>
      <c r="H10" s="245"/>
      <c r="I10" s="245">
        <v>154700</v>
      </c>
      <c r="J10" s="246" t="s">
        <v>17</v>
      </c>
      <c r="K10" s="219"/>
      <c r="L10" s="219"/>
      <c r="M10" s="219"/>
      <c r="N10" s="219"/>
      <c r="O10" s="219"/>
      <c r="P10" s="219"/>
      <c r="Q10" s="219"/>
      <c r="R10" s="219"/>
      <c r="S10" s="219"/>
    </row>
    <row r="11" spans="1:19" s="233" customFormat="1" x14ac:dyDescent="0.25">
      <c r="A11" s="161">
        <v>42742</v>
      </c>
      <c r="B11" s="242">
        <v>170108378</v>
      </c>
      <c r="C11" s="247">
        <v>2</v>
      </c>
      <c r="D11" s="246">
        <v>212800</v>
      </c>
      <c r="E11" s="244"/>
      <c r="F11" s="247"/>
      <c r="G11" s="246"/>
      <c r="H11" s="245"/>
      <c r="I11" s="245">
        <f>100000+121800</f>
        <v>221800</v>
      </c>
      <c r="J11" s="246" t="s">
        <v>17</v>
      </c>
      <c r="K11" s="219"/>
      <c r="L11" s="219"/>
      <c r="M11" s="219"/>
      <c r="N11" s="219"/>
      <c r="O11" s="219"/>
      <c r="P11" s="219"/>
      <c r="Q11" s="219"/>
      <c r="R11" s="219"/>
      <c r="S11" s="219"/>
    </row>
    <row r="12" spans="1:19" s="233" customFormat="1" x14ac:dyDescent="0.25">
      <c r="A12" s="161">
        <v>42748</v>
      </c>
      <c r="B12" s="242">
        <v>170108815</v>
      </c>
      <c r="C12" s="247">
        <v>1</v>
      </c>
      <c r="D12" s="246">
        <v>111388</v>
      </c>
      <c r="E12" s="244"/>
      <c r="F12" s="247"/>
      <c r="G12" s="246"/>
      <c r="H12" s="245"/>
      <c r="I12" s="245">
        <v>401613</v>
      </c>
      <c r="J12" s="246" t="s">
        <v>17</v>
      </c>
      <c r="K12" s="219"/>
      <c r="L12" s="219"/>
      <c r="M12" s="219"/>
      <c r="N12" s="219"/>
      <c r="O12" s="219"/>
      <c r="P12" s="219"/>
      <c r="Q12" s="219"/>
      <c r="R12" s="219"/>
      <c r="S12" s="219"/>
    </row>
    <row r="13" spans="1:19" s="233" customFormat="1" x14ac:dyDescent="0.25">
      <c r="A13" s="161">
        <v>42751</v>
      </c>
      <c r="B13" s="242">
        <v>170109048</v>
      </c>
      <c r="C13" s="247">
        <v>2</v>
      </c>
      <c r="D13" s="246">
        <v>295225</v>
      </c>
      <c r="E13" s="244"/>
      <c r="F13" s="247"/>
      <c r="G13" s="246"/>
      <c r="H13" s="245"/>
      <c r="I13" s="245"/>
      <c r="J13" s="246"/>
      <c r="K13" s="219"/>
      <c r="L13" s="219"/>
      <c r="M13" s="219"/>
      <c r="N13" s="219"/>
      <c r="O13" s="219"/>
      <c r="P13" s="219"/>
      <c r="Q13" s="219"/>
      <c r="R13" s="219"/>
      <c r="S13" s="219"/>
    </row>
    <row r="14" spans="1:19" s="233" customFormat="1" x14ac:dyDescent="0.25">
      <c r="A14" s="161">
        <v>42759</v>
      </c>
      <c r="B14" s="242">
        <v>170109766</v>
      </c>
      <c r="C14" s="247">
        <v>3</v>
      </c>
      <c r="D14" s="246">
        <v>285513</v>
      </c>
      <c r="E14" s="244"/>
      <c r="F14" s="247"/>
      <c r="G14" s="246"/>
      <c r="H14" s="245"/>
      <c r="I14" s="245">
        <v>682763</v>
      </c>
      <c r="J14" s="246" t="s">
        <v>17</v>
      </c>
      <c r="K14" s="219"/>
      <c r="L14" s="219"/>
      <c r="M14" s="219"/>
      <c r="N14" s="219"/>
      <c r="O14" s="219"/>
      <c r="P14" s="219"/>
      <c r="Q14" s="219"/>
      <c r="R14" s="219"/>
      <c r="S14" s="219"/>
    </row>
    <row r="15" spans="1:19" s="233" customFormat="1" x14ac:dyDescent="0.25">
      <c r="A15" s="161">
        <v>42761</v>
      </c>
      <c r="B15" s="242">
        <v>170109932</v>
      </c>
      <c r="C15" s="247">
        <v>4</v>
      </c>
      <c r="D15" s="246">
        <v>397250</v>
      </c>
      <c r="E15" s="244"/>
      <c r="F15" s="247"/>
      <c r="G15" s="246"/>
      <c r="H15" s="245"/>
      <c r="I15" s="245"/>
      <c r="J15" s="246"/>
      <c r="K15" s="219"/>
      <c r="L15" s="219"/>
      <c r="M15" s="219"/>
      <c r="N15" s="219"/>
      <c r="O15" s="219"/>
      <c r="P15" s="219"/>
      <c r="Q15" s="219"/>
      <c r="R15" s="219"/>
      <c r="S15" s="219"/>
    </row>
    <row r="16" spans="1:19" s="233" customFormat="1" x14ac:dyDescent="0.25">
      <c r="A16" s="161">
        <v>42769</v>
      </c>
      <c r="B16" s="242">
        <v>170110861</v>
      </c>
      <c r="C16" s="247">
        <v>2</v>
      </c>
      <c r="D16" s="246">
        <v>213413</v>
      </c>
      <c r="E16" s="244"/>
      <c r="F16" s="247"/>
      <c r="G16" s="246"/>
      <c r="H16" s="245"/>
      <c r="I16" s="245">
        <v>264513</v>
      </c>
      <c r="J16" s="246" t="s">
        <v>17</v>
      </c>
      <c r="K16" s="219"/>
      <c r="L16" s="219"/>
      <c r="M16" s="219"/>
      <c r="N16" s="219"/>
      <c r="O16" s="219"/>
      <c r="P16" s="219"/>
      <c r="Q16" s="219"/>
      <c r="R16" s="219"/>
      <c r="S16" s="219"/>
    </row>
    <row r="17" spans="1:19" s="233" customFormat="1" x14ac:dyDescent="0.25">
      <c r="A17" s="161">
        <v>42772</v>
      </c>
      <c r="B17" s="242">
        <v>170111303</v>
      </c>
      <c r="C17" s="247">
        <v>1</v>
      </c>
      <c r="D17" s="246">
        <v>51100</v>
      </c>
      <c r="E17" s="244"/>
      <c r="F17" s="247"/>
      <c r="G17" s="246"/>
      <c r="H17" s="245"/>
      <c r="I17" s="245"/>
      <c r="J17" s="246"/>
      <c r="K17" s="219"/>
      <c r="L17" s="219"/>
      <c r="M17" s="219"/>
      <c r="N17" s="219"/>
      <c r="O17" s="219"/>
      <c r="P17" s="219"/>
      <c r="Q17" s="219"/>
      <c r="R17" s="219"/>
      <c r="S17" s="219"/>
    </row>
    <row r="18" spans="1:19" s="233" customFormat="1" x14ac:dyDescent="0.25">
      <c r="A18" s="161">
        <v>42775</v>
      </c>
      <c r="B18" s="242">
        <v>170111696</v>
      </c>
      <c r="C18" s="247">
        <v>1</v>
      </c>
      <c r="D18" s="246">
        <v>84525</v>
      </c>
      <c r="E18" s="244"/>
      <c r="F18" s="247"/>
      <c r="G18" s="246"/>
      <c r="H18" s="245"/>
      <c r="I18" s="245">
        <v>84525</v>
      </c>
      <c r="J18" s="246" t="s">
        <v>17</v>
      </c>
      <c r="K18" s="219"/>
      <c r="L18" s="219"/>
      <c r="M18" s="219"/>
      <c r="N18" s="219"/>
      <c r="O18" s="219"/>
      <c r="P18" s="219"/>
      <c r="Q18" s="219"/>
      <c r="R18" s="219"/>
      <c r="S18" s="219"/>
    </row>
    <row r="19" spans="1:19" s="233" customFormat="1" x14ac:dyDescent="0.25">
      <c r="A19" s="161">
        <v>42782</v>
      </c>
      <c r="B19" s="242">
        <v>170112604</v>
      </c>
      <c r="C19" s="247">
        <v>1</v>
      </c>
      <c r="D19" s="246">
        <v>109988</v>
      </c>
      <c r="E19" s="244"/>
      <c r="F19" s="247"/>
      <c r="G19" s="246"/>
      <c r="H19" s="245"/>
      <c r="I19" s="245">
        <v>257951</v>
      </c>
      <c r="J19" s="246" t="s">
        <v>17</v>
      </c>
      <c r="K19" s="219"/>
      <c r="L19" s="219"/>
      <c r="M19" s="219"/>
      <c r="N19" s="219"/>
      <c r="O19" s="219"/>
      <c r="P19" s="219"/>
      <c r="Q19" s="219"/>
      <c r="R19" s="219"/>
      <c r="S19" s="219"/>
    </row>
    <row r="20" spans="1:19" s="233" customFormat="1" x14ac:dyDescent="0.25">
      <c r="A20" s="161">
        <v>42783</v>
      </c>
      <c r="B20" s="242">
        <v>170112761</v>
      </c>
      <c r="C20" s="247">
        <v>1</v>
      </c>
      <c r="D20" s="246">
        <v>147963</v>
      </c>
      <c r="E20" s="244"/>
      <c r="F20" s="247"/>
      <c r="G20" s="246"/>
      <c r="H20" s="245"/>
      <c r="I20" s="245"/>
      <c r="J20" s="246"/>
      <c r="K20" s="219"/>
      <c r="L20" s="219"/>
      <c r="M20" s="219"/>
      <c r="N20" s="219"/>
      <c r="O20" s="219"/>
      <c r="P20" s="219"/>
      <c r="Q20" s="219"/>
      <c r="R20" s="219"/>
      <c r="S20" s="219"/>
    </row>
    <row r="21" spans="1:19" s="233" customFormat="1" x14ac:dyDescent="0.25">
      <c r="A21" s="161">
        <v>42797</v>
      </c>
      <c r="B21" s="242">
        <v>170114651</v>
      </c>
      <c r="C21" s="247">
        <v>1</v>
      </c>
      <c r="D21" s="246">
        <v>121450</v>
      </c>
      <c r="E21" s="244"/>
      <c r="F21" s="247"/>
      <c r="G21" s="246"/>
      <c r="H21" s="245"/>
      <c r="I21" s="245">
        <v>121450</v>
      </c>
      <c r="J21" s="246" t="s">
        <v>17</v>
      </c>
      <c r="K21" s="219"/>
      <c r="L21" s="219"/>
      <c r="M21" s="219"/>
      <c r="N21" s="219"/>
      <c r="O21" s="219"/>
      <c r="P21" s="219"/>
      <c r="Q21" s="219"/>
      <c r="R21" s="219"/>
      <c r="S21" s="219"/>
    </row>
    <row r="22" spans="1:19" s="233" customFormat="1" x14ac:dyDescent="0.25">
      <c r="A22" s="161">
        <v>42801</v>
      </c>
      <c r="B22" s="242">
        <v>170115356</v>
      </c>
      <c r="C22" s="247">
        <v>5</v>
      </c>
      <c r="D22" s="246">
        <v>526838</v>
      </c>
      <c r="E22" s="244">
        <v>170030675</v>
      </c>
      <c r="F22" s="247">
        <v>1</v>
      </c>
      <c r="G22" s="246">
        <v>102900</v>
      </c>
      <c r="H22" s="245"/>
      <c r="I22" s="245">
        <v>623876</v>
      </c>
      <c r="J22" s="246"/>
      <c r="K22" s="219"/>
      <c r="L22" s="219"/>
      <c r="M22" s="219"/>
      <c r="N22" s="219"/>
      <c r="O22" s="219"/>
      <c r="P22" s="219"/>
      <c r="Q22" s="219"/>
      <c r="R22" s="219"/>
      <c r="S22" s="219"/>
    </row>
    <row r="23" spans="1:19" s="233" customFormat="1" x14ac:dyDescent="0.25">
      <c r="A23" s="161">
        <v>42804</v>
      </c>
      <c r="B23" s="242">
        <v>170115765</v>
      </c>
      <c r="C23" s="247">
        <v>2</v>
      </c>
      <c r="D23" s="246">
        <v>199938</v>
      </c>
      <c r="E23" s="244"/>
      <c r="F23" s="247"/>
      <c r="G23" s="246"/>
      <c r="H23" s="245"/>
      <c r="I23" s="245"/>
      <c r="J23" s="246"/>
      <c r="K23" s="219"/>
      <c r="L23" s="219"/>
      <c r="M23" s="219"/>
      <c r="N23" s="219"/>
      <c r="O23" s="219"/>
      <c r="P23" s="219"/>
      <c r="Q23" s="219"/>
      <c r="R23" s="219"/>
      <c r="S23" s="219"/>
    </row>
    <row r="24" spans="1:19" s="233" customFormat="1" x14ac:dyDescent="0.25">
      <c r="A24" s="161">
        <v>42805</v>
      </c>
      <c r="B24" s="242">
        <v>170115925</v>
      </c>
      <c r="C24" s="247">
        <v>1</v>
      </c>
      <c r="D24" s="246">
        <v>119788</v>
      </c>
      <c r="E24" s="244"/>
      <c r="F24" s="247"/>
      <c r="G24" s="246"/>
      <c r="H24" s="245"/>
      <c r="I24" s="245">
        <v>177825</v>
      </c>
      <c r="J24" s="246" t="s">
        <v>17</v>
      </c>
      <c r="K24" s="219"/>
      <c r="L24" s="219"/>
      <c r="M24" s="219"/>
      <c r="N24" s="219"/>
      <c r="O24" s="219"/>
      <c r="P24" s="219"/>
      <c r="Q24" s="219"/>
      <c r="R24" s="219"/>
      <c r="S24" s="219"/>
    </row>
    <row r="25" spans="1:19" s="233" customFormat="1" x14ac:dyDescent="0.25">
      <c r="A25" s="161">
        <v>42809</v>
      </c>
      <c r="B25" s="242">
        <v>170116542</v>
      </c>
      <c r="C25" s="247">
        <v>1</v>
      </c>
      <c r="D25" s="246">
        <v>97038</v>
      </c>
      <c r="E25" s="244"/>
      <c r="F25" s="247"/>
      <c r="G25" s="246"/>
      <c r="H25" s="245"/>
      <c r="I25" s="245"/>
      <c r="J25" s="246"/>
      <c r="K25" s="219"/>
      <c r="L25" s="219"/>
      <c r="M25" s="219"/>
      <c r="N25" s="219"/>
      <c r="O25" s="219"/>
      <c r="P25" s="219"/>
      <c r="Q25" s="219"/>
      <c r="R25" s="219"/>
      <c r="S25" s="219"/>
    </row>
    <row r="26" spans="1:19" s="233" customFormat="1" x14ac:dyDescent="0.25">
      <c r="A26" s="161">
        <v>42811</v>
      </c>
      <c r="B26" s="242">
        <v>170116851</v>
      </c>
      <c r="C26" s="247">
        <v>1</v>
      </c>
      <c r="D26" s="246">
        <v>177888</v>
      </c>
      <c r="E26" s="244">
        <v>170031011</v>
      </c>
      <c r="F26" s="247">
        <v>2</v>
      </c>
      <c r="G26" s="246">
        <v>216825</v>
      </c>
      <c r="H26" s="245"/>
      <c r="I26" s="245"/>
      <c r="J26" s="246"/>
      <c r="K26" s="219"/>
      <c r="L26" s="219"/>
      <c r="M26" s="219"/>
      <c r="N26" s="219"/>
      <c r="O26" s="219"/>
      <c r="P26" s="219"/>
      <c r="Q26" s="219"/>
      <c r="R26" s="219"/>
      <c r="S26" s="219"/>
    </row>
    <row r="27" spans="1:19" s="233" customFormat="1" x14ac:dyDescent="0.25">
      <c r="A27" s="302">
        <v>42828</v>
      </c>
      <c r="B27" s="99">
        <v>170119429</v>
      </c>
      <c r="C27" s="100">
        <v>1</v>
      </c>
      <c r="D27" s="34">
        <v>84525</v>
      </c>
      <c r="E27" s="101"/>
      <c r="F27" s="100"/>
      <c r="G27" s="34"/>
      <c r="H27" s="102"/>
      <c r="I27" s="102"/>
      <c r="J27" s="34"/>
      <c r="K27" s="219"/>
      <c r="L27" s="219"/>
      <c r="M27" s="219"/>
      <c r="N27" s="219"/>
      <c r="O27" s="219"/>
      <c r="P27" s="219"/>
      <c r="Q27" s="219"/>
      <c r="R27" s="219"/>
      <c r="S27" s="219"/>
    </row>
    <row r="28" spans="1:19" s="233" customFormat="1" x14ac:dyDescent="0.25">
      <c r="A28" s="302"/>
      <c r="B28" s="99"/>
      <c r="C28" s="100"/>
      <c r="D28" s="34"/>
      <c r="E28" s="101"/>
      <c r="F28" s="100"/>
      <c r="G28" s="34"/>
      <c r="H28" s="102"/>
      <c r="I28" s="102"/>
      <c r="J28" s="34"/>
      <c r="K28" s="219"/>
      <c r="L28" s="219"/>
      <c r="M28" s="219"/>
      <c r="N28" s="219"/>
      <c r="O28" s="219"/>
      <c r="P28" s="219"/>
      <c r="Q28" s="219"/>
      <c r="R28" s="219"/>
      <c r="S28" s="219"/>
    </row>
    <row r="29" spans="1:19" x14ac:dyDescent="0.25">
      <c r="A29" s="162"/>
      <c r="B29" s="3"/>
      <c r="C29" s="40"/>
      <c r="D29" s="6"/>
      <c r="E29" s="7"/>
      <c r="F29" s="40"/>
      <c r="G29" s="6"/>
      <c r="H29" s="39"/>
      <c r="I29" s="39"/>
      <c r="J29" s="6"/>
    </row>
    <row r="30" spans="1:19" x14ac:dyDescent="0.25">
      <c r="A30" s="162"/>
      <c r="B30" s="8" t="s">
        <v>11</v>
      </c>
      <c r="C30" s="77">
        <f>SUM(C8:C29)</f>
        <v>34</v>
      </c>
      <c r="D30" s="9">
        <f>SUM(D8:D29)</f>
        <v>3668618</v>
      </c>
      <c r="E30" s="8" t="s">
        <v>11</v>
      </c>
      <c r="F30" s="77">
        <f>SUM(F8:F29)</f>
        <v>5</v>
      </c>
      <c r="G30" s="5">
        <f>SUM(G8:G29)</f>
        <v>597013</v>
      </c>
      <c r="H30" s="40">
        <f>SUM(H8:H29)</f>
        <v>0</v>
      </c>
      <c r="I30" s="40">
        <f>SUM(I8:I29)</f>
        <v>2991016</v>
      </c>
      <c r="J30" s="5"/>
    </row>
    <row r="31" spans="1:19" x14ac:dyDescent="0.25">
      <c r="A31" s="162"/>
      <c r="B31" s="8"/>
      <c r="C31" s="77"/>
      <c r="D31" s="9"/>
      <c r="E31" s="8"/>
      <c r="F31" s="77"/>
      <c r="G31" s="5"/>
      <c r="H31" s="40"/>
      <c r="I31" s="40"/>
      <c r="J31" s="5"/>
    </row>
    <row r="32" spans="1:19" x14ac:dyDescent="0.25">
      <c r="A32" s="163"/>
      <c r="B32" s="11"/>
      <c r="C32" s="40"/>
      <c r="D32" s="6"/>
      <c r="E32" s="8"/>
      <c r="F32" s="40"/>
      <c r="G32" s="411" t="s">
        <v>12</v>
      </c>
      <c r="H32" s="411"/>
      <c r="I32" s="39"/>
      <c r="J32" s="13">
        <f>SUM(D8:D29)</f>
        <v>3668618</v>
      </c>
    </row>
    <row r="33" spans="1:10" x14ac:dyDescent="0.25">
      <c r="A33" s="162"/>
      <c r="B33" s="3"/>
      <c r="C33" s="40"/>
      <c r="D33" s="6"/>
      <c r="E33" s="7"/>
      <c r="F33" s="40"/>
      <c r="G33" s="411" t="s">
        <v>13</v>
      </c>
      <c r="H33" s="411"/>
      <c r="I33" s="39"/>
      <c r="J33" s="13">
        <f>SUM(G8:G29)</f>
        <v>597013</v>
      </c>
    </row>
    <row r="34" spans="1:10" x14ac:dyDescent="0.25">
      <c r="A34" s="164"/>
      <c r="B34" s="7"/>
      <c r="C34" s="40"/>
      <c r="D34" s="6"/>
      <c r="E34" s="7"/>
      <c r="F34" s="40"/>
      <c r="G34" s="411" t="s">
        <v>14</v>
      </c>
      <c r="H34" s="411"/>
      <c r="I34" s="41"/>
      <c r="J34" s="15">
        <f>J32-J33</f>
        <v>3071605</v>
      </c>
    </row>
    <row r="35" spans="1:10" x14ac:dyDescent="0.25">
      <c r="A35" s="162"/>
      <c r="B35" s="16"/>
      <c r="C35" s="40"/>
      <c r="D35" s="17"/>
      <c r="E35" s="7"/>
      <c r="F35" s="40"/>
      <c r="G35" s="411" t="s">
        <v>15</v>
      </c>
      <c r="H35" s="411"/>
      <c r="I35" s="39"/>
      <c r="J35" s="13">
        <f>SUM(H8:H29)</f>
        <v>0</v>
      </c>
    </row>
    <row r="36" spans="1:10" x14ac:dyDescent="0.25">
      <c r="A36" s="162"/>
      <c r="B36" s="16"/>
      <c r="C36" s="40"/>
      <c r="D36" s="17"/>
      <c r="E36" s="7"/>
      <c r="F36" s="40"/>
      <c r="G36" s="411" t="s">
        <v>16</v>
      </c>
      <c r="H36" s="411"/>
      <c r="I36" s="39"/>
      <c r="J36" s="13">
        <f>J34+J35</f>
        <v>3071605</v>
      </c>
    </row>
    <row r="37" spans="1:10" x14ac:dyDescent="0.25">
      <c r="A37" s="162"/>
      <c r="B37" s="16"/>
      <c r="C37" s="40"/>
      <c r="D37" s="17"/>
      <c r="E37" s="7"/>
      <c r="F37" s="40"/>
      <c r="G37" s="411" t="s">
        <v>5</v>
      </c>
      <c r="H37" s="411"/>
      <c r="I37" s="39"/>
      <c r="J37" s="13">
        <f>SUM(I8:I29)</f>
        <v>2991016</v>
      </c>
    </row>
    <row r="38" spans="1:10" x14ac:dyDescent="0.25">
      <c r="A38" s="162"/>
      <c r="B38" s="16"/>
      <c r="C38" s="40"/>
      <c r="D38" s="17"/>
      <c r="E38" s="7"/>
      <c r="F38" s="40"/>
      <c r="G38" s="411" t="s">
        <v>32</v>
      </c>
      <c r="H38" s="411"/>
      <c r="I38" s="40" t="str">
        <f>IF(J38&gt;0,"SALDO",IF(J38&lt;0,"PIUTANG",IF(J38=0,"LUNAS")))</f>
        <v>PIUTANG</v>
      </c>
      <c r="J38" s="13">
        <f>J37-J36</f>
        <v>-80589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8:H38"/>
    <mergeCell ref="G32:H32"/>
    <mergeCell ref="G33:H33"/>
    <mergeCell ref="G34:H34"/>
    <mergeCell ref="G35:H35"/>
    <mergeCell ref="G36:H36"/>
    <mergeCell ref="G37:H3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0"/>
  <dimension ref="A1:M79"/>
  <sheetViews>
    <sheetView workbookViewId="0">
      <pane ySplit="7" topLeftCell="A59" activePane="bottomLeft" state="frozen"/>
      <selection pane="bottomLeft" activeCell="N65" sqref="N65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7" style="81" customWidth="1"/>
    <col min="4" max="4" width="11.28515625" customWidth="1"/>
    <col min="5" max="5" width="10.28515625" customWidth="1"/>
    <col min="6" max="6" width="5.5703125" style="8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bestFit="1" customWidth="1"/>
  </cols>
  <sheetData>
    <row r="1" spans="1:13" x14ac:dyDescent="0.25">
      <c r="A1" s="20" t="s">
        <v>0</v>
      </c>
      <c r="B1" s="20"/>
      <c r="C1" s="78" t="s">
        <v>81</v>
      </c>
      <c r="D1" s="20"/>
      <c r="E1" s="20"/>
      <c r="F1" s="405" t="s">
        <v>22</v>
      </c>
      <c r="G1" s="405"/>
      <c r="H1" s="405"/>
      <c r="I1" s="38" t="s">
        <v>76</v>
      </c>
      <c r="J1" s="20"/>
    </row>
    <row r="2" spans="1:13" x14ac:dyDescent="0.25">
      <c r="A2" s="20" t="s">
        <v>1</v>
      </c>
      <c r="B2" s="20"/>
      <c r="C2" s="78" t="s">
        <v>70</v>
      </c>
      <c r="D2" s="20"/>
      <c r="E2" s="20"/>
      <c r="F2" s="405" t="s">
        <v>21</v>
      </c>
      <c r="G2" s="405"/>
      <c r="H2" s="405"/>
      <c r="I2" s="38">
        <f>J79*-1</f>
        <v>-33482</v>
      </c>
      <c r="J2" s="20"/>
      <c r="L2" s="238">
        <f>D49-I49</f>
        <v>4998163</v>
      </c>
    </row>
    <row r="3" spans="1:13" s="233" customFormat="1" x14ac:dyDescent="0.25">
      <c r="A3" s="218" t="s">
        <v>115</v>
      </c>
      <c r="B3" s="218"/>
      <c r="C3" s="221" t="s">
        <v>129</v>
      </c>
      <c r="D3" s="218"/>
      <c r="E3" s="218"/>
      <c r="F3" s="265"/>
      <c r="G3" s="265"/>
      <c r="H3" s="265"/>
      <c r="I3" s="220"/>
      <c r="J3" s="218"/>
    </row>
    <row r="5" spans="1:13" ht="19.5" x14ac:dyDescent="0.25">
      <c r="A5" s="439"/>
      <c r="B5" s="439"/>
      <c r="C5" s="439"/>
      <c r="D5" s="439"/>
      <c r="E5" s="439"/>
      <c r="F5" s="439"/>
      <c r="G5" s="439"/>
      <c r="H5" s="439"/>
      <c r="I5" s="439"/>
      <c r="J5" s="440"/>
    </row>
    <row r="6" spans="1:13" x14ac:dyDescent="0.25">
      <c r="A6" s="441" t="s">
        <v>2</v>
      </c>
      <c r="B6" s="443" t="s">
        <v>3</v>
      </c>
      <c r="C6" s="444"/>
      <c r="D6" s="444"/>
      <c r="E6" s="444"/>
      <c r="F6" s="444"/>
      <c r="G6" s="445"/>
      <c r="H6" s="416" t="s">
        <v>4</v>
      </c>
      <c r="I6" s="448" t="s">
        <v>5</v>
      </c>
      <c r="J6" s="420" t="s">
        <v>6</v>
      </c>
    </row>
    <row r="7" spans="1:13" x14ac:dyDescent="0.25">
      <c r="A7" s="442"/>
      <c r="B7" s="171" t="s">
        <v>7</v>
      </c>
      <c r="C7" s="194" t="s">
        <v>8</v>
      </c>
      <c r="D7" s="172" t="s">
        <v>9</v>
      </c>
      <c r="E7" s="171" t="s">
        <v>10</v>
      </c>
      <c r="F7" s="173" t="s">
        <v>8</v>
      </c>
      <c r="G7" s="172" t="s">
        <v>9</v>
      </c>
      <c r="H7" s="417"/>
      <c r="I7" s="449"/>
      <c r="J7" s="421"/>
    </row>
    <row r="8" spans="1:13" x14ac:dyDescent="0.25">
      <c r="A8" s="43">
        <v>42613</v>
      </c>
      <c r="B8" s="89">
        <v>160095517</v>
      </c>
      <c r="C8" s="91">
        <v>43</v>
      </c>
      <c r="D8" s="90">
        <v>4427850</v>
      </c>
      <c r="E8" s="46">
        <v>160025891</v>
      </c>
      <c r="F8" s="82">
        <v>1</v>
      </c>
      <c r="G8" s="47">
        <v>106400</v>
      </c>
      <c r="H8" s="50"/>
      <c r="I8" s="49">
        <v>1500000</v>
      </c>
      <c r="J8" s="50" t="s">
        <v>82</v>
      </c>
    </row>
    <row r="9" spans="1:13" x14ac:dyDescent="0.25">
      <c r="A9" s="43"/>
      <c r="B9" s="89"/>
      <c r="C9" s="91"/>
      <c r="D9" s="90"/>
      <c r="E9" s="46">
        <v>160025883</v>
      </c>
      <c r="F9" s="49">
        <v>4</v>
      </c>
      <c r="G9" s="50">
        <v>502688</v>
      </c>
      <c r="H9" s="50"/>
      <c r="I9" s="49">
        <v>2320000</v>
      </c>
      <c r="J9" s="50" t="s">
        <v>17</v>
      </c>
    </row>
    <row r="10" spans="1:13" x14ac:dyDescent="0.25">
      <c r="A10" s="43">
        <v>42624</v>
      </c>
      <c r="B10" s="89">
        <v>160096738</v>
      </c>
      <c r="C10" s="91">
        <v>61</v>
      </c>
      <c r="D10" s="90">
        <v>6273138</v>
      </c>
      <c r="E10" s="46">
        <v>160026191</v>
      </c>
      <c r="F10" s="49">
        <v>4</v>
      </c>
      <c r="G10" s="50">
        <v>382200</v>
      </c>
      <c r="H10" s="50"/>
      <c r="I10" s="49">
        <v>2500000</v>
      </c>
      <c r="J10" s="50" t="s">
        <v>82</v>
      </c>
    </row>
    <row r="11" spans="1:13" x14ac:dyDescent="0.25">
      <c r="A11" s="43">
        <v>42634</v>
      </c>
      <c r="B11" s="46">
        <v>160097606</v>
      </c>
      <c r="C11" s="84">
        <v>61</v>
      </c>
      <c r="D11" s="50">
        <v>6056400</v>
      </c>
      <c r="E11" s="46">
        <v>160026415</v>
      </c>
      <c r="F11" s="82">
        <v>7</v>
      </c>
      <c r="G11" s="47">
        <v>703150</v>
      </c>
      <c r="H11" s="50"/>
      <c r="I11" s="49">
        <v>3391000</v>
      </c>
      <c r="J11" s="50" t="s">
        <v>82</v>
      </c>
    </row>
    <row r="12" spans="1:13" x14ac:dyDescent="0.25">
      <c r="A12" s="43"/>
      <c r="B12" s="46"/>
      <c r="C12" s="84"/>
      <c r="D12" s="50">
        <v>382200</v>
      </c>
      <c r="E12" s="46"/>
      <c r="F12" s="84"/>
      <c r="G12" s="47"/>
      <c r="H12" s="50"/>
      <c r="I12" s="49">
        <v>3798600</v>
      </c>
      <c r="J12" s="50" t="s">
        <v>82</v>
      </c>
      <c r="M12" s="238"/>
    </row>
    <row r="13" spans="1:13" x14ac:dyDescent="0.25">
      <c r="A13" s="43">
        <v>42644</v>
      </c>
      <c r="B13" s="46">
        <v>160098682</v>
      </c>
      <c r="C13" s="84">
        <v>75</v>
      </c>
      <c r="D13" s="50">
        <v>7587738</v>
      </c>
      <c r="E13" s="46">
        <v>160026671</v>
      </c>
      <c r="F13" s="84">
        <v>20</v>
      </c>
      <c r="G13" s="47">
        <v>2319013</v>
      </c>
      <c r="H13" s="50"/>
      <c r="I13" s="49">
        <v>6335700</v>
      </c>
      <c r="J13" s="50" t="s">
        <v>82</v>
      </c>
    </row>
    <row r="14" spans="1:13" x14ac:dyDescent="0.25">
      <c r="A14" s="241">
        <v>42654</v>
      </c>
      <c r="B14" s="242">
        <v>160099819</v>
      </c>
      <c r="C14" s="248">
        <v>73</v>
      </c>
      <c r="D14" s="246">
        <v>7081988</v>
      </c>
      <c r="E14" s="46">
        <v>160026907</v>
      </c>
      <c r="F14" s="84">
        <v>9</v>
      </c>
      <c r="G14" s="50">
        <v>868613</v>
      </c>
      <c r="H14" s="50"/>
      <c r="I14" s="49"/>
      <c r="J14" s="50"/>
    </row>
    <row r="15" spans="1:13" x14ac:dyDescent="0.25">
      <c r="A15" s="241">
        <v>42665</v>
      </c>
      <c r="B15" s="242">
        <v>160100968</v>
      </c>
      <c r="C15" s="248">
        <v>53</v>
      </c>
      <c r="D15" s="246">
        <v>5963388</v>
      </c>
      <c r="E15" s="242">
        <v>160027154</v>
      </c>
      <c r="F15" s="248">
        <v>16</v>
      </c>
      <c r="G15" s="246">
        <v>1624613</v>
      </c>
      <c r="H15" s="246"/>
      <c r="I15" s="245">
        <v>5457337</v>
      </c>
      <c r="J15" s="246" t="s">
        <v>98</v>
      </c>
    </row>
    <row r="16" spans="1:13" x14ac:dyDescent="0.25">
      <c r="A16" s="241">
        <v>42667</v>
      </c>
      <c r="B16" s="242"/>
      <c r="C16" s="248"/>
      <c r="D16" s="246"/>
      <c r="E16" s="242"/>
      <c r="F16" s="248"/>
      <c r="G16" s="246"/>
      <c r="H16" s="246"/>
      <c r="I16" s="245">
        <v>3000000</v>
      </c>
      <c r="J16" s="246" t="s">
        <v>100</v>
      </c>
    </row>
    <row r="17" spans="1:13" x14ac:dyDescent="0.25">
      <c r="A17" s="241">
        <v>42674</v>
      </c>
      <c r="B17" s="242">
        <v>160101802</v>
      </c>
      <c r="C17" s="248">
        <v>40</v>
      </c>
      <c r="D17" s="246">
        <v>3974250</v>
      </c>
      <c r="E17" s="242">
        <v>160027356</v>
      </c>
      <c r="F17" s="248">
        <v>11</v>
      </c>
      <c r="G17" s="246">
        <v>1270238</v>
      </c>
      <c r="H17" s="246"/>
      <c r="I17" s="245">
        <v>1693200</v>
      </c>
      <c r="J17" s="246" t="s">
        <v>82</v>
      </c>
    </row>
    <row r="18" spans="1:13" x14ac:dyDescent="0.25">
      <c r="A18" s="241">
        <v>42685</v>
      </c>
      <c r="B18" s="242">
        <v>160102970</v>
      </c>
      <c r="C18" s="248">
        <v>59</v>
      </c>
      <c r="D18" s="246">
        <v>5897588</v>
      </c>
      <c r="E18" s="242">
        <v>160027639</v>
      </c>
      <c r="F18" s="248">
        <v>7</v>
      </c>
      <c r="G18" s="246">
        <v>854000</v>
      </c>
      <c r="H18" s="246"/>
      <c r="I18" s="245">
        <v>3120200</v>
      </c>
      <c r="J18" s="246" t="s">
        <v>98</v>
      </c>
    </row>
    <row r="19" spans="1:13" x14ac:dyDescent="0.25">
      <c r="A19" s="241">
        <v>42695</v>
      </c>
      <c r="B19" s="242">
        <v>160104033</v>
      </c>
      <c r="C19" s="248">
        <v>33</v>
      </c>
      <c r="D19" s="246">
        <v>3181325</v>
      </c>
      <c r="E19" s="242">
        <v>160027892</v>
      </c>
      <c r="F19" s="248">
        <v>9</v>
      </c>
      <c r="G19" s="246">
        <v>950425</v>
      </c>
      <c r="H19" s="246"/>
      <c r="I19" s="245">
        <v>4947163</v>
      </c>
      <c r="J19" s="246" t="s">
        <v>98</v>
      </c>
    </row>
    <row r="20" spans="1:13" x14ac:dyDescent="0.25">
      <c r="A20" s="241">
        <v>42705</v>
      </c>
      <c r="B20" s="242">
        <v>160105030</v>
      </c>
      <c r="C20" s="248">
        <v>28</v>
      </c>
      <c r="D20" s="246">
        <v>2770075</v>
      </c>
      <c r="E20" s="242">
        <v>160028139</v>
      </c>
      <c r="F20" s="248">
        <v>8</v>
      </c>
      <c r="G20" s="246">
        <v>780500</v>
      </c>
      <c r="H20" s="246"/>
      <c r="I20" s="245">
        <v>2400825</v>
      </c>
      <c r="J20" s="246" t="s">
        <v>98</v>
      </c>
    </row>
    <row r="21" spans="1:13" x14ac:dyDescent="0.25">
      <c r="A21" s="241">
        <v>42715</v>
      </c>
      <c r="B21" s="242">
        <v>160106055</v>
      </c>
      <c r="C21" s="248">
        <v>31</v>
      </c>
      <c r="D21" s="246">
        <v>3061450</v>
      </c>
      <c r="E21" s="242">
        <v>160028366</v>
      </c>
      <c r="F21" s="248">
        <v>8</v>
      </c>
      <c r="G21" s="246">
        <v>792400</v>
      </c>
      <c r="H21" s="246"/>
      <c r="I21" s="245">
        <v>1977675</v>
      </c>
      <c r="J21" s="246" t="s">
        <v>98</v>
      </c>
    </row>
    <row r="22" spans="1:13" x14ac:dyDescent="0.25">
      <c r="A22" s="241">
        <v>42725</v>
      </c>
      <c r="B22" s="242">
        <v>160107059</v>
      </c>
      <c r="C22" s="248">
        <v>35</v>
      </c>
      <c r="D22" s="246">
        <v>3583650</v>
      </c>
      <c r="E22" s="242">
        <v>160028574</v>
      </c>
      <c r="F22" s="248">
        <v>12</v>
      </c>
      <c r="G22" s="246">
        <v>1373313</v>
      </c>
      <c r="H22" s="246"/>
      <c r="I22" s="245">
        <v>1688138</v>
      </c>
      <c r="J22" s="246" t="s">
        <v>98</v>
      </c>
    </row>
    <row r="23" spans="1:13" x14ac:dyDescent="0.25">
      <c r="A23" s="241">
        <v>42737</v>
      </c>
      <c r="B23" s="242">
        <v>170107970</v>
      </c>
      <c r="C23" s="248">
        <v>28</v>
      </c>
      <c r="D23" s="246">
        <v>2604875</v>
      </c>
      <c r="E23" s="242">
        <v>160028765</v>
      </c>
      <c r="F23" s="248">
        <v>1</v>
      </c>
      <c r="G23" s="246">
        <v>109988</v>
      </c>
      <c r="H23" s="246"/>
      <c r="I23" s="245">
        <v>3473663</v>
      </c>
      <c r="J23" s="246" t="s">
        <v>98</v>
      </c>
    </row>
    <row r="24" spans="1:13" x14ac:dyDescent="0.25">
      <c r="A24" s="241">
        <v>42746</v>
      </c>
      <c r="B24" s="242">
        <v>170108651</v>
      </c>
      <c r="C24" s="248">
        <v>25</v>
      </c>
      <c r="D24" s="246">
        <v>2504250</v>
      </c>
      <c r="E24" s="242">
        <v>170028913</v>
      </c>
      <c r="F24" s="248">
        <v>7</v>
      </c>
      <c r="G24" s="246">
        <v>747513</v>
      </c>
      <c r="H24" s="246"/>
      <c r="I24" s="245">
        <v>1857363</v>
      </c>
      <c r="J24" s="246" t="s">
        <v>98</v>
      </c>
    </row>
    <row r="25" spans="1:13" x14ac:dyDescent="0.25">
      <c r="A25" s="241">
        <v>42747</v>
      </c>
      <c r="B25" s="242">
        <v>170108744</v>
      </c>
      <c r="C25" s="248">
        <v>14</v>
      </c>
      <c r="D25" s="246">
        <v>1401925</v>
      </c>
      <c r="E25" s="242"/>
      <c r="F25" s="248"/>
      <c r="G25" s="246"/>
      <c r="H25" s="246"/>
      <c r="I25" s="245">
        <v>1584188</v>
      </c>
      <c r="J25" s="246" t="s">
        <v>98</v>
      </c>
    </row>
    <row r="26" spans="1:13" x14ac:dyDescent="0.25">
      <c r="A26" s="241">
        <v>42756</v>
      </c>
      <c r="B26" s="242">
        <v>170109486</v>
      </c>
      <c r="C26" s="248">
        <v>25</v>
      </c>
      <c r="D26" s="246">
        <v>2535925</v>
      </c>
      <c r="E26" s="242"/>
      <c r="F26" s="248"/>
      <c r="G26" s="246"/>
      <c r="H26" s="246"/>
      <c r="I26" s="245">
        <v>1401925</v>
      </c>
      <c r="J26" s="246" t="s">
        <v>98</v>
      </c>
    </row>
    <row r="27" spans="1:13" x14ac:dyDescent="0.25">
      <c r="A27" s="241">
        <v>42756</v>
      </c>
      <c r="B27" s="242">
        <v>170109495</v>
      </c>
      <c r="C27" s="247">
        <v>3</v>
      </c>
      <c r="D27" s="246">
        <v>273175</v>
      </c>
      <c r="E27" s="244">
        <v>170029091</v>
      </c>
      <c r="F27" s="247">
        <v>9</v>
      </c>
      <c r="G27" s="246">
        <v>920063</v>
      </c>
      <c r="H27" s="244"/>
      <c r="I27" s="245"/>
      <c r="J27" s="246"/>
    </row>
    <row r="28" spans="1:13" x14ac:dyDescent="0.25">
      <c r="A28" s="241">
        <v>42766</v>
      </c>
      <c r="B28" s="242">
        <v>170110507</v>
      </c>
      <c r="C28" s="247">
        <v>59</v>
      </c>
      <c r="D28" s="246">
        <v>6618588</v>
      </c>
      <c r="E28" s="244">
        <v>170029327</v>
      </c>
      <c r="F28" s="247">
        <v>8</v>
      </c>
      <c r="G28" s="246">
        <v>658875</v>
      </c>
      <c r="H28" s="244"/>
      <c r="I28" s="245">
        <v>2150225</v>
      </c>
      <c r="J28" s="246" t="s">
        <v>98</v>
      </c>
    </row>
    <row r="29" spans="1:13" x14ac:dyDescent="0.25">
      <c r="A29" s="241">
        <v>42776</v>
      </c>
      <c r="B29" s="242">
        <v>170111877</v>
      </c>
      <c r="C29" s="247">
        <v>95</v>
      </c>
      <c r="D29" s="246">
        <v>9781275</v>
      </c>
      <c r="E29" s="244">
        <v>170029628</v>
      </c>
      <c r="F29" s="247"/>
      <c r="G29" s="246">
        <v>867738</v>
      </c>
      <c r="H29" s="244"/>
      <c r="I29" s="245">
        <v>5750850</v>
      </c>
      <c r="J29" s="246" t="s">
        <v>98</v>
      </c>
      <c r="M29" s="18"/>
    </row>
    <row r="30" spans="1:13" x14ac:dyDescent="0.25">
      <c r="A30" s="241"/>
      <c r="B30" s="242"/>
      <c r="C30" s="247"/>
      <c r="D30" s="246"/>
      <c r="E30" s="244">
        <v>170030010</v>
      </c>
      <c r="F30" s="247">
        <v>21</v>
      </c>
      <c r="G30" s="246">
        <v>2244200</v>
      </c>
      <c r="H30" s="244"/>
      <c r="I30" s="245">
        <v>500000</v>
      </c>
      <c r="J30" s="246" t="s">
        <v>77</v>
      </c>
      <c r="L30" s="18"/>
      <c r="M30" s="18"/>
    </row>
    <row r="31" spans="1:13" x14ac:dyDescent="0.25">
      <c r="A31" s="241"/>
      <c r="B31" s="242"/>
      <c r="C31" s="247"/>
      <c r="D31" s="246"/>
      <c r="E31" s="244"/>
      <c r="F31" s="247"/>
      <c r="G31" s="246"/>
      <c r="H31" s="244"/>
      <c r="I31" s="245">
        <v>7037000</v>
      </c>
      <c r="J31" s="246" t="s">
        <v>77</v>
      </c>
      <c r="L31" s="18"/>
    </row>
    <row r="32" spans="1:13" s="233" customFormat="1" x14ac:dyDescent="0.25">
      <c r="A32" s="241">
        <v>42790</v>
      </c>
      <c r="B32" s="242">
        <v>170113668</v>
      </c>
      <c r="C32" s="247">
        <v>60</v>
      </c>
      <c r="D32" s="246">
        <v>5989463</v>
      </c>
      <c r="E32" s="244"/>
      <c r="F32" s="247"/>
      <c r="G32" s="246"/>
      <c r="H32" s="244"/>
      <c r="I32" s="245"/>
      <c r="J32" s="246"/>
      <c r="L32" s="238"/>
    </row>
    <row r="33" spans="1:13" s="233" customFormat="1" x14ac:dyDescent="0.25">
      <c r="A33" s="241">
        <v>42795</v>
      </c>
      <c r="B33" s="242">
        <v>170114421</v>
      </c>
      <c r="C33" s="247">
        <v>30</v>
      </c>
      <c r="D33" s="246">
        <v>3245725</v>
      </c>
      <c r="E33" s="244">
        <v>170030303</v>
      </c>
      <c r="F33" s="247">
        <v>14</v>
      </c>
      <c r="G33" s="246">
        <v>1316525</v>
      </c>
      <c r="H33" s="244"/>
      <c r="I33" s="245">
        <v>4672938</v>
      </c>
      <c r="J33" s="246" t="s">
        <v>98</v>
      </c>
      <c r="L33" s="238"/>
    </row>
    <row r="34" spans="1:13" s="233" customFormat="1" x14ac:dyDescent="0.25">
      <c r="A34" s="241">
        <v>42797</v>
      </c>
      <c r="B34" s="242">
        <v>170114745</v>
      </c>
      <c r="C34" s="247">
        <v>85</v>
      </c>
      <c r="D34" s="246">
        <v>9573113</v>
      </c>
      <c r="E34" s="244">
        <v>170030376</v>
      </c>
      <c r="F34" s="247">
        <v>17</v>
      </c>
      <c r="G34" s="246">
        <v>1746675</v>
      </c>
      <c r="H34" s="244"/>
      <c r="I34" s="245">
        <v>1499050</v>
      </c>
      <c r="J34" s="246" t="s">
        <v>98</v>
      </c>
      <c r="L34" s="238"/>
    </row>
    <row r="35" spans="1:13" s="233" customFormat="1" x14ac:dyDescent="0.25">
      <c r="A35" s="241">
        <v>42801</v>
      </c>
      <c r="B35" s="242"/>
      <c r="C35" s="247"/>
      <c r="D35" s="246"/>
      <c r="E35" s="244"/>
      <c r="F35" s="247"/>
      <c r="G35" s="246"/>
      <c r="H35" s="244"/>
      <c r="I35" s="245">
        <v>4000000</v>
      </c>
      <c r="J35" s="246" t="s">
        <v>17</v>
      </c>
      <c r="L35" s="238"/>
    </row>
    <row r="36" spans="1:13" s="233" customFormat="1" x14ac:dyDescent="0.25">
      <c r="A36" s="241">
        <v>42805</v>
      </c>
      <c r="B36" s="242">
        <v>170115908</v>
      </c>
      <c r="C36" s="247">
        <v>34</v>
      </c>
      <c r="D36" s="246">
        <v>3458263</v>
      </c>
      <c r="E36" s="244">
        <v>170030713</v>
      </c>
      <c r="F36" s="247">
        <v>11</v>
      </c>
      <c r="G36" s="246">
        <v>1130763</v>
      </c>
      <c r="H36" s="244"/>
      <c r="I36" s="245">
        <v>3000000</v>
      </c>
      <c r="J36" s="246" t="s">
        <v>82</v>
      </c>
      <c r="L36" s="238"/>
    </row>
    <row r="37" spans="1:13" s="233" customFormat="1" x14ac:dyDescent="0.25">
      <c r="A37" s="241"/>
      <c r="B37" s="242"/>
      <c r="C37" s="247"/>
      <c r="D37" s="246"/>
      <c r="E37" s="244">
        <v>170030857</v>
      </c>
      <c r="F37" s="247">
        <v>2</v>
      </c>
      <c r="G37" s="246">
        <v>231438</v>
      </c>
      <c r="H37" s="244"/>
      <c r="I37" s="245">
        <v>4669300</v>
      </c>
      <c r="J37" s="246" t="s">
        <v>82</v>
      </c>
      <c r="L37" s="238"/>
    </row>
    <row r="38" spans="1:13" s="233" customFormat="1" x14ac:dyDescent="0.25">
      <c r="A38" s="241">
        <v>42808</v>
      </c>
      <c r="B38" s="242">
        <v>170116375</v>
      </c>
      <c r="C38" s="247">
        <v>71</v>
      </c>
      <c r="D38" s="246">
        <v>7429450</v>
      </c>
      <c r="E38" s="244">
        <v>170031049</v>
      </c>
      <c r="F38" s="247">
        <v>16</v>
      </c>
      <c r="G38" s="246">
        <v>1609475</v>
      </c>
      <c r="H38" s="244"/>
      <c r="I38" s="245">
        <v>5819975</v>
      </c>
      <c r="J38" s="246" t="s">
        <v>98</v>
      </c>
      <c r="L38" s="238"/>
    </row>
    <row r="39" spans="1:13" s="233" customFormat="1" x14ac:dyDescent="0.25">
      <c r="A39" s="241">
        <v>42812</v>
      </c>
      <c r="B39" s="242">
        <v>170117014</v>
      </c>
      <c r="C39" s="247">
        <v>67</v>
      </c>
      <c r="D39" s="246">
        <v>6799888</v>
      </c>
      <c r="E39" s="244">
        <v>170031271</v>
      </c>
      <c r="F39" s="247">
        <v>6</v>
      </c>
      <c r="G39" s="246">
        <v>663950</v>
      </c>
      <c r="H39" s="244"/>
      <c r="I39" s="245">
        <v>1136000</v>
      </c>
      <c r="J39" s="246" t="s">
        <v>17</v>
      </c>
      <c r="L39" s="238"/>
      <c r="M39" s="238"/>
    </row>
    <row r="40" spans="1:13" s="233" customFormat="1" x14ac:dyDescent="0.25">
      <c r="A40" s="241"/>
      <c r="B40" s="242"/>
      <c r="C40" s="247"/>
      <c r="D40" s="246"/>
      <c r="E40" s="244"/>
      <c r="F40" s="247"/>
      <c r="G40" s="246"/>
      <c r="H40" s="244"/>
      <c r="I40" s="245">
        <v>5000000</v>
      </c>
      <c r="J40" s="246" t="s">
        <v>160</v>
      </c>
      <c r="L40" s="238"/>
    </row>
    <row r="41" spans="1:13" s="233" customFormat="1" x14ac:dyDescent="0.25">
      <c r="A41" s="241">
        <v>42817</v>
      </c>
      <c r="B41" s="242">
        <v>170117670</v>
      </c>
      <c r="C41" s="247">
        <v>36</v>
      </c>
      <c r="D41" s="246">
        <v>3990088</v>
      </c>
      <c r="E41" s="244"/>
      <c r="F41" s="247"/>
      <c r="G41" s="246"/>
      <c r="H41" s="244"/>
      <c r="I41" s="245"/>
      <c r="J41" s="246"/>
      <c r="L41" s="238"/>
    </row>
    <row r="42" spans="1:13" s="233" customFormat="1" x14ac:dyDescent="0.25">
      <c r="A42" s="241">
        <v>42820</v>
      </c>
      <c r="B42" s="242">
        <v>170118168</v>
      </c>
      <c r="C42" s="247">
        <v>95</v>
      </c>
      <c r="D42" s="246">
        <v>10556788</v>
      </c>
      <c r="E42" s="244">
        <v>170031391</v>
      </c>
      <c r="F42" s="247">
        <v>13</v>
      </c>
      <c r="G42" s="246">
        <v>1389325</v>
      </c>
      <c r="H42" s="244"/>
      <c r="I42" s="245">
        <v>2670000</v>
      </c>
      <c r="J42" s="246" t="s">
        <v>160</v>
      </c>
      <c r="L42" s="238"/>
    </row>
    <row r="43" spans="1:13" s="233" customFormat="1" x14ac:dyDescent="0.25">
      <c r="A43" s="241">
        <v>42820</v>
      </c>
      <c r="B43" s="242"/>
      <c r="C43" s="247"/>
      <c r="D43" s="246"/>
      <c r="E43" s="244"/>
      <c r="F43" s="247"/>
      <c r="G43" s="246"/>
      <c r="H43" s="244"/>
      <c r="I43" s="245">
        <v>2000000</v>
      </c>
      <c r="J43" s="246" t="s">
        <v>160</v>
      </c>
      <c r="L43" s="238"/>
    </row>
    <row r="44" spans="1:13" s="233" customFormat="1" x14ac:dyDescent="0.25">
      <c r="A44" s="241">
        <v>42820</v>
      </c>
      <c r="B44" s="242"/>
      <c r="C44" s="247"/>
      <c r="D44" s="246"/>
      <c r="E44" s="244"/>
      <c r="F44" s="247"/>
      <c r="G44" s="246"/>
      <c r="H44" s="244"/>
      <c r="I44" s="245">
        <v>3000000</v>
      </c>
      <c r="J44" s="246" t="s">
        <v>17</v>
      </c>
      <c r="L44" s="238"/>
    </row>
    <row r="45" spans="1:13" s="233" customFormat="1" x14ac:dyDescent="0.25">
      <c r="A45" s="241">
        <v>42824</v>
      </c>
      <c r="B45" s="242"/>
      <c r="C45" s="247"/>
      <c r="D45" s="246"/>
      <c r="E45" s="244">
        <v>170031563</v>
      </c>
      <c r="F45" s="247">
        <v>12</v>
      </c>
      <c r="G45" s="246">
        <v>1437188</v>
      </c>
      <c r="H45" s="244"/>
      <c r="I45" s="245">
        <v>4050200</v>
      </c>
      <c r="J45" s="246" t="s">
        <v>160</v>
      </c>
      <c r="L45" s="238"/>
    </row>
    <row r="46" spans="1:13" s="233" customFormat="1" x14ac:dyDescent="0.25">
      <c r="A46" s="241">
        <v>42824</v>
      </c>
      <c r="B46" s="242">
        <v>170118752</v>
      </c>
      <c r="C46" s="247">
        <v>59</v>
      </c>
      <c r="D46" s="246">
        <v>6341650</v>
      </c>
      <c r="E46" s="244"/>
      <c r="F46" s="247"/>
      <c r="G46" s="246"/>
      <c r="H46" s="244"/>
      <c r="I46" s="245">
        <v>1500000</v>
      </c>
      <c r="J46" s="246" t="s">
        <v>160</v>
      </c>
      <c r="L46" s="238"/>
    </row>
    <row r="47" spans="1:13" s="233" customFormat="1" x14ac:dyDescent="0.25">
      <c r="A47" s="235">
        <v>42830</v>
      </c>
      <c r="B47" s="234"/>
      <c r="C47" s="240"/>
      <c r="D47" s="236"/>
      <c r="E47" s="244">
        <v>170031818</v>
      </c>
      <c r="F47" s="247">
        <v>8</v>
      </c>
      <c r="G47" s="246">
        <v>929863</v>
      </c>
      <c r="H47" s="244"/>
      <c r="I47" s="245">
        <v>3911800</v>
      </c>
      <c r="J47" s="246" t="s">
        <v>160</v>
      </c>
      <c r="L47" s="238"/>
    </row>
    <row r="48" spans="1:13" s="233" customFormat="1" x14ac:dyDescent="0.25">
      <c r="A48" s="241">
        <v>42830</v>
      </c>
      <c r="B48" s="242">
        <v>170119714</v>
      </c>
      <c r="C48" s="247">
        <v>29</v>
      </c>
      <c r="D48" s="246">
        <v>2863613</v>
      </c>
      <c r="E48" s="244">
        <v>170032094</v>
      </c>
      <c r="F48" s="247">
        <v>10</v>
      </c>
      <c r="G48" s="246">
        <v>1082900</v>
      </c>
      <c r="H48" s="244"/>
      <c r="I48" s="245">
        <v>1780713</v>
      </c>
      <c r="J48" s="246" t="s">
        <v>98</v>
      </c>
      <c r="L48" s="238"/>
    </row>
    <row r="49" spans="1:12" s="233" customFormat="1" x14ac:dyDescent="0.25">
      <c r="A49" s="241">
        <v>42836</v>
      </c>
      <c r="B49" s="242">
        <v>170120674</v>
      </c>
      <c r="C49" s="247">
        <v>72</v>
      </c>
      <c r="D49" s="246">
        <v>7628163</v>
      </c>
      <c r="E49" s="244"/>
      <c r="F49" s="247"/>
      <c r="G49" s="246"/>
      <c r="H49" s="244"/>
      <c r="I49" s="245">
        <v>2630000</v>
      </c>
      <c r="J49" s="246" t="s">
        <v>160</v>
      </c>
      <c r="L49" s="238"/>
    </row>
    <row r="50" spans="1:12" s="233" customFormat="1" x14ac:dyDescent="0.25">
      <c r="A50" s="241"/>
      <c r="B50" s="242"/>
      <c r="C50" s="247"/>
      <c r="D50" s="246"/>
      <c r="E50" s="244">
        <v>170032411</v>
      </c>
      <c r="F50" s="247">
        <v>15</v>
      </c>
      <c r="G50" s="246">
        <v>1883263</v>
      </c>
      <c r="H50" s="244"/>
      <c r="I50" s="245">
        <v>3114900</v>
      </c>
      <c r="J50" s="246" t="s">
        <v>160</v>
      </c>
      <c r="L50" s="238"/>
    </row>
    <row r="51" spans="1:12" s="233" customFormat="1" x14ac:dyDescent="0.25">
      <c r="A51" s="241">
        <v>42843</v>
      </c>
      <c r="B51" s="242">
        <v>170121738</v>
      </c>
      <c r="C51" s="247">
        <v>56</v>
      </c>
      <c r="D51" s="246">
        <v>5655825</v>
      </c>
      <c r="E51" s="244"/>
      <c r="F51" s="247"/>
      <c r="G51" s="246"/>
      <c r="H51" s="244"/>
      <c r="I51" s="245">
        <v>350000</v>
      </c>
      <c r="J51" s="246" t="s">
        <v>160</v>
      </c>
      <c r="L51" s="238"/>
    </row>
    <row r="52" spans="1:12" s="233" customFormat="1" x14ac:dyDescent="0.25">
      <c r="A52" s="241">
        <v>42846</v>
      </c>
      <c r="B52" s="242">
        <v>170122094</v>
      </c>
      <c r="C52" s="247">
        <v>48</v>
      </c>
      <c r="D52" s="246">
        <v>5165300</v>
      </c>
      <c r="E52" s="244">
        <v>170032522</v>
      </c>
      <c r="F52" s="247">
        <v>14</v>
      </c>
      <c r="G52" s="246">
        <v>1523463</v>
      </c>
      <c r="H52" s="244"/>
      <c r="I52" s="245"/>
      <c r="J52" s="246"/>
      <c r="L52" s="238"/>
    </row>
    <row r="53" spans="1:12" s="233" customFormat="1" x14ac:dyDescent="0.25">
      <c r="A53" s="241"/>
      <c r="B53" s="242"/>
      <c r="C53" s="247"/>
      <c r="D53" s="246"/>
      <c r="E53" s="244">
        <v>170032532</v>
      </c>
      <c r="F53" s="247">
        <v>14</v>
      </c>
      <c r="G53" s="246">
        <v>1496600</v>
      </c>
      <c r="H53" s="244"/>
      <c r="I53" s="245">
        <v>2451100</v>
      </c>
      <c r="J53" s="246" t="s">
        <v>160</v>
      </c>
      <c r="L53" s="238"/>
    </row>
    <row r="54" spans="1:12" s="233" customFormat="1" x14ac:dyDescent="0.25">
      <c r="A54" s="241">
        <v>42850</v>
      </c>
      <c r="B54" s="242">
        <v>170122659</v>
      </c>
      <c r="C54" s="247">
        <v>71</v>
      </c>
      <c r="D54" s="246">
        <v>7518350</v>
      </c>
      <c r="E54" s="244">
        <v>170032695</v>
      </c>
      <c r="F54" s="247">
        <v>20</v>
      </c>
      <c r="G54" s="246">
        <v>2180850</v>
      </c>
      <c r="H54" s="244"/>
      <c r="I54" s="245">
        <v>3000000</v>
      </c>
      <c r="J54" s="246" t="s">
        <v>160</v>
      </c>
      <c r="L54" s="238"/>
    </row>
    <row r="55" spans="1:12" s="233" customFormat="1" x14ac:dyDescent="0.25">
      <c r="A55" s="241"/>
      <c r="B55" s="242"/>
      <c r="C55" s="247"/>
      <c r="D55" s="246"/>
      <c r="E55" s="244">
        <v>170032879</v>
      </c>
      <c r="F55" s="247">
        <v>7</v>
      </c>
      <c r="G55" s="246">
        <v>778138</v>
      </c>
      <c r="H55" s="244"/>
      <c r="I55" s="245">
        <v>2400000</v>
      </c>
      <c r="J55" s="246" t="s">
        <v>160</v>
      </c>
      <c r="L55" s="238"/>
    </row>
    <row r="56" spans="1:12" s="233" customFormat="1" x14ac:dyDescent="0.25">
      <c r="A56" s="241">
        <v>42854</v>
      </c>
      <c r="B56" s="242"/>
      <c r="C56" s="247"/>
      <c r="D56" s="246"/>
      <c r="E56" s="244"/>
      <c r="F56" s="247"/>
      <c r="G56" s="246"/>
      <c r="H56" s="244"/>
      <c r="I56" s="245">
        <v>4160000</v>
      </c>
      <c r="J56" s="246" t="s">
        <v>160</v>
      </c>
      <c r="L56" s="238"/>
    </row>
    <row r="57" spans="1:12" s="233" customFormat="1" x14ac:dyDescent="0.25">
      <c r="A57" s="241">
        <v>42854</v>
      </c>
      <c r="B57" s="242">
        <v>170123201</v>
      </c>
      <c r="C57" s="247">
        <v>37</v>
      </c>
      <c r="D57" s="246">
        <v>4102963</v>
      </c>
      <c r="E57" s="244"/>
      <c r="F57" s="247"/>
      <c r="G57" s="246"/>
      <c r="H57" s="244"/>
      <c r="I57" s="245"/>
      <c r="J57" s="246"/>
      <c r="L57" s="238"/>
    </row>
    <row r="58" spans="1:12" s="233" customFormat="1" x14ac:dyDescent="0.25">
      <c r="A58" s="241">
        <v>42859</v>
      </c>
      <c r="B58" s="242">
        <v>170123938</v>
      </c>
      <c r="C58" s="247">
        <v>33</v>
      </c>
      <c r="D58" s="246">
        <v>3333225</v>
      </c>
      <c r="E58" s="244">
        <v>170033098</v>
      </c>
      <c r="F58" s="247">
        <v>17</v>
      </c>
      <c r="G58" s="246">
        <v>1780100</v>
      </c>
      <c r="H58" s="244"/>
      <c r="I58" s="245">
        <v>2322863</v>
      </c>
      <c r="J58" s="246" t="s">
        <v>166</v>
      </c>
      <c r="L58" s="238"/>
    </row>
    <row r="59" spans="1:12" s="233" customFormat="1" x14ac:dyDescent="0.25">
      <c r="A59" s="241">
        <v>42863</v>
      </c>
      <c r="B59" s="242">
        <v>170124553</v>
      </c>
      <c r="C59" s="247">
        <v>30</v>
      </c>
      <c r="D59" s="246">
        <v>3214400</v>
      </c>
      <c r="E59" s="244">
        <v>170033299</v>
      </c>
      <c r="F59" s="247">
        <v>11</v>
      </c>
      <c r="G59" s="246">
        <v>1237775</v>
      </c>
      <c r="H59" s="244"/>
      <c r="I59" s="245">
        <v>2095450</v>
      </c>
      <c r="J59" s="246" t="s">
        <v>166</v>
      </c>
      <c r="L59" s="238"/>
    </row>
    <row r="60" spans="1:12" s="233" customFormat="1" x14ac:dyDescent="0.25">
      <c r="A60" s="241">
        <v>42866</v>
      </c>
      <c r="B60" s="242">
        <v>170125022</v>
      </c>
      <c r="C60" s="247">
        <v>15</v>
      </c>
      <c r="D60" s="246">
        <v>1404550</v>
      </c>
      <c r="E60" s="244">
        <v>170033443</v>
      </c>
      <c r="F60" s="247">
        <v>1</v>
      </c>
      <c r="G60" s="246">
        <v>121013</v>
      </c>
      <c r="H60" s="244"/>
      <c r="I60" s="245">
        <v>2225000</v>
      </c>
      <c r="J60" s="246" t="s">
        <v>166</v>
      </c>
      <c r="L60" s="238"/>
    </row>
    <row r="61" spans="1:12" s="233" customFormat="1" x14ac:dyDescent="0.25">
      <c r="A61" s="241">
        <v>42866</v>
      </c>
      <c r="B61" s="242">
        <v>170125023</v>
      </c>
      <c r="C61" s="247">
        <v>32</v>
      </c>
      <c r="D61" s="246">
        <v>3154813</v>
      </c>
      <c r="E61" s="244">
        <v>170033444</v>
      </c>
      <c r="F61" s="247">
        <v>8</v>
      </c>
      <c r="G61" s="246">
        <v>863888</v>
      </c>
      <c r="H61" s="244"/>
      <c r="I61" s="245"/>
      <c r="J61" s="246"/>
      <c r="L61" s="238"/>
    </row>
    <row r="62" spans="1:12" s="233" customFormat="1" x14ac:dyDescent="0.25">
      <c r="A62" s="241">
        <v>42869</v>
      </c>
      <c r="B62" s="242"/>
      <c r="C62" s="247"/>
      <c r="D62" s="246"/>
      <c r="E62" s="244">
        <v>170033600</v>
      </c>
      <c r="F62" s="247">
        <v>12</v>
      </c>
      <c r="G62" s="246">
        <v>1286163</v>
      </c>
      <c r="H62" s="244"/>
      <c r="I62" s="245">
        <v>1211088</v>
      </c>
      <c r="J62" s="246"/>
      <c r="L62" s="238"/>
    </row>
    <row r="63" spans="1:12" s="233" customFormat="1" x14ac:dyDescent="0.25">
      <c r="A63" s="241">
        <v>42869</v>
      </c>
      <c r="B63" s="242"/>
      <c r="C63" s="247"/>
      <c r="D63" s="246"/>
      <c r="E63" s="244">
        <v>170033627</v>
      </c>
      <c r="F63" s="247">
        <v>1</v>
      </c>
      <c r="G63" s="246">
        <v>53113</v>
      </c>
      <c r="H63" s="244"/>
      <c r="I63" s="245">
        <v>1815538</v>
      </c>
      <c r="J63" s="246"/>
      <c r="L63" s="238"/>
    </row>
    <row r="64" spans="1:12" s="233" customFormat="1" x14ac:dyDescent="0.25">
      <c r="A64" s="241">
        <v>42871</v>
      </c>
      <c r="B64" s="242"/>
      <c r="C64" s="247"/>
      <c r="D64" s="246"/>
      <c r="E64" s="244">
        <v>170033682</v>
      </c>
      <c r="F64" s="247">
        <v>2</v>
      </c>
      <c r="G64" s="246">
        <v>193463</v>
      </c>
      <c r="H64" s="244"/>
      <c r="I64" s="245"/>
      <c r="J64" s="246"/>
      <c r="L64" s="238"/>
    </row>
    <row r="65" spans="1:12" s="233" customFormat="1" x14ac:dyDescent="0.25">
      <c r="A65" s="241">
        <v>42871</v>
      </c>
      <c r="B65" s="242">
        <v>170125685</v>
      </c>
      <c r="C65" s="247">
        <v>35</v>
      </c>
      <c r="D65" s="246">
        <v>3467713</v>
      </c>
      <c r="E65" s="244">
        <v>170033684</v>
      </c>
      <c r="F65" s="247">
        <v>1</v>
      </c>
      <c r="G65" s="246">
        <v>4500</v>
      </c>
      <c r="H65" s="244"/>
      <c r="I65" s="245">
        <v>500000</v>
      </c>
      <c r="J65" s="246" t="s">
        <v>167</v>
      </c>
      <c r="L65" s="238"/>
    </row>
    <row r="66" spans="1:12" s="233" customFormat="1" x14ac:dyDescent="0.25">
      <c r="A66" s="241">
        <v>42871</v>
      </c>
      <c r="B66" s="242"/>
      <c r="C66" s="247"/>
      <c r="D66" s="246"/>
      <c r="E66" s="244">
        <v>170033685</v>
      </c>
      <c r="F66" s="247">
        <v>1</v>
      </c>
      <c r="G66" s="246">
        <v>4000</v>
      </c>
      <c r="H66" s="244"/>
      <c r="I66" s="245"/>
      <c r="J66" s="246"/>
      <c r="L66" s="238"/>
    </row>
    <row r="67" spans="1:12" s="233" customFormat="1" x14ac:dyDescent="0.25">
      <c r="A67" s="241">
        <v>42874</v>
      </c>
      <c r="B67" s="242"/>
      <c r="C67" s="247"/>
      <c r="D67" s="246"/>
      <c r="E67" s="244">
        <v>170033838</v>
      </c>
      <c r="F67" s="247">
        <v>9</v>
      </c>
      <c r="G67" s="246">
        <v>1096550</v>
      </c>
      <c r="H67" s="244"/>
      <c r="I67" s="245">
        <v>1900000</v>
      </c>
      <c r="J67" s="246" t="s">
        <v>17</v>
      </c>
      <c r="L67" s="238"/>
    </row>
    <row r="68" spans="1:12" s="233" customFormat="1" x14ac:dyDescent="0.25">
      <c r="A68" s="235"/>
      <c r="B68" s="234"/>
      <c r="C68" s="240"/>
      <c r="D68" s="236"/>
      <c r="E68" s="101"/>
      <c r="F68" s="100"/>
      <c r="G68" s="34"/>
      <c r="H68" s="101"/>
      <c r="I68" s="102"/>
      <c r="J68" s="34"/>
      <c r="L68" s="238"/>
    </row>
    <row r="69" spans="1:12" s="233" customFormat="1" x14ac:dyDescent="0.25">
      <c r="A69" s="235"/>
      <c r="B69" s="234"/>
      <c r="C69" s="240"/>
      <c r="D69" s="236"/>
      <c r="E69" s="101"/>
      <c r="F69" s="100"/>
      <c r="G69" s="34"/>
      <c r="H69" s="101"/>
      <c r="I69" s="102"/>
      <c r="J69" s="34"/>
      <c r="L69" s="238"/>
    </row>
    <row r="70" spans="1:12" x14ac:dyDescent="0.25">
      <c r="A70" s="4"/>
      <c r="B70" s="3"/>
      <c r="C70" s="40"/>
      <c r="D70" s="6"/>
      <c r="E70" s="7"/>
      <c r="F70" s="40"/>
      <c r="G70" s="6"/>
      <c r="H70" s="7"/>
      <c r="I70" s="39"/>
      <c r="J70" s="6"/>
    </row>
    <row r="71" spans="1:12" x14ac:dyDescent="0.25">
      <c r="A71" s="4"/>
      <c r="B71" s="8" t="s">
        <v>11</v>
      </c>
      <c r="C71" s="77">
        <f>SUM(C8:C70)</f>
        <v>1836</v>
      </c>
      <c r="D71" s="9"/>
      <c r="E71" s="8" t="s">
        <v>11</v>
      </c>
      <c r="F71" s="77">
        <f>SUM(F8:F70)</f>
        <v>404</v>
      </c>
      <c r="G71" s="5"/>
      <c r="H71" s="3"/>
      <c r="I71" s="40"/>
      <c r="J71" s="5"/>
    </row>
    <row r="72" spans="1:12" x14ac:dyDescent="0.25">
      <c r="A72" s="4"/>
      <c r="B72" s="8"/>
      <c r="C72" s="77"/>
      <c r="D72" s="9"/>
      <c r="E72" s="8"/>
      <c r="F72" s="77"/>
      <c r="G72" s="32"/>
      <c r="H72" s="33"/>
      <c r="I72" s="40"/>
      <c r="J72" s="5"/>
    </row>
    <row r="73" spans="1:12" x14ac:dyDescent="0.25">
      <c r="A73" s="10"/>
      <c r="B73" s="11"/>
      <c r="C73" s="40"/>
      <c r="D73" s="6"/>
      <c r="E73" s="8"/>
      <c r="F73" s="40"/>
      <c r="G73" s="411" t="s">
        <v>12</v>
      </c>
      <c r="H73" s="411"/>
      <c r="I73" s="39"/>
      <c r="J73" s="13">
        <f>SUM(D8:D70)</f>
        <v>190854396</v>
      </c>
    </row>
    <row r="74" spans="1:12" x14ac:dyDescent="0.25">
      <c r="A74" s="4"/>
      <c r="B74" s="3"/>
      <c r="C74" s="40"/>
      <c r="D74" s="6"/>
      <c r="E74" s="7"/>
      <c r="F74" s="40"/>
      <c r="G74" s="411" t="s">
        <v>13</v>
      </c>
      <c r="H74" s="411"/>
      <c r="I74" s="39"/>
      <c r="J74" s="13">
        <f>SUM(G8:G70)</f>
        <v>44116911</v>
      </c>
    </row>
    <row r="75" spans="1:12" x14ac:dyDescent="0.25">
      <c r="A75" s="14"/>
      <c r="B75" s="7"/>
      <c r="C75" s="40"/>
      <c r="D75" s="6"/>
      <c r="E75" s="7"/>
      <c r="F75" s="40"/>
      <c r="G75" s="411" t="s">
        <v>14</v>
      </c>
      <c r="H75" s="411"/>
      <c r="I75" s="41"/>
      <c r="J75" s="15">
        <f>J73-J74</f>
        <v>146737485</v>
      </c>
    </row>
    <row r="76" spans="1:12" x14ac:dyDescent="0.25">
      <c r="A76" s="4"/>
      <c r="B76" s="16"/>
      <c r="C76" s="40"/>
      <c r="D76" s="17"/>
      <c r="E76" s="7"/>
      <c r="F76" s="40"/>
      <c r="G76" s="411" t="s">
        <v>15</v>
      </c>
      <c r="H76" s="411"/>
      <c r="I76" s="39"/>
      <c r="J76" s="13">
        <f>SUM(H8:H71)</f>
        <v>0</v>
      </c>
    </row>
    <row r="77" spans="1:12" x14ac:dyDescent="0.25">
      <c r="A77" s="4"/>
      <c r="B77" s="16"/>
      <c r="C77" s="40"/>
      <c r="D77" s="17"/>
      <c r="E77" s="7"/>
      <c r="F77" s="40"/>
      <c r="G77" s="411" t="s">
        <v>16</v>
      </c>
      <c r="H77" s="411"/>
      <c r="I77" s="39"/>
      <c r="J77" s="13">
        <f>J75+J76</f>
        <v>146737485</v>
      </c>
    </row>
    <row r="78" spans="1:12" x14ac:dyDescent="0.25">
      <c r="A78" s="4"/>
      <c r="B78" s="16"/>
      <c r="C78" s="40"/>
      <c r="D78" s="17"/>
      <c r="E78" s="7"/>
      <c r="F78" s="40"/>
      <c r="G78" s="411" t="s">
        <v>5</v>
      </c>
      <c r="H78" s="411"/>
      <c r="I78" s="39"/>
      <c r="J78" s="13">
        <f>SUM(I8:I71)</f>
        <v>146770967</v>
      </c>
    </row>
    <row r="79" spans="1:12" x14ac:dyDescent="0.25">
      <c r="A79" s="4"/>
      <c r="B79" s="16"/>
      <c r="C79" s="40"/>
      <c r="D79" s="17"/>
      <c r="E79" s="7"/>
      <c r="F79" s="40"/>
      <c r="G79" s="411" t="s">
        <v>32</v>
      </c>
      <c r="H79" s="411"/>
      <c r="I79" s="40" t="str">
        <f>IF(J79&gt;0,"SALDO",IF(J79&lt;0,"PIUTANG",IF(J79=0,"LUNAS")))</f>
        <v>SALDO</v>
      </c>
      <c r="J79" s="13">
        <f>J78-J77</f>
        <v>33482</v>
      </c>
    </row>
  </sheetData>
  <mergeCells count="15">
    <mergeCell ref="G79:H79"/>
    <mergeCell ref="G73:H73"/>
    <mergeCell ref="G74:H74"/>
    <mergeCell ref="G75:H75"/>
    <mergeCell ref="G76:H76"/>
    <mergeCell ref="G77:H77"/>
    <mergeCell ref="G78:H78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O26"/>
  <sheetViews>
    <sheetView workbookViewId="0">
      <pane ySplit="7" topLeftCell="A8" activePane="bottomLeft" state="frozen"/>
      <selection pane="bottomLeft" activeCell="E25" sqref="E25"/>
    </sheetView>
  </sheetViews>
  <sheetFormatPr defaultRowHeight="15" x14ac:dyDescent="0.25"/>
  <cols>
    <col min="1" max="1" width="11.42578125" style="156" bestFit="1" customWidth="1"/>
    <col min="2" max="2" width="10.28515625" style="56" customWidth="1"/>
    <col min="3" max="3" width="6.7109375" style="37" customWidth="1"/>
    <col min="4" max="4" width="12.5703125" bestFit="1" customWidth="1"/>
    <col min="5" max="5" width="12.28515625" style="56" customWidth="1"/>
    <col min="6" max="6" width="4.42578125" style="219" customWidth="1"/>
    <col min="7" max="7" width="11.42578125" customWidth="1"/>
    <col min="8" max="8" width="9.28515625" style="37" customWidth="1"/>
    <col min="9" max="9" width="12" customWidth="1"/>
    <col min="10" max="10" width="14.5703125" style="70" customWidth="1"/>
    <col min="12" max="12" width="11.5703125" bestFit="1" customWidth="1"/>
    <col min="14" max="15" width="11.5703125" bestFit="1" customWidth="1"/>
    <col min="21" max="22" width="11.5703125" bestFit="1" customWidth="1"/>
    <col min="23" max="25" width="10.5703125" bestFit="1" customWidth="1"/>
  </cols>
  <sheetData>
    <row r="1" spans="1:15" x14ac:dyDescent="0.25">
      <c r="A1" s="155" t="s">
        <v>0</v>
      </c>
      <c r="B1" s="22"/>
      <c r="C1" s="78" t="s">
        <v>35</v>
      </c>
      <c r="D1" s="20"/>
      <c r="E1" s="22"/>
      <c r="F1" s="72" t="s">
        <v>120</v>
      </c>
      <c r="G1" s="72"/>
      <c r="H1" s="72"/>
      <c r="I1" s="20" t="s">
        <v>97</v>
      </c>
    </row>
    <row r="2" spans="1:15" x14ac:dyDescent="0.25">
      <c r="A2" s="155" t="s">
        <v>1</v>
      </c>
      <c r="B2" s="22"/>
      <c r="C2" s="78" t="s">
        <v>96</v>
      </c>
      <c r="D2" s="20"/>
      <c r="E2" s="22"/>
      <c r="F2" s="405" t="s">
        <v>119</v>
      </c>
      <c r="G2" s="405"/>
      <c r="H2" s="405"/>
      <c r="I2" s="21">
        <f>J25*-1</f>
        <v>57975</v>
      </c>
    </row>
    <row r="3" spans="1:15" s="233" customFormat="1" x14ac:dyDescent="0.25">
      <c r="A3" s="218" t="s">
        <v>115</v>
      </c>
      <c r="B3" s="22"/>
      <c r="C3" s="221" t="s">
        <v>118</v>
      </c>
      <c r="D3" s="218"/>
      <c r="E3" s="22"/>
      <c r="F3" s="265" t="s">
        <v>117</v>
      </c>
      <c r="G3" s="265"/>
      <c r="H3" s="265" t="s">
        <v>121</v>
      </c>
      <c r="I3" s="21" t="s">
        <v>122</v>
      </c>
      <c r="J3" s="70"/>
    </row>
    <row r="4" spans="1:15" x14ac:dyDescent="0.25">
      <c r="L4" s="18"/>
      <c r="N4" s="18"/>
      <c r="O4" s="37"/>
    </row>
    <row r="5" spans="1:15" ht="19.5" x14ac:dyDescent="0.25">
      <c r="A5" s="406"/>
      <c r="B5" s="406"/>
      <c r="C5" s="406"/>
      <c r="D5" s="406"/>
      <c r="E5" s="406"/>
      <c r="F5" s="406"/>
      <c r="G5" s="406"/>
      <c r="H5" s="406"/>
      <c r="I5" s="406"/>
      <c r="J5" s="406"/>
      <c r="L5" s="18"/>
      <c r="N5" s="18"/>
      <c r="O5" s="37"/>
    </row>
    <row r="6" spans="1:15" x14ac:dyDescent="0.25">
      <c r="A6" s="407" t="s">
        <v>2</v>
      </c>
      <c r="B6" s="408" t="s">
        <v>3</v>
      </c>
      <c r="C6" s="408"/>
      <c r="D6" s="408"/>
      <c r="E6" s="408"/>
      <c r="F6" s="408"/>
      <c r="G6" s="408"/>
      <c r="H6" s="470" t="s">
        <v>4</v>
      </c>
      <c r="I6" s="472" t="s">
        <v>5</v>
      </c>
      <c r="J6" s="473" t="s">
        <v>6</v>
      </c>
      <c r="L6" s="18"/>
      <c r="N6" s="18"/>
      <c r="O6" s="37"/>
    </row>
    <row r="7" spans="1:15" x14ac:dyDescent="0.25">
      <c r="A7" s="407"/>
      <c r="B7" s="30" t="s">
        <v>7</v>
      </c>
      <c r="C7" s="79" t="s">
        <v>8</v>
      </c>
      <c r="D7" s="31" t="s">
        <v>9</v>
      </c>
      <c r="E7" s="30" t="s">
        <v>10</v>
      </c>
      <c r="F7" s="79" t="s">
        <v>8</v>
      </c>
      <c r="G7" s="31" t="s">
        <v>9</v>
      </c>
      <c r="H7" s="471"/>
      <c r="I7" s="472"/>
      <c r="J7" s="473"/>
    </row>
    <row r="8" spans="1:15" s="67" customFormat="1" x14ac:dyDescent="0.25">
      <c r="A8" s="157">
        <v>42738</v>
      </c>
      <c r="B8" s="86">
        <v>170108040</v>
      </c>
      <c r="C8" s="85">
        <v>1</v>
      </c>
      <c r="D8" s="96">
        <v>154963</v>
      </c>
      <c r="E8" s="86">
        <v>170028780</v>
      </c>
      <c r="F8" s="85">
        <v>5</v>
      </c>
      <c r="G8" s="96">
        <v>463925</v>
      </c>
      <c r="H8" s="85"/>
      <c r="I8" s="96">
        <v>533226</v>
      </c>
      <c r="J8" s="97" t="s">
        <v>17</v>
      </c>
    </row>
    <row r="9" spans="1:15" s="67" customFormat="1" x14ac:dyDescent="0.25">
      <c r="A9" s="157">
        <v>42739</v>
      </c>
      <c r="B9" s="86">
        <v>170108122</v>
      </c>
      <c r="C9" s="85">
        <v>9</v>
      </c>
      <c r="D9" s="96">
        <v>915513</v>
      </c>
      <c r="E9" s="86"/>
      <c r="F9" s="85"/>
      <c r="G9" s="96"/>
      <c r="H9" s="85"/>
      <c r="I9" s="96"/>
      <c r="J9" s="97"/>
    </row>
    <row r="10" spans="1:15" s="67" customFormat="1" x14ac:dyDescent="0.25">
      <c r="A10" s="157">
        <v>42740</v>
      </c>
      <c r="B10" s="86">
        <v>170208197</v>
      </c>
      <c r="C10" s="85">
        <v>1</v>
      </c>
      <c r="D10" s="96">
        <v>198625</v>
      </c>
      <c r="E10" s="86">
        <v>170028836</v>
      </c>
      <c r="F10" s="85">
        <v>3</v>
      </c>
      <c r="G10" s="96">
        <v>271950</v>
      </c>
      <c r="H10" s="85"/>
      <c r="I10" s="96"/>
      <c r="J10" s="97"/>
    </row>
    <row r="11" spans="1:15" s="256" customFormat="1" x14ac:dyDescent="0.25">
      <c r="A11" s="184"/>
      <c r="B11" s="185"/>
      <c r="C11" s="186"/>
      <c r="D11" s="187"/>
      <c r="E11" s="185">
        <v>170029162</v>
      </c>
      <c r="F11" s="186">
        <v>3</v>
      </c>
      <c r="G11" s="187">
        <v>280650</v>
      </c>
      <c r="H11" s="186"/>
      <c r="I11" s="187"/>
      <c r="J11" s="188"/>
    </row>
    <row r="12" spans="1:15" s="256" customFormat="1" x14ac:dyDescent="0.25">
      <c r="A12" s="184">
        <v>42784</v>
      </c>
      <c r="B12" s="185">
        <v>170112988</v>
      </c>
      <c r="C12" s="186">
        <v>3</v>
      </c>
      <c r="D12" s="187">
        <v>338625</v>
      </c>
      <c r="E12" s="185"/>
      <c r="F12" s="186"/>
      <c r="G12" s="187"/>
      <c r="H12" s="186"/>
      <c r="I12" s="187"/>
      <c r="J12" s="188"/>
    </row>
    <row r="13" spans="1:15" s="256" customFormat="1" x14ac:dyDescent="0.25">
      <c r="A13" s="184">
        <v>42786</v>
      </c>
      <c r="B13" s="185">
        <v>170113184</v>
      </c>
      <c r="C13" s="186">
        <v>13</v>
      </c>
      <c r="D13" s="187"/>
      <c r="E13" s="185"/>
      <c r="F13" s="186"/>
      <c r="G13" s="187"/>
      <c r="H13" s="186"/>
      <c r="I13" s="187"/>
      <c r="J13" s="188"/>
    </row>
    <row r="14" spans="1:15" s="256" customFormat="1" x14ac:dyDescent="0.25">
      <c r="A14" s="184"/>
      <c r="B14" s="185"/>
      <c r="C14" s="186"/>
      <c r="D14" s="187"/>
      <c r="E14" s="185"/>
      <c r="F14" s="186"/>
      <c r="G14" s="187"/>
      <c r="H14" s="186"/>
      <c r="I14" s="187"/>
      <c r="J14" s="188"/>
    </row>
    <row r="15" spans="1:15" s="67" customFormat="1" x14ac:dyDescent="0.25">
      <c r="A15" s="184"/>
      <c r="B15" s="185"/>
      <c r="C15" s="186"/>
      <c r="D15" s="187"/>
      <c r="E15" s="185"/>
      <c r="F15" s="186"/>
      <c r="G15" s="187"/>
      <c r="H15" s="186"/>
      <c r="I15" s="187"/>
      <c r="J15" s="188"/>
    </row>
    <row r="16" spans="1:15" s="67" customFormat="1" x14ac:dyDescent="0.25">
      <c r="A16" s="158"/>
      <c r="B16" s="29"/>
      <c r="C16" s="59"/>
      <c r="D16" s="64"/>
      <c r="E16" s="29"/>
      <c r="F16" s="59"/>
      <c r="G16" s="64"/>
      <c r="H16" s="59"/>
      <c r="I16" s="64"/>
      <c r="J16" s="71"/>
    </row>
    <row r="17" spans="1:10" s="67" customFormat="1" x14ac:dyDescent="0.25">
      <c r="A17" s="159"/>
      <c r="B17" s="54" t="s">
        <v>11</v>
      </c>
      <c r="C17" s="58">
        <f>SUM(C8:C16)</f>
        <v>27</v>
      </c>
      <c r="D17" s="69">
        <f>SUM(D8:D16)</f>
        <v>1607726</v>
      </c>
      <c r="E17" s="54" t="s">
        <v>11</v>
      </c>
      <c r="F17" s="58">
        <f>SUM(F8:F16)</f>
        <v>11</v>
      </c>
      <c r="G17" s="69">
        <f>SUM(G8:G16)</f>
        <v>1016525</v>
      </c>
      <c r="H17" s="80">
        <f>SUM(H8:H16)</f>
        <v>0</v>
      </c>
      <c r="I17" s="69">
        <f>SUM(I8:I16)</f>
        <v>533226</v>
      </c>
      <c r="J17" s="71"/>
    </row>
    <row r="18" spans="1:10" s="67" customFormat="1" x14ac:dyDescent="0.25">
      <c r="A18" s="159"/>
      <c r="B18" s="266"/>
      <c r="C18" s="58"/>
      <c r="D18" s="271"/>
      <c r="E18" s="266"/>
      <c r="F18" s="58"/>
      <c r="G18" s="271"/>
      <c r="H18" s="268"/>
      <c r="I18" s="271"/>
      <c r="J18" s="71"/>
    </row>
    <row r="19" spans="1:10" s="67" customFormat="1" x14ac:dyDescent="0.25">
      <c r="A19" s="159"/>
      <c r="B19" s="55"/>
      <c r="C19" s="59"/>
      <c r="D19" s="69"/>
      <c r="E19" s="54"/>
      <c r="F19" s="59"/>
      <c r="G19" s="474" t="s">
        <v>12</v>
      </c>
      <c r="H19" s="474"/>
      <c r="I19" s="64"/>
      <c r="J19" s="73">
        <f>SUM(D8:D16)</f>
        <v>1607726</v>
      </c>
    </row>
    <row r="20" spans="1:10" s="67" customFormat="1" x14ac:dyDescent="0.25">
      <c r="A20" s="159"/>
      <c r="B20" s="29"/>
      <c r="C20" s="59"/>
      <c r="D20" s="64"/>
      <c r="E20" s="29"/>
      <c r="F20" s="59"/>
      <c r="G20" s="474" t="s">
        <v>13</v>
      </c>
      <c r="H20" s="474"/>
      <c r="I20" s="65"/>
      <c r="J20" s="73">
        <f>SUM(G8:G16)</f>
        <v>1016525</v>
      </c>
    </row>
    <row r="21" spans="1:10" s="67" customFormat="1" x14ac:dyDescent="0.25">
      <c r="A21" s="159"/>
      <c r="B21" s="29"/>
      <c r="C21" s="59"/>
      <c r="D21" s="64"/>
      <c r="E21" s="29"/>
      <c r="F21" s="59"/>
      <c r="G21" s="474" t="s">
        <v>14</v>
      </c>
      <c r="H21" s="474"/>
      <c r="I21" s="69"/>
      <c r="J21" s="73">
        <f>J19-J20</f>
        <v>591201</v>
      </c>
    </row>
    <row r="22" spans="1:10" s="67" customFormat="1" x14ac:dyDescent="0.25">
      <c r="A22" s="159"/>
      <c r="B22" s="74"/>
      <c r="C22" s="59"/>
      <c r="D22" s="64"/>
      <c r="E22" s="29"/>
      <c r="F22" s="59"/>
      <c r="G22" s="474" t="s">
        <v>15</v>
      </c>
      <c r="H22" s="474"/>
      <c r="I22" s="65"/>
      <c r="J22" s="73">
        <f>SUM(H8:H16)</f>
        <v>0</v>
      </c>
    </row>
    <row r="23" spans="1:10" s="67" customFormat="1" x14ac:dyDescent="0.25">
      <c r="A23" s="159"/>
      <c r="B23" s="74"/>
      <c r="C23" s="59"/>
      <c r="D23" s="64"/>
      <c r="E23" s="29"/>
      <c r="F23" s="59"/>
      <c r="G23" s="474" t="s">
        <v>16</v>
      </c>
      <c r="H23" s="474"/>
      <c r="I23" s="65"/>
      <c r="J23" s="73">
        <f>J21+J22</f>
        <v>591201</v>
      </c>
    </row>
    <row r="24" spans="1:10" s="67" customFormat="1" x14ac:dyDescent="0.25">
      <c r="A24" s="159"/>
      <c r="B24" s="74"/>
      <c r="C24" s="59"/>
      <c r="D24" s="64"/>
      <c r="E24" s="29"/>
      <c r="F24" s="59"/>
      <c r="G24" s="474" t="s">
        <v>5</v>
      </c>
      <c r="H24" s="474"/>
      <c r="I24" s="65"/>
      <c r="J24" s="73">
        <f>SUM(I8:I16)</f>
        <v>533226</v>
      </c>
    </row>
    <row r="25" spans="1:10" s="67" customFormat="1" x14ac:dyDescent="0.25">
      <c r="A25" s="159"/>
      <c r="B25" s="74"/>
      <c r="C25" s="59"/>
      <c r="D25" s="64"/>
      <c r="E25" s="29"/>
      <c r="F25" s="59"/>
      <c r="G25" s="474" t="s">
        <v>32</v>
      </c>
      <c r="H25" s="474"/>
      <c r="I25" s="29" t="str">
        <f>IF(J25&gt;0,"SALDO",IF(J25&lt;0,"PIUTANG",IF(J25=0,"LUNAS")))</f>
        <v>PIUTANG</v>
      </c>
      <c r="J25" s="73">
        <f>J24-J23</f>
        <v>-57975</v>
      </c>
    </row>
    <row r="26" spans="1:10" x14ac:dyDescent="0.25">
      <c r="D26" s="62"/>
    </row>
  </sheetData>
  <mergeCells count="14">
    <mergeCell ref="G25:H25"/>
    <mergeCell ref="G19:H19"/>
    <mergeCell ref="G20:H20"/>
    <mergeCell ref="G21:H21"/>
    <mergeCell ref="G22:H22"/>
    <mergeCell ref="G23:H23"/>
    <mergeCell ref="G24:H24"/>
    <mergeCell ref="F2:H2"/>
    <mergeCell ref="A5:J5"/>
    <mergeCell ref="A6:A7"/>
    <mergeCell ref="B6:G6"/>
    <mergeCell ref="H6:H7"/>
    <mergeCell ref="I6:I7"/>
    <mergeCell ref="J6:J7"/>
  </mergeCells>
  <pageMargins left="0.13" right="0.12" top="0.55000000000000004" bottom="0.42" header="0.15" footer="0.47"/>
  <pageSetup paperSize="9" orientation="portrait" horizontalDpi="120" verticalDpi="72" r:id="rId1"/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9"/>
  <dimension ref="A1:O59"/>
  <sheetViews>
    <sheetView workbookViewId="0">
      <pane ySplit="7" topLeftCell="A41" activePane="bottomLeft" state="frozen"/>
      <selection pane="bottomLeft" activeCell="L44" sqref="L44"/>
    </sheetView>
  </sheetViews>
  <sheetFormatPr defaultRowHeight="15" x14ac:dyDescent="0.25"/>
  <cols>
    <col min="1" max="1" width="9.570312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219" customWidth="1"/>
    <col min="9" max="9" width="15.28515625" style="37" customWidth="1"/>
    <col min="10" max="10" width="35.42578125" customWidth="1"/>
    <col min="11" max="11" width="9.140625" style="219"/>
    <col min="12" max="14" width="10.5703125" style="219" bestFit="1" customWidth="1"/>
    <col min="15" max="15" width="10.5703125" bestFit="1" customWidth="1"/>
  </cols>
  <sheetData>
    <row r="1" spans="1:15" x14ac:dyDescent="0.25">
      <c r="A1" s="20" t="s">
        <v>0</v>
      </c>
      <c r="B1" s="20"/>
      <c r="C1" s="28" t="s">
        <v>36</v>
      </c>
      <c r="D1" s="20"/>
      <c r="E1" s="20"/>
      <c r="F1" s="405" t="s">
        <v>22</v>
      </c>
      <c r="G1" s="405"/>
      <c r="H1" s="405"/>
      <c r="I1" s="38" t="s">
        <v>27</v>
      </c>
      <c r="J1" s="20"/>
    </row>
    <row r="2" spans="1:15" x14ac:dyDescent="0.25">
      <c r="A2" s="20" t="s">
        <v>1</v>
      </c>
      <c r="B2" s="20"/>
      <c r="C2" s="28" t="s">
        <v>19</v>
      </c>
      <c r="D2" s="20"/>
      <c r="E2" s="20"/>
      <c r="F2" s="405" t="s">
        <v>21</v>
      </c>
      <c r="G2" s="405"/>
      <c r="H2" s="405"/>
      <c r="I2" s="38">
        <f>J59*-1</f>
        <v>0</v>
      </c>
      <c r="J2" s="20"/>
    </row>
    <row r="3" spans="1:15" s="233" customFormat="1" x14ac:dyDescent="0.25">
      <c r="A3" s="218" t="s">
        <v>115</v>
      </c>
      <c r="B3" s="218"/>
      <c r="C3" s="28" t="s">
        <v>123</v>
      </c>
      <c r="D3" s="218"/>
      <c r="E3" s="218"/>
      <c r="F3" s="265"/>
      <c r="G3" s="265"/>
      <c r="H3" s="221"/>
      <c r="I3" s="220"/>
      <c r="J3" s="218"/>
      <c r="K3" s="219"/>
      <c r="L3" s="219"/>
      <c r="M3" s="219"/>
      <c r="N3" s="219"/>
    </row>
    <row r="5" spans="1:15" ht="19.5" x14ac:dyDescent="0.25">
      <c r="A5" s="439"/>
      <c r="B5" s="439"/>
      <c r="C5" s="439"/>
      <c r="D5" s="439"/>
      <c r="E5" s="439"/>
      <c r="F5" s="439"/>
      <c r="G5" s="439"/>
      <c r="H5" s="439"/>
      <c r="I5" s="439"/>
      <c r="J5" s="440"/>
    </row>
    <row r="6" spans="1:15" x14ac:dyDescent="0.25">
      <c r="A6" s="441" t="s">
        <v>2</v>
      </c>
      <c r="B6" s="443" t="s">
        <v>3</v>
      </c>
      <c r="C6" s="444"/>
      <c r="D6" s="444"/>
      <c r="E6" s="444"/>
      <c r="F6" s="444"/>
      <c r="G6" s="445"/>
      <c r="H6" s="446" t="s">
        <v>4</v>
      </c>
      <c r="I6" s="448" t="s">
        <v>5</v>
      </c>
      <c r="J6" s="420" t="s">
        <v>6</v>
      </c>
    </row>
    <row r="7" spans="1:15" x14ac:dyDescent="0.25">
      <c r="A7" s="442"/>
      <c r="B7" s="1" t="s">
        <v>7</v>
      </c>
      <c r="C7" s="24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447"/>
      <c r="I7" s="449"/>
      <c r="J7" s="421"/>
    </row>
    <row r="8" spans="1:15" x14ac:dyDescent="0.25">
      <c r="A8" s="43">
        <v>42485</v>
      </c>
      <c r="B8" s="46">
        <v>160080459</v>
      </c>
      <c r="C8" s="87">
        <v>35</v>
      </c>
      <c r="D8" s="50">
        <v>3465263</v>
      </c>
      <c r="E8" s="46"/>
      <c r="F8" s="46"/>
      <c r="G8" s="47"/>
      <c r="H8" s="245">
        <v>60000</v>
      </c>
      <c r="I8" s="49">
        <v>3550000</v>
      </c>
      <c r="J8" s="50" t="s">
        <v>17</v>
      </c>
    </row>
    <row r="9" spans="1:15" x14ac:dyDescent="0.25">
      <c r="A9" s="43"/>
      <c r="B9" s="46"/>
      <c r="C9" s="87"/>
      <c r="D9" s="50">
        <v>30451</v>
      </c>
      <c r="E9" s="46"/>
      <c r="F9" s="48"/>
      <c r="G9" s="50"/>
      <c r="H9" s="245"/>
      <c r="I9" s="49"/>
      <c r="J9" s="50"/>
    </row>
    <row r="10" spans="1:15" x14ac:dyDescent="0.25">
      <c r="A10" s="43">
        <v>42498</v>
      </c>
      <c r="B10" s="46">
        <v>160082157</v>
      </c>
      <c r="C10" s="88">
        <v>21</v>
      </c>
      <c r="D10" s="50">
        <v>2103413</v>
      </c>
      <c r="E10" s="46"/>
      <c r="F10" s="86"/>
      <c r="G10" s="47"/>
      <c r="H10" s="245">
        <v>40000</v>
      </c>
      <c r="I10" s="49">
        <v>1000000</v>
      </c>
      <c r="J10" s="50" t="s">
        <v>17</v>
      </c>
    </row>
    <row r="11" spans="1:15" x14ac:dyDescent="0.25">
      <c r="A11" s="43">
        <v>42502</v>
      </c>
      <c r="B11" s="46">
        <v>160082751</v>
      </c>
      <c r="C11" s="88">
        <v>12</v>
      </c>
      <c r="D11" s="50">
        <v>1279425</v>
      </c>
      <c r="E11" s="46">
        <v>160022444</v>
      </c>
      <c r="F11" s="86">
        <v>14</v>
      </c>
      <c r="G11" s="47">
        <v>1294563</v>
      </c>
      <c r="H11" s="245">
        <v>40000</v>
      </c>
      <c r="I11" s="49">
        <v>1173000</v>
      </c>
      <c r="J11" s="50" t="s">
        <v>17</v>
      </c>
      <c r="O11" s="18"/>
    </row>
    <row r="12" spans="1:15" x14ac:dyDescent="0.25">
      <c r="A12" s="43">
        <v>42510</v>
      </c>
      <c r="B12" s="46">
        <v>160083803</v>
      </c>
      <c r="C12" s="88">
        <v>23</v>
      </c>
      <c r="D12" s="50">
        <v>2107613</v>
      </c>
      <c r="E12" s="46"/>
      <c r="F12" s="86"/>
      <c r="G12" s="47"/>
      <c r="H12" s="245">
        <v>35000</v>
      </c>
      <c r="I12" s="49">
        <v>2100000</v>
      </c>
      <c r="J12" s="50" t="s">
        <v>17</v>
      </c>
    </row>
    <row r="13" spans="1:15" x14ac:dyDescent="0.25">
      <c r="A13" s="43">
        <v>42520</v>
      </c>
      <c r="B13" s="46">
        <v>160085084</v>
      </c>
      <c r="C13" s="88">
        <v>22</v>
      </c>
      <c r="D13" s="50">
        <v>2407125</v>
      </c>
      <c r="E13" s="46"/>
      <c r="F13" s="86"/>
      <c r="G13" s="47"/>
      <c r="H13" s="245">
        <v>40000</v>
      </c>
      <c r="I13" s="49">
        <v>2490000</v>
      </c>
      <c r="J13" s="50" t="s">
        <v>17</v>
      </c>
    </row>
    <row r="14" spans="1:15" x14ac:dyDescent="0.25">
      <c r="A14" s="43">
        <v>42529</v>
      </c>
      <c r="B14" s="46">
        <v>160086594</v>
      </c>
      <c r="C14" s="88">
        <v>52</v>
      </c>
      <c r="D14" s="50">
        <v>5228388</v>
      </c>
      <c r="E14" s="46">
        <v>160023815</v>
      </c>
      <c r="F14" s="86">
        <v>13</v>
      </c>
      <c r="G14" s="50">
        <v>1393000</v>
      </c>
      <c r="H14" s="245">
        <v>40000</v>
      </c>
      <c r="I14" s="49">
        <v>3876000</v>
      </c>
      <c r="J14" s="50" t="s">
        <v>17</v>
      </c>
    </row>
    <row r="15" spans="1:15" x14ac:dyDescent="0.25">
      <c r="A15" s="43">
        <v>42541</v>
      </c>
      <c r="B15" s="46">
        <v>160088674</v>
      </c>
      <c r="C15" s="88">
        <v>37</v>
      </c>
      <c r="D15" s="50">
        <v>3473575</v>
      </c>
      <c r="E15" s="46">
        <v>160024369</v>
      </c>
      <c r="F15" s="86">
        <v>21</v>
      </c>
      <c r="G15" s="50">
        <v>2180150</v>
      </c>
      <c r="H15" s="245">
        <v>40000</v>
      </c>
      <c r="I15" s="49">
        <v>1500000</v>
      </c>
      <c r="J15" s="50" t="s">
        <v>17</v>
      </c>
    </row>
    <row r="16" spans="1:15" x14ac:dyDescent="0.25">
      <c r="A16" s="43">
        <v>42547</v>
      </c>
      <c r="B16" s="46">
        <v>160089922</v>
      </c>
      <c r="C16" s="88">
        <v>17</v>
      </c>
      <c r="D16" s="50">
        <v>1974438</v>
      </c>
      <c r="E16" s="46">
        <v>160024818</v>
      </c>
      <c r="F16" s="86">
        <v>12</v>
      </c>
      <c r="G16" s="50">
        <v>1108275</v>
      </c>
      <c r="H16" s="245">
        <v>40000</v>
      </c>
      <c r="I16" s="49">
        <v>500000</v>
      </c>
      <c r="J16" s="50" t="s">
        <v>17</v>
      </c>
    </row>
    <row r="17" spans="1:14" x14ac:dyDescent="0.25">
      <c r="A17" s="43">
        <v>42584</v>
      </c>
      <c r="B17" s="46">
        <v>160092629</v>
      </c>
      <c r="C17" s="88">
        <v>5</v>
      </c>
      <c r="D17" s="50">
        <v>304238</v>
      </c>
      <c r="E17" s="46"/>
      <c r="F17" s="86"/>
      <c r="G17" s="50"/>
      <c r="H17" s="245"/>
      <c r="I17" s="49">
        <v>239703</v>
      </c>
      <c r="J17" s="50" t="s">
        <v>66</v>
      </c>
    </row>
    <row r="18" spans="1:14" x14ac:dyDescent="0.25">
      <c r="A18" s="43">
        <v>42588</v>
      </c>
      <c r="B18" s="46">
        <v>160092981</v>
      </c>
      <c r="C18" s="88">
        <v>1</v>
      </c>
      <c r="D18" s="50">
        <v>51713</v>
      </c>
      <c r="E18" s="46"/>
      <c r="F18" s="86"/>
      <c r="G18" s="50"/>
      <c r="H18" s="245"/>
      <c r="I18" s="49"/>
      <c r="J18" s="50"/>
    </row>
    <row r="19" spans="1:14" x14ac:dyDescent="0.25">
      <c r="A19" s="43">
        <v>42592</v>
      </c>
      <c r="B19" s="46"/>
      <c r="C19" s="88"/>
      <c r="D19" s="50"/>
      <c r="E19" s="46">
        <v>160025389</v>
      </c>
      <c r="F19" s="86">
        <v>4</v>
      </c>
      <c r="G19" s="50">
        <v>419388</v>
      </c>
      <c r="H19" s="245"/>
      <c r="I19" s="49"/>
      <c r="J19" s="50"/>
    </row>
    <row r="20" spans="1:14" x14ac:dyDescent="0.25">
      <c r="A20" s="43">
        <v>42595</v>
      </c>
      <c r="B20" s="46">
        <v>160093770</v>
      </c>
      <c r="C20" s="88">
        <v>3</v>
      </c>
      <c r="D20" s="50">
        <v>280000</v>
      </c>
      <c r="E20" s="46"/>
      <c r="F20" s="86"/>
      <c r="G20" s="50"/>
      <c r="H20" s="245"/>
      <c r="I20" s="49">
        <v>216000</v>
      </c>
      <c r="J20" s="50" t="s">
        <v>17</v>
      </c>
    </row>
    <row r="21" spans="1:14" x14ac:dyDescent="0.25">
      <c r="A21" s="43">
        <v>42602</v>
      </c>
      <c r="B21" s="46">
        <v>160094440</v>
      </c>
      <c r="C21" s="88">
        <v>2</v>
      </c>
      <c r="D21" s="50">
        <v>152425</v>
      </c>
      <c r="E21" s="46"/>
      <c r="F21" s="86"/>
      <c r="G21" s="50"/>
      <c r="H21" s="245"/>
      <c r="I21" s="49"/>
      <c r="J21" s="50"/>
    </row>
    <row r="22" spans="1:14" x14ac:dyDescent="0.25">
      <c r="A22" s="43">
        <v>42608</v>
      </c>
      <c r="B22" s="46"/>
      <c r="C22" s="88"/>
      <c r="D22" s="50"/>
      <c r="E22" s="46">
        <v>160025747</v>
      </c>
      <c r="F22" s="86">
        <v>4</v>
      </c>
      <c r="G22" s="50">
        <v>424288</v>
      </c>
      <c r="H22" s="245"/>
      <c r="I22" s="49">
        <v>636000</v>
      </c>
      <c r="J22" s="50" t="s">
        <v>17</v>
      </c>
    </row>
    <row r="23" spans="1:14" x14ac:dyDescent="0.25">
      <c r="A23" s="43">
        <v>42611</v>
      </c>
      <c r="B23" s="46">
        <v>160095286</v>
      </c>
      <c r="C23" s="88">
        <v>5</v>
      </c>
      <c r="D23" s="50">
        <v>509163</v>
      </c>
      <c r="E23" s="46"/>
      <c r="F23" s="86"/>
      <c r="G23" s="50"/>
      <c r="H23" s="245"/>
      <c r="I23" s="49"/>
      <c r="J23" s="50"/>
    </row>
    <row r="24" spans="1:14" x14ac:dyDescent="0.25">
      <c r="A24" s="43">
        <v>42620</v>
      </c>
      <c r="B24" s="46"/>
      <c r="C24" s="88"/>
      <c r="D24" s="50"/>
      <c r="E24" s="46">
        <v>160026075</v>
      </c>
      <c r="F24" s="86">
        <v>2</v>
      </c>
      <c r="G24" s="50">
        <v>217000</v>
      </c>
      <c r="H24" s="245"/>
      <c r="I24" s="49"/>
      <c r="J24" s="50"/>
    </row>
    <row r="25" spans="1:14" x14ac:dyDescent="0.25">
      <c r="A25" s="43">
        <v>42627</v>
      </c>
      <c r="B25" s="46">
        <v>160096885</v>
      </c>
      <c r="C25" s="88">
        <v>3</v>
      </c>
      <c r="D25" s="50">
        <v>616088</v>
      </c>
      <c r="E25" s="46"/>
      <c r="F25" s="86"/>
      <c r="G25" s="50"/>
      <c r="H25" s="245"/>
      <c r="I25" s="49"/>
      <c r="J25" s="50"/>
    </row>
    <row r="26" spans="1:14" x14ac:dyDescent="0.25">
      <c r="A26" s="43">
        <v>42632</v>
      </c>
      <c r="B26" s="46">
        <v>160097400</v>
      </c>
      <c r="C26" s="88">
        <v>7</v>
      </c>
      <c r="D26" s="50">
        <v>589838</v>
      </c>
      <c r="E26" s="46"/>
      <c r="F26" s="86"/>
      <c r="G26" s="50"/>
      <c r="H26" s="245"/>
      <c r="I26" s="49"/>
      <c r="J26" s="50"/>
    </row>
    <row r="27" spans="1:14" x14ac:dyDescent="0.25">
      <c r="A27" s="43">
        <v>42649</v>
      </c>
      <c r="B27" s="46"/>
      <c r="C27" s="129"/>
      <c r="D27" s="50"/>
      <c r="E27" s="48">
        <v>160026782</v>
      </c>
      <c r="F27" s="46">
        <v>4</v>
      </c>
      <c r="G27" s="50">
        <v>654938</v>
      </c>
      <c r="H27" s="245"/>
      <c r="I27" s="49"/>
      <c r="J27" s="50"/>
    </row>
    <row r="28" spans="1:14" x14ac:dyDescent="0.25">
      <c r="A28" s="43">
        <v>42650</v>
      </c>
      <c r="B28" s="46">
        <v>160099323</v>
      </c>
      <c r="C28" s="129">
        <v>6</v>
      </c>
      <c r="D28" s="50">
        <v>519750</v>
      </c>
      <c r="E28" s="48"/>
      <c r="F28" s="46"/>
      <c r="G28" s="50"/>
      <c r="H28" s="245"/>
      <c r="I28" s="49">
        <v>454000</v>
      </c>
      <c r="J28" s="50" t="s">
        <v>17</v>
      </c>
    </row>
    <row r="29" spans="1:14" x14ac:dyDescent="0.25">
      <c r="A29" s="241">
        <v>42652</v>
      </c>
      <c r="B29" s="242">
        <v>160099601</v>
      </c>
      <c r="C29" s="129">
        <v>1</v>
      </c>
      <c r="D29" s="246">
        <v>92838</v>
      </c>
      <c r="E29" s="244"/>
      <c r="F29" s="242"/>
      <c r="G29" s="246"/>
      <c r="H29" s="245"/>
      <c r="I29" s="245"/>
      <c r="J29" s="246"/>
    </row>
    <row r="30" spans="1:14" x14ac:dyDescent="0.25">
      <c r="A30" s="241">
        <v>42661</v>
      </c>
      <c r="B30" s="242">
        <v>160100574</v>
      </c>
      <c r="C30" s="129">
        <v>3</v>
      </c>
      <c r="D30" s="246">
        <v>420263</v>
      </c>
      <c r="E30" s="244"/>
      <c r="F30" s="242"/>
      <c r="G30" s="246"/>
      <c r="H30" s="245"/>
      <c r="I30" s="245">
        <v>300000</v>
      </c>
      <c r="J30" s="246" t="s">
        <v>17</v>
      </c>
    </row>
    <row r="31" spans="1:14" s="233" customFormat="1" x14ac:dyDescent="0.25">
      <c r="A31" s="241">
        <v>42669</v>
      </c>
      <c r="B31" s="242"/>
      <c r="C31" s="129"/>
      <c r="D31" s="246"/>
      <c r="E31" s="244">
        <v>160027249</v>
      </c>
      <c r="F31" s="242">
        <v>5</v>
      </c>
      <c r="G31" s="246">
        <v>438900</v>
      </c>
      <c r="H31" s="245"/>
      <c r="I31" s="245"/>
      <c r="J31" s="246"/>
      <c r="K31" s="219"/>
      <c r="L31" s="219"/>
      <c r="M31" s="219"/>
      <c r="N31" s="219"/>
    </row>
    <row r="32" spans="1:14" x14ac:dyDescent="0.25">
      <c r="A32" s="241">
        <v>42672</v>
      </c>
      <c r="B32" s="242">
        <v>160101585</v>
      </c>
      <c r="C32" s="129">
        <v>3</v>
      </c>
      <c r="D32" s="246">
        <v>276325</v>
      </c>
      <c r="E32" s="244"/>
      <c r="F32" s="242"/>
      <c r="G32" s="246"/>
      <c r="H32" s="245"/>
      <c r="I32" s="245">
        <v>300000</v>
      </c>
      <c r="J32" s="246" t="s">
        <v>17</v>
      </c>
    </row>
    <row r="33" spans="1:14" s="233" customFormat="1" x14ac:dyDescent="0.25">
      <c r="A33" s="241">
        <v>42679</v>
      </c>
      <c r="B33" s="242">
        <v>160102333</v>
      </c>
      <c r="C33" s="129">
        <v>3</v>
      </c>
      <c r="D33" s="246">
        <v>297850</v>
      </c>
      <c r="E33" s="244"/>
      <c r="F33" s="242"/>
      <c r="G33" s="246"/>
      <c r="H33" s="245"/>
      <c r="I33" s="245"/>
      <c r="J33" s="246"/>
      <c r="K33" s="219"/>
      <c r="L33" s="219"/>
      <c r="M33" s="219"/>
      <c r="N33" s="219"/>
    </row>
    <row r="34" spans="1:14" s="233" customFormat="1" x14ac:dyDescent="0.25">
      <c r="A34" s="241">
        <v>42690</v>
      </c>
      <c r="B34" s="242"/>
      <c r="C34" s="129"/>
      <c r="D34" s="246"/>
      <c r="E34" s="244">
        <v>160027766</v>
      </c>
      <c r="F34" s="242">
        <v>2</v>
      </c>
      <c r="G34" s="246">
        <v>153563</v>
      </c>
      <c r="H34" s="245"/>
      <c r="I34" s="245"/>
      <c r="J34" s="246"/>
      <c r="K34" s="219"/>
      <c r="L34" s="219"/>
      <c r="M34" s="219"/>
      <c r="N34" s="219"/>
    </row>
    <row r="35" spans="1:14" s="233" customFormat="1" x14ac:dyDescent="0.25">
      <c r="A35" s="241">
        <v>42692</v>
      </c>
      <c r="B35" s="242">
        <v>160103728</v>
      </c>
      <c r="C35" s="129">
        <v>7</v>
      </c>
      <c r="D35" s="246">
        <v>620463</v>
      </c>
      <c r="E35" s="244"/>
      <c r="F35" s="242"/>
      <c r="G35" s="246"/>
      <c r="H35" s="245"/>
      <c r="I35" s="245">
        <v>730000</v>
      </c>
      <c r="J35" s="246" t="s">
        <v>17</v>
      </c>
      <c r="K35" s="219"/>
      <c r="L35" s="219"/>
      <c r="M35" s="219"/>
      <c r="N35" s="219"/>
    </row>
    <row r="36" spans="1:14" s="233" customFormat="1" x14ac:dyDescent="0.25">
      <c r="A36" s="241">
        <v>42703</v>
      </c>
      <c r="B36" s="242">
        <v>160104804</v>
      </c>
      <c r="C36" s="129">
        <v>2</v>
      </c>
      <c r="D36" s="246">
        <v>216475</v>
      </c>
      <c r="E36" s="244"/>
      <c r="F36" s="242"/>
      <c r="G36" s="246"/>
      <c r="H36" s="245"/>
      <c r="I36" s="245"/>
      <c r="J36" s="246"/>
      <c r="K36" s="219"/>
      <c r="L36" s="219"/>
      <c r="M36" s="219"/>
      <c r="N36" s="219"/>
    </row>
    <row r="37" spans="1:14" s="233" customFormat="1" x14ac:dyDescent="0.25">
      <c r="A37" s="241">
        <v>42713</v>
      </c>
      <c r="B37" s="242">
        <v>160105809</v>
      </c>
      <c r="C37" s="129">
        <v>5</v>
      </c>
      <c r="D37" s="246">
        <v>469350</v>
      </c>
      <c r="E37" s="244">
        <v>160028303</v>
      </c>
      <c r="F37" s="242">
        <v>2</v>
      </c>
      <c r="G37" s="246">
        <v>291375</v>
      </c>
      <c r="H37" s="245"/>
      <c r="I37" s="245"/>
      <c r="J37" s="246"/>
      <c r="K37" s="219"/>
      <c r="L37" s="219"/>
      <c r="M37" s="219"/>
      <c r="N37" s="219"/>
    </row>
    <row r="38" spans="1:14" s="233" customFormat="1" x14ac:dyDescent="0.25">
      <c r="A38" s="241">
        <v>42730</v>
      </c>
      <c r="B38" s="242"/>
      <c r="C38" s="129"/>
      <c r="D38" s="246"/>
      <c r="E38" s="244">
        <v>160028674</v>
      </c>
      <c r="F38" s="242">
        <v>2</v>
      </c>
      <c r="G38" s="246">
        <v>200725</v>
      </c>
      <c r="H38" s="245"/>
      <c r="I38" s="245"/>
      <c r="J38" s="246"/>
      <c r="K38" s="219"/>
      <c r="L38" s="219"/>
      <c r="M38" s="219"/>
      <c r="N38" s="219"/>
    </row>
    <row r="39" spans="1:14" s="233" customFormat="1" x14ac:dyDescent="0.25">
      <c r="A39" s="241">
        <v>42733</v>
      </c>
      <c r="B39" s="242">
        <v>160107706</v>
      </c>
      <c r="C39" s="129">
        <v>4</v>
      </c>
      <c r="D39" s="246">
        <v>377825</v>
      </c>
      <c r="E39" s="244"/>
      <c r="F39" s="242"/>
      <c r="G39" s="246"/>
      <c r="H39" s="245"/>
      <c r="I39" s="245">
        <v>358000</v>
      </c>
      <c r="J39" s="246" t="s">
        <v>17</v>
      </c>
      <c r="K39" s="219"/>
      <c r="L39" s="219"/>
      <c r="M39" s="219"/>
      <c r="N39" s="219"/>
    </row>
    <row r="40" spans="1:14" s="233" customFormat="1" x14ac:dyDescent="0.25">
      <c r="A40" s="241">
        <v>42743</v>
      </c>
      <c r="B40" s="242">
        <v>170108446</v>
      </c>
      <c r="C40" s="129">
        <v>5</v>
      </c>
      <c r="D40" s="246">
        <v>533838</v>
      </c>
      <c r="E40" s="244">
        <v>170029001</v>
      </c>
      <c r="F40" s="242">
        <v>2</v>
      </c>
      <c r="G40" s="246">
        <v>210350</v>
      </c>
      <c r="H40" s="245"/>
      <c r="I40" s="245"/>
      <c r="J40" s="246"/>
      <c r="K40" s="219"/>
      <c r="L40" s="219"/>
      <c r="M40" s="219"/>
      <c r="N40" s="219"/>
    </row>
    <row r="41" spans="1:14" s="233" customFormat="1" x14ac:dyDescent="0.25">
      <c r="A41" s="241">
        <v>42754</v>
      </c>
      <c r="B41" s="242">
        <v>170109261</v>
      </c>
      <c r="C41" s="129">
        <v>2</v>
      </c>
      <c r="D41" s="246">
        <v>210613</v>
      </c>
      <c r="E41" s="244"/>
      <c r="F41" s="242"/>
      <c r="G41" s="246"/>
      <c r="H41" s="245"/>
      <c r="I41" s="245"/>
      <c r="J41" s="246"/>
      <c r="K41" s="219"/>
      <c r="L41" s="219"/>
      <c r="M41" s="219"/>
      <c r="N41" s="219"/>
    </row>
    <row r="42" spans="1:14" s="233" customFormat="1" x14ac:dyDescent="0.25">
      <c r="A42" s="241">
        <v>42760</v>
      </c>
      <c r="B42" s="242"/>
      <c r="C42" s="129"/>
      <c r="D42" s="246"/>
      <c r="E42" s="244"/>
      <c r="F42" s="242"/>
      <c r="G42" s="246"/>
      <c r="H42" s="245">
        <v>40000</v>
      </c>
      <c r="I42" s="245"/>
      <c r="J42" s="246"/>
      <c r="K42" s="219"/>
      <c r="L42" s="219"/>
      <c r="M42" s="219"/>
      <c r="N42" s="219"/>
    </row>
    <row r="43" spans="1:14" s="233" customFormat="1" x14ac:dyDescent="0.25">
      <c r="A43" s="241">
        <v>42761</v>
      </c>
      <c r="B43" s="242"/>
      <c r="C43" s="129"/>
      <c r="D43" s="246"/>
      <c r="E43" s="244">
        <v>170029207</v>
      </c>
      <c r="F43" s="242">
        <v>4</v>
      </c>
      <c r="G43" s="246">
        <v>444150</v>
      </c>
      <c r="H43" s="245"/>
      <c r="I43" s="245"/>
      <c r="J43" s="246"/>
      <c r="K43" s="219"/>
      <c r="L43" s="219"/>
      <c r="M43" s="219"/>
      <c r="N43" s="219"/>
    </row>
    <row r="44" spans="1:14" s="233" customFormat="1" x14ac:dyDescent="0.25">
      <c r="A44" s="98">
        <v>42763</v>
      </c>
      <c r="B44" s="99">
        <v>170110191</v>
      </c>
      <c r="C44" s="253">
        <v>3</v>
      </c>
      <c r="D44" s="34">
        <v>369425</v>
      </c>
      <c r="E44" s="101"/>
      <c r="F44" s="99"/>
      <c r="G44" s="34"/>
      <c r="H44" s="102"/>
      <c r="I44" s="102">
        <v>400000</v>
      </c>
      <c r="J44" s="34" t="s">
        <v>17</v>
      </c>
      <c r="K44" s="219"/>
      <c r="L44" s="219"/>
      <c r="M44" s="219"/>
      <c r="N44" s="219"/>
    </row>
    <row r="45" spans="1:14" s="233" customFormat="1" x14ac:dyDescent="0.25">
      <c r="A45" s="98">
        <v>42743</v>
      </c>
      <c r="B45" s="99">
        <v>170111641</v>
      </c>
      <c r="C45" s="253">
        <v>1</v>
      </c>
      <c r="D45" s="34">
        <v>98613</v>
      </c>
      <c r="E45" s="101"/>
      <c r="F45" s="99"/>
      <c r="G45" s="34"/>
      <c r="H45" s="102"/>
      <c r="I45" s="102"/>
      <c r="J45" s="34"/>
      <c r="K45" s="219"/>
      <c r="L45" s="219"/>
      <c r="M45" s="219"/>
      <c r="N45" s="219"/>
    </row>
    <row r="46" spans="1:14" s="233" customFormat="1" x14ac:dyDescent="0.25">
      <c r="A46" s="98">
        <v>42785</v>
      </c>
      <c r="B46" s="99">
        <v>170113126</v>
      </c>
      <c r="C46" s="253">
        <v>7</v>
      </c>
      <c r="D46" s="34">
        <v>815938</v>
      </c>
      <c r="E46" s="101">
        <v>170029963</v>
      </c>
      <c r="F46" s="99">
        <v>2</v>
      </c>
      <c r="G46" s="34">
        <v>229425</v>
      </c>
      <c r="H46" s="102">
        <v>40000</v>
      </c>
      <c r="I46" s="102">
        <v>586000</v>
      </c>
      <c r="J46" s="34" t="s">
        <v>17</v>
      </c>
      <c r="K46" s="219"/>
      <c r="L46" s="219"/>
      <c r="M46" s="219"/>
      <c r="N46" s="219"/>
    </row>
    <row r="47" spans="1:14" s="233" customFormat="1" x14ac:dyDescent="0.25">
      <c r="A47" s="98">
        <v>42793</v>
      </c>
      <c r="B47" s="99">
        <v>170114053</v>
      </c>
      <c r="C47" s="253">
        <v>20</v>
      </c>
      <c r="D47" s="34">
        <v>2286900</v>
      </c>
      <c r="E47" s="101"/>
      <c r="F47" s="99"/>
      <c r="G47" s="34"/>
      <c r="H47" s="102"/>
      <c r="I47" s="102">
        <v>2292000</v>
      </c>
      <c r="J47" s="34" t="s">
        <v>17</v>
      </c>
      <c r="K47" s="219"/>
      <c r="L47" s="219"/>
      <c r="M47" s="219"/>
      <c r="N47" s="219"/>
    </row>
    <row r="48" spans="1:14" s="233" customFormat="1" x14ac:dyDescent="0.25">
      <c r="A48" s="98">
        <v>42801</v>
      </c>
      <c r="B48" s="99">
        <v>170115290</v>
      </c>
      <c r="C48" s="253">
        <v>26</v>
      </c>
      <c r="D48" s="34">
        <v>2627013</v>
      </c>
      <c r="E48" s="101"/>
      <c r="F48" s="99"/>
      <c r="G48" s="34"/>
      <c r="H48" s="102"/>
      <c r="I48" s="102">
        <v>2800000</v>
      </c>
      <c r="J48" s="34" t="s">
        <v>17</v>
      </c>
      <c r="K48" s="219"/>
      <c r="L48" s="219"/>
      <c r="M48" s="219"/>
      <c r="N48" s="219"/>
    </row>
    <row r="49" spans="1:14" s="233" customFormat="1" x14ac:dyDescent="0.25">
      <c r="A49" s="98"/>
      <c r="B49" s="99"/>
      <c r="C49" s="253"/>
      <c r="D49" s="34"/>
      <c r="E49" s="101"/>
      <c r="F49" s="99"/>
      <c r="G49" s="34"/>
      <c r="H49" s="102"/>
      <c r="I49" s="102">
        <v>60842</v>
      </c>
      <c r="J49" s="34" t="s">
        <v>161</v>
      </c>
      <c r="K49" s="219"/>
      <c r="L49" s="219"/>
      <c r="M49" s="219"/>
      <c r="N49" s="219"/>
    </row>
    <row r="50" spans="1:14" x14ac:dyDescent="0.25">
      <c r="A50" s="4"/>
      <c r="B50" s="3"/>
      <c r="C50" s="26"/>
      <c r="D50" s="6"/>
      <c r="E50" s="7"/>
      <c r="F50" s="3"/>
      <c r="G50" s="6"/>
      <c r="H50" s="239"/>
      <c r="I50" s="39"/>
      <c r="J50" s="6"/>
    </row>
    <row r="51" spans="1:14" x14ac:dyDescent="0.25">
      <c r="A51" s="4"/>
      <c r="B51" s="8" t="s">
        <v>11</v>
      </c>
      <c r="C51" s="27">
        <f>SUM(C8:C50)</f>
        <v>343</v>
      </c>
      <c r="D51" s="9"/>
      <c r="E51" s="8" t="s">
        <v>11</v>
      </c>
      <c r="F51" s="8">
        <f>SUM(F8:F50)</f>
        <v>93</v>
      </c>
      <c r="G51" s="5"/>
      <c r="H51" s="240"/>
      <c r="I51" s="40"/>
      <c r="J51" s="5"/>
    </row>
    <row r="52" spans="1:14" x14ac:dyDescent="0.25">
      <c r="A52" s="4"/>
      <c r="B52" s="8"/>
      <c r="C52" s="27"/>
      <c r="D52" s="9"/>
      <c r="E52" s="8"/>
      <c r="F52" s="8"/>
      <c r="G52" s="32"/>
      <c r="H52" s="52"/>
      <c r="I52" s="40"/>
      <c r="J52" s="5"/>
    </row>
    <row r="53" spans="1:14" x14ac:dyDescent="0.25">
      <c r="A53" s="10"/>
      <c r="B53" s="11"/>
      <c r="C53" s="26"/>
      <c r="D53" s="6"/>
      <c r="E53" s="8"/>
      <c r="F53" s="3"/>
      <c r="G53" s="411" t="s">
        <v>12</v>
      </c>
      <c r="H53" s="411"/>
      <c r="I53" s="39"/>
      <c r="J53" s="13">
        <f>SUM(D8:D50)</f>
        <v>34806635</v>
      </c>
    </row>
    <row r="54" spans="1:14" x14ac:dyDescent="0.25">
      <c r="A54" s="4"/>
      <c r="B54" s="3"/>
      <c r="C54" s="26"/>
      <c r="D54" s="6"/>
      <c r="E54" s="7"/>
      <c r="F54" s="3"/>
      <c r="G54" s="411" t="s">
        <v>13</v>
      </c>
      <c r="H54" s="411"/>
      <c r="I54" s="39"/>
      <c r="J54" s="13">
        <f>SUM(G8:G50)</f>
        <v>9660090</v>
      </c>
    </row>
    <row r="55" spans="1:14" x14ac:dyDescent="0.25">
      <c r="A55" s="14"/>
      <c r="B55" s="7"/>
      <c r="C55" s="26"/>
      <c r="D55" s="6"/>
      <c r="E55" s="7"/>
      <c r="F55" s="3"/>
      <c r="G55" s="411" t="s">
        <v>14</v>
      </c>
      <c r="H55" s="411"/>
      <c r="I55" s="41"/>
      <c r="J55" s="15">
        <f>J53-J54</f>
        <v>25146545</v>
      </c>
    </row>
    <row r="56" spans="1:14" x14ac:dyDescent="0.25">
      <c r="A56" s="4"/>
      <c r="B56" s="16"/>
      <c r="C56" s="26"/>
      <c r="D56" s="17"/>
      <c r="E56" s="7"/>
      <c r="F56" s="3"/>
      <c r="G56" s="411" t="s">
        <v>15</v>
      </c>
      <c r="H56" s="411"/>
      <c r="I56" s="39"/>
      <c r="J56" s="13">
        <f>SUM(H8:H51)</f>
        <v>415000</v>
      </c>
    </row>
    <row r="57" spans="1:14" x14ac:dyDescent="0.25">
      <c r="A57" s="4"/>
      <c r="B57" s="16"/>
      <c r="C57" s="26"/>
      <c r="D57" s="17"/>
      <c r="E57" s="7"/>
      <c r="F57" s="3"/>
      <c r="G57" s="411" t="s">
        <v>16</v>
      </c>
      <c r="H57" s="411"/>
      <c r="I57" s="39"/>
      <c r="J57" s="13">
        <f>J55+J56</f>
        <v>25561545</v>
      </c>
    </row>
    <row r="58" spans="1:14" x14ac:dyDescent="0.25">
      <c r="A58" s="4"/>
      <c r="B58" s="16"/>
      <c r="C58" s="26"/>
      <c r="D58" s="17"/>
      <c r="E58" s="7"/>
      <c r="F58" s="3"/>
      <c r="G58" s="411" t="s">
        <v>5</v>
      </c>
      <c r="H58" s="411"/>
      <c r="I58" s="39"/>
      <c r="J58" s="13">
        <f>SUM(I8:I51)</f>
        <v>25561545</v>
      </c>
    </row>
    <row r="59" spans="1:14" x14ac:dyDescent="0.25">
      <c r="A59" s="4"/>
      <c r="B59" s="16"/>
      <c r="C59" s="26"/>
      <c r="D59" s="17"/>
      <c r="E59" s="7"/>
      <c r="F59" s="3"/>
      <c r="G59" s="411" t="s">
        <v>32</v>
      </c>
      <c r="H59" s="411"/>
      <c r="I59" s="40" t="str">
        <f>IF(J59&gt;0,"SALDO",IF(J59&lt;0,"PIUTANG",IF(J59=0,"LUNAS")))</f>
        <v>LUNAS</v>
      </c>
      <c r="J59" s="13">
        <f>J58-J57</f>
        <v>0</v>
      </c>
    </row>
  </sheetData>
  <mergeCells count="15">
    <mergeCell ref="G59:H59"/>
    <mergeCell ref="G53:H53"/>
    <mergeCell ref="G54:H54"/>
    <mergeCell ref="G55:H55"/>
    <mergeCell ref="G56:H56"/>
    <mergeCell ref="G57:H57"/>
    <mergeCell ref="G58:H58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4"/>
  <dimension ref="A1:M41"/>
  <sheetViews>
    <sheetView workbookViewId="0">
      <pane ySplit="7" topLeftCell="A8" activePane="bottomLeft" state="frozen"/>
      <selection pane="bottomLeft" activeCell="K13" sqref="K13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bestFit="1" customWidth="1"/>
  </cols>
  <sheetData>
    <row r="1" spans="1:10" x14ac:dyDescent="0.25">
      <c r="A1" s="20" t="s">
        <v>0</v>
      </c>
      <c r="B1" s="20"/>
      <c r="C1" s="78" t="s">
        <v>93</v>
      </c>
      <c r="D1" s="20"/>
      <c r="E1" s="20"/>
      <c r="F1" s="405" t="s">
        <v>22</v>
      </c>
      <c r="G1" s="405"/>
      <c r="H1" s="405"/>
      <c r="I1" s="38"/>
      <c r="J1" s="20"/>
    </row>
    <row r="2" spans="1:10" x14ac:dyDescent="0.25">
      <c r="A2" s="20" t="s">
        <v>1</v>
      </c>
      <c r="B2" s="20"/>
      <c r="C2" s="78" t="s">
        <v>19</v>
      </c>
      <c r="D2" s="20"/>
      <c r="E2" s="20"/>
      <c r="F2" s="405" t="s">
        <v>21</v>
      </c>
      <c r="G2" s="405"/>
      <c r="H2" s="405"/>
      <c r="I2" s="38">
        <f>J41*-1</f>
        <v>514</v>
      </c>
      <c r="J2" s="20"/>
    </row>
    <row r="3" spans="1:10" s="233" customFormat="1" x14ac:dyDescent="0.25">
      <c r="A3" s="218" t="s">
        <v>115</v>
      </c>
      <c r="B3" s="218"/>
      <c r="C3" s="221" t="s">
        <v>134</v>
      </c>
      <c r="D3" s="218"/>
      <c r="E3" s="218"/>
      <c r="F3" s="265"/>
      <c r="G3" s="265"/>
      <c r="H3" s="265"/>
      <c r="I3" s="220"/>
      <c r="J3" s="218"/>
    </row>
    <row r="5" spans="1:10" ht="19.5" x14ac:dyDescent="0.25">
      <c r="A5" s="439"/>
      <c r="B5" s="439"/>
      <c r="C5" s="439"/>
      <c r="D5" s="439"/>
      <c r="E5" s="439"/>
      <c r="F5" s="439"/>
      <c r="G5" s="439"/>
      <c r="H5" s="439"/>
      <c r="I5" s="439"/>
      <c r="J5" s="440"/>
    </row>
    <row r="6" spans="1:10" x14ac:dyDescent="0.25">
      <c r="A6" s="441" t="s">
        <v>2</v>
      </c>
      <c r="B6" s="443" t="s">
        <v>3</v>
      </c>
      <c r="C6" s="444"/>
      <c r="D6" s="444"/>
      <c r="E6" s="444"/>
      <c r="F6" s="444"/>
      <c r="G6" s="445"/>
      <c r="H6" s="416" t="s">
        <v>4</v>
      </c>
      <c r="I6" s="448" t="s">
        <v>5</v>
      </c>
      <c r="J6" s="420" t="s">
        <v>6</v>
      </c>
    </row>
    <row r="7" spans="1:10" x14ac:dyDescent="0.25">
      <c r="A7" s="442"/>
      <c r="B7" s="202" t="s">
        <v>7</v>
      </c>
      <c r="C7" s="204" t="s">
        <v>8</v>
      </c>
      <c r="D7" s="203" t="s">
        <v>9</v>
      </c>
      <c r="E7" s="202" t="s">
        <v>10</v>
      </c>
      <c r="F7" s="204" t="s">
        <v>8</v>
      </c>
      <c r="G7" s="203" t="s">
        <v>9</v>
      </c>
      <c r="H7" s="417"/>
      <c r="I7" s="449"/>
      <c r="J7" s="421"/>
    </row>
    <row r="8" spans="1:10" x14ac:dyDescent="0.25">
      <c r="A8" s="241">
        <v>42637</v>
      </c>
      <c r="B8" s="89">
        <v>160097887</v>
      </c>
      <c r="C8" s="91">
        <v>3</v>
      </c>
      <c r="D8" s="90">
        <v>339850</v>
      </c>
      <c r="E8" s="242"/>
      <c r="F8" s="247"/>
      <c r="G8" s="243"/>
      <c r="H8" s="246"/>
      <c r="I8" s="245"/>
      <c r="J8" s="246"/>
    </row>
    <row r="9" spans="1:10" x14ac:dyDescent="0.25">
      <c r="A9" s="241">
        <v>42640</v>
      </c>
      <c r="B9" s="89">
        <v>160098136</v>
      </c>
      <c r="C9" s="91">
        <v>2</v>
      </c>
      <c r="D9" s="90">
        <v>251388</v>
      </c>
      <c r="E9" s="242"/>
      <c r="F9" s="245"/>
      <c r="G9" s="246"/>
      <c r="H9" s="246">
        <v>30000</v>
      </c>
      <c r="I9" s="245"/>
      <c r="J9" s="246"/>
    </row>
    <row r="10" spans="1:10" x14ac:dyDescent="0.25">
      <c r="A10" s="241">
        <v>42643</v>
      </c>
      <c r="B10" s="89">
        <v>160098562</v>
      </c>
      <c r="C10" s="91">
        <v>6</v>
      </c>
      <c r="D10" s="90">
        <v>465675</v>
      </c>
      <c r="E10" s="242"/>
      <c r="F10" s="245"/>
      <c r="G10" s="246"/>
      <c r="H10" s="246">
        <v>88000</v>
      </c>
      <c r="I10" s="245"/>
      <c r="J10" s="246"/>
    </row>
    <row r="11" spans="1:10" x14ac:dyDescent="0.25">
      <c r="A11" s="241">
        <v>42663</v>
      </c>
      <c r="B11" s="242">
        <v>160100766</v>
      </c>
      <c r="C11" s="248">
        <v>4</v>
      </c>
      <c r="D11" s="246">
        <v>314738</v>
      </c>
      <c r="E11" s="242"/>
      <c r="F11" s="247"/>
      <c r="G11" s="243"/>
      <c r="H11" s="246">
        <v>36000</v>
      </c>
      <c r="I11" s="245"/>
      <c r="J11" s="246"/>
    </row>
    <row r="12" spans="1:10" x14ac:dyDescent="0.25">
      <c r="A12" s="241">
        <v>42663</v>
      </c>
      <c r="B12" s="242">
        <v>160100774</v>
      </c>
      <c r="C12" s="248">
        <v>5</v>
      </c>
      <c r="D12" s="246">
        <v>448525</v>
      </c>
      <c r="E12" s="242"/>
      <c r="F12" s="248"/>
      <c r="G12" s="243"/>
      <c r="H12" s="246">
        <v>54000</v>
      </c>
      <c r="I12" s="245"/>
      <c r="J12" s="246"/>
    </row>
    <row r="13" spans="1:10" x14ac:dyDescent="0.25">
      <c r="A13" s="241">
        <v>42682</v>
      </c>
      <c r="B13" s="242"/>
      <c r="C13" s="248"/>
      <c r="D13" s="246"/>
      <c r="E13" s="242"/>
      <c r="F13" s="248"/>
      <c r="G13" s="243"/>
      <c r="H13" s="246"/>
      <c r="I13" s="245">
        <v>2300000</v>
      </c>
      <c r="J13" s="246" t="s">
        <v>17</v>
      </c>
    </row>
    <row r="14" spans="1:10" x14ac:dyDescent="0.25">
      <c r="A14" s="241">
        <v>42684</v>
      </c>
      <c r="B14" s="242">
        <v>160102916</v>
      </c>
      <c r="C14" s="248">
        <v>4</v>
      </c>
      <c r="D14" s="246">
        <v>388325</v>
      </c>
      <c r="E14" s="242"/>
      <c r="F14" s="248"/>
      <c r="G14" s="246"/>
      <c r="H14" s="34">
        <v>22000</v>
      </c>
      <c r="I14" s="102"/>
      <c r="J14" s="34"/>
    </row>
    <row r="15" spans="1:10" x14ac:dyDescent="0.25">
      <c r="A15" s="241">
        <v>42685</v>
      </c>
      <c r="B15" s="242">
        <v>160102986</v>
      </c>
      <c r="C15" s="248">
        <v>2</v>
      </c>
      <c r="D15" s="246">
        <v>170013</v>
      </c>
      <c r="E15" s="242"/>
      <c r="F15" s="248"/>
      <c r="G15" s="246"/>
      <c r="H15" s="6">
        <v>22000</v>
      </c>
      <c r="I15" s="39"/>
      <c r="J15" s="6"/>
    </row>
    <row r="16" spans="1:10" x14ac:dyDescent="0.25">
      <c r="A16" s="4"/>
      <c r="B16" s="3"/>
      <c r="C16" s="175"/>
      <c r="D16" s="6"/>
      <c r="E16" s="3"/>
      <c r="F16" s="175"/>
      <c r="G16" s="6"/>
      <c r="H16" s="6"/>
      <c r="I16" s="102">
        <v>330000</v>
      </c>
      <c r="J16" s="34" t="s">
        <v>17</v>
      </c>
    </row>
    <row r="17" spans="1:13" x14ac:dyDescent="0.25">
      <c r="A17" s="4"/>
      <c r="B17" s="3"/>
      <c r="C17" s="175"/>
      <c r="D17" s="6"/>
      <c r="E17" s="3"/>
      <c r="F17" s="175"/>
      <c r="G17" s="6"/>
      <c r="H17" s="6"/>
      <c r="I17" s="39"/>
      <c r="J17" s="6"/>
    </row>
    <row r="18" spans="1:13" x14ac:dyDescent="0.25">
      <c r="A18" s="4"/>
      <c r="B18" s="3"/>
      <c r="C18" s="175"/>
      <c r="D18" s="6"/>
      <c r="E18" s="3"/>
      <c r="F18" s="175"/>
      <c r="G18" s="6"/>
      <c r="H18" s="6"/>
      <c r="I18" s="39"/>
      <c r="J18" s="6"/>
    </row>
    <row r="19" spans="1:13" x14ac:dyDescent="0.25">
      <c r="A19" s="4"/>
      <c r="B19" s="3"/>
      <c r="C19" s="175"/>
      <c r="D19" s="6"/>
      <c r="E19" s="3"/>
      <c r="F19" s="175"/>
      <c r="G19" s="6"/>
      <c r="H19" s="6"/>
      <c r="I19" s="39"/>
      <c r="J19" s="6"/>
    </row>
    <row r="20" spans="1:13" x14ac:dyDescent="0.25">
      <c r="A20" s="4"/>
      <c r="B20" s="3"/>
      <c r="C20" s="175"/>
      <c r="D20" s="6"/>
      <c r="E20" s="3"/>
      <c r="F20" s="175"/>
      <c r="G20" s="6"/>
      <c r="H20" s="6"/>
      <c r="I20" s="39"/>
      <c r="J20" s="6"/>
    </row>
    <row r="21" spans="1:13" x14ac:dyDescent="0.25">
      <c r="A21" s="4"/>
      <c r="B21" s="3"/>
      <c r="C21" s="175"/>
      <c r="D21" s="6"/>
      <c r="E21" s="3"/>
      <c r="F21" s="175"/>
      <c r="G21" s="6"/>
      <c r="H21" s="6"/>
      <c r="I21" s="39"/>
      <c r="J21" s="6"/>
    </row>
    <row r="22" spans="1:13" x14ac:dyDescent="0.25">
      <c r="A22" s="4"/>
      <c r="B22" s="3"/>
      <c r="C22" s="175"/>
      <c r="D22" s="6"/>
      <c r="E22" s="3"/>
      <c r="F22" s="175"/>
      <c r="G22" s="6"/>
      <c r="H22" s="6"/>
      <c r="I22" s="39"/>
      <c r="J22" s="6"/>
    </row>
    <row r="23" spans="1:13" x14ac:dyDescent="0.25">
      <c r="A23" s="4"/>
      <c r="B23" s="3"/>
      <c r="C23" s="175"/>
      <c r="D23" s="6"/>
      <c r="E23" s="3"/>
      <c r="F23" s="175"/>
      <c r="G23" s="6"/>
      <c r="H23" s="6"/>
      <c r="I23" s="39"/>
      <c r="J23" s="6"/>
    </row>
    <row r="24" spans="1:13" x14ac:dyDescent="0.25">
      <c r="A24" s="4"/>
      <c r="B24" s="3"/>
      <c r="C24" s="175"/>
      <c r="D24" s="6"/>
      <c r="E24" s="3"/>
      <c r="F24" s="175"/>
      <c r="G24" s="6"/>
      <c r="H24" s="6"/>
      <c r="I24" s="39"/>
      <c r="J24" s="6"/>
    </row>
    <row r="25" spans="1:13" x14ac:dyDescent="0.25">
      <c r="A25" s="4"/>
      <c r="B25" s="3"/>
      <c r="C25" s="175"/>
      <c r="D25" s="6"/>
      <c r="E25" s="3"/>
      <c r="F25" s="175"/>
      <c r="G25" s="6"/>
      <c r="H25" s="6"/>
      <c r="I25" s="39"/>
      <c r="J25" s="6"/>
    </row>
    <row r="26" spans="1:13" x14ac:dyDescent="0.25">
      <c r="A26" s="4"/>
      <c r="B26" s="3"/>
      <c r="C26" s="175"/>
      <c r="D26" s="6"/>
      <c r="E26" s="3"/>
      <c r="F26" s="175"/>
      <c r="G26" s="6"/>
      <c r="H26" s="6"/>
      <c r="I26" s="39"/>
      <c r="J26" s="6"/>
    </row>
    <row r="27" spans="1:13" x14ac:dyDescent="0.25">
      <c r="A27" s="4"/>
      <c r="B27" s="3"/>
      <c r="C27" s="40"/>
      <c r="D27" s="6"/>
      <c r="E27" s="7"/>
      <c r="F27" s="40"/>
      <c r="G27" s="6"/>
      <c r="H27" s="7"/>
      <c r="I27" s="39"/>
      <c r="J27" s="6"/>
    </row>
    <row r="28" spans="1:13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3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  <c r="L31" s="18"/>
    </row>
    <row r="32" spans="1:13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26</v>
      </c>
      <c r="D33" s="9"/>
      <c r="E33" s="8" t="s">
        <v>11</v>
      </c>
      <c r="F33" s="77">
        <f>SUM(F8:F32)</f>
        <v>0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411" t="s">
        <v>12</v>
      </c>
      <c r="H35" s="411"/>
      <c r="I35" s="39"/>
      <c r="J35" s="13">
        <f>SUM(D8:D29)</f>
        <v>2378514</v>
      </c>
    </row>
    <row r="36" spans="1:10" x14ac:dyDescent="0.25">
      <c r="A36" s="4"/>
      <c r="B36" s="3"/>
      <c r="C36" s="40"/>
      <c r="D36" s="6"/>
      <c r="E36" s="7"/>
      <c r="F36" s="40"/>
      <c r="G36" s="411" t="s">
        <v>13</v>
      </c>
      <c r="H36" s="411"/>
      <c r="I36" s="39"/>
      <c r="J36" s="13">
        <f>SUM(G8:G32)</f>
        <v>0</v>
      </c>
    </row>
    <row r="37" spans="1:10" x14ac:dyDescent="0.25">
      <c r="A37" s="14"/>
      <c r="B37" s="7"/>
      <c r="C37" s="40"/>
      <c r="D37" s="6"/>
      <c r="E37" s="7"/>
      <c r="F37" s="40"/>
      <c r="G37" s="411" t="s">
        <v>14</v>
      </c>
      <c r="H37" s="411"/>
      <c r="I37" s="41"/>
      <c r="J37" s="15">
        <f>J35-J36</f>
        <v>2378514</v>
      </c>
    </row>
    <row r="38" spans="1:10" x14ac:dyDescent="0.25">
      <c r="A38" s="4"/>
      <c r="B38" s="16"/>
      <c r="C38" s="40"/>
      <c r="D38" s="17"/>
      <c r="E38" s="7"/>
      <c r="F38" s="40"/>
      <c r="G38" s="411" t="s">
        <v>15</v>
      </c>
      <c r="H38" s="411"/>
      <c r="I38" s="39"/>
      <c r="J38" s="13">
        <f>SUM(H8:H33)</f>
        <v>252000</v>
      </c>
    </row>
    <row r="39" spans="1:10" x14ac:dyDescent="0.25">
      <c r="A39" s="4"/>
      <c r="B39" s="16"/>
      <c r="C39" s="40"/>
      <c r="D39" s="17"/>
      <c r="E39" s="7"/>
      <c r="F39" s="40"/>
      <c r="G39" s="411" t="s">
        <v>16</v>
      </c>
      <c r="H39" s="411"/>
      <c r="I39" s="39"/>
      <c r="J39" s="13">
        <f>J37+J38</f>
        <v>2630514</v>
      </c>
    </row>
    <row r="40" spans="1:10" x14ac:dyDescent="0.25">
      <c r="A40" s="4"/>
      <c r="B40" s="16"/>
      <c r="C40" s="40"/>
      <c r="D40" s="17"/>
      <c r="E40" s="7"/>
      <c r="F40" s="40"/>
      <c r="G40" s="411" t="s">
        <v>5</v>
      </c>
      <c r="H40" s="411"/>
      <c r="I40" s="39"/>
      <c r="J40" s="13">
        <f>SUM(I8:I33)</f>
        <v>2630000</v>
      </c>
    </row>
    <row r="41" spans="1:10" x14ac:dyDescent="0.25">
      <c r="A41" s="4"/>
      <c r="B41" s="16"/>
      <c r="C41" s="40"/>
      <c r="D41" s="17"/>
      <c r="E41" s="7"/>
      <c r="F41" s="40"/>
      <c r="G41" s="411" t="s">
        <v>32</v>
      </c>
      <c r="H41" s="411"/>
      <c r="I41" s="40" t="str">
        <f>IF(J41&gt;0,"SALDO",IF(J41&lt;0,"PIUTANG",IF(J41=0,"LUNAS")))</f>
        <v>PIUTANG</v>
      </c>
      <c r="J41" s="13">
        <f>J40-J39</f>
        <v>-514</v>
      </c>
    </row>
  </sheetData>
  <mergeCells count="15">
    <mergeCell ref="G41:H41"/>
    <mergeCell ref="G35:H35"/>
    <mergeCell ref="G36:H36"/>
    <mergeCell ref="G37:H37"/>
    <mergeCell ref="G38:H38"/>
    <mergeCell ref="G39:H39"/>
    <mergeCell ref="G40:H40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legacy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4"/>
  <dimension ref="A1:M41"/>
  <sheetViews>
    <sheetView workbookViewId="0">
      <pane ySplit="7" topLeftCell="A11" activePane="bottomLeft" state="frozen"/>
      <selection pane="bottomLeft" activeCell="J15" sqref="J15:J18"/>
    </sheetView>
  </sheetViews>
  <sheetFormatPr defaultRowHeight="15" x14ac:dyDescent="0.25"/>
  <cols>
    <col min="1" max="1" width="8.7109375" style="233" bestFit="1" customWidth="1"/>
    <col min="2" max="2" width="11.85546875" style="233" bestFit="1" customWidth="1"/>
    <col min="3" max="3" width="5.7109375" style="222" customWidth="1"/>
    <col min="4" max="4" width="11.28515625" style="233" customWidth="1"/>
    <col min="5" max="5" width="10.28515625" style="233" customWidth="1"/>
    <col min="6" max="6" width="4.5703125" style="252" bestFit="1" customWidth="1"/>
    <col min="7" max="7" width="11.140625" style="233" customWidth="1"/>
    <col min="8" max="8" width="11.7109375" style="233" customWidth="1"/>
    <col min="9" max="9" width="15.28515625" style="219" customWidth="1"/>
    <col min="10" max="10" width="18.42578125" style="233" customWidth="1"/>
    <col min="11" max="11" width="9.140625" style="233"/>
    <col min="12" max="13" width="10.5703125" style="233" bestFit="1" customWidth="1"/>
    <col min="14" max="16384" width="9.140625" style="233"/>
  </cols>
  <sheetData>
    <row r="1" spans="1:10" x14ac:dyDescent="0.25">
      <c r="A1" s="218" t="s">
        <v>0</v>
      </c>
      <c r="B1" s="218"/>
      <c r="C1" s="221" t="s">
        <v>111</v>
      </c>
      <c r="D1" s="218"/>
      <c r="E1" s="218"/>
      <c r="F1" s="405" t="s">
        <v>22</v>
      </c>
      <c r="G1" s="405"/>
      <c r="H1" s="405"/>
      <c r="I1" s="220" t="s">
        <v>76</v>
      </c>
      <c r="J1" s="218"/>
    </row>
    <row r="2" spans="1:10" x14ac:dyDescent="0.25">
      <c r="A2" s="218" t="s">
        <v>1</v>
      </c>
      <c r="B2" s="218"/>
      <c r="C2" s="221" t="s">
        <v>70</v>
      </c>
      <c r="D2" s="218"/>
      <c r="E2" s="218"/>
      <c r="F2" s="405" t="s">
        <v>21</v>
      </c>
      <c r="G2" s="405"/>
      <c r="H2" s="405"/>
      <c r="I2" s="220">
        <f>J41*-1</f>
        <v>0</v>
      </c>
      <c r="J2" s="218"/>
    </row>
    <row r="3" spans="1:10" x14ac:dyDescent="0.25">
      <c r="A3" s="218" t="s">
        <v>115</v>
      </c>
      <c r="B3" s="218"/>
      <c r="C3" s="221" t="s">
        <v>140</v>
      </c>
      <c r="D3" s="218"/>
      <c r="E3" s="218"/>
      <c r="F3" s="265"/>
      <c r="G3" s="265"/>
      <c r="H3" s="265"/>
      <c r="I3" s="220"/>
      <c r="J3" s="218"/>
    </row>
    <row r="5" spans="1:10" ht="19.5" x14ac:dyDescent="0.25">
      <c r="A5" s="439"/>
      <c r="B5" s="439"/>
      <c r="C5" s="439"/>
      <c r="D5" s="439"/>
      <c r="E5" s="439"/>
      <c r="F5" s="439"/>
      <c r="G5" s="439"/>
      <c r="H5" s="439"/>
      <c r="I5" s="439"/>
      <c r="J5" s="440"/>
    </row>
    <row r="6" spans="1:10" x14ac:dyDescent="0.25">
      <c r="A6" s="441" t="s">
        <v>2</v>
      </c>
      <c r="B6" s="443" t="s">
        <v>3</v>
      </c>
      <c r="C6" s="444"/>
      <c r="D6" s="444"/>
      <c r="E6" s="444"/>
      <c r="F6" s="444"/>
      <c r="G6" s="445"/>
      <c r="H6" s="416" t="s">
        <v>4</v>
      </c>
      <c r="I6" s="448" t="s">
        <v>5</v>
      </c>
      <c r="J6" s="420" t="s">
        <v>6</v>
      </c>
    </row>
    <row r="7" spans="1:10" x14ac:dyDescent="0.25">
      <c r="A7" s="442"/>
      <c r="B7" s="250" t="s">
        <v>7</v>
      </c>
      <c r="C7" s="257" t="s">
        <v>8</v>
      </c>
      <c r="D7" s="251" t="s">
        <v>9</v>
      </c>
      <c r="E7" s="250" t="s">
        <v>10</v>
      </c>
      <c r="F7" s="250" t="s">
        <v>8</v>
      </c>
      <c r="G7" s="251" t="s">
        <v>9</v>
      </c>
      <c r="H7" s="417"/>
      <c r="I7" s="449"/>
      <c r="J7" s="421"/>
    </row>
    <row r="8" spans="1:10" x14ac:dyDescent="0.25">
      <c r="A8" s="241">
        <v>42719</v>
      </c>
      <c r="B8" s="89">
        <v>160106535</v>
      </c>
      <c r="C8" s="91">
        <v>20</v>
      </c>
      <c r="D8" s="90">
        <v>1769863</v>
      </c>
      <c r="E8" s="242"/>
      <c r="F8" s="242"/>
      <c r="G8" s="243"/>
      <c r="H8" s="246">
        <v>75000</v>
      </c>
      <c r="I8" s="245">
        <v>1844863</v>
      </c>
      <c r="J8" s="246" t="s">
        <v>17</v>
      </c>
    </row>
    <row r="9" spans="1:10" x14ac:dyDescent="0.25">
      <c r="A9" s="241">
        <v>42730</v>
      </c>
      <c r="B9" s="89">
        <v>160107482</v>
      </c>
      <c r="C9" s="91">
        <v>20</v>
      </c>
      <c r="D9" s="90">
        <v>2041550</v>
      </c>
      <c r="E9" s="242">
        <v>160028669</v>
      </c>
      <c r="F9" s="244">
        <v>11</v>
      </c>
      <c r="G9" s="246">
        <v>1054375</v>
      </c>
      <c r="H9" s="246"/>
      <c r="I9" s="245">
        <v>987175</v>
      </c>
      <c r="J9" s="246" t="s">
        <v>17</v>
      </c>
    </row>
    <row r="10" spans="1:10" x14ac:dyDescent="0.25">
      <c r="A10" s="241">
        <v>42740</v>
      </c>
      <c r="B10" s="89">
        <v>170108220</v>
      </c>
      <c r="C10" s="91">
        <v>10</v>
      </c>
      <c r="D10" s="90">
        <v>1007125</v>
      </c>
      <c r="E10" s="242"/>
      <c r="F10" s="244"/>
      <c r="G10" s="246"/>
      <c r="H10" s="246">
        <v>75000</v>
      </c>
      <c r="I10" s="245">
        <v>1082125</v>
      </c>
      <c r="J10" s="246" t="s">
        <v>17</v>
      </c>
    </row>
    <row r="11" spans="1:10" x14ac:dyDescent="0.25">
      <c r="A11" s="241">
        <v>42751</v>
      </c>
      <c r="B11" s="242">
        <v>170109034</v>
      </c>
      <c r="C11" s="248">
        <v>13</v>
      </c>
      <c r="D11" s="246">
        <v>1602913</v>
      </c>
      <c r="E11" s="242"/>
      <c r="F11" s="242"/>
      <c r="G11" s="243"/>
      <c r="H11" s="246">
        <v>75000</v>
      </c>
      <c r="I11" s="245">
        <v>1678000</v>
      </c>
      <c r="J11" s="246" t="s">
        <v>17</v>
      </c>
    </row>
    <row r="12" spans="1:10" x14ac:dyDescent="0.25">
      <c r="A12" s="241">
        <v>42761</v>
      </c>
      <c r="B12" s="242">
        <v>170109966</v>
      </c>
      <c r="C12" s="248">
        <v>26</v>
      </c>
      <c r="D12" s="246">
        <v>2745488</v>
      </c>
      <c r="E12" s="242"/>
      <c r="F12" s="86"/>
      <c r="G12" s="243"/>
      <c r="H12" s="246">
        <v>75000</v>
      </c>
      <c r="I12" s="245"/>
      <c r="J12" s="246"/>
    </row>
    <row r="13" spans="1:10" x14ac:dyDescent="0.25">
      <c r="A13" s="241"/>
      <c r="B13" s="242"/>
      <c r="C13" s="248"/>
      <c r="D13" s="246"/>
      <c r="E13" s="242"/>
      <c r="F13" s="86"/>
      <c r="G13" s="243"/>
      <c r="H13" s="246">
        <v>75000</v>
      </c>
      <c r="I13" s="245"/>
      <c r="J13" s="246"/>
    </row>
    <row r="14" spans="1:10" x14ac:dyDescent="0.25">
      <c r="A14" s="241">
        <v>42772</v>
      </c>
      <c r="B14" s="242">
        <v>170111351</v>
      </c>
      <c r="C14" s="248">
        <v>14</v>
      </c>
      <c r="D14" s="246">
        <v>1420738</v>
      </c>
      <c r="E14" s="242"/>
      <c r="F14" s="86"/>
      <c r="G14" s="246"/>
      <c r="H14" s="246"/>
      <c r="I14" s="245">
        <v>2820488</v>
      </c>
      <c r="J14" s="246" t="s">
        <v>17</v>
      </c>
    </row>
    <row r="15" spans="1:10" x14ac:dyDescent="0.25">
      <c r="A15" s="241">
        <v>42781</v>
      </c>
      <c r="B15" s="242">
        <v>170112548</v>
      </c>
      <c r="C15" s="248">
        <v>13</v>
      </c>
      <c r="D15" s="246"/>
      <c r="E15" s="242"/>
      <c r="F15" s="86"/>
      <c r="G15" s="246"/>
      <c r="H15" s="246"/>
      <c r="I15" s="245">
        <v>1420738</v>
      </c>
      <c r="J15" s="246" t="s">
        <v>17</v>
      </c>
    </row>
    <row r="16" spans="1:10" x14ac:dyDescent="0.25">
      <c r="A16" s="241">
        <v>42782</v>
      </c>
      <c r="B16" s="242">
        <v>170112702</v>
      </c>
      <c r="C16" s="248">
        <v>18</v>
      </c>
      <c r="D16" s="246">
        <v>1850275</v>
      </c>
      <c r="E16" s="242">
        <v>170029838</v>
      </c>
      <c r="F16" s="86">
        <v>5</v>
      </c>
      <c r="G16" s="246">
        <v>607250</v>
      </c>
      <c r="H16" s="246"/>
      <c r="I16" s="245"/>
      <c r="J16" s="246"/>
    </row>
    <row r="17" spans="1:13" x14ac:dyDescent="0.25">
      <c r="A17" s="241">
        <v>42792</v>
      </c>
      <c r="B17" s="242">
        <v>170113973</v>
      </c>
      <c r="C17" s="248">
        <v>21</v>
      </c>
      <c r="D17" s="246">
        <v>2245425</v>
      </c>
      <c r="E17" s="242"/>
      <c r="F17" s="86"/>
      <c r="G17" s="246"/>
      <c r="H17" s="246">
        <v>50000</v>
      </c>
      <c r="I17" s="245">
        <v>2245425</v>
      </c>
      <c r="J17" s="246" t="s">
        <v>17</v>
      </c>
    </row>
    <row r="18" spans="1:13" x14ac:dyDescent="0.25">
      <c r="A18" s="241">
        <v>42792</v>
      </c>
      <c r="B18" s="242">
        <v>170114038</v>
      </c>
      <c r="C18" s="248">
        <v>1</v>
      </c>
      <c r="D18" s="246">
        <v>93013</v>
      </c>
      <c r="E18" s="242"/>
      <c r="F18" s="86"/>
      <c r="G18" s="246"/>
      <c r="H18" s="246"/>
      <c r="I18" s="245">
        <v>1460951</v>
      </c>
      <c r="J18" s="246" t="s">
        <v>17</v>
      </c>
    </row>
    <row r="19" spans="1:13" x14ac:dyDescent="0.25">
      <c r="A19" s="235"/>
      <c r="B19" s="234"/>
      <c r="C19" s="175"/>
      <c r="D19" s="236"/>
      <c r="E19" s="234"/>
      <c r="F19" s="29"/>
      <c r="G19" s="236"/>
      <c r="H19" s="236"/>
      <c r="I19" s="239"/>
      <c r="J19" s="236"/>
    </row>
    <row r="20" spans="1:13" x14ac:dyDescent="0.25">
      <c r="A20" s="235"/>
      <c r="B20" s="234"/>
      <c r="C20" s="175"/>
      <c r="D20" s="236"/>
      <c r="E20" s="234"/>
      <c r="F20" s="29"/>
      <c r="G20" s="236"/>
      <c r="H20" s="236"/>
      <c r="I20" s="239"/>
      <c r="J20" s="236"/>
    </row>
    <row r="21" spans="1:13" x14ac:dyDescent="0.25">
      <c r="A21" s="235"/>
      <c r="B21" s="234"/>
      <c r="C21" s="175"/>
      <c r="D21" s="236"/>
      <c r="E21" s="234"/>
      <c r="F21" s="29"/>
      <c r="G21" s="236"/>
      <c r="H21" s="236"/>
      <c r="I21" s="239"/>
      <c r="J21" s="236"/>
    </row>
    <row r="22" spans="1:13" x14ac:dyDescent="0.25">
      <c r="A22" s="235"/>
      <c r="B22" s="234"/>
      <c r="C22" s="175"/>
      <c r="D22" s="236"/>
      <c r="E22" s="234"/>
      <c r="F22" s="29"/>
      <c r="G22" s="236"/>
      <c r="H22" s="236"/>
      <c r="I22" s="239"/>
      <c r="J22" s="236"/>
    </row>
    <row r="23" spans="1:13" x14ac:dyDescent="0.25">
      <c r="A23" s="235"/>
      <c r="B23" s="234"/>
      <c r="C23" s="175"/>
      <c r="D23" s="236"/>
      <c r="E23" s="234"/>
      <c r="F23" s="29"/>
      <c r="G23" s="236"/>
      <c r="H23" s="236"/>
      <c r="I23" s="239"/>
      <c r="J23" s="236"/>
    </row>
    <row r="24" spans="1:13" x14ac:dyDescent="0.25">
      <c r="A24" s="235"/>
      <c r="B24" s="234"/>
      <c r="C24" s="175"/>
      <c r="D24" s="236"/>
      <c r="E24" s="234"/>
      <c r="F24" s="29"/>
      <c r="G24" s="236"/>
      <c r="H24" s="236"/>
      <c r="I24" s="239"/>
      <c r="J24" s="236"/>
    </row>
    <row r="25" spans="1:13" x14ac:dyDescent="0.25">
      <c r="A25" s="235"/>
      <c r="B25" s="234"/>
      <c r="C25" s="175"/>
      <c r="D25" s="236"/>
      <c r="E25" s="234"/>
      <c r="F25" s="29"/>
      <c r="G25" s="236"/>
      <c r="H25" s="236"/>
      <c r="I25" s="239"/>
      <c r="J25" s="236"/>
    </row>
    <row r="26" spans="1:13" x14ac:dyDescent="0.25">
      <c r="A26" s="235"/>
      <c r="B26" s="234"/>
      <c r="C26" s="175"/>
      <c r="D26" s="236"/>
      <c r="E26" s="234"/>
      <c r="F26" s="29"/>
      <c r="G26" s="236"/>
      <c r="H26" s="236"/>
      <c r="I26" s="239"/>
      <c r="J26" s="236"/>
    </row>
    <row r="27" spans="1:13" x14ac:dyDescent="0.25">
      <c r="A27" s="235"/>
      <c r="B27" s="234"/>
      <c r="C27" s="240"/>
      <c r="D27" s="236"/>
      <c r="E27" s="237"/>
      <c r="F27" s="234"/>
      <c r="G27" s="236"/>
      <c r="H27" s="237"/>
      <c r="I27" s="239"/>
      <c r="J27" s="236"/>
    </row>
    <row r="28" spans="1:13" x14ac:dyDescent="0.25">
      <c r="A28" s="235"/>
      <c r="B28" s="234"/>
      <c r="C28" s="240"/>
      <c r="D28" s="236"/>
      <c r="E28" s="237"/>
      <c r="F28" s="234"/>
      <c r="G28" s="236"/>
      <c r="H28" s="237"/>
      <c r="I28" s="239"/>
      <c r="J28" s="236"/>
    </row>
    <row r="29" spans="1:13" x14ac:dyDescent="0.25">
      <c r="A29" s="235"/>
      <c r="B29" s="234"/>
      <c r="C29" s="240"/>
      <c r="D29" s="236"/>
      <c r="E29" s="237"/>
      <c r="F29" s="234"/>
      <c r="G29" s="236"/>
      <c r="H29" s="237"/>
      <c r="I29" s="239"/>
      <c r="J29" s="236"/>
      <c r="M29" s="238"/>
    </row>
    <row r="30" spans="1:13" x14ac:dyDescent="0.25">
      <c r="A30" s="235"/>
      <c r="B30" s="234"/>
      <c r="C30" s="240"/>
      <c r="D30" s="236"/>
      <c r="E30" s="237"/>
      <c r="F30" s="234"/>
      <c r="G30" s="236"/>
      <c r="H30" s="237"/>
      <c r="I30" s="239"/>
      <c r="J30" s="236"/>
      <c r="L30" s="238"/>
      <c r="M30" s="238"/>
    </row>
    <row r="31" spans="1:13" x14ac:dyDescent="0.25">
      <c r="A31" s="235"/>
      <c r="B31" s="234"/>
      <c r="C31" s="240"/>
      <c r="D31" s="236"/>
      <c r="E31" s="237"/>
      <c r="F31" s="234"/>
      <c r="G31" s="236"/>
      <c r="H31" s="237"/>
      <c r="I31" s="239"/>
      <c r="J31" s="236"/>
      <c r="L31" s="238"/>
    </row>
    <row r="32" spans="1:13" x14ac:dyDescent="0.25">
      <c r="A32" s="235"/>
      <c r="B32" s="234"/>
      <c r="C32" s="240"/>
      <c r="D32" s="236"/>
      <c r="E32" s="237"/>
      <c r="F32" s="234"/>
      <c r="G32" s="236"/>
      <c r="H32" s="237"/>
      <c r="I32" s="239"/>
      <c r="J32" s="236"/>
    </row>
    <row r="33" spans="1:10" x14ac:dyDescent="0.25">
      <c r="A33" s="235"/>
      <c r="B33" s="223" t="s">
        <v>11</v>
      </c>
      <c r="C33" s="232">
        <f>SUM(C8:C32)</f>
        <v>156</v>
      </c>
      <c r="D33" s="224"/>
      <c r="E33" s="223" t="s">
        <v>11</v>
      </c>
      <c r="F33" s="223">
        <f>SUM(F8:F32)</f>
        <v>16</v>
      </c>
      <c r="G33" s="5"/>
      <c r="H33" s="234"/>
      <c r="I33" s="240"/>
      <c r="J33" s="5"/>
    </row>
    <row r="34" spans="1:10" x14ac:dyDescent="0.25">
      <c r="A34" s="235"/>
      <c r="B34" s="223"/>
      <c r="C34" s="232"/>
      <c r="D34" s="224"/>
      <c r="E34" s="223"/>
      <c r="F34" s="223"/>
      <c r="G34" s="32"/>
      <c r="H34" s="33"/>
      <c r="I34" s="240"/>
      <c r="J34" s="5"/>
    </row>
    <row r="35" spans="1:10" x14ac:dyDescent="0.25">
      <c r="A35" s="225"/>
      <c r="B35" s="226"/>
      <c r="C35" s="240"/>
      <c r="D35" s="236"/>
      <c r="E35" s="223"/>
      <c r="F35" s="234"/>
      <c r="G35" s="411" t="s">
        <v>12</v>
      </c>
      <c r="H35" s="411"/>
      <c r="I35" s="239"/>
      <c r="J35" s="227">
        <f>SUM(D8:D29)</f>
        <v>14776390</v>
      </c>
    </row>
    <row r="36" spans="1:10" x14ac:dyDescent="0.25">
      <c r="A36" s="235"/>
      <c r="B36" s="234"/>
      <c r="C36" s="240"/>
      <c r="D36" s="236"/>
      <c r="E36" s="237"/>
      <c r="F36" s="234"/>
      <c r="G36" s="411" t="s">
        <v>13</v>
      </c>
      <c r="H36" s="411"/>
      <c r="I36" s="239"/>
      <c r="J36" s="227">
        <f>SUM(G8:G32)</f>
        <v>1661625</v>
      </c>
    </row>
    <row r="37" spans="1:10" x14ac:dyDescent="0.25">
      <c r="A37" s="228"/>
      <c r="B37" s="237"/>
      <c r="C37" s="240"/>
      <c r="D37" s="236"/>
      <c r="E37" s="237"/>
      <c r="F37" s="234"/>
      <c r="G37" s="411" t="s">
        <v>14</v>
      </c>
      <c r="H37" s="411"/>
      <c r="I37" s="41"/>
      <c r="J37" s="229">
        <f>J35-J36</f>
        <v>13114765</v>
      </c>
    </row>
    <row r="38" spans="1:10" x14ac:dyDescent="0.25">
      <c r="A38" s="235"/>
      <c r="B38" s="230"/>
      <c r="C38" s="240"/>
      <c r="D38" s="231"/>
      <c r="E38" s="237"/>
      <c r="F38" s="234"/>
      <c r="G38" s="411" t="s">
        <v>15</v>
      </c>
      <c r="H38" s="411"/>
      <c r="I38" s="239"/>
      <c r="J38" s="227">
        <f>SUM(H8:H33)</f>
        <v>425000</v>
      </c>
    </row>
    <row r="39" spans="1:10" x14ac:dyDescent="0.25">
      <c r="A39" s="235"/>
      <c r="B39" s="230"/>
      <c r="C39" s="240"/>
      <c r="D39" s="231"/>
      <c r="E39" s="237"/>
      <c r="F39" s="234"/>
      <c r="G39" s="411" t="s">
        <v>16</v>
      </c>
      <c r="H39" s="411"/>
      <c r="I39" s="239"/>
      <c r="J39" s="227">
        <f>J37+J38</f>
        <v>13539765</v>
      </c>
    </row>
    <row r="40" spans="1:10" x14ac:dyDescent="0.25">
      <c r="A40" s="235"/>
      <c r="B40" s="230"/>
      <c r="C40" s="240"/>
      <c r="D40" s="231"/>
      <c r="E40" s="237"/>
      <c r="F40" s="234"/>
      <c r="G40" s="411" t="s">
        <v>5</v>
      </c>
      <c r="H40" s="411"/>
      <c r="I40" s="239"/>
      <c r="J40" s="227">
        <f>SUM(I8:I33)</f>
        <v>13539765</v>
      </c>
    </row>
    <row r="41" spans="1:10" x14ac:dyDescent="0.25">
      <c r="A41" s="235"/>
      <c r="B41" s="230"/>
      <c r="C41" s="240"/>
      <c r="D41" s="231"/>
      <c r="E41" s="237"/>
      <c r="F41" s="234"/>
      <c r="G41" s="411" t="s">
        <v>32</v>
      </c>
      <c r="H41" s="411"/>
      <c r="I41" s="240" t="str">
        <f>IF(J41&gt;0,"SALDO",IF(J41&lt;0,"PIUTANG",IF(J41=0,"LUNAS")))</f>
        <v>LUNAS</v>
      </c>
      <c r="J41" s="227">
        <f>J40-J39</f>
        <v>0</v>
      </c>
    </row>
  </sheetData>
  <mergeCells count="15">
    <mergeCell ref="G41:H41"/>
    <mergeCell ref="G35:H35"/>
    <mergeCell ref="G36:H36"/>
    <mergeCell ref="G37:H37"/>
    <mergeCell ref="G38:H38"/>
    <mergeCell ref="G39:H39"/>
    <mergeCell ref="G40:H40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5"/>
  <dimension ref="A1:Q41"/>
  <sheetViews>
    <sheetView workbookViewId="0">
      <pane ySplit="7" topLeftCell="A20" activePane="bottomLeft" state="frozen"/>
      <selection pane="bottomLeft" activeCell="H26" sqref="H26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style="219" bestFit="1" customWidth="1"/>
    <col min="14" max="14" width="9.140625" style="219"/>
    <col min="15" max="15" width="10.5703125" style="219" bestFit="1" customWidth="1"/>
    <col min="16" max="17" width="9.140625" style="219"/>
  </cols>
  <sheetData>
    <row r="1" spans="1:17" x14ac:dyDescent="0.25">
      <c r="A1" s="20" t="s">
        <v>0</v>
      </c>
      <c r="B1" s="20"/>
      <c r="C1" s="78" t="s">
        <v>94</v>
      </c>
      <c r="D1" s="20"/>
      <c r="E1" s="20"/>
      <c r="F1" s="405" t="s">
        <v>22</v>
      </c>
      <c r="G1" s="405"/>
      <c r="H1" s="405"/>
      <c r="I1" s="38"/>
      <c r="J1" s="20"/>
    </row>
    <row r="2" spans="1:17" x14ac:dyDescent="0.25">
      <c r="A2" s="20" t="s">
        <v>1</v>
      </c>
      <c r="B2" s="20"/>
      <c r="C2" s="78" t="s">
        <v>137</v>
      </c>
      <c r="D2" s="20"/>
      <c r="E2" s="20"/>
      <c r="F2" s="405" t="s">
        <v>21</v>
      </c>
      <c r="G2" s="405"/>
      <c r="H2" s="405"/>
      <c r="I2" s="38">
        <f>J41*-1</f>
        <v>413478</v>
      </c>
      <c r="J2" s="20"/>
    </row>
    <row r="3" spans="1:17" s="233" customFormat="1" x14ac:dyDescent="0.25">
      <c r="A3" s="218" t="s">
        <v>115</v>
      </c>
      <c r="B3" s="218"/>
      <c r="C3" s="221" t="s">
        <v>136</v>
      </c>
      <c r="D3" s="218"/>
      <c r="E3" s="218"/>
      <c r="F3" s="265"/>
      <c r="G3" s="265"/>
      <c r="H3" s="265"/>
      <c r="I3" s="220"/>
      <c r="J3" s="218"/>
      <c r="L3" s="219"/>
      <c r="M3" s="219"/>
      <c r="N3" s="219"/>
      <c r="O3" s="219"/>
      <c r="P3" s="219"/>
      <c r="Q3" s="219"/>
    </row>
    <row r="5" spans="1:17" ht="19.5" x14ac:dyDescent="0.25">
      <c r="A5" s="439"/>
      <c r="B5" s="439"/>
      <c r="C5" s="439"/>
      <c r="D5" s="439"/>
      <c r="E5" s="439"/>
      <c r="F5" s="439"/>
      <c r="G5" s="439"/>
      <c r="H5" s="439"/>
      <c r="I5" s="439"/>
      <c r="J5" s="440"/>
    </row>
    <row r="6" spans="1:17" x14ac:dyDescent="0.25">
      <c r="A6" s="441" t="s">
        <v>2</v>
      </c>
      <c r="B6" s="443" t="s">
        <v>3</v>
      </c>
      <c r="C6" s="444"/>
      <c r="D6" s="444"/>
      <c r="E6" s="444"/>
      <c r="F6" s="444"/>
      <c r="G6" s="445"/>
      <c r="H6" s="416" t="s">
        <v>4</v>
      </c>
      <c r="I6" s="448" t="s">
        <v>5</v>
      </c>
      <c r="J6" s="420" t="s">
        <v>6</v>
      </c>
    </row>
    <row r="7" spans="1:17" x14ac:dyDescent="0.25">
      <c r="A7" s="442"/>
      <c r="B7" s="205" t="s">
        <v>7</v>
      </c>
      <c r="C7" s="207" t="s">
        <v>8</v>
      </c>
      <c r="D7" s="206" t="s">
        <v>9</v>
      </c>
      <c r="E7" s="205" t="s">
        <v>10</v>
      </c>
      <c r="F7" s="207" t="s">
        <v>8</v>
      </c>
      <c r="G7" s="206" t="s">
        <v>9</v>
      </c>
      <c r="H7" s="417"/>
      <c r="I7" s="449"/>
      <c r="J7" s="421"/>
    </row>
    <row r="8" spans="1:17" x14ac:dyDescent="0.25">
      <c r="A8" s="241">
        <v>42634</v>
      </c>
      <c r="B8" s="89">
        <v>160097585</v>
      </c>
      <c r="C8" s="91">
        <v>12</v>
      </c>
      <c r="D8" s="90">
        <v>1321688</v>
      </c>
      <c r="E8" s="242"/>
      <c r="F8" s="247"/>
      <c r="G8" s="243"/>
      <c r="H8" s="246"/>
      <c r="I8" s="245"/>
      <c r="J8" s="246"/>
    </row>
    <row r="9" spans="1:17" x14ac:dyDescent="0.25">
      <c r="A9" s="241">
        <v>42654</v>
      </c>
      <c r="B9" s="89">
        <v>160099787</v>
      </c>
      <c r="C9" s="91">
        <v>26</v>
      </c>
      <c r="D9" s="90">
        <v>2479663</v>
      </c>
      <c r="E9" s="242">
        <v>160026905</v>
      </c>
      <c r="F9" s="245">
        <v>14</v>
      </c>
      <c r="G9" s="246">
        <v>1292113</v>
      </c>
      <c r="H9" s="246"/>
      <c r="I9" s="245">
        <v>1000000</v>
      </c>
      <c r="J9" s="246" t="s">
        <v>71</v>
      </c>
    </row>
    <row r="10" spans="1:17" x14ac:dyDescent="0.25">
      <c r="A10" s="241">
        <v>42663</v>
      </c>
      <c r="B10" s="89">
        <v>160100735</v>
      </c>
      <c r="C10" s="91">
        <v>13</v>
      </c>
      <c r="D10" s="90">
        <v>1217475</v>
      </c>
      <c r="E10" s="242"/>
      <c r="F10" s="245"/>
      <c r="G10" s="246"/>
      <c r="H10" s="246"/>
      <c r="I10" s="245"/>
      <c r="J10" s="246"/>
    </row>
    <row r="11" spans="1:17" x14ac:dyDescent="0.25">
      <c r="A11" s="241">
        <v>42667</v>
      </c>
      <c r="B11" s="242"/>
      <c r="C11" s="248"/>
      <c r="D11" s="246"/>
      <c r="E11" s="242"/>
      <c r="F11" s="247"/>
      <c r="G11" s="243"/>
      <c r="H11" s="246"/>
      <c r="I11" s="245">
        <v>500000</v>
      </c>
      <c r="J11" s="246" t="s">
        <v>17</v>
      </c>
    </row>
    <row r="12" spans="1:17" x14ac:dyDescent="0.25">
      <c r="A12" s="241">
        <v>42675</v>
      </c>
      <c r="B12" s="242">
        <v>160108555</v>
      </c>
      <c r="C12" s="248">
        <v>12</v>
      </c>
      <c r="D12" s="246">
        <v>1166900</v>
      </c>
      <c r="E12" s="242"/>
      <c r="F12" s="248"/>
      <c r="G12" s="243"/>
      <c r="H12" s="246"/>
      <c r="I12" s="245"/>
      <c r="J12" s="246"/>
    </row>
    <row r="13" spans="1:17" x14ac:dyDescent="0.25">
      <c r="A13" s="241"/>
      <c r="B13" s="242"/>
      <c r="C13" s="248"/>
      <c r="D13" s="246"/>
      <c r="E13" s="242"/>
      <c r="F13" s="248"/>
      <c r="G13" s="243"/>
      <c r="H13" s="246"/>
      <c r="I13" s="245">
        <v>4000000</v>
      </c>
      <c r="J13" s="246" t="s">
        <v>17</v>
      </c>
    </row>
    <row r="14" spans="1:17" x14ac:dyDescent="0.25">
      <c r="A14" s="241">
        <v>42684</v>
      </c>
      <c r="B14" s="242">
        <v>160102827</v>
      </c>
      <c r="C14" s="248">
        <v>8</v>
      </c>
      <c r="D14" s="246">
        <v>829500</v>
      </c>
      <c r="E14" s="242"/>
      <c r="F14" s="248"/>
      <c r="G14" s="246"/>
      <c r="H14" s="246"/>
      <c r="I14" s="245"/>
      <c r="J14" s="246"/>
    </row>
    <row r="15" spans="1:17" x14ac:dyDescent="0.25">
      <c r="A15" s="241">
        <v>42684</v>
      </c>
      <c r="B15" s="242">
        <v>160102831</v>
      </c>
      <c r="C15" s="248">
        <v>9</v>
      </c>
      <c r="D15" s="246">
        <v>885763</v>
      </c>
      <c r="E15" s="242"/>
      <c r="F15" s="248"/>
      <c r="G15" s="246"/>
      <c r="H15" s="246"/>
      <c r="I15" s="245"/>
      <c r="J15" s="246"/>
    </row>
    <row r="16" spans="1:17" x14ac:dyDescent="0.25">
      <c r="A16" s="241">
        <v>42700</v>
      </c>
      <c r="B16" s="242">
        <v>160104553</v>
      </c>
      <c r="C16" s="248">
        <v>31</v>
      </c>
      <c r="D16" s="246">
        <v>3240825</v>
      </c>
      <c r="E16" s="242">
        <v>160028016</v>
      </c>
      <c r="F16" s="248">
        <v>18</v>
      </c>
      <c r="G16" s="246">
        <v>1882563</v>
      </c>
      <c r="H16" s="246"/>
      <c r="I16" s="245">
        <v>2467200</v>
      </c>
      <c r="J16" s="246" t="s">
        <v>71</v>
      </c>
    </row>
    <row r="17" spans="1:10" x14ac:dyDescent="0.25">
      <c r="A17" s="241">
        <v>42706</v>
      </c>
      <c r="B17" s="242">
        <v>160105119</v>
      </c>
      <c r="C17" s="248">
        <v>14</v>
      </c>
      <c r="D17" s="246">
        <v>1293863</v>
      </c>
      <c r="E17" s="242"/>
      <c r="F17" s="248"/>
      <c r="G17" s="246"/>
      <c r="H17" s="246"/>
      <c r="I17" s="245"/>
      <c r="J17" s="246"/>
    </row>
    <row r="18" spans="1:10" x14ac:dyDescent="0.25">
      <c r="A18" s="241">
        <v>42708</v>
      </c>
      <c r="B18" s="242">
        <v>160105303</v>
      </c>
      <c r="C18" s="248">
        <v>7</v>
      </c>
      <c r="D18" s="246">
        <v>824863</v>
      </c>
      <c r="E18" s="242"/>
      <c r="F18" s="248"/>
      <c r="G18" s="246"/>
      <c r="H18" s="246"/>
      <c r="I18" s="245"/>
      <c r="J18" s="246"/>
    </row>
    <row r="19" spans="1:10" x14ac:dyDescent="0.25">
      <c r="A19" s="241">
        <v>42713</v>
      </c>
      <c r="B19" s="242">
        <v>160105896</v>
      </c>
      <c r="C19" s="248">
        <v>12</v>
      </c>
      <c r="D19" s="246">
        <v>1082550</v>
      </c>
      <c r="E19" s="242"/>
      <c r="F19" s="248"/>
      <c r="G19" s="246"/>
      <c r="H19" s="246"/>
      <c r="I19" s="245"/>
      <c r="J19" s="246"/>
    </row>
    <row r="20" spans="1:10" x14ac:dyDescent="0.25">
      <c r="A20" s="241">
        <v>42725</v>
      </c>
      <c r="B20" s="242">
        <v>160107044</v>
      </c>
      <c r="C20" s="248">
        <v>13</v>
      </c>
      <c r="D20" s="246">
        <v>1177313</v>
      </c>
      <c r="E20" s="242"/>
      <c r="F20" s="248"/>
      <c r="G20" s="246"/>
      <c r="H20" s="246"/>
      <c r="I20" s="245"/>
      <c r="J20" s="246"/>
    </row>
    <row r="21" spans="1:10" x14ac:dyDescent="0.25">
      <c r="A21" s="241">
        <v>42726</v>
      </c>
      <c r="B21" s="242"/>
      <c r="C21" s="248"/>
      <c r="D21" s="246"/>
      <c r="E21" s="242"/>
      <c r="F21" s="248"/>
      <c r="G21" s="246"/>
      <c r="H21" s="246"/>
      <c r="I21" s="245">
        <v>2000000</v>
      </c>
      <c r="J21" s="245" t="s">
        <v>17</v>
      </c>
    </row>
    <row r="22" spans="1:10" x14ac:dyDescent="0.25">
      <c r="A22" s="241">
        <v>39086</v>
      </c>
      <c r="B22" s="242">
        <v>170108158</v>
      </c>
      <c r="C22" s="248">
        <v>3</v>
      </c>
      <c r="D22" s="246">
        <v>261888</v>
      </c>
      <c r="E22" s="242">
        <v>170028800</v>
      </c>
      <c r="F22" s="248">
        <v>14</v>
      </c>
      <c r="G22" s="246">
        <v>1395975</v>
      </c>
      <c r="H22" s="246"/>
      <c r="I22" s="245">
        <v>2033400</v>
      </c>
      <c r="J22" s="246" t="s">
        <v>98</v>
      </c>
    </row>
    <row r="23" spans="1:10" x14ac:dyDescent="0.25">
      <c r="A23" s="241">
        <v>42739</v>
      </c>
      <c r="B23" s="242">
        <v>170108160</v>
      </c>
      <c r="C23" s="248">
        <v>9</v>
      </c>
      <c r="D23" s="246">
        <v>788813</v>
      </c>
      <c r="E23" s="242"/>
      <c r="F23" s="248"/>
      <c r="G23" s="246"/>
      <c r="H23" s="246"/>
      <c r="I23" s="245"/>
      <c r="J23" s="246"/>
    </row>
    <row r="24" spans="1:10" x14ac:dyDescent="0.25">
      <c r="A24" s="241">
        <v>42748</v>
      </c>
      <c r="B24" s="242">
        <v>170108801</v>
      </c>
      <c r="C24" s="248">
        <v>11</v>
      </c>
      <c r="D24" s="246">
        <v>1078175</v>
      </c>
      <c r="E24" s="242"/>
      <c r="F24" s="248"/>
      <c r="G24" s="246"/>
      <c r="H24" s="246"/>
      <c r="I24" s="245">
        <v>1500000</v>
      </c>
      <c r="J24" s="246" t="s">
        <v>100</v>
      </c>
    </row>
    <row r="25" spans="1:10" x14ac:dyDescent="0.25">
      <c r="A25" s="241">
        <v>42760</v>
      </c>
      <c r="B25" s="242">
        <v>170109818</v>
      </c>
      <c r="C25" s="248">
        <v>5</v>
      </c>
      <c r="D25" s="246">
        <v>363125</v>
      </c>
      <c r="E25" s="242"/>
      <c r="F25" s="248"/>
      <c r="G25" s="246"/>
      <c r="H25" s="246"/>
      <c r="I25" s="245"/>
      <c r="J25" s="246"/>
    </row>
    <row r="26" spans="1:10" x14ac:dyDescent="0.25">
      <c r="A26" s="4">
        <v>42770</v>
      </c>
      <c r="B26" s="3">
        <v>170111014</v>
      </c>
      <c r="C26" s="175">
        <v>3</v>
      </c>
      <c r="D26" s="6">
        <v>261800</v>
      </c>
      <c r="E26" s="3"/>
      <c r="F26" s="175"/>
      <c r="G26" s="6"/>
      <c r="H26" s="6"/>
      <c r="I26" s="39"/>
      <c r="J26" s="6"/>
    </row>
    <row r="27" spans="1:10" x14ac:dyDescent="0.25">
      <c r="A27" s="4">
        <v>42779</v>
      </c>
      <c r="B27" s="3">
        <v>170112313</v>
      </c>
      <c r="C27" s="40">
        <v>2</v>
      </c>
      <c r="D27" s="6">
        <v>210525</v>
      </c>
      <c r="E27" s="7"/>
      <c r="F27" s="40"/>
      <c r="G27" s="6"/>
      <c r="H27" s="7"/>
      <c r="I27" s="39"/>
      <c r="J27" s="6"/>
    </row>
    <row r="28" spans="1:10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0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</row>
    <row r="30" spans="1:10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</row>
    <row r="31" spans="1:10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</row>
    <row r="32" spans="1:10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190</v>
      </c>
      <c r="D33" s="9"/>
      <c r="E33" s="8" t="s">
        <v>11</v>
      </c>
      <c r="F33" s="77">
        <f>SUM(F8:F32)</f>
        <v>46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411" t="s">
        <v>12</v>
      </c>
      <c r="H35" s="411"/>
      <c r="I35" s="39"/>
      <c r="J35" s="13">
        <f>SUM(D8:D29)</f>
        <v>18484729</v>
      </c>
    </row>
    <row r="36" spans="1:10" x14ac:dyDescent="0.25">
      <c r="A36" s="4"/>
      <c r="B36" s="3"/>
      <c r="C36" s="40"/>
      <c r="D36" s="6"/>
      <c r="E36" s="7"/>
      <c r="F36" s="40"/>
      <c r="G36" s="411" t="s">
        <v>13</v>
      </c>
      <c r="H36" s="411"/>
      <c r="I36" s="39"/>
      <c r="J36" s="13">
        <f>SUM(G8:G32)</f>
        <v>4570651</v>
      </c>
    </row>
    <row r="37" spans="1:10" x14ac:dyDescent="0.25">
      <c r="A37" s="14"/>
      <c r="B37" s="7"/>
      <c r="C37" s="40"/>
      <c r="D37" s="6"/>
      <c r="E37" s="7"/>
      <c r="F37" s="40"/>
      <c r="G37" s="411" t="s">
        <v>14</v>
      </c>
      <c r="H37" s="411"/>
      <c r="I37" s="41"/>
      <c r="J37" s="15">
        <f>J35-J36</f>
        <v>13914078</v>
      </c>
    </row>
    <row r="38" spans="1:10" x14ac:dyDescent="0.25">
      <c r="A38" s="4"/>
      <c r="B38" s="16"/>
      <c r="C38" s="40"/>
      <c r="D38" s="17"/>
      <c r="E38" s="7"/>
      <c r="F38" s="40"/>
      <c r="G38" s="411" t="s">
        <v>15</v>
      </c>
      <c r="H38" s="411"/>
      <c r="I38" s="39"/>
      <c r="J38" s="13">
        <f>SUM(H8:H33)</f>
        <v>0</v>
      </c>
    </row>
    <row r="39" spans="1:10" x14ac:dyDescent="0.25">
      <c r="A39" s="4"/>
      <c r="B39" s="16"/>
      <c r="C39" s="40"/>
      <c r="D39" s="17"/>
      <c r="E39" s="7"/>
      <c r="F39" s="40"/>
      <c r="G39" s="411" t="s">
        <v>16</v>
      </c>
      <c r="H39" s="411"/>
      <c r="I39" s="39"/>
      <c r="J39" s="13">
        <f>J37+J38</f>
        <v>13914078</v>
      </c>
    </row>
    <row r="40" spans="1:10" x14ac:dyDescent="0.25">
      <c r="A40" s="4"/>
      <c r="B40" s="16"/>
      <c r="C40" s="40"/>
      <c r="D40" s="17"/>
      <c r="E40" s="7"/>
      <c r="F40" s="40"/>
      <c r="G40" s="411" t="s">
        <v>5</v>
      </c>
      <c r="H40" s="411"/>
      <c r="I40" s="39"/>
      <c r="J40" s="13">
        <f>SUM(I8:I33)</f>
        <v>13500600</v>
      </c>
    </row>
    <row r="41" spans="1:10" x14ac:dyDescent="0.25">
      <c r="A41" s="4"/>
      <c r="B41" s="16"/>
      <c r="C41" s="40"/>
      <c r="D41" s="17"/>
      <c r="E41" s="7"/>
      <c r="F41" s="40"/>
      <c r="G41" s="411" t="s">
        <v>32</v>
      </c>
      <c r="H41" s="411"/>
      <c r="I41" s="40" t="str">
        <f>IF(J41&gt;0,"SALDO",IF(J41&lt;0,"PIUTANG",IF(J41=0,"LUNAS")))</f>
        <v>PIUTANG</v>
      </c>
      <c r="J41" s="13">
        <f>J40-J39</f>
        <v>-413478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1:H41"/>
    <mergeCell ref="G35:H35"/>
    <mergeCell ref="G36:H36"/>
    <mergeCell ref="G37:H37"/>
    <mergeCell ref="G38:H38"/>
    <mergeCell ref="G39:H39"/>
    <mergeCell ref="G40:H40"/>
  </mergeCells>
  <pageMargins left="0.24" right="0.21" top="0.75" bottom="0.75" header="0.3" footer="0.3"/>
  <pageSetup paperSize="9" orientation="portrait" horizontalDpi="0" verticalDpi="0" r:id="rId1"/>
  <legacy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8"/>
  <dimension ref="A1:L41"/>
  <sheetViews>
    <sheetView workbookViewId="0">
      <pane ySplit="7" topLeftCell="A8" activePane="bottomLeft" state="frozen"/>
      <selection pane="bottomLeft" activeCell="I10" sqref="I10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22" customWidth="1"/>
    <col min="4" max="4" width="11.28515625" customWidth="1"/>
    <col min="5" max="5" width="10.28515625" customWidth="1"/>
    <col min="6" max="6" width="4.5703125" style="19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2" width="10.5703125" bestFit="1" customWidth="1"/>
  </cols>
  <sheetData>
    <row r="1" spans="1:10" x14ac:dyDescent="0.25">
      <c r="A1" s="20" t="s">
        <v>0</v>
      </c>
      <c r="B1" s="20"/>
      <c r="C1" s="221" t="s">
        <v>107</v>
      </c>
      <c r="D1" s="20"/>
      <c r="E1" s="20"/>
      <c r="F1" s="405" t="s">
        <v>22</v>
      </c>
      <c r="G1" s="405"/>
      <c r="H1" s="405"/>
      <c r="I1" s="38" t="s">
        <v>76</v>
      </c>
      <c r="J1" s="20"/>
    </row>
    <row r="2" spans="1:10" x14ac:dyDescent="0.25">
      <c r="A2" s="20" t="s">
        <v>1</v>
      </c>
      <c r="B2" s="20"/>
      <c r="C2" s="221" t="s">
        <v>70</v>
      </c>
      <c r="D2" s="20"/>
      <c r="E2" s="20"/>
      <c r="F2" s="405" t="s">
        <v>21</v>
      </c>
      <c r="G2" s="405"/>
      <c r="H2" s="405"/>
      <c r="I2" s="38">
        <f>J41*-1</f>
        <v>-112</v>
      </c>
      <c r="J2" s="20"/>
    </row>
    <row r="3" spans="1:10" s="233" customFormat="1" x14ac:dyDescent="0.25">
      <c r="A3" s="218" t="s">
        <v>115</v>
      </c>
      <c r="B3" s="218"/>
      <c r="C3" s="221" t="s">
        <v>139</v>
      </c>
      <c r="D3" s="218"/>
      <c r="E3" s="218"/>
      <c r="F3" s="265"/>
      <c r="G3" s="265"/>
      <c r="H3" s="265"/>
      <c r="I3" s="220"/>
      <c r="J3" s="218"/>
    </row>
    <row r="5" spans="1:10" ht="19.5" x14ac:dyDescent="0.25">
      <c r="A5" s="439"/>
      <c r="B5" s="439"/>
      <c r="C5" s="439"/>
      <c r="D5" s="439"/>
      <c r="E5" s="439"/>
      <c r="F5" s="439"/>
      <c r="G5" s="439"/>
      <c r="H5" s="439"/>
      <c r="I5" s="439"/>
      <c r="J5" s="440"/>
    </row>
    <row r="6" spans="1:10" x14ac:dyDescent="0.25">
      <c r="A6" s="441" t="s">
        <v>2</v>
      </c>
      <c r="B6" s="443" t="s">
        <v>3</v>
      </c>
      <c r="C6" s="444"/>
      <c r="D6" s="444"/>
      <c r="E6" s="444"/>
      <c r="F6" s="444"/>
      <c r="G6" s="445"/>
      <c r="H6" s="416" t="s">
        <v>4</v>
      </c>
      <c r="I6" s="448" t="s">
        <v>5</v>
      </c>
      <c r="J6" s="420" t="s">
        <v>6</v>
      </c>
    </row>
    <row r="7" spans="1:10" x14ac:dyDescent="0.25">
      <c r="A7" s="442"/>
      <c r="B7" s="189" t="s">
        <v>7</v>
      </c>
      <c r="C7" s="255" t="s">
        <v>8</v>
      </c>
      <c r="D7" s="190" t="s">
        <v>9</v>
      </c>
      <c r="E7" s="189" t="s">
        <v>10</v>
      </c>
      <c r="F7" s="189" t="s">
        <v>8</v>
      </c>
      <c r="G7" s="190" t="s">
        <v>9</v>
      </c>
      <c r="H7" s="417"/>
      <c r="I7" s="449"/>
      <c r="J7" s="421"/>
    </row>
    <row r="8" spans="1:10" x14ac:dyDescent="0.25">
      <c r="A8" s="241">
        <v>42712</v>
      </c>
      <c r="B8" s="89">
        <v>160105793</v>
      </c>
      <c r="C8" s="91">
        <v>21</v>
      </c>
      <c r="D8" s="90">
        <v>2226263</v>
      </c>
      <c r="E8" s="242"/>
      <c r="F8" s="242"/>
      <c r="G8" s="243"/>
      <c r="H8" s="246"/>
      <c r="I8" s="245">
        <v>2226300</v>
      </c>
      <c r="J8" s="246" t="s">
        <v>17</v>
      </c>
    </row>
    <row r="9" spans="1:10" x14ac:dyDescent="0.25">
      <c r="A9" s="241">
        <v>42723</v>
      </c>
      <c r="B9" s="89">
        <v>160106907</v>
      </c>
      <c r="C9" s="91">
        <v>9</v>
      </c>
      <c r="D9" s="90">
        <v>1018413</v>
      </c>
      <c r="E9" s="242"/>
      <c r="F9" s="244"/>
      <c r="G9" s="246"/>
      <c r="H9" s="246">
        <v>75000</v>
      </c>
      <c r="I9" s="245">
        <v>371013</v>
      </c>
      <c r="J9" s="246" t="s">
        <v>98</v>
      </c>
    </row>
    <row r="10" spans="1:10" x14ac:dyDescent="0.25">
      <c r="A10" s="241">
        <v>42729</v>
      </c>
      <c r="B10" s="89">
        <v>160107451</v>
      </c>
      <c r="C10" s="91">
        <v>4</v>
      </c>
      <c r="D10" s="90">
        <v>442925</v>
      </c>
      <c r="E10" s="242">
        <v>160028656</v>
      </c>
      <c r="F10" s="244">
        <v>8</v>
      </c>
      <c r="G10" s="246">
        <v>772363</v>
      </c>
      <c r="H10" s="246"/>
      <c r="I10" s="245"/>
      <c r="J10" s="246"/>
    </row>
    <row r="11" spans="1:10" x14ac:dyDescent="0.25">
      <c r="A11" s="241">
        <v>42739</v>
      </c>
      <c r="B11" s="242">
        <v>170108121</v>
      </c>
      <c r="C11" s="248">
        <v>9</v>
      </c>
      <c r="D11" s="246">
        <v>996975</v>
      </c>
      <c r="E11" s="242"/>
      <c r="F11" s="242"/>
      <c r="G11" s="243"/>
      <c r="H11" s="246"/>
      <c r="I11" s="245">
        <v>569800</v>
      </c>
      <c r="J11" s="246" t="s">
        <v>98</v>
      </c>
    </row>
    <row r="12" spans="1:10" x14ac:dyDescent="0.25">
      <c r="A12" s="241">
        <v>42742</v>
      </c>
      <c r="B12" s="242">
        <v>170108394</v>
      </c>
      <c r="C12" s="248">
        <v>8</v>
      </c>
      <c r="D12" s="246">
        <v>888388</v>
      </c>
      <c r="E12" s="242">
        <v>170028852</v>
      </c>
      <c r="F12" s="86">
        <v>8</v>
      </c>
      <c r="G12" s="243">
        <v>870100</v>
      </c>
      <c r="H12" s="246"/>
      <c r="I12" s="245">
        <v>888388</v>
      </c>
      <c r="J12" s="246" t="s">
        <v>98</v>
      </c>
    </row>
    <row r="13" spans="1:10" x14ac:dyDescent="0.25">
      <c r="A13" s="241">
        <v>42743</v>
      </c>
      <c r="B13" s="242">
        <v>170209405</v>
      </c>
      <c r="C13" s="248">
        <v>2</v>
      </c>
      <c r="D13" s="246">
        <v>170013</v>
      </c>
      <c r="E13" s="242">
        <v>170028860</v>
      </c>
      <c r="F13" s="86">
        <v>1</v>
      </c>
      <c r="G13" s="243">
        <v>126000</v>
      </c>
      <c r="H13" s="246"/>
      <c r="I13" s="245">
        <v>443000</v>
      </c>
      <c r="J13" s="246" t="s">
        <v>78</v>
      </c>
    </row>
    <row r="14" spans="1:10" x14ac:dyDescent="0.25">
      <c r="A14" s="241">
        <v>42747</v>
      </c>
      <c r="B14" s="242">
        <v>170108733</v>
      </c>
      <c r="C14" s="248">
        <v>5</v>
      </c>
      <c r="D14" s="246">
        <v>432863</v>
      </c>
      <c r="E14" s="242"/>
      <c r="F14" s="86"/>
      <c r="G14" s="246"/>
      <c r="H14" s="246">
        <v>75000</v>
      </c>
      <c r="I14" s="245"/>
      <c r="J14" s="246"/>
    </row>
    <row r="15" spans="1:10" x14ac:dyDescent="0.25">
      <c r="A15" s="241">
        <v>42750</v>
      </c>
      <c r="B15" s="242">
        <v>170108990</v>
      </c>
      <c r="C15" s="248">
        <v>6</v>
      </c>
      <c r="D15" s="246">
        <v>597275</v>
      </c>
      <c r="E15" s="242">
        <v>170028985</v>
      </c>
      <c r="F15" s="86">
        <v>1</v>
      </c>
      <c r="G15" s="246">
        <v>102900</v>
      </c>
      <c r="H15" s="246"/>
      <c r="I15" s="245">
        <v>603250</v>
      </c>
      <c r="J15" s="246" t="s">
        <v>98</v>
      </c>
    </row>
    <row r="16" spans="1:10" x14ac:dyDescent="0.25">
      <c r="A16" s="241">
        <v>42756</v>
      </c>
      <c r="B16" s="242">
        <v>170109465</v>
      </c>
      <c r="C16" s="248">
        <v>6</v>
      </c>
      <c r="D16" s="246">
        <v>513800</v>
      </c>
      <c r="E16" s="242"/>
      <c r="F16" s="86"/>
      <c r="G16" s="246"/>
      <c r="H16" s="246"/>
      <c r="I16" s="245"/>
      <c r="J16" s="246"/>
    </row>
    <row r="17" spans="1:12" x14ac:dyDescent="0.25">
      <c r="A17" s="241">
        <v>42756</v>
      </c>
      <c r="B17" s="242">
        <v>170109490</v>
      </c>
      <c r="C17" s="248">
        <v>1</v>
      </c>
      <c r="D17" s="246">
        <v>98963</v>
      </c>
      <c r="E17" s="242"/>
      <c r="F17" s="86"/>
      <c r="G17" s="246"/>
      <c r="H17" s="246"/>
      <c r="I17" s="245">
        <v>1088000</v>
      </c>
      <c r="J17" s="246" t="s">
        <v>17</v>
      </c>
    </row>
    <row r="18" spans="1:12" x14ac:dyDescent="0.25">
      <c r="A18" s="241">
        <v>42762</v>
      </c>
      <c r="B18" s="242">
        <v>170110093</v>
      </c>
      <c r="C18" s="248">
        <v>4</v>
      </c>
      <c r="D18" s="246">
        <v>475125</v>
      </c>
      <c r="E18" s="242"/>
      <c r="F18" s="86"/>
      <c r="G18" s="246"/>
      <c r="H18" s="246"/>
      <c r="I18" s="245"/>
      <c r="J18" s="246"/>
    </row>
    <row r="19" spans="1:12" x14ac:dyDescent="0.25">
      <c r="A19" s="241">
        <v>42768</v>
      </c>
      <c r="B19" s="242">
        <v>170110825</v>
      </c>
      <c r="C19" s="248">
        <v>24</v>
      </c>
      <c r="D19" s="246">
        <v>2274125</v>
      </c>
      <c r="E19" s="242"/>
      <c r="F19" s="86"/>
      <c r="G19" s="246"/>
      <c r="H19" s="6">
        <v>50000</v>
      </c>
      <c r="I19" s="245">
        <v>1761638</v>
      </c>
      <c r="J19" s="246" t="s">
        <v>98</v>
      </c>
    </row>
    <row r="20" spans="1:12" x14ac:dyDescent="0.25">
      <c r="A20" s="4">
        <v>42783</v>
      </c>
      <c r="B20" s="3">
        <v>170112835</v>
      </c>
      <c r="C20" s="175">
        <v>19</v>
      </c>
      <c r="D20" s="6"/>
      <c r="E20" s="242">
        <v>170029863</v>
      </c>
      <c r="F20" s="86">
        <v>5</v>
      </c>
      <c r="G20" s="246">
        <v>512488</v>
      </c>
      <c r="H20" s="6"/>
      <c r="I20" s="39"/>
      <c r="J20" s="6"/>
    </row>
    <row r="21" spans="1:12" x14ac:dyDescent="0.25">
      <c r="A21" s="4"/>
      <c r="B21" s="3"/>
      <c r="C21" s="175"/>
      <c r="D21" s="6"/>
      <c r="E21" s="3"/>
      <c r="F21" s="29"/>
      <c r="G21" s="6"/>
      <c r="H21" s="6"/>
      <c r="I21" s="39"/>
      <c r="J21" s="6"/>
    </row>
    <row r="22" spans="1:12" x14ac:dyDescent="0.25">
      <c r="A22" s="4"/>
      <c r="B22" s="3"/>
      <c r="C22" s="175"/>
      <c r="D22" s="6"/>
      <c r="E22" s="3"/>
      <c r="F22" s="29"/>
      <c r="G22" s="6"/>
      <c r="H22" s="6"/>
      <c r="I22" s="39"/>
      <c r="J22" s="6"/>
    </row>
    <row r="23" spans="1:12" x14ac:dyDescent="0.25">
      <c r="A23" s="4"/>
      <c r="B23" s="3"/>
      <c r="C23" s="175"/>
      <c r="D23" s="6"/>
      <c r="E23" s="3"/>
      <c r="F23" s="29"/>
      <c r="G23" s="6"/>
      <c r="H23" s="6"/>
      <c r="I23" s="39"/>
      <c r="J23" s="6"/>
    </row>
    <row r="24" spans="1:12" x14ac:dyDescent="0.25">
      <c r="A24" s="4"/>
      <c r="B24" s="3"/>
      <c r="C24" s="175"/>
      <c r="D24" s="6"/>
      <c r="E24" s="3"/>
      <c r="F24" s="29"/>
      <c r="G24" s="6"/>
      <c r="H24" s="6"/>
      <c r="I24" s="39"/>
      <c r="J24" s="6"/>
    </row>
    <row r="25" spans="1:12" x14ac:dyDescent="0.25">
      <c r="A25" s="4"/>
      <c r="B25" s="3"/>
      <c r="C25" s="175"/>
      <c r="D25" s="6"/>
      <c r="E25" s="3"/>
      <c r="F25" s="29"/>
      <c r="G25" s="6"/>
      <c r="H25" s="6"/>
      <c r="I25" s="39"/>
      <c r="J25" s="6"/>
    </row>
    <row r="26" spans="1:12" x14ac:dyDescent="0.25">
      <c r="A26" s="4"/>
      <c r="B26" s="3"/>
      <c r="C26" s="175"/>
      <c r="D26" s="6"/>
      <c r="E26" s="3"/>
      <c r="F26" s="29"/>
      <c r="G26" s="6"/>
      <c r="H26" s="6"/>
      <c r="I26" s="39"/>
      <c r="J26" s="6"/>
    </row>
    <row r="27" spans="1:12" x14ac:dyDescent="0.25">
      <c r="A27" s="4"/>
      <c r="B27" s="3"/>
      <c r="C27" s="240"/>
      <c r="D27" s="6"/>
      <c r="E27" s="7"/>
      <c r="F27" s="3"/>
      <c r="G27" s="6"/>
      <c r="H27" s="7"/>
      <c r="I27" s="39"/>
      <c r="J27" s="6"/>
    </row>
    <row r="28" spans="1:12" x14ac:dyDescent="0.25">
      <c r="A28" s="4"/>
      <c r="B28" s="3"/>
      <c r="C28" s="240"/>
      <c r="D28" s="6"/>
      <c r="E28" s="7"/>
      <c r="F28" s="3"/>
      <c r="G28" s="6"/>
      <c r="H28" s="7"/>
      <c r="I28" s="39"/>
      <c r="J28" s="6"/>
    </row>
    <row r="29" spans="1:12" x14ac:dyDescent="0.25">
      <c r="A29" s="4"/>
      <c r="B29" s="3"/>
      <c r="C29" s="240"/>
      <c r="D29" s="6"/>
      <c r="E29" s="7"/>
      <c r="F29" s="3"/>
      <c r="G29" s="6"/>
      <c r="H29" s="7"/>
      <c r="I29" s="39"/>
      <c r="J29" s="6"/>
    </row>
    <row r="30" spans="1:12" x14ac:dyDescent="0.25">
      <c r="A30" s="4"/>
      <c r="B30" s="3"/>
      <c r="C30" s="240"/>
      <c r="D30" s="6"/>
      <c r="E30" s="7"/>
      <c r="F30" s="3"/>
      <c r="G30" s="6"/>
      <c r="H30" s="7"/>
      <c r="I30" s="39"/>
      <c r="J30" s="6"/>
      <c r="L30" s="18"/>
    </row>
    <row r="31" spans="1:12" x14ac:dyDescent="0.25">
      <c r="A31" s="4"/>
      <c r="B31" s="3"/>
      <c r="C31" s="240"/>
      <c r="D31" s="6"/>
      <c r="E31" s="7"/>
      <c r="F31" s="3"/>
      <c r="G31" s="6"/>
      <c r="H31" s="7"/>
      <c r="I31" s="39"/>
      <c r="J31" s="6"/>
      <c r="L31" s="18"/>
    </row>
    <row r="32" spans="1:12" x14ac:dyDescent="0.25">
      <c r="A32" s="4"/>
      <c r="B32" s="3"/>
      <c r="C32" s="240"/>
      <c r="D32" s="6"/>
      <c r="E32" s="7"/>
      <c r="F32" s="3"/>
      <c r="G32" s="6"/>
      <c r="H32" s="7"/>
      <c r="I32" s="39"/>
      <c r="J32" s="6"/>
    </row>
    <row r="33" spans="1:10" x14ac:dyDescent="0.25">
      <c r="A33" s="4"/>
      <c r="B33" s="8" t="s">
        <v>11</v>
      </c>
      <c r="C33" s="232">
        <f>SUM(C8:C32)</f>
        <v>118</v>
      </c>
      <c r="D33" s="9"/>
      <c r="E33" s="8" t="s">
        <v>11</v>
      </c>
      <c r="F33" s="8">
        <f>SUM(F8:F32)</f>
        <v>23</v>
      </c>
      <c r="G33" s="5"/>
      <c r="H33" s="3"/>
      <c r="I33" s="40"/>
      <c r="J33" s="5"/>
    </row>
    <row r="34" spans="1:10" x14ac:dyDescent="0.25">
      <c r="A34" s="4"/>
      <c r="B34" s="8"/>
      <c r="C34" s="232"/>
      <c r="D34" s="9"/>
      <c r="E34" s="8"/>
      <c r="F34" s="8"/>
      <c r="G34" s="32"/>
      <c r="H34" s="33"/>
      <c r="I34" s="40"/>
      <c r="J34" s="5"/>
    </row>
    <row r="35" spans="1:10" x14ac:dyDescent="0.25">
      <c r="A35" s="10"/>
      <c r="B35" s="11"/>
      <c r="C35" s="240"/>
      <c r="D35" s="6"/>
      <c r="E35" s="8"/>
      <c r="F35" s="3"/>
      <c r="G35" s="411" t="s">
        <v>12</v>
      </c>
      <c r="H35" s="411"/>
      <c r="I35" s="39"/>
      <c r="J35" s="13">
        <f>SUM(D8:D29)</f>
        <v>10135128</v>
      </c>
    </row>
    <row r="36" spans="1:10" x14ac:dyDescent="0.25">
      <c r="A36" s="4"/>
      <c r="B36" s="3"/>
      <c r="C36" s="240"/>
      <c r="D36" s="6"/>
      <c r="E36" s="7"/>
      <c r="F36" s="3"/>
      <c r="G36" s="411" t="s">
        <v>13</v>
      </c>
      <c r="H36" s="411"/>
      <c r="I36" s="39"/>
      <c r="J36" s="13">
        <f>SUM(G8:G32)</f>
        <v>2383851</v>
      </c>
    </row>
    <row r="37" spans="1:10" x14ac:dyDescent="0.25">
      <c r="A37" s="14"/>
      <c r="B37" s="7"/>
      <c r="C37" s="240"/>
      <c r="D37" s="6"/>
      <c r="E37" s="7"/>
      <c r="F37" s="3"/>
      <c r="G37" s="411" t="s">
        <v>14</v>
      </c>
      <c r="H37" s="411"/>
      <c r="I37" s="41"/>
      <c r="J37" s="15">
        <f>J35-J36</f>
        <v>7751277</v>
      </c>
    </row>
    <row r="38" spans="1:10" x14ac:dyDescent="0.25">
      <c r="A38" s="4"/>
      <c r="B38" s="16"/>
      <c r="C38" s="240"/>
      <c r="D38" s="17"/>
      <c r="E38" s="7"/>
      <c r="F38" s="3"/>
      <c r="G38" s="411" t="s">
        <v>15</v>
      </c>
      <c r="H38" s="411"/>
      <c r="I38" s="39"/>
      <c r="J38" s="13">
        <f>SUM(H8:H33)</f>
        <v>200000</v>
      </c>
    </row>
    <row r="39" spans="1:10" x14ac:dyDescent="0.25">
      <c r="A39" s="4"/>
      <c r="B39" s="16"/>
      <c r="C39" s="240"/>
      <c r="D39" s="17"/>
      <c r="E39" s="7"/>
      <c r="F39" s="3"/>
      <c r="G39" s="411" t="s">
        <v>16</v>
      </c>
      <c r="H39" s="411"/>
      <c r="I39" s="39"/>
      <c r="J39" s="13">
        <f>J37+J38</f>
        <v>7951277</v>
      </c>
    </row>
    <row r="40" spans="1:10" x14ac:dyDescent="0.25">
      <c r="A40" s="4"/>
      <c r="B40" s="16"/>
      <c r="C40" s="240"/>
      <c r="D40" s="17"/>
      <c r="E40" s="7"/>
      <c r="F40" s="3"/>
      <c r="G40" s="411" t="s">
        <v>5</v>
      </c>
      <c r="H40" s="411"/>
      <c r="I40" s="39"/>
      <c r="J40" s="13">
        <f>SUM(I8:I33)</f>
        <v>7951389</v>
      </c>
    </row>
    <row r="41" spans="1:10" x14ac:dyDescent="0.25">
      <c r="A41" s="4"/>
      <c r="B41" s="16"/>
      <c r="C41" s="240"/>
      <c r="D41" s="17"/>
      <c r="E41" s="7"/>
      <c r="F41" s="3"/>
      <c r="G41" s="411" t="s">
        <v>32</v>
      </c>
      <c r="H41" s="411"/>
      <c r="I41" s="40" t="str">
        <f>IF(J41&gt;0,"SALDO",IF(J41&lt;0,"PIUTANG",IF(J41=0,"LUNAS")))</f>
        <v>SALDO</v>
      </c>
      <c r="J41" s="13">
        <f>J40-J39</f>
        <v>112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1:H41"/>
    <mergeCell ref="G35:H35"/>
    <mergeCell ref="G36:H36"/>
    <mergeCell ref="G37:H37"/>
    <mergeCell ref="G38:H38"/>
    <mergeCell ref="G39:H39"/>
    <mergeCell ref="G40:H40"/>
  </mergeCells>
  <pageMargins left="0.7" right="0.7" top="0.75" bottom="0.75" header="0.3" footer="0.3"/>
  <legacy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5"/>
  <dimension ref="A1:M41"/>
  <sheetViews>
    <sheetView workbookViewId="0">
      <pane ySplit="7" topLeftCell="A8" activePane="bottomLeft" state="frozen"/>
      <selection pane="bottomLeft" activeCell="B18" sqref="B18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20.85546875" customWidth="1"/>
    <col min="12" max="13" width="10.5703125" bestFit="1" customWidth="1"/>
  </cols>
  <sheetData>
    <row r="1" spans="1:10" x14ac:dyDescent="0.25">
      <c r="A1" s="20" t="s">
        <v>0</v>
      </c>
      <c r="B1" s="20"/>
      <c r="C1" s="78" t="s">
        <v>102</v>
      </c>
      <c r="D1" s="20"/>
      <c r="E1" s="20"/>
      <c r="F1" s="405" t="s">
        <v>22</v>
      </c>
      <c r="G1" s="405"/>
      <c r="H1" s="405"/>
      <c r="I1" s="38"/>
      <c r="J1" s="20"/>
    </row>
    <row r="2" spans="1:10" x14ac:dyDescent="0.25">
      <c r="A2" s="20" t="s">
        <v>1</v>
      </c>
      <c r="B2" s="20"/>
      <c r="C2" s="78" t="s">
        <v>92</v>
      </c>
      <c r="D2" s="20"/>
      <c r="E2" s="20"/>
      <c r="F2" s="405" t="s">
        <v>21</v>
      </c>
      <c r="G2" s="405"/>
      <c r="H2" s="405"/>
      <c r="I2" s="38">
        <f>J41*-1</f>
        <v>-7325</v>
      </c>
      <c r="J2" s="20"/>
    </row>
    <row r="3" spans="1:10" s="233" customFormat="1" x14ac:dyDescent="0.25">
      <c r="A3" s="218" t="s">
        <v>115</v>
      </c>
      <c r="B3" s="218"/>
      <c r="C3" s="221" t="s">
        <v>138</v>
      </c>
      <c r="D3" s="218"/>
      <c r="E3" s="218"/>
      <c r="F3" s="265"/>
      <c r="G3" s="265"/>
      <c r="H3" s="265"/>
      <c r="I3" s="220"/>
      <c r="J3" s="218"/>
    </row>
    <row r="5" spans="1:10" ht="19.5" x14ac:dyDescent="0.25">
      <c r="A5" s="439"/>
      <c r="B5" s="439"/>
      <c r="C5" s="439"/>
      <c r="D5" s="439"/>
      <c r="E5" s="439"/>
      <c r="F5" s="439"/>
      <c r="G5" s="439"/>
      <c r="H5" s="439"/>
      <c r="I5" s="439"/>
      <c r="J5" s="440"/>
    </row>
    <row r="6" spans="1:10" x14ac:dyDescent="0.25">
      <c r="A6" s="441" t="s">
        <v>2</v>
      </c>
      <c r="B6" s="443" t="s">
        <v>3</v>
      </c>
      <c r="C6" s="444"/>
      <c r="D6" s="444"/>
      <c r="E6" s="444"/>
      <c r="F6" s="444"/>
      <c r="G6" s="445"/>
      <c r="H6" s="416" t="s">
        <v>4</v>
      </c>
      <c r="I6" s="448" t="s">
        <v>5</v>
      </c>
      <c r="J6" s="420" t="s">
        <v>6</v>
      </c>
    </row>
    <row r="7" spans="1:10" x14ac:dyDescent="0.25">
      <c r="A7" s="442"/>
      <c r="B7" s="214" t="s">
        <v>7</v>
      </c>
      <c r="C7" s="216" t="s">
        <v>8</v>
      </c>
      <c r="D7" s="215" t="s">
        <v>9</v>
      </c>
      <c r="E7" s="214" t="s">
        <v>10</v>
      </c>
      <c r="F7" s="216" t="s">
        <v>8</v>
      </c>
      <c r="G7" s="215" t="s">
        <v>9</v>
      </c>
      <c r="H7" s="417"/>
      <c r="I7" s="449"/>
      <c r="J7" s="421"/>
    </row>
    <row r="8" spans="1:10" x14ac:dyDescent="0.25">
      <c r="A8" s="241">
        <v>42657</v>
      </c>
      <c r="B8" s="89">
        <v>160100128</v>
      </c>
      <c r="C8" s="91">
        <v>15</v>
      </c>
      <c r="D8" s="90">
        <v>1432900</v>
      </c>
      <c r="E8" s="242"/>
      <c r="F8" s="247"/>
      <c r="G8" s="243"/>
      <c r="H8" s="246"/>
      <c r="I8" s="245"/>
      <c r="J8" s="246"/>
    </row>
    <row r="9" spans="1:10" x14ac:dyDescent="0.25">
      <c r="A9" s="241">
        <v>42680</v>
      </c>
      <c r="B9" s="89">
        <v>160102430</v>
      </c>
      <c r="C9" s="91">
        <v>9</v>
      </c>
      <c r="D9" s="90">
        <v>758625</v>
      </c>
      <c r="E9" s="249">
        <v>160027503</v>
      </c>
      <c r="F9" s="245">
        <v>2</v>
      </c>
      <c r="G9" s="246">
        <v>230300</v>
      </c>
      <c r="H9" s="246"/>
      <c r="I9" s="245">
        <v>1500000</v>
      </c>
      <c r="J9" s="246" t="s">
        <v>103</v>
      </c>
    </row>
    <row r="10" spans="1:10" x14ac:dyDescent="0.25">
      <c r="A10" s="241">
        <v>42687</v>
      </c>
      <c r="B10" s="89">
        <v>160103145</v>
      </c>
      <c r="C10" s="91">
        <v>4</v>
      </c>
      <c r="D10" s="90">
        <v>388588</v>
      </c>
      <c r="E10" s="242">
        <v>160027685</v>
      </c>
      <c r="F10" s="245">
        <v>4</v>
      </c>
      <c r="G10" s="246">
        <v>433213</v>
      </c>
      <c r="H10" s="246"/>
      <c r="I10" s="245"/>
      <c r="J10" s="246"/>
    </row>
    <row r="11" spans="1:10" x14ac:dyDescent="0.25">
      <c r="A11" s="241">
        <v>42694</v>
      </c>
      <c r="B11" s="242">
        <v>160103909</v>
      </c>
      <c r="C11" s="248">
        <v>10</v>
      </c>
      <c r="D11" s="246">
        <v>858288</v>
      </c>
      <c r="E11" s="242"/>
      <c r="F11" s="247"/>
      <c r="G11" s="243"/>
      <c r="H11" s="246"/>
      <c r="I11" s="245">
        <v>813663</v>
      </c>
      <c r="J11" s="246" t="s">
        <v>98</v>
      </c>
    </row>
    <row r="12" spans="1:10" x14ac:dyDescent="0.25">
      <c r="A12" s="241">
        <v>42701</v>
      </c>
      <c r="B12" s="242">
        <v>160104616</v>
      </c>
      <c r="C12" s="248">
        <v>12</v>
      </c>
      <c r="D12" s="246">
        <v>966438</v>
      </c>
      <c r="E12" s="242">
        <v>160028036</v>
      </c>
      <c r="F12" s="248">
        <v>2</v>
      </c>
      <c r="G12" s="243">
        <v>284988</v>
      </c>
      <c r="H12" s="246"/>
      <c r="I12" s="245">
        <v>1150000</v>
      </c>
      <c r="J12" s="246"/>
    </row>
    <row r="13" spans="1:10" x14ac:dyDescent="0.25">
      <c r="A13" s="241"/>
      <c r="B13" s="242"/>
      <c r="C13" s="248"/>
      <c r="D13" s="246"/>
      <c r="E13" s="242"/>
      <c r="F13" s="248"/>
      <c r="G13" s="243"/>
      <c r="H13" s="246"/>
      <c r="I13" s="245"/>
      <c r="J13" s="246"/>
    </row>
    <row r="14" spans="1:10" x14ac:dyDescent="0.25">
      <c r="A14" s="98">
        <v>42737</v>
      </c>
      <c r="B14" s="99">
        <v>170107941</v>
      </c>
      <c r="C14" s="201">
        <v>7</v>
      </c>
      <c r="D14" s="34">
        <v>764663</v>
      </c>
      <c r="E14" s="99">
        <v>170028759</v>
      </c>
      <c r="F14" s="201">
        <v>1</v>
      </c>
      <c r="G14" s="34">
        <v>172900</v>
      </c>
      <c r="H14" s="34"/>
      <c r="I14" s="102">
        <v>542500</v>
      </c>
      <c r="J14" s="34" t="s">
        <v>98</v>
      </c>
    </row>
    <row r="15" spans="1:10" x14ac:dyDescent="0.25">
      <c r="A15" s="4">
        <v>42743</v>
      </c>
      <c r="B15" s="3">
        <v>170108402</v>
      </c>
      <c r="C15" s="175">
        <v>4</v>
      </c>
      <c r="D15" s="6">
        <v>411775</v>
      </c>
      <c r="E15" s="3">
        <v>170028858</v>
      </c>
      <c r="F15" s="175">
        <v>1</v>
      </c>
      <c r="G15" s="6">
        <v>49263</v>
      </c>
      <c r="H15" s="6"/>
      <c r="I15" s="39">
        <v>411775</v>
      </c>
      <c r="J15" s="6" t="s">
        <v>98</v>
      </c>
    </row>
    <row r="16" spans="1:10" x14ac:dyDescent="0.25">
      <c r="A16" s="4"/>
      <c r="B16" s="3"/>
      <c r="C16" s="175"/>
      <c r="D16" s="6"/>
      <c r="E16" s="3"/>
      <c r="F16" s="175"/>
      <c r="G16" s="6"/>
      <c r="H16" s="6"/>
      <c r="I16" s="39"/>
      <c r="J16" s="6"/>
    </row>
    <row r="17" spans="1:13" x14ac:dyDescent="0.25">
      <c r="A17" s="4"/>
      <c r="B17" s="3"/>
      <c r="C17" s="175"/>
      <c r="D17" s="6"/>
      <c r="E17" s="3"/>
      <c r="F17" s="175"/>
      <c r="G17" s="6"/>
      <c r="H17" s="6"/>
      <c r="I17" s="39"/>
      <c r="J17" s="6"/>
    </row>
    <row r="18" spans="1:13" x14ac:dyDescent="0.25">
      <c r="A18" s="4"/>
      <c r="B18" s="3"/>
      <c r="C18" s="175"/>
      <c r="D18" s="6"/>
      <c r="E18" s="3"/>
      <c r="F18" s="175"/>
      <c r="G18" s="6"/>
      <c r="H18" s="6"/>
      <c r="I18" s="39"/>
      <c r="J18" s="6"/>
    </row>
    <row r="19" spans="1:13" x14ac:dyDescent="0.25">
      <c r="A19" s="4"/>
      <c r="B19" s="3"/>
      <c r="C19" s="175"/>
      <c r="D19" s="6"/>
      <c r="E19" s="3"/>
      <c r="F19" s="175"/>
      <c r="G19" s="6"/>
      <c r="H19" s="6"/>
      <c r="I19" s="39"/>
      <c r="J19" s="6"/>
    </row>
    <row r="20" spans="1:13" x14ac:dyDescent="0.25">
      <c r="A20" s="4"/>
      <c r="B20" s="3"/>
      <c r="C20" s="175"/>
      <c r="D20" s="6"/>
      <c r="E20" s="3"/>
      <c r="F20" s="175"/>
      <c r="G20" s="6"/>
      <c r="H20" s="6"/>
      <c r="I20" s="39"/>
      <c r="J20" s="6"/>
    </row>
    <row r="21" spans="1:13" x14ac:dyDescent="0.25">
      <c r="A21" s="4"/>
      <c r="B21" s="3"/>
      <c r="C21" s="175"/>
      <c r="D21" s="6"/>
      <c r="E21" s="3"/>
      <c r="F21" s="175"/>
      <c r="G21" s="6"/>
      <c r="H21" s="6"/>
      <c r="I21" s="39"/>
      <c r="J21" s="6"/>
    </row>
    <row r="22" spans="1:13" x14ac:dyDescent="0.25">
      <c r="A22" s="4"/>
      <c r="B22" s="3"/>
      <c r="C22" s="175"/>
      <c r="D22" s="6"/>
      <c r="E22" s="3"/>
      <c r="F22" s="175"/>
      <c r="G22" s="6"/>
      <c r="H22" s="6"/>
      <c r="I22" s="39"/>
      <c r="J22" s="6"/>
    </row>
    <row r="23" spans="1:13" x14ac:dyDescent="0.25">
      <c r="A23" s="4"/>
      <c r="B23" s="3"/>
      <c r="C23" s="175"/>
      <c r="D23" s="6"/>
      <c r="E23" s="3"/>
      <c r="F23" s="175"/>
      <c r="G23" s="6"/>
      <c r="H23" s="6"/>
      <c r="I23" s="39"/>
      <c r="J23" s="6"/>
    </row>
    <row r="24" spans="1:13" x14ac:dyDescent="0.25">
      <c r="A24" s="4"/>
      <c r="B24" s="3"/>
      <c r="C24" s="175"/>
      <c r="D24" s="6"/>
      <c r="E24" s="3"/>
      <c r="F24" s="175"/>
      <c r="G24" s="6"/>
      <c r="H24" s="6"/>
      <c r="I24" s="39"/>
      <c r="J24" s="6"/>
    </row>
    <row r="25" spans="1:13" x14ac:dyDescent="0.25">
      <c r="A25" s="4"/>
      <c r="B25" s="3"/>
      <c r="C25" s="175"/>
      <c r="D25" s="6"/>
      <c r="E25" s="3"/>
      <c r="F25" s="175"/>
      <c r="G25" s="6"/>
      <c r="H25" s="6"/>
      <c r="I25" s="39"/>
      <c r="J25" s="6"/>
    </row>
    <row r="26" spans="1:13" x14ac:dyDescent="0.25">
      <c r="A26" s="4"/>
      <c r="B26" s="3"/>
      <c r="C26" s="175"/>
      <c r="D26" s="6"/>
      <c r="E26" s="3"/>
      <c r="F26" s="175"/>
      <c r="G26" s="6"/>
      <c r="H26" s="6"/>
      <c r="I26" s="39"/>
      <c r="J26" s="6"/>
    </row>
    <row r="27" spans="1:13" x14ac:dyDescent="0.25">
      <c r="A27" s="4"/>
      <c r="B27" s="3"/>
      <c r="C27" s="40"/>
      <c r="D27" s="6"/>
      <c r="E27" s="7"/>
      <c r="F27" s="40"/>
      <c r="G27" s="6"/>
      <c r="H27" s="7"/>
      <c r="I27" s="39"/>
      <c r="J27" s="6"/>
    </row>
    <row r="28" spans="1:13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3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  <c r="L31" s="18"/>
    </row>
    <row r="32" spans="1:13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61</v>
      </c>
      <c r="D33" s="9"/>
      <c r="E33" s="8" t="s">
        <v>11</v>
      </c>
      <c r="F33" s="77">
        <f>SUM(F8:F32)</f>
        <v>10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411" t="s">
        <v>12</v>
      </c>
      <c r="H35" s="411"/>
      <c r="I35" s="39"/>
      <c r="J35" s="13">
        <f>SUM(D8:D29)</f>
        <v>5581277</v>
      </c>
    </row>
    <row r="36" spans="1:10" x14ac:dyDescent="0.25">
      <c r="A36" s="4"/>
      <c r="B36" s="3"/>
      <c r="C36" s="40"/>
      <c r="D36" s="6"/>
      <c r="E36" s="7"/>
      <c r="F36" s="40"/>
      <c r="G36" s="411" t="s">
        <v>13</v>
      </c>
      <c r="H36" s="411"/>
      <c r="I36" s="39"/>
      <c r="J36" s="13">
        <f>SUM(G8:G32)</f>
        <v>1170664</v>
      </c>
    </row>
    <row r="37" spans="1:10" x14ac:dyDescent="0.25">
      <c r="A37" s="14"/>
      <c r="B37" s="7"/>
      <c r="C37" s="40"/>
      <c r="D37" s="6"/>
      <c r="E37" s="7"/>
      <c r="F37" s="40"/>
      <c r="G37" s="411" t="s">
        <v>14</v>
      </c>
      <c r="H37" s="411"/>
      <c r="I37" s="41"/>
      <c r="J37" s="15">
        <f>J35-J36</f>
        <v>4410613</v>
      </c>
    </row>
    <row r="38" spans="1:10" x14ac:dyDescent="0.25">
      <c r="A38" s="4"/>
      <c r="B38" s="16"/>
      <c r="C38" s="40"/>
      <c r="D38" s="17"/>
      <c r="E38" s="7"/>
      <c r="F38" s="40"/>
      <c r="G38" s="411" t="s">
        <v>15</v>
      </c>
      <c r="H38" s="411"/>
      <c r="I38" s="39"/>
      <c r="J38" s="13">
        <f>SUM(H8:H33)</f>
        <v>0</v>
      </c>
    </row>
    <row r="39" spans="1:10" x14ac:dyDescent="0.25">
      <c r="A39" s="4"/>
      <c r="B39" s="16"/>
      <c r="C39" s="40"/>
      <c r="D39" s="17"/>
      <c r="E39" s="7"/>
      <c r="F39" s="40"/>
      <c r="G39" s="411" t="s">
        <v>16</v>
      </c>
      <c r="H39" s="411"/>
      <c r="I39" s="39"/>
      <c r="J39" s="13">
        <f>J37+J38</f>
        <v>4410613</v>
      </c>
    </row>
    <row r="40" spans="1:10" x14ac:dyDescent="0.25">
      <c r="A40" s="4"/>
      <c r="B40" s="16"/>
      <c r="C40" s="40"/>
      <c r="D40" s="17"/>
      <c r="E40" s="7"/>
      <c r="F40" s="40"/>
      <c r="G40" s="411" t="s">
        <v>5</v>
      </c>
      <c r="H40" s="411"/>
      <c r="I40" s="39"/>
      <c r="J40" s="13">
        <f>SUM(I8:I33)</f>
        <v>4417938</v>
      </c>
    </row>
    <row r="41" spans="1:10" x14ac:dyDescent="0.25">
      <c r="A41" s="4"/>
      <c r="B41" s="16"/>
      <c r="C41" s="40"/>
      <c r="D41" s="17"/>
      <c r="E41" s="7"/>
      <c r="F41" s="40"/>
      <c r="G41" s="411" t="s">
        <v>32</v>
      </c>
      <c r="H41" s="411"/>
      <c r="I41" s="40" t="str">
        <f>IF(J41&gt;0,"SALDO",IF(J41&lt;0,"PIUTANG",IF(J41=0,"LUNAS")))</f>
        <v>SALDO</v>
      </c>
      <c r="J41" s="13">
        <f>J40-J39</f>
        <v>7325</v>
      </c>
    </row>
  </sheetData>
  <mergeCells count="15">
    <mergeCell ref="G41:H41"/>
    <mergeCell ref="G35:H35"/>
    <mergeCell ref="G36:H36"/>
    <mergeCell ref="G37:H37"/>
    <mergeCell ref="G38:H38"/>
    <mergeCell ref="G39:H39"/>
    <mergeCell ref="G40:H40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legacy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3">
    <pageSetUpPr fitToPage="1"/>
  </sheetPr>
  <dimension ref="A1:P164"/>
  <sheetViews>
    <sheetView workbookViewId="0">
      <pane ySplit="7" topLeftCell="A144" activePane="bottomLeft" state="frozen"/>
      <selection pane="bottomLeft" activeCell="H153" sqref="H153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1" max="11" width="9.140625" style="37"/>
    <col min="12" max="13" width="10.5703125" style="37" bestFit="1" customWidth="1"/>
    <col min="14" max="16" width="9.140625" style="37"/>
  </cols>
  <sheetData>
    <row r="1" spans="1:16" x14ac:dyDescent="0.25">
      <c r="A1" s="20" t="s">
        <v>0</v>
      </c>
      <c r="B1" s="20"/>
      <c r="C1" s="78" t="s">
        <v>89</v>
      </c>
      <c r="D1" s="20"/>
      <c r="E1" s="20"/>
      <c r="F1" s="405" t="s">
        <v>22</v>
      </c>
      <c r="G1" s="405"/>
      <c r="H1" s="405"/>
      <c r="I1" s="38" t="s">
        <v>90</v>
      </c>
      <c r="J1" s="20"/>
      <c r="L1" s="37">
        <f>SUM(D138:D145)</f>
        <v>1728389</v>
      </c>
    </row>
    <row r="2" spans="1:16" x14ac:dyDescent="0.25">
      <c r="A2" s="20" t="s">
        <v>1</v>
      </c>
      <c r="B2" s="20"/>
      <c r="C2" s="78" t="s">
        <v>19</v>
      </c>
      <c r="D2" s="20"/>
      <c r="E2" s="20"/>
      <c r="F2" s="405" t="s">
        <v>21</v>
      </c>
      <c r="G2" s="405"/>
      <c r="H2" s="405"/>
      <c r="I2" s="38">
        <f>J164*-1</f>
        <v>-389274</v>
      </c>
      <c r="J2" s="20"/>
      <c r="L2" s="37">
        <f>SUM(G138:G145)</f>
        <v>370038</v>
      </c>
    </row>
    <row r="3" spans="1:16" s="233" customFormat="1" x14ac:dyDescent="0.25">
      <c r="A3" s="218" t="s">
        <v>115</v>
      </c>
      <c r="B3" s="218"/>
      <c r="C3" s="221" t="s">
        <v>135</v>
      </c>
      <c r="D3" s="218"/>
      <c r="E3" s="218"/>
      <c r="F3" s="265"/>
      <c r="G3" s="265"/>
      <c r="H3" s="265"/>
      <c r="I3" s="220"/>
      <c r="J3" s="218"/>
      <c r="K3" s="219"/>
      <c r="L3" s="37">
        <f>L1-L2</f>
        <v>1358351</v>
      </c>
      <c r="M3" s="219"/>
      <c r="N3" s="219"/>
      <c r="O3" s="219"/>
      <c r="P3" s="219"/>
    </row>
    <row r="5" spans="1:16" ht="19.5" x14ac:dyDescent="0.25">
      <c r="A5" s="439"/>
      <c r="B5" s="439"/>
      <c r="C5" s="439"/>
      <c r="D5" s="439"/>
      <c r="E5" s="439"/>
      <c r="F5" s="439"/>
      <c r="G5" s="439"/>
      <c r="H5" s="439"/>
      <c r="I5" s="439"/>
      <c r="J5" s="440"/>
    </row>
    <row r="6" spans="1:16" x14ac:dyDescent="0.25">
      <c r="A6" s="441" t="s">
        <v>2</v>
      </c>
      <c r="B6" s="443" t="s">
        <v>3</v>
      </c>
      <c r="C6" s="444"/>
      <c r="D6" s="444"/>
      <c r="E6" s="444"/>
      <c r="F6" s="444"/>
      <c r="G6" s="445"/>
      <c r="H6" s="416" t="s">
        <v>4</v>
      </c>
      <c r="I6" s="448" t="s">
        <v>5</v>
      </c>
      <c r="J6" s="420" t="s">
        <v>6</v>
      </c>
    </row>
    <row r="7" spans="1:16" x14ac:dyDescent="0.25">
      <c r="A7" s="442"/>
      <c r="B7" s="192" t="s">
        <v>7</v>
      </c>
      <c r="C7" s="200" t="s">
        <v>8</v>
      </c>
      <c r="D7" s="193" t="s">
        <v>9</v>
      </c>
      <c r="E7" s="192" t="s">
        <v>10</v>
      </c>
      <c r="F7" s="200" t="s">
        <v>8</v>
      </c>
      <c r="G7" s="193" t="s">
        <v>9</v>
      </c>
      <c r="H7" s="417"/>
      <c r="I7" s="449"/>
      <c r="J7" s="421"/>
    </row>
    <row r="8" spans="1:16" x14ac:dyDescent="0.25">
      <c r="A8" s="43">
        <v>42633</v>
      </c>
      <c r="B8" s="89">
        <v>160097510</v>
      </c>
      <c r="C8" s="91">
        <v>4</v>
      </c>
      <c r="D8" s="90">
        <v>461038</v>
      </c>
      <c r="E8" s="46"/>
      <c r="F8" s="82"/>
      <c r="G8" s="47"/>
      <c r="H8" s="50"/>
      <c r="I8" s="49">
        <v>1496038</v>
      </c>
      <c r="J8" s="50" t="s">
        <v>17</v>
      </c>
    </row>
    <row r="9" spans="1:16" x14ac:dyDescent="0.25">
      <c r="A9" s="43">
        <v>42633</v>
      </c>
      <c r="B9" s="89">
        <v>160097537</v>
      </c>
      <c r="C9" s="91">
        <v>1</v>
      </c>
      <c r="D9" s="90">
        <v>37100</v>
      </c>
      <c r="E9" s="46"/>
      <c r="F9" s="49"/>
      <c r="G9" s="50"/>
      <c r="H9" s="50"/>
      <c r="I9" s="49"/>
      <c r="J9" s="50"/>
    </row>
    <row r="10" spans="1:16" x14ac:dyDescent="0.25">
      <c r="A10" s="43">
        <v>42634</v>
      </c>
      <c r="B10" s="89">
        <v>160097579</v>
      </c>
      <c r="C10" s="91">
        <v>4</v>
      </c>
      <c r="D10" s="90">
        <v>512400</v>
      </c>
      <c r="E10" s="46">
        <v>160026409</v>
      </c>
      <c r="F10" s="49">
        <v>1</v>
      </c>
      <c r="G10" s="50">
        <v>137113</v>
      </c>
      <c r="H10" s="50"/>
      <c r="I10" s="49"/>
      <c r="J10" s="50"/>
    </row>
    <row r="11" spans="1:16" x14ac:dyDescent="0.25">
      <c r="A11" s="43">
        <v>42636</v>
      </c>
      <c r="B11" s="46">
        <v>160097767</v>
      </c>
      <c r="C11" s="84">
        <v>4</v>
      </c>
      <c r="D11" s="50">
        <v>352013</v>
      </c>
      <c r="E11" s="46">
        <v>160026458</v>
      </c>
      <c r="F11" s="82">
        <v>5</v>
      </c>
      <c r="G11" s="47">
        <v>603613</v>
      </c>
      <c r="H11" s="50"/>
      <c r="I11" s="49"/>
      <c r="J11" s="50"/>
    </row>
    <row r="12" spans="1:16" x14ac:dyDescent="0.25">
      <c r="A12" s="43">
        <v>38983</v>
      </c>
      <c r="B12" s="46">
        <v>160097801</v>
      </c>
      <c r="C12" s="84">
        <v>3</v>
      </c>
      <c r="D12" s="50">
        <v>302225</v>
      </c>
      <c r="E12" s="46"/>
      <c r="F12" s="84"/>
      <c r="G12" s="47"/>
      <c r="H12" s="50"/>
      <c r="I12" s="49"/>
      <c r="J12" s="50"/>
    </row>
    <row r="13" spans="1:16" x14ac:dyDescent="0.25">
      <c r="A13" s="43">
        <v>42637</v>
      </c>
      <c r="B13" s="46"/>
      <c r="C13" s="84"/>
      <c r="D13" s="50"/>
      <c r="E13" s="46">
        <v>160026482</v>
      </c>
      <c r="F13" s="84">
        <v>3</v>
      </c>
      <c r="G13" s="47">
        <v>416763</v>
      </c>
      <c r="H13" s="50"/>
      <c r="I13" s="49"/>
      <c r="J13" s="50"/>
    </row>
    <row r="14" spans="1:16" x14ac:dyDescent="0.25">
      <c r="A14" s="43">
        <v>42639</v>
      </c>
      <c r="B14" s="46">
        <v>160098014</v>
      </c>
      <c r="C14" s="84">
        <v>1</v>
      </c>
      <c r="D14" s="50">
        <v>102900</v>
      </c>
      <c r="E14" s="46">
        <v>160026526</v>
      </c>
      <c r="F14" s="84">
        <v>1</v>
      </c>
      <c r="G14" s="50">
        <v>116025</v>
      </c>
      <c r="H14" s="50"/>
      <c r="I14" s="49"/>
      <c r="J14" s="50"/>
    </row>
    <row r="15" spans="1:16" x14ac:dyDescent="0.25">
      <c r="A15" s="43">
        <v>42639</v>
      </c>
      <c r="B15" s="46">
        <v>160098034</v>
      </c>
      <c r="C15" s="84">
        <v>1</v>
      </c>
      <c r="D15" s="50">
        <v>159513</v>
      </c>
      <c r="E15" s="46"/>
      <c r="F15" s="84"/>
      <c r="G15" s="50"/>
      <c r="H15" s="50"/>
      <c r="I15" s="49"/>
      <c r="J15" s="50"/>
    </row>
    <row r="16" spans="1:16" x14ac:dyDescent="0.25">
      <c r="A16" s="43">
        <v>42639</v>
      </c>
      <c r="B16" s="46">
        <v>160098070</v>
      </c>
      <c r="C16" s="84">
        <v>1</v>
      </c>
      <c r="D16" s="50">
        <v>101675</v>
      </c>
      <c r="E16" s="46"/>
      <c r="F16" s="84"/>
      <c r="G16" s="50"/>
      <c r="H16" s="50"/>
      <c r="I16" s="49"/>
      <c r="J16" s="50"/>
    </row>
    <row r="17" spans="1:10" x14ac:dyDescent="0.25">
      <c r="A17" s="43">
        <v>42639</v>
      </c>
      <c r="B17" s="46">
        <v>160098076</v>
      </c>
      <c r="C17" s="84">
        <v>1</v>
      </c>
      <c r="D17" s="50">
        <v>72713</v>
      </c>
      <c r="E17" s="46"/>
      <c r="F17" s="84"/>
      <c r="G17" s="50"/>
      <c r="H17" s="50"/>
      <c r="I17" s="49"/>
      <c r="J17" s="50"/>
    </row>
    <row r="18" spans="1:10" x14ac:dyDescent="0.25">
      <c r="A18" s="43">
        <v>42640</v>
      </c>
      <c r="B18" s="46">
        <v>160098119</v>
      </c>
      <c r="C18" s="84">
        <v>2</v>
      </c>
      <c r="D18" s="50">
        <v>144025</v>
      </c>
      <c r="E18" s="46"/>
      <c r="F18" s="84"/>
      <c r="G18" s="50"/>
      <c r="H18" s="50"/>
      <c r="I18" s="49"/>
      <c r="J18" s="50"/>
    </row>
    <row r="19" spans="1:10" x14ac:dyDescent="0.25">
      <c r="A19" s="43">
        <v>42640</v>
      </c>
      <c r="B19" s="46">
        <v>160098175</v>
      </c>
      <c r="C19" s="84">
        <v>6</v>
      </c>
      <c r="D19" s="50">
        <v>523950</v>
      </c>
      <c r="E19" s="46"/>
      <c r="F19" s="84"/>
      <c r="G19" s="50"/>
      <c r="H19" s="50"/>
      <c r="I19" s="49"/>
      <c r="J19" s="50"/>
    </row>
    <row r="20" spans="1:10" x14ac:dyDescent="0.25">
      <c r="A20" s="43">
        <v>42641</v>
      </c>
      <c r="B20" s="46">
        <v>160098257</v>
      </c>
      <c r="C20" s="84">
        <v>4</v>
      </c>
      <c r="D20" s="50">
        <v>393400</v>
      </c>
      <c r="E20" s="46"/>
      <c r="F20" s="84"/>
      <c r="G20" s="50"/>
      <c r="H20" s="50"/>
      <c r="I20" s="49">
        <v>2185665</v>
      </c>
      <c r="J20" s="50" t="s">
        <v>17</v>
      </c>
    </row>
    <row r="21" spans="1:10" x14ac:dyDescent="0.25">
      <c r="A21" s="43">
        <v>42641</v>
      </c>
      <c r="B21" s="46">
        <v>160098325</v>
      </c>
      <c r="C21" s="84">
        <v>4</v>
      </c>
      <c r="D21" s="50">
        <v>598238</v>
      </c>
      <c r="E21" s="46"/>
      <c r="F21" s="84"/>
      <c r="G21" s="50"/>
      <c r="H21" s="50"/>
      <c r="I21" s="49"/>
      <c r="J21" s="50"/>
    </row>
    <row r="22" spans="1:10" x14ac:dyDescent="0.25">
      <c r="A22" s="43">
        <v>42643</v>
      </c>
      <c r="B22" s="46">
        <v>160098468</v>
      </c>
      <c r="C22" s="84">
        <v>1</v>
      </c>
      <c r="D22" s="50">
        <v>118038</v>
      </c>
      <c r="E22" s="46"/>
      <c r="F22" s="84"/>
      <c r="G22" s="50"/>
      <c r="H22" s="50"/>
      <c r="I22" s="49"/>
      <c r="J22" s="50"/>
    </row>
    <row r="23" spans="1:10" x14ac:dyDescent="0.25">
      <c r="A23" s="43">
        <v>42643</v>
      </c>
      <c r="B23" s="46">
        <v>160098515</v>
      </c>
      <c r="C23" s="84">
        <v>3</v>
      </c>
      <c r="D23" s="50">
        <v>222338</v>
      </c>
      <c r="E23" s="46"/>
      <c r="F23" s="84"/>
      <c r="G23" s="50"/>
      <c r="H23" s="50"/>
      <c r="I23" s="49"/>
      <c r="J23" s="50"/>
    </row>
    <row r="24" spans="1:10" x14ac:dyDescent="0.25">
      <c r="A24" s="43">
        <v>42644</v>
      </c>
      <c r="B24" s="46">
        <v>160098587</v>
      </c>
      <c r="C24" s="84">
        <v>2</v>
      </c>
      <c r="D24" s="50">
        <v>114275</v>
      </c>
      <c r="E24" s="46">
        <v>16002663</v>
      </c>
      <c r="F24" s="84">
        <v>1</v>
      </c>
      <c r="G24" s="50">
        <v>81988</v>
      </c>
      <c r="H24" s="50"/>
      <c r="I24" s="49"/>
      <c r="J24" s="50"/>
    </row>
    <row r="25" spans="1:10" x14ac:dyDescent="0.25">
      <c r="A25" s="43"/>
      <c r="B25" s="46"/>
      <c r="C25" s="84"/>
      <c r="D25" s="50"/>
      <c r="E25" s="46">
        <v>16006680</v>
      </c>
      <c r="F25" s="84">
        <v>2</v>
      </c>
      <c r="G25" s="50">
        <v>114275</v>
      </c>
      <c r="H25" s="50"/>
      <c r="I25" s="49"/>
      <c r="J25" s="50"/>
    </row>
    <row r="26" spans="1:10" x14ac:dyDescent="0.25">
      <c r="A26" s="43">
        <v>42646</v>
      </c>
      <c r="B26" s="46">
        <v>160098809</v>
      </c>
      <c r="C26" s="84">
        <v>1</v>
      </c>
      <c r="D26" s="50">
        <v>71050</v>
      </c>
      <c r="E26" s="46"/>
      <c r="F26" s="84"/>
      <c r="G26" s="50"/>
      <c r="H26" s="50"/>
      <c r="I26" s="49"/>
      <c r="J26" s="50"/>
    </row>
    <row r="27" spans="1:10" x14ac:dyDescent="0.25">
      <c r="A27" s="43">
        <v>42646</v>
      </c>
      <c r="B27" s="46">
        <v>160098865</v>
      </c>
      <c r="C27" s="84">
        <v>1</v>
      </c>
      <c r="D27" s="50">
        <v>125038</v>
      </c>
      <c r="E27" s="46"/>
      <c r="F27" s="84"/>
      <c r="G27" s="50"/>
      <c r="H27" s="50"/>
      <c r="I27" s="49"/>
      <c r="J27" s="50"/>
    </row>
    <row r="28" spans="1:10" x14ac:dyDescent="0.25">
      <c r="A28" s="43">
        <v>42646</v>
      </c>
      <c r="B28" s="46">
        <v>160098878</v>
      </c>
      <c r="C28" s="84">
        <v>4</v>
      </c>
      <c r="D28" s="50">
        <v>357613</v>
      </c>
      <c r="E28" s="46"/>
      <c r="F28" s="84"/>
      <c r="G28" s="50"/>
      <c r="H28" s="50"/>
      <c r="I28" s="49"/>
      <c r="J28" s="50"/>
    </row>
    <row r="29" spans="1:10" x14ac:dyDescent="0.25">
      <c r="A29" s="43">
        <v>42647</v>
      </c>
      <c r="B29" s="46">
        <v>160098926</v>
      </c>
      <c r="C29" s="82">
        <v>2</v>
      </c>
      <c r="D29" s="50">
        <v>182963</v>
      </c>
      <c r="E29" s="48"/>
      <c r="F29" s="82"/>
      <c r="G29" s="50"/>
      <c r="H29" s="48"/>
      <c r="I29" s="49"/>
      <c r="J29" s="50"/>
    </row>
    <row r="30" spans="1:10" x14ac:dyDescent="0.25">
      <c r="A30" s="43">
        <v>42647</v>
      </c>
      <c r="B30" s="46">
        <v>160098962</v>
      </c>
      <c r="C30" s="82">
        <v>2</v>
      </c>
      <c r="D30" s="50">
        <v>198975</v>
      </c>
      <c r="E30" s="48"/>
      <c r="F30" s="82"/>
      <c r="G30" s="50"/>
      <c r="H30" s="48"/>
      <c r="I30" s="49"/>
      <c r="J30" s="50"/>
    </row>
    <row r="31" spans="1:10" x14ac:dyDescent="0.25">
      <c r="A31" s="43">
        <v>42648</v>
      </c>
      <c r="B31" s="46">
        <v>160099068</v>
      </c>
      <c r="C31" s="82">
        <v>3</v>
      </c>
      <c r="D31" s="50">
        <v>323313</v>
      </c>
      <c r="E31" s="48"/>
      <c r="F31" s="82"/>
      <c r="G31" s="50"/>
      <c r="H31" s="48"/>
      <c r="I31" s="49">
        <v>2374228</v>
      </c>
      <c r="J31" s="50" t="s">
        <v>17</v>
      </c>
    </row>
    <row r="32" spans="1:10" x14ac:dyDescent="0.25">
      <c r="A32" s="43">
        <v>42648</v>
      </c>
      <c r="B32" s="46">
        <v>160099105</v>
      </c>
      <c r="C32" s="82">
        <v>1</v>
      </c>
      <c r="D32" s="50">
        <v>75688</v>
      </c>
      <c r="E32" s="48"/>
      <c r="F32" s="82"/>
      <c r="G32" s="50"/>
      <c r="H32" s="48"/>
      <c r="I32" s="49"/>
      <c r="J32" s="50"/>
    </row>
    <row r="33" spans="1:10" x14ac:dyDescent="0.25">
      <c r="A33" s="43">
        <v>42649</v>
      </c>
      <c r="B33" s="46">
        <v>160099180</v>
      </c>
      <c r="C33" s="82">
        <v>2</v>
      </c>
      <c r="D33" s="50">
        <v>191275</v>
      </c>
      <c r="E33" s="48"/>
      <c r="F33" s="82"/>
      <c r="G33" s="50"/>
      <c r="H33" s="48"/>
      <c r="I33" s="49"/>
      <c r="J33" s="50"/>
    </row>
    <row r="34" spans="1:10" x14ac:dyDescent="0.25">
      <c r="A34" s="43">
        <v>42649</v>
      </c>
      <c r="B34" s="46">
        <v>160099200</v>
      </c>
      <c r="C34" s="82">
        <v>2</v>
      </c>
      <c r="D34" s="50">
        <v>215600</v>
      </c>
      <c r="E34" s="48"/>
      <c r="F34" s="82"/>
      <c r="G34" s="50"/>
      <c r="H34" s="48"/>
      <c r="I34" s="49"/>
      <c r="J34" s="50"/>
    </row>
    <row r="35" spans="1:10" x14ac:dyDescent="0.25">
      <c r="A35" s="43">
        <v>42650</v>
      </c>
      <c r="B35" s="46">
        <v>160099313</v>
      </c>
      <c r="C35" s="82">
        <v>1</v>
      </c>
      <c r="D35" s="50">
        <v>90038</v>
      </c>
      <c r="E35" s="48"/>
      <c r="F35" s="82"/>
      <c r="G35" s="50"/>
      <c r="H35" s="48"/>
      <c r="I35" s="49"/>
      <c r="J35" s="50"/>
    </row>
    <row r="36" spans="1:10" x14ac:dyDescent="0.25">
      <c r="A36" s="43">
        <v>42650</v>
      </c>
      <c r="B36" s="46">
        <v>160099363</v>
      </c>
      <c r="C36" s="82">
        <v>3</v>
      </c>
      <c r="D36" s="50">
        <v>513013</v>
      </c>
      <c r="E36" s="48"/>
      <c r="F36" s="82"/>
      <c r="G36" s="50"/>
      <c r="H36" s="48"/>
      <c r="I36" s="49"/>
      <c r="J36" s="50"/>
    </row>
    <row r="37" spans="1:10" x14ac:dyDescent="0.25">
      <c r="A37" s="43">
        <v>42650</v>
      </c>
      <c r="B37" s="46">
        <v>160099399</v>
      </c>
      <c r="C37" s="82">
        <v>1</v>
      </c>
      <c r="D37" s="50">
        <v>93013</v>
      </c>
      <c r="E37" s="48"/>
      <c r="F37" s="82"/>
      <c r="G37" s="50"/>
      <c r="H37" s="48"/>
      <c r="I37" s="49"/>
      <c r="J37" s="50"/>
    </row>
    <row r="38" spans="1:10" x14ac:dyDescent="0.25">
      <c r="A38" s="43">
        <v>42651</v>
      </c>
      <c r="B38" s="46">
        <v>160099438</v>
      </c>
      <c r="C38" s="82">
        <v>3</v>
      </c>
      <c r="D38" s="50">
        <v>396988</v>
      </c>
      <c r="E38" s="48"/>
      <c r="F38" s="82"/>
      <c r="G38" s="50"/>
      <c r="H38" s="48"/>
      <c r="I38" s="49"/>
      <c r="J38" s="50"/>
    </row>
    <row r="39" spans="1:10" x14ac:dyDescent="0.25">
      <c r="A39" s="43">
        <v>42651</v>
      </c>
      <c r="B39" s="46">
        <v>160099497</v>
      </c>
      <c r="C39" s="82">
        <v>2</v>
      </c>
      <c r="D39" s="50">
        <v>198013</v>
      </c>
      <c r="E39" s="48"/>
      <c r="F39" s="82"/>
      <c r="G39" s="50"/>
      <c r="H39" s="48"/>
      <c r="I39" s="49"/>
      <c r="J39" s="50"/>
    </row>
    <row r="40" spans="1:10" x14ac:dyDescent="0.25">
      <c r="A40" s="43">
        <v>42653</v>
      </c>
      <c r="B40" s="46">
        <v>160099687</v>
      </c>
      <c r="C40" s="82">
        <v>2</v>
      </c>
      <c r="D40" s="50">
        <v>173950</v>
      </c>
      <c r="E40" s="48">
        <v>160026876</v>
      </c>
      <c r="F40" s="82">
        <v>1</v>
      </c>
      <c r="G40" s="50">
        <v>95988</v>
      </c>
      <c r="H40" s="48"/>
      <c r="I40" s="49"/>
      <c r="J40" s="50"/>
    </row>
    <row r="41" spans="1:10" x14ac:dyDescent="0.25">
      <c r="A41" s="43">
        <v>42653</v>
      </c>
      <c r="B41" s="46">
        <v>160099734</v>
      </c>
      <c r="C41" s="82">
        <v>2</v>
      </c>
      <c r="D41" s="50">
        <v>199325</v>
      </c>
      <c r="E41" s="48"/>
      <c r="F41" s="82"/>
      <c r="G41" s="50"/>
      <c r="H41" s="48"/>
      <c r="I41" s="49"/>
      <c r="J41" s="50"/>
    </row>
    <row r="42" spans="1:10" x14ac:dyDescent="0.25">
      <c r="A42" s="43">
        <v>42655</v>
      </c>
      <c r="B42" s="46">
        <v>160099878</v>
      </c>
      <c r="C42" s="82">
        <v>2</v>
      </c>
      <c r="D42" s="50">
        <v>228463</v>
      </c>
      <c r="E42" s="48">
        <v>160029699</v>
      </c>
      <c r="F42" s="82">
        <v>1</v>
      </c>
      <c r="G42" s="50">
        <v>39288</v>
      </c>
      <c r="H42" s="48"/>
      <c r="I42" s="49">
        <v>2990928</v>
      </c>
      <c r="J42" s="50" t="s">
        <v>17</v>
      </c>
    </row>
    <row r="43" spans="1:10" x14ac:dyDescent="0.25">
      <c r="A43" s="43">
        <v>42655</v>
      </c>
      <c r="B43" s="46">
        <v>160099915</v>
      </c>
      <c r="C43" s="82">
        <v>9</v>
      </c>
      <c r="D43" s="50">
        <v>992075</v>
      </c>
      <c r="E43" s="48"/>
      <c r="F43" s="82"/>
      <c r="G43" s="50"/>
      <c r="H43" s="48"/>
      <c r="I43" s="49"/>
      <c r="J43" s="50"/>
    </row>
    <row r="44" spans="1:10" x14ac:dyDescent="0.25">
      <c r="A44" s="43">
        <v>42656</v>
      </c>
      <c r="B44" s="46">
        <v>160099980</v>
      </c>
      <c r="C44" s="82">
        <v>1</v>
      </c>
      <c r="D44" s="50">
        <v>98963</v>
      </c>
      <c r="E44" s="48"/>
      <c r="F44" s="82"/>
      <c r="G44" s="50"/>
      <c r="H44" s="48"/>
      <c r="I44" s="49"/>
      <c r="J44" s="50"/>
    </row>
    <row r="45" spans="1:10" x14ac:dyDescent="0.25">
      <c r="A45" s="43">
        <v>42657</v>
      </c>
      <c r="B45" s="46">
        <v>160100123</v>
      </c>
      <c r="C45" s="82">
        <v>3</v>
      </c>
      <c r="D45" s="50">
        <v>260663</v>
      </c>
      <c r="E45" s="48"/>
      <c r="F45" s="82"/>
      <c r="G45" s="50"/>
      <c r="H45" s="48"/>
      <c r="I45" s="49"/>
      <c r="J45" s="50"/>
    </row>
    <row r="46" spans="1:10" x14ac:dyDescent="0.25">
      <c r="A46" s="43">
        <v>42657</v>
      </c>
      <c r="B46" s="46">
        <v>160100139</v>
      </c>
      <c r="C46" s="82">
        <v>3</v>
      </c>
      <c r="D46" s="50">
        <v>258038</v>
      </c>
      <c r="E46" s="48"/>
      <c r="F46" s="82"/>
      <c r="G46" s="50"/>
      <c r="H46" s="48"/>
      <c r="I46" s="49"/>
      <c r="J46" s="50"/>
    </row>
    <row r="47" spans="1:10" x14ac:dyDescent="0.25">
      <c r="A47" s="43">
        <v>42658</v>
      </c>
      <c r="B47" s="46">
        <v>160100241</v>
      </c>
      <c r="C47" s="82">
        <v>5</v>
      </c>
      <c r="D47" s="50">
        <v>462700</v>
      </c>
      <c r="E47" s="48"/>
      <c r="F47" s="82"/>
      <c r="G47" s="50"/>
      <c r="H47" s="48"/>
      <c r="I47" s="49"/>
      <c r="J47" s="50"/>
    </row>
    <row r="48" spans="1:10" x14ac:dyDescent="0.25">
      <c r="A48" s="43">
        <v>42658</v>
      </c>
      <c r="B48" s="46">
        <v>160100281</v>
      </c>
      <c r="C48" s="82">
        <v>3</v>
      </c>
      <c r="D48" s="50">
        <v>258038</v>
      </c>
      <c r="E48" s="48"/>
      <c r="F48" s="82"/>
      <c r="G48" s="50"/>
      <c r="H48" s="48"/>
      <c r="I48" s="49"/>
      <c r="J48" s="50"/>
    </row>
    <row r="49" spans="1:16" x14ac:dyDescent="0.25">
      <c r="A49" s="43">
        <v>42660</v>
      </c>
      <c r="B49" s="46">
        <v>160100432</v>
      </c>
      <c r="C49" s="82">
        <v>4</v>
      </c>
      <c r="D49" s="50">
        <v>436013</v>
      </c>
      <c r="E49" s="48"/>
      <c r="F49" s="82"/>
      <c r="G49" s="50"/>
      <c r="H49" s="48"/>
      <c r="I49" s="49"/>
      <c r="J49" s="50"/>
    </row>
    <row r="50" spans="1:16" x14ac:dyDescent="0.25">
      <c r="A50" s="43">
        <v>42660</v>
      </c>
      <c r="B50" s="46">
        <v>160100454</v>
      </c>
      <c r="C50" s="82">
        <v>2</v>
      </c>
      <c r="D50" s="50">
        <v>259963</v>
      </c>
      <c r="E50" s="48"/>
      <c r="F50" s="82"/>
      <c r="G50" s="50"/>
      <c r="H50" s="48"/>
      <c r="I50" s="49"/>
      <c r="J50" s="50"/>
    </row>
    <row r="51" spans="1:16" x14ac:dyDescent="0.25">
      <c r="A51" s="43">
        <v>42661</v>
      </c>
      <c r="B51" s="46">
        <v>160100515</v>
      </c>
      <c r="C51" s="82">
        <v>2</v>
      </c>
      <c r="D51" s="50">
        <v>224963</v>
      </c>
      <c r="E51" s="48">
        <v>160027067</v>
      </c>
      <c r="F51" s="82">
        <v>5</v>
      </c>
      <c r="G51" s="50">
        <v>449663</v>
      </c>
      <c r="H51" s="48"/>
      <c r="I51" s="49"/>
      <c r="J51" s="50"/>
    </row>
    <row r="52" spans="1:16" x14ac:dyDescent="0.25">
      <c r="A52" s="241">
        <v>42662</v>
      </c>
      <c r="B52" s="242">
        <v>160100608</v>
      </c>
      <c r="C52" s="247">
        <v>2</v>
      </c>
      <c r="D52" s="246">
        <v>233800</v>
      </c>
      <c r="E52" s="244"/>
      <c r="F52" s="247"/>
      <c r="G52" s="246"/>
      <c r="H52" s="244"/>
      <c r="I52" s="245">
        <v>3545240</v>
      </c>
      <c r="J52" s="246" t="s">
        <v>17</v>
      </c>
    </row>
    <row r="53" spans="1:16" x14ac:dyDescent="0.25">
      <c r="A53" s="241">
        <v>42663</v>
      </c>
      <c r="B53" s="242">
        <v>160100758</v>
      </c>
      <c r="C53" s="247">
        <v>1</v>
      </c>
      <c r="D53" s="246">
        <v>92838</v>
      </c>
      <c r="E53" s="244"/>
      <c r="F53" s="247"/>
      <c r="G53" s="246"/>
      <c r="H53" s="244"/>
      <c r="I53" s="245"/>
      <c r="J53" s="246"/>
    </row>
    <row r="54" spans="1:16" x14ac:dyDescent="0.25">
      <c r="A54" s="241">
        <v>42663</v>
      </c>
      <c r="B54" s="242">
        <v>160100764</v>
      </c>
      <c r="C54" s="247">
        <v>7</v>
      </c>
      <c r="D54" s="246">
        <v>619325</v>
      </c>
      <c r="E54" s="244"/>
      <c r="F54" s="247"/>
      <c r="G54" s="246"/>
      <c r="H54" s="244"/>
      <c r="I54" s="245"/>
      <c r="J54" s="246"/>
    </row>
    <row r="55" spans="1:16" x14ac:dyDescent="0.25">
      <c r="A55" s="241">
        <v>42664</v>
      </c>
      <c r="B55" s="242">
        <v>160100815</v>
      </c>
      <c r="C55" s="247">
        <v>1</v>
      </c>
      <c r="D55" s="246">
        <v>93450</v>
      </c>
      <c r="E55" s="244"/>
      <c r="F55" s="247"/>
      <c r="G55" s="246"/>
      <c r="H55" s="244"/>
      <c r="I55" s="245"/>
      <c r="J55" s="246"/>
    </row>
    <row r="56" spans="1:16" x14ac:dyDescent="0.25">
      <c r="A56" s="241">
        <v>42664</v>
      </c>
      <c r="B56" s="242">
        <v>160100859</v>
      </c>
      <c r="C56" s="247">
        <v>3</v>
      </c>
      <c r="D56" s="246">
        <v>283938</v>
      </c>
      <c r="E56" s="244"/>
      <c r="F56" s="247"/>
      <c r="G56" s="246"/>
      <c r="H56" s="244"/>
      <c r="I56" s="245"/>
      <c r="J56" s="246"/>
    </row>
    <row r="57" spans="1:16" x14ac:dyDescent="0.25">
      <c r="A57" s="241">
        <v>42664</v>
      </c>
      <c r="B57" s="242">
        <v>160100865</v>
      </c>
      <c r="C57" s="247">
        <v>1</v>
      </c>
      <c r="D57" s="246">
        <v>144025</v>
      </c>
      <c r="E57" s="244"/>
      <c r="F57" s="247"/>
      <c r="G57" s="246"/>
      <c r="H57" s="244"/>
      <c r="I57" s="245"/>
      <c r="J57" s="246"/>
    </row>
    <row r="58" spans="1:16" x14ac:dyDescent="0.25">
      <c r="A58" s="241">
        <v>42665</v>
      </c>
      <c r="B58" s="242">
        <v>160100899</v>
      </c>
      <c r="C58" s="247">
        <v>1</v>
      </c>
      <c r="D58" s="246">
        <v>71400</v>
      </c>
      <c r="E58" s="244">
        <v>160027139</v>
      </c>
      <c r="F58" s="247">
        <v>2</v>
      </c>
      <c r="G58" s="246">
        <v>280000</v>
      </c>
      <c r="H58" s="244"/>
      <c r="I58" s="245"/>
      <c r="J58" s="246"/>
    </row>
    <row r="59" spans="1:16" x14ac:dyDescent="0.25">
      <c r="A59" s="241">
        <v>42665</v>
      </c>
      <c r="B59" s="242">
        <v>160100964</v>
      </c>
      <c r="C59" s="247">
        <v>1</v>
      </c>
      <c r="D59" s="246">
        <v>144025</v>
      </c>
      <c r="E59" s="244"/>
      <c r="F59" s="247"/>
      <c r="G59" s="246"/>
      <c r="H59" s="244"/>
      <c r="I59" s="245"/>
      <c r="J59" s="246"/>
    </row>
    <row r="60" spans="1:16" x14ac:dyDescent="0.25">
      <c r="A60" s="241">
        <v>42667</v>
      </c>
      <c r="B60" s="242">
        <v>160101084</v>
      </c>
      <c r="C60" s="247">
        <v>5</v>
      </c>
      <c r="D60" s="246">
        <v>795988</v>
      </c>
      <c r="E60" s="244"/>
      <c r="F60" s="247"/>
      <c r="G60" s="246"/>
      <c r="H60" s="244"/>
      <c r="I60" s="245"/>
      <c r="J60" s="246"/>
    </row>
    <row r="61" spans="1:16" x14ac:dyDescent="0.25">
      <c r="A61" s="241">
        <v>42667</v>
      </c>
      <c r="B61" s="242">
        <v>160101106</v>
      </c>
      <c r="C61" s="247">
        <v>1</v>
      </c>
      <c r="D61" s="246">
        <v>129150</v>
      </c>
      <c r="E61" s="244"/>
      <c r="F61" s="247"/>
      <c r="G61" s="246"/>
      <c r="H61" s="244"/>
      <c r="I61" s="245"/>
      <c r="J61" s="246"/>
    </row>
    <row r="62" spans="1:16" x14ac:dyDescent="0.25">
      <c r="A62" s="241">
        <v>42667</v>
      </c>
      <c r="B62" s="242">
        <v>160101125</v>
      </c>
      <c r="C62" s="247">
        <v>4</v>
      </c>
      <c r="D62" s="246">
        <v>443888</v>
      </c>
      <c r="E62" s="244"/>
      <c r="F62" s="247"/>
      <c r="G62" s="246"/>
      <c r="H62" s="244"/>
      <c r="I62" s="245"/>
      <c r="J62" s="246"/>
    </row>
    <row r="63" spans="1:16" x14ac:dyDescent="0.25">
      <c r="A63" s="241">
        <v>42668</v>
      </c>
      <c r="B63" s="242">
        <v>160101175</v>
      </c>
      <c r="C63" s="247">
        <v>1</v>
      </c>
      <c r="D63" s="246">
        <v>231000</v>
      </c>
      <c r="E63" s="244"/>
      <c r="F63" s="247"/>
      <c r="G63" s="246"/>
      <c r="H63" s="244"/>
      <c r="I63" s="245"/>
      <c r="J63" s="246"/>
    </row>
    <row r="64" spans="1:16" s="217" customFormat="1" x14ac:dyDescent="0.25">
      <c r="A64" s="241">
        <v>42668</v>
      </c>
      <c r="B64" s="242">
        <v>160101192</v>
      </c>
      <c r="C64" s="247">
        <v>1</v>
      </c>
      <c r="D64" s="246">
        <v>101150</v>
      </c>
      <c r="E64" s="244"/>
      <c r="F64" s="247"/>
      <c r="G64" s="246"/>
      <c r="H64" s="244"/>
      <c r="I64" s="245"/>
      <c r="J64" s="246"/>
      <c r="K64" s="219"/>
      <c r="L64" s="219"/>
      <c r="M64" s="219"/>
      <c r="N64" s="219"/>
      <c r="O64" s="219"/>
      <c r="P64" s="219"/>
    </row>
    <row r="65" spans="1:16" s="217" customFormat="1" x14ac:dyDescent="0.25">
      <c r="A65" s="241">
        <v>42668</v>
      </c>
      <c r="B65" s="242">
        <v>160101224</v>
      </c>
      <c r="C65" s="247">
        <v>4</v>
      </c>
      <c r="D65" s="246">
        <v>441263</v>
      </c>
      <c r="E65" s="244"/>
      <c r="F65" s="247"/>
      <c r="G65" s="246"/>
      <c r="H65" s="244"/>
      <c r="I65" s="245"/>
      <c r="J65" s="246"/>
      <c r="K65" s="219"/>
      <c r="L65" s="219"/>
      <c r="M65" s="219"/>
      <c r="N65" s="219"/>
      <c r="O65" s="219"/>
      <c r="P65" s="219"/>
    </row>
    <row r="66" spans="1:16" x14ac:dyDescent="0.25">
      <c r="A66" s="241">
        <v>42669</v>
      </c>
      <c r="B66" s="242">
        <v>160101288</v>
      </c>
      <c r="C66" s="247">
        <v>1</v>
      </c>
      <c r="D66" s="246">
        <v>160038</v>
      </c>
      <c r="E66" s="244"/>
      <c r="F66" s="247"/>
      <c r="G66" s="246"/>
      <c r="H66" s="244"/>
      <c r="I66" s="245">
        <v>678827</v>
      </c>
      <c r="J66" s="246" t="s">
        <v>17</v>
      </c>
    </row>
    <row r="67" spans="1:16" s="233" customFormat="1" x14ac:dyDescent="0.25">
      <c r="A67" s="241">
        <v>42669</v>
      </c>
      <c r="B67" s="242">
        <v>160101332</v>
      </c>
      <c r="C67" s="247">
        <v>1</v>
      </c>
      <c r="D67" s="246">
        <v>114013</v>
      </c>
      <c r="E67" s="244"/>
      <c r="F67" s="247"/>
      <c r="G67" s="246"/>
      <c r="H67" s="244"/>
      <c r="I67" s="245"/>
      <c r="J67" s="246"/>
      <c r="K67" s="219"/>
      <c r="L67" s="219"/>
      <c r="M67" s="219"/>
      <c r="N67" s="219"/>
      <c r="O67" s="219"/>
      <c r="P67" s="219"/>
    </row>
    <row r="68" spans="1:16" s="233" customFormat="1" x14ac:dyDescent="0.25">
      <c r="A68" s="241">
        <v>42671</v>
      </c>
      <c r="B68" s="242">
        <v>160101509</v>
      </c>
      <c r="C68" s="247">
        <v>3</v>
      </c>
      <c r="D68" s="246">
        <v>250163</v>
      </c>
      <c r="E68" s="244">
        <v>160027277</v>
      </c>
      <c r="F68" s="247">
        <v>1</v>
      </c>
      <c r="G68" s="246">
        <v>160038</v>
      </c>
      <c r="H68" s="244"/>
      <c r="I68" s="245"/>
      <c r="J68" s="246"/>
      <c r="K68" s="219"/>
      <c r="L68" s="219"/>
      <c r="M68" s="219"/>
      <c r="N68" s="219"/>
      <c r="O68" s="219"/>
      <c r="P68" s="219"/>
    </row>
    <row r="69" spans="1:16" s="233" customFormat="1" x14ac:dyDescent="0.25">
      <c r="A69" s="241">
        <v>42672</v>
      </c>
      <c r="B69" s="242">
        <v>160101583</v>
      </c>
      <c r="C69" s="247">
        <v>1</v>
      </c>
      <c r="D69" s="246">
        <v>92138</v>
      </c>
      <c r="E69" s="244"/>
      <c r="F69" s="247"/>
      <c r="G69" s="246"/>
      <c r="H69" s="244"/>
      <c r="I69" s="245"/>
      <c r="J69" s="246"/>
      <c r="K69" s="219"/>
      <c r="L69" s="219"/>
      <c r="M69" s="219"/>
      <c r="N69" s="219"/>
      <c r="O69" s="219"/>
      <c r="P69" s="219"/>
    </row>
    <row r="70" spans="1:16" s="233" customFormat="1" x14ac:dyDescent="0.25">
      <c r="A70" s="241">
        <v>42673</v>
      </c>
      <c r="B70" s="242"/>
      <c r="C70" s="247"/>
      <c r="D70" s="246"/>
      <c r="E70" s="244">
        <v>160027339</v>
      </c>
      <c r="F70" s="247">
        <v>2</v>
      </c>
      <c r="G70" s="246">
        <v>170100</v>
      </c>
      <c r="H70" s="244"/>
      <c r="I70" s="245"/>
      <c r="J70" s="246"/>
      <c r="K70" s="219"/>
      <c r="L70" s="219"/>
      <c r="M70" s="219"/>
      <c r="N70" s="219"/>
      <c r="O70" s="219"/>
      <c r="P70" s="219"/>
    </row>
    <row r="71" spans="1:16" s="233" customFormat="1" x14ac:dyDescent="0.25">
      <c r="A71" s="241">
        <v>42674</v>
      </c>
      <c r="B71" s="242">
        <v>160101777</v>
      </c>
      <c r="C71" s="247">
        <v>1</v>
      </c>
      <c r="D71" s="246">
        <v>122850</v>
      </c>
      <c r="E71" s="244"/>
      <c r="F71" s="247"/>
      <c r="G71" s="246"/>
      <c r="H71" s="244"/>
      <c r="I71" s="245"/>
      <c r="J71" s="246"/>
      <c r="K71" s="219"/>
      <c r="L71" s="219"/>
      <c r="M71" s="219"/>
      <c r="N71" s="219"/>
      <c r="O71" s="219"/>
      <c r="P71" s="219"/>
    </row>
    <row r="72" spans="1:16" s="233" customFormat="1" x14ac:dyDescent="0.25">
      <c r="A72" s="241">
        <v>42675</v>
      </c>
      <c r="B72" s="242">
        <v>160101858</v>
      </c>
      <c r="C72" s="247">
        <v>1</v>
      </c>
      <c r="D72" s="246">
        <v>92838</v>
      </c>
      <c r="E72" s="244"/>
      <c r="F72" s="247"/>
      <c r="G72" s="246"/>
      <c r="H72" s="244"/>
      <c r="I72" s="245"/>
      <c r="J72" s="246"/>
      <c r="K72" s="219"/>
      <c r="L72" s="219"/>
      <c r="M72" s="219"/>
      <c r="N72" s="219"/>
      <c r="O72" s="219"/>
      <c r="P72" s="219"/>
    </row>
    <row r="73" spans="1:16" s="233" customFormat="1" x14ac:dyDescent="0.25">
      <c r="A73" s="241">
        <v>42675</v>
      </c>
      <c r="B73" s="242">
        <v>160101866</v>
      </c>
      <c r="C73" s="247">
        <v>2</v>
      </c>
      <c r="D73" s="246">
        <v>176925</v>
      </c>
      <c r="E73" s="244"/>
      <c r="F73" s="247"/>
      <c r="G73" s="246"/>
      <c r="H73" s="244"/>
      <c r="I73" s="245"/>
      <c r="J73" s="246"/>
      <c r="K73" s="219"/>
      <c r="L73" s="219"/>
      <c r="M73" s="219"/>
      <c r="N73" s="219"/>
      <c r="O73" s="219"/>
      <c r="P73" s="219"/>
    </row>
    <row r="74" spans="1:16" s="233" customFormat="1" x14ac:dyDescent="0.25">
      <c r="A74" s="241">
        <v>42676</v>
      </c>
      <c r="B74" s="242">
        <v>160101963</v>
      </c>
      <c r="C74" s="247">
        <v>2</v>
      </c>
      <c r="D74" s="246">
        <v>217000</v>
      </c>
      <c r="E74" s="244"/>
      <c r="F74" s="247"/>
      <c r="G74" s="246"/>
      <c r="H74" s="244"/>
      <c r="I74" s="245">
        <v>621426</v>
      </c>
      <c r="J74" s="246" t="s">
        <v>17</v>
      </c>
      <c r="K74" s="219"/>
      <c r="L74" s="219"/>
      <c r="M74" s="219"/>
      <c r="N74" s="219"/>
      <c r="O74" s="219"/>
      <c r="P74" s="219"/>
    </row>
    <row r="75" spans="1:16" s="233" customFormat="1" x14ac:dyDescent="0.25">
      <c r="A75" s="241">
        <v>42677</v>
      </c>
      <c r="B75" s="242">
        <v>160102079</v>
      </c>
      <c r="C75" s="247">
        <v>1</v>
      </c>
      <c r="D75" s="246">
        <v>96425</v>
      </c>
      <c r="E75" s="244"/>
      <c r="F75" s="247"/>
      <c r="G75" s="246"/>
      <c r="H75" s="244"/>
      <c r="I75" s="245"/>
      <c r="J75" s="246"/>
      <c r="K75" s="219"/>
      <c r="L75" s="219"/>
      <c r="M75" s="219"/>
      <c r="N75" s="219"/>
      <c r="O75" s="219"/>
      <c r="P75" s="219"/>
    </row>
    <row r="76" spans="1:16" s="233" customFormat="1" x14ac:dyDescent="0.25">
      <c r="A76" s="241">
        <v>42679</v>
      </c>
      <c r="B76" s="242">
        <v>160102317</v>
      </c>
      <c r="C76" s="247">
        <v>1</v>
      </c>
      <c r="D76" s="246">
        <v>114975</v>
      </c>
      <c r="E76" s="244"/>
      <c r="F76" s="247"/>
      <c r="G76" s="246"/>
      <c r="H76" s="244"/>
      <c r="I76" s="245"/>
      <c r="J76" s="246"/>
      <c r="K76" s="219"/>
      <c r="L76" s="219"/>
      <c r="M76" s="219"/>
      <c r="N76" s="219"/>
      <c r="O76" s="219"/>
      <c r="P76" s="219"/>
    </row>
    <row r="77" spans="1:16" s="233" customFormat="1" x14ac:dyDescent="0.25">
      <c r="A77" s="241">
        <v>42679</v>
      </c>
      <c r="B77" s="242">
        <v>160102331</v>
      </c>
      <c r="C77" s="247">
        <v>1</v>
      </c>
      <c r="D77" s="246">
        <v>114013</v>
      </c>
      <c r="E77" s="244"/>
      <c r="F77" s="247"/>
      <c r="G77" s="246"/>
      <c r="H77" s="244"/>
      <c r="I77" s="245"/>
      <c r="J77" s="246"/>
      <c r="K77" s="219"/>
      <c r="L77" s="219"/>
      <c r="M77" s="219"/>
      <c r="N77" s="219"/>
      <c r="O77" s="219"/>
      <c r="P77" s="219"/>
    </row>
    <row r="78" spans="1:16" s="233" customFormat="1" x14ac:dyDescent="0.25">
      <c r="A78" s="241">
        <v>42682</v>
      </c>
      <c r="B78" s="242">
        <v>160102632</v>
      </c>
      <c r="C78" s="247">
        <v>1</v>
      </c>
      <c r="D78" s="246">
        <v>79013</v>
      </c>
      <c r="E78" s="244"/>
      <c r="F78" s="247"/>
      <c r="G78" s="246"/>
      <c r="H78" s="244"/>
      <c r="I78" s="245"/>
      <c r="J78" s="246"/>
      <c r="K78" s="219"/>
      <c r="L78" s="219"/>
      <c r="M78" s="219"/>
      <c r="N78" s="219"/>
      <c r="O78" s="219"/>
      <c r="P78" s="219"/>
    </row>
    <row r="79" spans="1:16" s="233" customFormat="1" x14ac:dyDescent="0.25">
      <c r="A79" s="241">
        <v>42683</v>
      </c>
      <c r="B79" s="242">
        <v>160102740</v>
      </c>
      <c r="C79" s="247">
        <v>2</v>
      </c>
      <c r="D79" s="246">
        <v>268975</v>
      </c>
      <c r="E79" s="244"/>
      <c r="F79" s="247"/>
      <c r="G79" s="246"/>
      <c r="H79" s="244"/>
      <c r="I79" s="245">
        <v>1214238</v>
      </c>
      <c r="J79" s="246" t="s">
        <v>17</v>
      </c>
      <c r="K79" s="219"/>
      <c r="L79" s="219"/>
      <c r="M79" s="219"/>
      <c r="N79" s="219"/>
      <c r="O79" s="219"/>
      <c r="P79" s="219"/>
    </row>
    <row r="80" spans="1:16" s="233" customFormat="1" x14ac:dyDescent="0.25">
      <c r="A80" s="241">
        <v>42684</v>
      </c>
      <c r="B80" s="242">
        <v>160102851</v>
      </c>
      <c r="C80" s="247">
        <v>5</v>
      </c>
      <c r="D80" s="246">
        <v>438900</v>
      </c>
      <c r="E80" s="244"/>
      <c r="F80" s="247"/>
      <c r="G80" s="246"/>
      <c r="H80" s="244"/>
      <c r="I80" s="245"/>
      <c r="J80" s="246"/>
      <c r="K80" s="219"/>
      <c r="L80" s="219"/>
      <c r="M80" s="219"/>
      <c r="N80" s="219"/>
      <c r="O80" s="219"/>
      <c r="P80" s="219"/>
    </row>
    <row r="81" spans="1:16" s="233" customFormat="1" x14ac:dyDescent="0.25">
      <c r="A81" s="241">
        <v>42686</v>
      </c>
      <c r="B81" s="242">
        <v>160103055</v>
      </c>
      <c r="C81" s="247">
        <v>1</v>
      </c>
      <c r="D81" s="246">
        <v>84963</v>
      </c>
      <c r="E81" s="244"/>
      <c r="F81" s="247"/>
      <c r="G81" s="246"/>
      <c r="H81" s="244"/>
      <c r="I81" s="245"/>
      <c r="J81" s="246"/>
      <c r="K81" s="219"/>
      <c r="L81" s="219"/>
      <c r="M81" s="219"/>
      <c r="N81" s="219"/>
      <c r="O81" s="219"/>
      <c r="P81" s="219"/>
    </row>
    <row r="82" spans="1:16" s="233" customFormat="1" x14ac:dyDescent="0.25">
      <c r="A82" s="241">
        <v>42688</v>
      </c>
      <c r="B82" s="242">
        <v>160103272</v>
      </c>
      <c r="C82" s="247">
        <v>3</v>
      </c>
      <c r="D82" s="246">
        <v>421400</v>
      </c>
      <c r="E82" s="244"/>
      <c r="F82" s="247"/>
      <c r="G82" s="246"/>
      <c r="H82" s="244"/>
      <c r="I82" s="245"/>
      <c r="J82" s="246"/>
      <c r="K82" s="219"/>
      <c r="L82" s="219"/>
      <c r="M82" s="219"/>
      <c r="N82" s="219"/>
      <c r="O82" s="219"/>
      <c r="P82" s="219"/>
    </row>
    <row r="83" spans="1:16" s="233" customFormat="1" x14ac:dyDescent="0.25">
      <c r="A83" s="241">
        <v>42690</v>
      </c>
      <c r="B83" s="242">
        <v>160103486</v>
      </c>
      <c r="C83" s="247">
        <v>3</v>
      </c>
      <c r="D83" s="246">
        <v>306688</v>
      </c>
      <c r="E83" s="244"/>
      <c r="F83" s="247"/>
      <c r="G83" s="246"/>
      <c r="H83" s="244"/>
      <c r="I83" s="245">
        <v>3068453</v>
      </c>
      <c r="J83" s="246" t="s">
        <v>17</v>
      </c>
      <c r="K83" s="219"/>
      <c r="L83" s="219"/>
      <c r="M83" s="219"/>
      <c r="N83" s="219"/>
      <c r="O83" s="219"/>
      <c r="P83" s="219"/>
    </row>
    <row r="84" spans="1:16" s="233" customFormat="1" x14ac:dyDescent="0.25">
      <c r="A84" s="241">
        <v>42690</v>
      </c>
      <c r="B84" s="242">
        <v>160103508</v>
      </c>
      <c r="C84" s="247">
        <v>2</v>
      </c>
      <c r="D84" s="246">
        <v>184450</v>
      </c>
      <c r="E84" s="244"/>
      <c r="F84" s="247"/>
      <c r="G84" s="246"/>
      <c r="H84" s="244"/>
      <c r="I84" s="245"/>
      <c r="J84" s="246"/>
      <c r="K84" s="219"/>
      <c r="L84" s="219"/>
      <c r="M84" s="219"/>
      <c r="N84" s="219"/>
      <c r="O84" s="219"/>
      <c r="P84" s="219"/>
    </row>
    <row r="85" spans="1:16" s="233" customFormat="1" x14ac:dyDescent="0.25">
      <c r="A85" s="241">
        <v>42691</v>
      </c>
      <c r="B85" s="242">
        <v>160103584</v>
      </c>
      <c r="C85" s="247">
        <v>4</v>
      </c>
      <c r="D85" s="246">
        <v>368113</v>
      </c>
      <c r="E85" s="244">
        <v>160027780</v>
      </c>
      <c r="F85" s="247">
        <v>4</v>
      </c>
      <c r="G85" s="246">
        <v>361900</v>
      </c>
      <c r="H85" s="244"/>
      <c r="I85" s="245"/>
      <c r="J85" s="246"/>
      <c r="K85" s="219"/>
      <c r="L85" s="219"/>
      <c r="M85" s="219"/>
      <c r="N85" s="219"/>
      <c r="O85" s="219"/>
      <c r="P85" s="219"/>
    </row>
    <row r="86" spans="1:16" s="233" customFormat="1" x14ac:dyDescent="0.25">
      <c r="A86" s="241">
        <v>42691</v>
      </c>
      <c r="B86" s="242">
        <v>160103614</v>
      </c>
      <c r="C86" s="247">
        <v>1</v>
      </c>
      <c r="D86" s="246">
        <v>100013</v>
      </c>
      <c r="E86" s="244"/>
      <c r="F86" s="247"/>
      <c r="G86" s="246"/>
      <c r="H86" s="244"/>
      <c r="I86" s="245"/>
      <c r="J86" s="246"/>
      <c r="K86" s="219"/>
      <c r="L86" s="219"/>
      <c r="M86" s="219"/>
      <c r="N86" s="219"/>
      <c r="O86" s="219"/>
      <c r="P86" s="219"/>
    </row>
    <row r="87" spans="1:16" s="233" customFormat="1" x14ac:dyDescent="0.25">
      <c r="A87" s="241">
        <v>42693</v>
      </c>
      <c r="B87" s="242">
        <v>160103828</v>
      </c>
      <c r="C87" s="247">
        <v>1</v>
      </c>
      <c r="D87" s="246">
        <v>97038</v>
      </c>
      <c r="E87" s="244"/>
      <c r="F87" s="247"/>
      <c r="G87" s="246"/>
      <c r="H87" s="244"/>
      <c r="I87" s="245"/>
      <c r="J87" s="246"/>
      <c r="K87" s="219"/>
      <c r="L87" s="219"/>
      <c r="M87" s="219"/>
      <c r="N87" s="219"/>
      <c r="O87" s="219"/>
      <c r="P87" s="219"/>
    </row>
    <row r="88" spans="1:16" s="233" customFormat="1" x14ac:dyDescent="0.25">
      <c r="A88" s="241">
        <v>42693</v>
      </c>
      <c r="B88" s="242">
        <v>160103858</v>
      </c>
      <c r="C88" s="247">
        <v>3</v>
      </c>
      <c r="D88" s="246">
        <v>217613</v>
      </c>
      <c r="E88" s="244"/>
      <c r="F88" s="247"/>
      <c r="G88" s="246"/>
      <c r="H88" s="244"/>
      <c r="I88" s="245"/>
      <c r="J88" s="246"/>
      <c r="K88" s="219"/>
      <c r="L88" s="219"/>
      <c r="M88" s="219"/>
      <c r="N88" s="219"/>
      <c r="O88" s="219"/>
      <c r="P88" s="219"/>
    </row>
    <row r="89" spans="1:16" s="233" customFormat="1" x14ac:dyDescent="0.25">
      <c r="A89" s="241">
        <v>42696</v>
      </c>
      <c r="B89" s="242">
        <v>160104110</v>
      </c>
      <c r="C89" s="247">
        <v>17</v>
      </c>
      <c r="D89" s="246">
        <v>1813963</v>
      </c>
      <c r="E89" s="244"/>
      <c r="F89" s="247"/>
      <c r="G89" s="246"/>
      <c r="H89" s="244"/>
      <c r="I89" s="245"/>
      <c r="J89" s="246"/>
      <c r="K89" s="219"/>
      <c r="L89" s="219"/>
      <c r="M89" s="219"/>
      <c r="N89" s="219"/>
      <c r="O89" s="219"/>
      <c r="P89" s="219"/>
    </row>
    <row r="90" spans="1:16" s="233" customFormat="1" x14ac:dyDescent="0.25">
      <c r="A90" s="241">
        <v>42696</v>
      </c>
      <c r="B90" s="242">
        <v>160104140</v>
      </c>
      <c r="C90" s="247">
        <v>3</v>
      </c>
      <c r="D90" s="246">
        <v>342475</v>
      </c>
      <c r="E90" s="244"/>
      <c r="F90" s="247"/>
      <c r="G90" s="246"/>
      <c r="H90" s="244"/>
      <c r="I90" s="245"/>
      <c r="J90" s="246"/>
      <c r="K90" s="219"/>
      <c r="L90" s="219"/>
      <c r="M90" s="219"/>
      <c r="N90" s="219"/>
      <c r="O90" s="219"/>
      <c r="P90" s="219"/>
    </row>
    <row r="91" spans="1:16" s="233" customFormat="1" x14ac:dyDescent="0.25">
      <c r="A91" s="241">
        <v>42697</v>
      </c>
      <c r="B91" s="242">
        <v>160104198</v>
      </c>
      <c r="C91" s="247">
        <v>2</v>
      </c>
      <c r="D91" s="246">
        <v>203000</v>
      </c>
      <c r="E91" s="244">
        <v>160027929</v>
      </c>
      <c r="F91" s="247">
        <v>1</v>
      </c>
      <c r="G91" s="246">
        <v>130025</v>
      </c>
      <c r="H91" s="244"/>
      <c r="I91" s="245">
        <v>955588</v>
      </c>
      <c r="J91" s="246" t="s">
        <v>17</v>
      </c>
      <c r="K91" s="219"/>
      <c r="L91" s="219"/>
      <c r="M91" s="219"/>
      <c r="N91" s="219"/>
      <c r="O91" s="219"/>
      <c r="P91" s="219"/>
    </row>
    <row r="92" spans="1:16" s="233" customFormat="1" x14ac:dyDescent="0.25">
      <c r="A92" s="241">
        <v>42697</v>
      </c>
      <c r="B92" s="242">
        <v>160104287</v>
      </c>
      <c r="C92" s="247">
        <v>3</v>
      </c>
      <c r="D92" s="246">
        <v>329875</v>
      </c>
      <c r="E92" s="244"/>
      <c r="F92" s="247"/>
      <c r="G92" s="246"/>
      <c r="H92" s="244"/>
      <c r="I92" s="245"/>
      <c r="J92" s="246"/>
      <c r="K92" s="219"/>
      <c r="L92" s="219"/>
      <c r="M92" s="219"/>
      <c r="N92" s="219"/>
      <c r="O92" s="219"/>
      <c r="P92" s="219"/>
    </row>
    <row r="93" spans="1:16" s="233" customFormat="1" x14ac:dyDescent="0.25">
      <c r="A93" s="241">
        <v>42698</v>
      </c>
      <c r="B93" s="242">
        <v>160104307</v>
      </c>
      <c r="C93" s="247">
        <v>1</v>
      </c>
      <c r="D93" s="246">
        <v>137988</v>
      </c>
      <c r="E93" s="244">
        <v>160027946</v>
      </c>
      <c r="F93" s="247">
        <v>1</v>
      </c>
      <c r="G93" s="246">
        <v>98963</v>
      </c>
      <c r="H93" s="244"/>
      <c r="I93" s="245"/>
      <c r="J93" s="246"/>
      <c r="K93" s="219"/>
      <c r="L93" s="219"/>
      <c r="M93" s="219"/>
      <c r="N93" s="219"/>
      <c r="O93" s="219"/>
      <c r="P93" s="219"/>
    </row>
    <row r="94" spans="1:16" s="233" customFormat="1" x14ac:dyDescent="0.25">
      <c r="A94" s="241">
        <v>42699</v>
      </c>
      <c r="B94" s="242">
        <v>160104395</v>
      </c>
      <c r="C94" s="247">
        <v>2</v>
      </c>
      <c r="D94" s="246">
        <v>242813</v>
      </c>
      <c r="E94" s="244"/>
      <c r="F94" s="247"/>
      <c r="G94" s="246"/>
      <c r="H94" s="244"/>
      <c r="I94" s="245"/>
      <c r="J94" s="246"/>
      <c r="K94" s="219"/>
      <c r="L94" s="219"/>
      <c r="M94" s="219"/>
      <c r="N94" s="219"/>
      <c r="O94" s="219"/>
      <c r="P94" s="219"/>
    </row>
    <row r="95" spans="1:16" s="233" customFormat="1" x14ac:dyDescent="0.25">
      <c r="A95" s="241">
        <v>42699</v>
      </c>
      <c r="B95" s="242">
        <v>160104410</v>
      </c>
      <c r="C95" s="247">
        <v>1</v>
      </c>
      <c r="D95" s="246">
        <v>214025</v>
      </c>
      <c r="E95" s="244"/>
      <c r="F95" s="247"/>
      <c r="G95" s="246"/>
      <c r="H95" s="244"/>
      <c r="I95" s="245"/>
      <c r="J95" s="246"/>
      <c r="K95" s="219"/>
      <c r="L95" s="219"/>
      <c r="M95" s="219"/>
      <c r="N95" s="219"/>
      <c r="O95" s="219"/>
      <c r="P95" s="219"/>
    </row>
    <row r="96" spans="1:16" s="233" customFormat="1" x14ac:dyDescent="0.25">
      <c r="A96" s="241">
        <v>42700</v>
      </c>
      <c r="B96" s="242">
        <v>160104527</v>
      </c>
      <c r="C96" s="247">
        <v>2</v>
      </c>
      <c r="D96" s="246">
        <v>231963</v>
      </c>
      <c r="E96" s="244">
        <v>160028011</v>
      </c>
      <c r="F96" s="247">
        <v>4</v>
      </c>
      <c r="G96" s="246">
        <v>336438</v>
      </c>
      <c r="H96" s="244"/>
      <c r="I96" s="245"/>
      <c r="J96" s="246"/>
      <c r="K96" s="219"/>
      <c r="L96" s="219"/>
      <c r="M96" s="219"/>
      <c r="N96" s="219"/>
      <c r="O96" s="219"/>
      <c r="P96" s="219"/>
    </row>
    <row r="97" spans="1:16" s="233" customFormat="1" x14ac:dyDescent="0.25">
      <c r="A97" s="241">
        <v>42700</v>
      </c>
      <c r="B97" s="242">
        <v>160104542</v>
      </c>
      <c r="C97" s="247">
        <v>1</v>
      </c>
      <c r="D97" s="246">
        <v>80675</v>
      </c>
      <c r="E97" s="244"/>
      <c r="F97" s="247"/>
      <c r="G97" s="246"/>
      <c r="H97" s="244"/>
      <c r="I97" s="245"/>
      <c r="J97" s="246"/>
      <c r="K97" s="219"/>
      <c r="L97" s="219"/>
      <c r="M97" s="219"/>
      <c r="N97" s="219"/>
      <c r="O97" s="219"/>
      <c r="P97" s="219"/>
    </row>
    <row r="98" spans="1:16" s="233" customFormat="1" x14ac:dyDescent="0.25">
      <c r="A98" s="241">
        <v>42703</v>
      </c>
      <c r="B98" s="242">
        <v>160104806</v>
      </c>
      <c r="C98" s="247">
        <v>1</v>
      </c>
      <c r="D98" s="246">
        <v>80675</v>
      </c>
      <c r="E98" s="244"/>
      <c r="F98" s="247"/>
      <c r="G98" s="246"/>
      <c r="H98" s="244"/>
      <c r="I98" s="245"/>
      <c r="J98" s="246"/>
      <c r="K98" s="219"/>
      <c r="L98" s="219"/>
      <c r="M98" s="219"/>
      <c r="N98" s="219"/>
      <c r="O98" s="219"/>
      <c r="P98" s="219"/>
    </row>
    <row r="99" spans="1:16" s="233" customFormat="1" x14ac:dyDescent="0.25">
      <c r="A99" s="241">
        <v>42704</v>
      </c>
      <c r="B99" s="242">
        <v>160104994</v>
      </c>
      <c r="C99" s="247">
        <v>2</v>
      </c>
      <c r="D99" s="246">
        <v>229338</v>
      </c>
      <c r="E99" s="244">
        <v>160028246</v>
      </c>
      <c r="F99" s="247">
        <v>1</v>
      </c>
      <c r="G99" s="246">
        <v>102988</v>
      </c>
      <c r="H99" s="244"/>
      <c r="I99" s="245">
        <v>2488327</v>
      </c>
      <c r="J99" s="246" t="s">
        <v>17</v>
      </c>
      <c r="K99" s="219"/>
      <c r="L99" s="219"/>
      <c r="M99" s="219"/>
      <c r="N99" s="219"/>
      <c r="O99" s="219"/>
      <c r="P99" s="219"/>
    </row>
    <row r="100" spans="1:16" s="233" customFormat="1" x14ac:dyDescent="0.25">
      <c r="A100" s="241">
        <v>42705</v>
      </c>
      <c r="B100" s="242">
        <v>160105009</v>
      </c>
      <c r="C100" s="247">
        <v>2</v>
      </c>
      <c r="D100" s="246">
        <v>161438</v>
      </c>
      <c r="E100" s="244"/>
      <c r="F100" s="247"/>
      <c r="G100" s="246"/>
      <c r="H100" s="244"/>
      <c r="I100" s="245"/>
      <c r="J100" s="246"/>
      <c r="K100" s="219"/>
      <c r="L100" s="219"/>
      <c r="M100" s="219"/>
      <c r="N100" s="219"/>
      <c r="O100" s="219"/>
      <c r="P100" s="219"/>
    </row>
    <row r="101" spans="1:16" s="233" customFormat="1" x14ac:dyDescent="0.25">
      <c r="A101" s="241">
        <v>42705</v>
      </c>
      <c r="B101" s="242">
        <v>160105018</v>
      </c>
      <c r="C101" s="247">
        <v>3</v>
      </c>
      <c r="D101" s="246">
        <v>334950</v>
      </c>
      <c r="E101" s="244"/>
      <c r="F101" s="247"/>
      <c r="G101" s="246"/>
      <c r="H101" s="244"/>
      <c r="I101" s="245"/>
      <c r="J101" s="246"/>
      <c r="K101" s="219"/>
      <c r="L101" s="219"/>
      <c r="M101" s="219"/>
      <c r="N101" s="219"/>
      <c r="O101" s="219"/>
      <c r="P101" s="219"/>
    </row>
    <row r="102" spans="1:16" s="233" customFormat="1" x14ac:dyDescent="0.25">
      <c r="A102" s="241">
        <v>42706</v>
      </c>
      <c r="B102" s="242">
        <v>160105094</v>
      </c>
      <c r="C102" s="247">
        <v>2</v>
      </c>
      <c r="D102" s="246">
        <v>260838</v>
      </c>
      <c r="E102" s="244"/>
      <c r="F102" s="247"/>
      <c r="G102" s="246"/>
      <c r="H102" s="244"/>
      <c r="I102" s="245"/>
      <c r="J102" s="246"/>
      <c r="K102" s="219"/>
      <c r="L102" s="219"/>
      <c r="M102" s="219"/>
      <c r="N102" s="219"/>
      <c r="O102" s="219"/>
      <c r="P102" s="219"/>
    </row>
    <row r="103" spans="1:16" s="233" customFormat="1" x14ac:dyDescent="0.25">
      <c r="A103" s="241">
        <v>42706</v>
      </c>
      <c r="B103" s="242">
        <v>160105129</v>
      </c>
      <c r="C103" s="247">
        <v>4</v>
      </c>
      <c r="D103" s="246">
        <v>384913</v>
      </c>
      <c r="E103" s="244"/>
      <c r="F103" s="247"/>
      <c r="G103" s="246"/>
      <c r="H103" s="244"/>
      <c r="I103" s="245"/>
      <c r="J103" s="246"/>
      <c r="K103" s="219"/>
      <c r="L103" s="219"/>
      <c r="M103" s="219"/>
      <c r="N103" s="219"/>
      <c r="O103" s="219"/>
      <c r="P103" s="219"/>
    </row>
    <row r="104" spans="1:16" s="233" customFormat="1" x14ac:dyDescent="0.25">
      <c r="A104" s="241">
        <v>42707</v>
      </c>
      <c r="B104" s="242">
        <v>160105204</v>
      </c>
      <c r="C104" s="247">
        <v>1</v>
      </c>
      <c r="D104" s="246">
        <v>103250</v>
      </c>
      <c r="E104" s="244"/>
      <c r="F104" s="247"/>
      <c r="G104" s="246"/>
      <c r="H104" s="244"/>
      <c r="I104" s="245"/>
      <c r="J104" s="246"/>
      <c r="K104" s="219"/>
      <c r="L104" s="219"/>
      <c r="M104" s="219"/>
      <c r="N104" s="219"/>
      <c r="O104" s="219"/>
      <c r="P104" s="219"/>
    </row>
    <row r="105" spans="1:16" s="233" customFormat="1" x14ac:dyDescent="0.25">
      <c r="A105" s="241">
        <v>42709</v>
      </c>
      <c r="B105" s="242">
        <v>160105396</v>
      </c>
      <c r="C105" s="247">
        <v>2</v>
      </c>
      <c r="D105" s="246">
        <v>189525</v>
      </c>
      <c r="E105" s="244"/>
      <c r="F105" s="247"/>
      <c r="G105" s="246"/>
      <c r="H105" s="244"/>
      <c r="I105" s="245"/>
      <c r="J105" s="246"/>
      <c r="K105" s="219"/>
      <c r="L105" s="219"/>
      <c r="M105" s="219"/>
      <c r="N105" s="219"/>
      <c r="O105" s="219"/>
      <c r="P105" s="219"/>
    </row>
    <row r="106" spans="1:16" s="233" customFormat="1" x14ac:dyDescent="0.25">
      <c r="A106" s="241">
        <v>42710</v>
      </c>
      <c r="B106" s="242">
        <v>160105504</v>
      </c>
      <c r="C106" s="247">
        <v>1</v>
      </c>
      <c r="D106" s="246">
        <v>119000</v>
      </c>
      <c r="E106" s="244"/>
      <c r="F106" s="247"/>
      <c r="G106" s="246"/>
      <c r="H106" s="244"/>
      <c r="I106" s="245"/>
      <c r="J106" s="246"/>
      <c r="K106" s="219"/>
      <c r="L106" s="219"/>
      <c r="M106" s="219"/>
      <c r="N106" s="219"/>
      <c r="O106" s="219"/>
      <c r="P106" s="219"/>
    </row>
    <row r="107" spans="1:16" s="233" customFormat="1" x14ac:dyDescent="0.25">
      <c r="A107" s="241">
        <v>42710</v>
      </c>
      <c r="B107" s="242">
        <v>160105551</v>
      </c>
      <c r="C107" s="247">
        <v>1</v>
      </c>
      <c r="D107" s="246">
        <v>119000</v>
      </c>
      <c r="E107" s="244"/>
      <c r="F107" s="247"/>
      <c r="G107" s="246"/>
      <c r="H107" s="244"/>
      <c r="I107" s="245"/>
      <c r="J107" s="246"/>
      <c r="K107" s="219"/>
      <c r="L107" s="219"/>
      <c r="M107" s="219"/>
      <c r="N107" s="219"/>
      <c r="O107" s="219"/>
      <c r="P107" s="219"/>
    </row>
    <row r="108" spans="1:16" s="233" customFormat="1" x14ac:dyDescent="0.25">
      <c r="A108" s="241">
        <v>42710</v>
      </c>
      <c r="B108" s="242">
        <v>160105576</v>
      </c>
      <c r="C108" s="247">
        <v>3</v>
      </c>
      <c r="D108" s="246">
        <v>210963</v>
      </c>
      <c r="E108" s="244"/>
      <c r="F108" s="247"/>
      <c r="G108" s="246"/>
      <c r="H108" s="244"/>
      <c r="I108" s="245"/>
      <c r="J108" s="246"/>
      <c r="K108" s="219"/>
      <c r="L108" s="219"/>
      <c r="M108" s="219"/>
      <c r="N108" s="219"/>
      <c r="O108" s="219"/>
      <c r="P108" s="219"/>
    </row>
    <row r="109" spans="1:16" s="233" customFormat="1" x14ac:dyDescent="0.25">
      <c r="A109" s="241">
        <v>42711</v>
      </c>
      <c r="B109" s="242">
        <v>160105626</v>
      </c>
      <c r="C109" s="247">
        <v>1</v>
      </c>
      <c r="D109" s="246">
        <v>119963</v>
      </c>
      <c r="E109" s="244">
        <v>160028278</v>
      </c>
      <c r="F109" s="247">
        <v>1</v>
      </c>
      <c r="G109" s="246">
        <v>98963</v>
      </c>
      <c r="H109" s="244"/>
      <c r="I109" s="245"/>
      <c r="J109" s="246"/>
      <c r="K109" s="219"/>
      <c r="L109" s="219"/>
      <c r="M109" s="219"/>
      <c r="N109" s="219"/>
      <c r="O109" s="219"/>
      <c r="P109" s="219"/>
    </row>
    <row r="110" spans="1:16" s="233" customFormat="1" x14ac:dyDescent="0.25">
      <c r="A110" s="241">
        <v>42711</v>
      </c>
      <c r="B110" s="242">
        <v>160105678</v>
      </c>
      <c r="C110" s="247">
        <v>1</v>
      </c>
      <c r="D110" s="246">
        <v>53025</v>
      </c>
      <c r="E110" s="244"/>
      <c r="F110" s="247"/>
      <c r="G110" s="246"/>
      <c r="H110" s="244"/>
      <c r="I110" s="245"/>
      <c r="J110" s="246"/>
      <c r="K110" s="219"/>
      <c r="L110" s="219"/>
      <c r="M110" s="219"/>
      <c r="N110" s="219"/>
      <c r="O110" s="219"/>
      <c r="P110" s="219"/>
    </row>
    <row r="111" spans="1:16" s="233" customFormat="1" x14ac:dyDescent="0.25">
      <c r="A111" s="241">
        <v>42713</v>
      </c>
      <c r="B111" s="242">
        <v>160105813</v>
      </c>
      <c r="C111" s="247">
        <v>1</v>
      </c>
      <c r="D111" s="246">
        <v>214025</v>
      </c>
      <c r="E111" s="244"/>
      <c r="F111" s="247"/>
      <c r="G111" s="246"/>
      <c r="H111" s="244"/>
      <c r="I111" s="245"/>
      <c r="J111" s="246"/>
      <c r="K111" s="219"/>
      <c r="L111" s="219"/>
      <c r="M111" s="219"/>
      <c r="N111" s="219"/>
      <c r="O111" s="219"/>
      <c r="P111" s="219"/>
    </row>
    <row r="112" spans="1:16" s="233" customFormat="1" x14ac:dyDescent="0.25">
      <c r="A112" s="241">
        <v>42717</v>
      </c>
      <c r="B112" s="242">
        <v>160106186</v>
      </c>
      <c r="C112" s="247">
        <v>1</v>
      </c>
      <c r="D112" s="246">
        <v>190050</v>
      </c>
      <c r="E112" s="244"/>
      <c r="F112" s="247"/>
      <c r="G112" s="246"/>
      <c r="H112" s="244"/>
      <c r="I112" s="245"/>
      <c r="J112" s="246"/>
      <c r="K112" s="219"/>
      <c r="L112" s="219"/>
      <c r="M112" s="219"/>
      <c r="N112" s="219"/>
      <c r="O112" s="219"/>
      <c r="P112" s="219"/>
    </row>
    <row r="113" spans="1:16" s="233" customFormat="1" x14ac:dyDescent="0.25">
      <c r="A113" s="241">
        <v>42718</v>
      </c>
      <c r="B113" s="242">
        <v>160106316</v>
      </c>
      <c r="C113" s="247">
        <v>4</v>
      </c>
      <c r="D113" s="246">
        <v>358138</v>
      </c>
      <c r="E113" s="244"/>
      <c r="F113" s="247"/>
      <c r="G113" s="246"/>
      <c r="H113" s="244"/>
      <c r="I113" s="245">
        <v>2010227</v>
      </c>
      <c r="J113" s="246" t="s">
        <v>17</v>
      </c>
      <c r="K113" s="219"/>
      <c r="L113" s="219"/>
      <c r="M113" s="219"/>
      <c r="N113" s="219"/>
      <c r="O113" s="219"/>
      <c r="P113" s="219"/>
    </row>
    <row r="114" spans="1:16" s="233" customFormat="1" x14ac:dyDescent="0.25">
      <c r="A114" s="241">
        <v>42719</v>
      </c>
      <c r="B114" s="242">
        <v>160106517</v>
      </c>
      <c r="C114" s="247">
        <v>3</v>
      </c>
      <c r="D114" s="246">
        <v>186638</v>
      </c>
      <c r="E114" s="244"/>
      <c r="F114" s="247"/>
      <c r="G114" s="246"/>
      <c r="H114" s="244"/>
      <c r="I114" s="245"/>
      <c r="J114" s="246"/>
      <c r="K114" s="219"/>
      <c r="L114" s="219"/>
      <c r="M114" s="219"/>
      <c r="N114" s="219"/>
      <c r="O114" s="219"/>
      <c r="P114" s="219"/>
    </row>
    <row r="115" spans="1:16" s="233" customFormat="1" x14ac:dyDescent="0.25">
      <c r="A115" s="241">
        <v>42721</v>
      </c>
      <c r="B115" s="242">
        <v>160106684</v>
      </c>
      <c r="C115" s="247">
        <v>1</v>
      </c>
      <c r="D115" s="246">
        <v>67025</v>
      </c>
      <c r="E115" s="244"/>
      <c r="F115" s="247"/>
      <c r="G115" s="246"/>
      <c r="H115" s="244"/>
      <c r="I115" s="245"/>
      <c r="J115" s="246"/>
      <c r="K115" s="219"/>
      <c r="L115" s="219"/>
      <c r="M115" s="219"/>
      <c r="N115" s="219"/>
      <c r="O115" s="219"/>
      <c r="P115" s="219"/>
    </row>
    <row r="116" spans="1:16" s="233" customFormat="1" x14ac:dyDescent="0.25">
      <c r="A116" s="241">
        <v>37244</v>
      </c>
      <c r="B116" s="242">
        <v>160106862</v>
      </c>
      <c r="C116" s="247">
        <v>3</v>
      </c>
      <c r="D116" s="246">
        <v>267050</v>
      </c>
      <c r="E116" s="244"/>
      <c r="F116" s="247"/>
      <c r="G116" s="246"/>
      <c r="H116" s="244"/>
      <c r="I116" s="245"/>
      <c r="J116" s="246"/>
      <c r="K116" s="219"/>
      <c r="L116" s="219"/>
      <c r="M116" s="219"/>
      <c r="N116" s="219"/>
      <c r="O116" s="219"/>
      <c r="P116" s="219"/>
    </row>
    <row r="117" spans="1:16" s="233" customFormat="1" x14ac:dyDescent="0.25">
      <c r="A117" s="241">
        <v>42723</v>
      </c>
      <c r="B117" s="242">
        <v>160106899</v>
      </c>
      <c r="C117" s="247">
        <v>1</v>
      </c>
      <c r="D117" s="246">
        <v>115675</v>
      </c>
      <c r="E117" s="244"/>
      <c r="F117" s="247"/>
      <c r="G117" s="246"/>
      <c r="H117" s="244"/>
      <c r="I117" s="245"/>
      <c r="J117" s="246"/>
      <c r="K117" s="219"/>
      <c r="L117" s="219"/>
      <c r="M117" s="219"/>
      <c r="N117" s="219"/>
      <c r="O117" s="219"/>
      <c r="P117" s="219"/>
    </row>
    <row r="118" spans="1:16" s="233" customFormat="1" x14ac:dyDescent="0.25">
      <c r="A118" s="241">
        <v>42724</v>
      </c>
      <c r="B118" s="242">
        <v>160106957</v>
      </c>
      <c r="C118" s="247">
        <v>1</v>
      </c>
      <c r="D118" s="246">
        <v>149975</v>
      </c>
      <c r="E118" s="244">
        <v>160028552</v>
      </c>
      <c r="F118" s="247">
        <v>1</v>
      </c>
      <c r="G118" s="246">
        <v>149975</v>
      </c>
      <c r="H118" s="244"/>
      <c r="I118" s="245"/>
      <c r="J118" s="246"/>
      <c r="K118" s="219"/>
      <c r="L118" s="219"/>
      <c r="M118" s="219"/>
      <c r="N118" s="219"/>
      <c r="O118" s="219"/>
      <c r="P118" s="219"/>
    </row>
    <row r="119" spans="1:16" s="233" customFormat="1" x14ac:dyDescent="0.25">
      <c r="A119" s="241">
        <v>42725</v>
      </c>
      <c r="B119" s="242">
        <v>160107093</v>
      </c>
      <c r="C119" s="247">
        <v>3</v>
      </c>
      <c r="D119" s="246">
        <v>286475</v>
      </c>
      <c r="E119" s="244"/>
      <c r="F119" s="247"/>
      <c r="G119" s="246"/>
      <c r="H119" s="244"/>
      <c r="I119" s="245">
        <v>878502</v>
      </c>
      <c r="J119" s="246" t="s">
        <v>17</v>
      </c>
      <c r="K119" s="219"/>
      <c r="L119" s="219"/>
      <c r="M119" s="219"/>
      <c r="N119" s="219"/>
      <c r="O119" s="219"/>
      <c r="P119" s="219"/>
    </row>
    <row r="120" spans="1:16" s="233" customFormat="1" x14ac:dyDescent="0.25">
      <c r="A120" s="241">
        <v>42725</v>
      </c>
      <c r="B120" s="242">
        <v>160107114</v>
      </c>
      <c r="C120" s="247">
        <v>1</v>
      </c>
      <c r="D120" s="246">
        <v>94325</v>
      </c>
      <c r="E120" s="244"/>
      <c r="F120" s="247"/>
      <c r="G120" s="246"/>
      <c r="H120" s="244"/>
      <c r="I120" s="245"/>
      <c r="J120" s="246"/>
      <c r="K120" s="219"/>
      <c r="L120" s="219"/>
      <c r="M120" s="219"/>
      <c r="N120" s="219"/>
      <c r="O120" s="219"/>
      <c r="P120" s="219"/>
    </row>
    <row r="121" spans="1:16" s="233" customFormat="1" x14ac:dyDescent="0.25">
      <c r="A121" s="241">
        <v>42726</v>
      </c>
      <c r="B121" s="242">
        <v>160107167</v>
      </c>
      <c r="C121" s="247">
        <v>2</v>
      </c>
      <c r="D121" s="246">
        <v>275013</v>
      </c>
      <c r="E121" s="244"/>
      <c r="F121" s="247"/>
      <c r="G121" s="246"/>
      <c r="H121" s="244"/>
      <c r="I121" s="245"/>
      <c r="J121" s="246"/>
      <c r="K121" s="219"/>
      <c r="L121" s="219"/>
      <c r="M121" s="219"/>
      <c r="N121" s="219"/>
      <c r="O121" s="219"/>
      <c r="P121" s="219"/>
    </row>
    <row r="122" spans="1:16" s="233" customFormat="1" x14ac:dyDescent="0.25">
      <c r="A122" s="241">
        <v>42728</v>
      </c>
      <c r="B122" s="242">
        <v>160107365</v>
      </c>
      <c r="C122" s="247">
        <v>2</v>
      </c>
      <c r="D122" s="246">
        <v>142100</v>
      </c>
      <c r="E122" s="244">
        <v>160028637</v>
      </c>
      <c r="F122" s="247">
        <v>2</v>
      </c>
      <c r="G122" s="246">
        <v>240450</v>
      </c>
      <c r="H122" s="244"/>
      <c r="I122" s="245"/>
      <c r="J122" s="246"/>
      <c r="K122" s="219"/>
      <c r="L122" s="219"/>
      <c r="M122" s="219"/>
      <c r="N122" s="219"/>
      <c r="O122" s="219"/>
      <c r="P122" s="219"/>
    </row>
    <row r="123" spans="1:16" s="233" customFormat="1" x14ac:dyDescent="0.25">
      <c r="A123" s="241">
        <v>42730</v>
      </c>
      <c r="B123" s="242">
        <v>160107464</v>
      </c>
      <c r="C123" s="247">
        <v>3</v>
      </c>
      <c r="D123" s="246">
        <v>490963</v>
      </c>
      <c r="E123" s="244"/>
      <c r="F123" s="247"/>
      <c r="G123" s="246"/>
      <c r="H123" s="244"/>
      <c r="I123" s="245"/>
      <c r="J123" s="246"/>
      <c r="K123" s="219"/>
      <c r="L123" s="219"/>
      <c r="M123" s="219"/>
      <c r="N123" s="219"/>
      <c r="O123" s="219"/>
      <c r="P123" s="219"/>
    </row>
    <row r="124" spans="1:16" s="233" customFormat="1" x14ac:dyDescent="0.25">
      <c r="A124" s="241">
        <v>42731</v>
      </c>
      <c r="B124" s="242">
        <v>160107579</v>
      </c>
      <c r="C124" s="247">
        <v>1</v>
      </c>
      <c r="D124" s="246">
        <v>86013</v>
      </c>
      <c r="E124" s="244"/>
      <c r="F124" s="247"/>
      <c r="G124" s="246"/>
      <c r="H124" s="244"/>
      <c r="I124" s="245"/>
      <c r="J124" s="246"/>
      <c r="K124" s="219"/>
      <c r="L124" s="219"/>
      <c r="M124" s="219"/>
      <c r="N124" s="219"/>
      <c r="O124" s="219"/>
      <c r="P124" s="219"/>
    </row>
    <row r="125" spans="1:16" s="233" customFormat="1" x14ac:dyDescent="0.25">
      <c r="A125" s="241">
        <v>42732</v>
      </c>
      <c r="B125" s="242">
        <v>160107640</v>
      </c>
      <c r="C125" s="247">
        <v>3</v>
      </c>
      <c r="D125" s="246">
        <v>303450</v>
      </c>
      <c r="E125" s="244"/>
      <c r="F125" s="247"/>
      <c r="G125" s="246"/>
      <c r="H125" s="244"/>
      <c r="I125" s="245"/>
      <c r="J125" s="246"/>
      <c r="K125" s="219"/>
      <c r="L125" s="219"/>
      <c r="M125" s="219"/>
      <c r="N125" s="219"/>
      <c r="O125" s="219"/>
      <c r="P125" s="219"/>
    </row>
    <row r="126" spans="1:16" s="233" customFormat="1" x14ac:dyDescent="0.25">
      <c r="A126" s="241">
        <v>42733</v>
      </c>
      <c r="B126" s="242">
        <v>160107770</v>
      </c>
      <c r="C126" s="247">
        <v>1</v>
      </c>
      <c r="D126" s="246">
        <v>162838</v>
      </c>
      <c r="E126" s="244"/>
      <c r="F126" s="247"/>
      <c r="G126" s="246"/>
      <c r="H126" s="244"/>
      <c r="I126" s="245"/>
      <c r="J126" s="246"/>
      <c r="K126" s="219"/>
      <c r="L126" s="219"/>
      <c r="M126" s="219"/>
      <c r="N126" s="219"/>
      <c r="O126" s="219"/>
      <c r="P126" s="219"/>
    </row>
    <row r="127" spans="1:16" s="233" customFormat="1" x14ac:dyDescent="0.25">
      <c r="A127" s="241">
        <v>42734</v>
      </c>
      <c r="B127" s="242">
        <v>160107806</v>
      </c>
      <c r="C127" s="247">
        <v>2</v>
      </c>
      <c r="D127" s="246">
        <v>183488</v>
      </c>
      <c r="E127" s="244"/>
      <c r="F127" s="247"/>
      <c r="G127" s="246"/>
      <c r="H127" s="244"/>
      <c r="I127" s="245"/>
      <c r="J127" s="246"/>
      <c r="K127" s="219"/>
      <c r="L127" s="219"/>
      <c r="M127" s="219"/>
      <c r="N127" s="219"/>
      <c r="O127" s="219"/>
      <c r="P127" s="219"/>
    </row>
    <row r="128" spans="1:16" s="233" customFormat="1" x14ac:dyDescent="0.25">
      <c r="A128" s="241">
        <v>42737</v>
      </c>
      <c r="B128" s="242">
        <v>170107974</v>
      </c>
      <c r="C128" s="247">
        <v>1</v>
      </c>
      <c r="D128" s="246">
        <v>109988</v>
      </c>
      <c r="E128" s="244"/>
      <c r="F128" s="247"/>
      <c r="G128" s="246"/>
      <c r="H128" s="244"/>
      <c r="I128" s="245"/>
      <c r="J128" s="246"/>
      <c r="K128" s="219"/>
      <c r="L128" s="219"/>
      <c r="M128" s="219"/>
      <c r="N128" s="219"/>
      <c r="O128" s="219"/>
      <c r="P128" s="219"/>
    </row>
    <row r="129" spans="1:16" s="233" customFormat="1" x14ac:dyDescent="0.25">
      <c r="A129" s="241">
        <v>42739</v>
      </c>
      <c r="B129" s="242">
        <v>170108117</v>
      </c>
      <c r="C129" s="247">
        <v>2</v>
      </c>
      <c r="D129" s="246">
        <v>211488</v>
      </c>
      <c r="E129" s="244"/>
      <c r="F129" s="247"/>
      <c r="G129" s="246"/>
      <c r="H129" s="244"/>
      <c r="I129" s="245">
        <v>596314</v>
      </c>
      <c r="J129" s="246" t="s">
        <v>17</v>
      </c>
      <c r="K129" s="219"/>
      <c r="L129" s="219"/>
      <c r="M129" s="219"/>
      <c r="N129" s="219"/>
      <c r="O129" s="219"/>
      <c r="P129" s="219"/>
    </row>
    <row r="130" spans="1:16" s="233" customFormat="1" x14ac:dyDescent="0.25">
      <c r="A130" s="241">
        <v>42739</v>
      </c>
      <c r="B130" s="242">
        <v>170108141</v>
      </c>
      <c r="C130" s="247">
        <v>1</v>
      </c>
      <c r="D130" s="246">
        <v>98963</v>
      </c>
      <c r="E130" s="244"/>
      <c r="F130" s="247"/>
      <c r="G130" s="246"/>
      <c r="H130" s="244"/>
      <c r="I130" s="245"/>
      <c r="J130" s="246"/>
      <c r="K130" s="219"/>
      <c r="L130" s="219"/>
      <c r="M130" s="219"/>
      <c r="N130" s="219"/>
      <c r="O130" s="219"/>
      <c r="P130" s="219"/>
    </row>
    <row r="131" spans="1:16" s="233" customFormat="1" x14ac:dyDescent="0.25">
      <c r="A131" s="241">
        <v>42742</v>
      </c>
      <c r="B131" s="242">
        <v>170108327</v>
      </c>
      <c r="C131" s="247">
        <v>2</v>
      </c>
      <c r="D131" s="246">
        <v>168963</v>
      </c>
      <c r="E131" s="244"/>
      <c r="F131" s="247"/>
      <c r="G131" s="246"/>
      <c r="H131" s="244"/>
      <c r="I131" s="245"/>
      <c r="J131" s="246"/>
      <c r="K131" s="219"/>
      <c r="L131" s="219"/>
      <c r="M131" s="219"/>
      <c r="N131" s="219"/>
      <c r="O131" s="219"/>
      <c r="P131" s="219"/>
    </row>
    <row r="132" spans="1:16" s="233" customFormat="1" x14ac:dyDescent="0.25">
      <c r="A132" s="241">
        <v>42744</v>
      </c>
      <c r="B132" s="242">
        <v>170108474</v>
      </c>
      <c r="C132" s="247">
        <v>1</v>
      </c>
      <c r="D132" s="246">
        <v>121450</v>
      </c>
      <c r="E132" s="244"/>
      <c r="F132" s="247"/>
      <c r="G132" s="246"/>
      <c r="H132" s="244"/>
      <c r="I132" s="245"/>
      <c r="J132" s="246"/>
      <c r="K132" s="219"/>
      <c r="L132" s="219"/>
      <c r="M132" s="219"/>
      <c r="N132" s="219"/>
      <c r="O132" s="219"/>
      <c r="P132" s="219"/>
    </row>
    <row r="133" spans="1:16" s="233" customFormat="1" x14ac:dyDescent="0.25">
      <c r="A133" s="241">
        <v>42744</v>
      </c>
      <c r="B133" s="242">
        <v>170108534</v>
      </c>
      <c r="C133" s="247">
        <v>1</v>
      </c>
      <c r="D133" s="246">
        <v>114975</v>
      </c>
      <c r="E133" s="244"/>
      <c r="F133" s="247"/>
      <c r="G133" s="246"/>
      <c r="H133" s="244"/>
      <c r="I133" s="245"/>
      <c r="J133" s="246"/>
      <c r="K133" s="219"/>
      <c r="L133" s="219"/>
      <c r="M133" s="219"/>
      <c r="N133" s="219"/>
      <c r="O133" s="219"/>
      <c r="P133" s="219"/>
    </row>
    <row r="134" spans="1:16" s="233" customFormat="1" x14ac:dyDescent="0.25">
      <c r="A134" s="241">
        <v>42745</v>
      </c>
      <c r="B134" s="242">
        <v>170108561</v>
      </c>
      <c r="C134" s="247">
        <v>1</v>
      </c>
      <c r="D134" s="246">
        <v>112963</v>
      </c>
      <c r="E134" s="244">
        <v>170028898</v>
      </c>
      <c r="F134" s="247">
        <v>1</v>
      </c>
      <c r="G134" s="246">
        <v>105963</v>
      </c>
      <c r="H134" s="244"/>
      <c r="I134" s="245"/>
      <c r="J134" s="246"/>
      <c r="K134" s="219"/>
      <c r="L134" s="219"/>
      <c r="M134" s="219"/>
      <c r="N134" s="219"/>
      <c r="O134" s="219"/>
      <c r="P134" s="219"/>
    </row>
    <row r="135" spans="1:16" s="233" customFormat="1" x14ac:dyDescent="0.25">
      <c r="A135" s="241">
        <v>42747</v>
      </c>
      <c r="B135" s="242">
        <v>170108736</v>
      </c>
      <c r="C135" s="247">
        <v>1</v>
      </c>
      <c r="D135" s="246">
        <v>214025</v>
      </c>
      <c r="E135" s="244"/>
      <c r="F135" s="247"/>
      <c r="G135" s="246"/>
      <c r="H135" s="244"/>
      <c r="I135" s="245"/>
      <c r="J135" s="246"/>
      <c r="K135" s="219"/>
      <c r="L135" s="219"/>
      <c r="M135" s="219"/>
      <c r="N135" s="219"/>
      <c r="O135" s="219"/>
      <c r="P135" s="219"/>
    </row>
    <row r="136" spans="1:16" s="233" customFormat="1" x14ac:dyDescent="0.25">
      <c r="A136" s="241">
        <v>42748</v>
      </c>
      <c r="B136" s="242"/>
      <c r="C136" s="247"/>
      <c r="D136" s="246"/>
      <c r="E136" s="244">
        <v>170028941</v>
      </c>
      <c r="F136" s="247">
        <v>2</v>
      </c>
      <c r="G136" s="246">
        <v>205975</v>
      </c>
      <c r="H136" s="244"/>
      <c r="I136" s="245"/>
      <c r="J136" s="246"/>
      <c r="K136" s="219"/>
      <c r="L136" s="219"/>
      <c r="M136" s="219"/>
      <c r="N136" s="219"/>
      <c r="O136" s="219"/>
      <c r="P136" s="219"/>
    </row>
    <row r="137" spans="1:16" s="233" customFormat="1" x14ac:dyDescent="0.25">
      <c r="A137" s="241">
        <v>42752</v>
      </c>
      <c r="B137" s="242">
        <v>170109092</v>
      </c>
      <c r="C137" s="247">
        <v>1</v>
      </c>
      <c r="D137" s="246">
        <v>112963</v>
      </c>
      <c r="E137" s="244">
        <v>170029012</v>
      </c>
      <c r="F137" s="247">
        <v>2</v>
      </c>
      <c r="G137" s="246">
        <v>247538</v>
      </c>
      <c r="H137" s="244"/>
      <c r="I137" s="245"/>
      <c r="J137" s="246"/>
      <c r="K137" s="219"/>
      <c r="L137" s="219"/>
      <c r="M137" s="219"/>
      <c r="N137" s="219"/>
      <c r="O137" s="219"/>
      <c r="P137" s="219"/>
    </row>
    <row r="138" spans="1:16" s="233" customFormat="1" x14ac:dyDescent="0.25">
      <c r="A138" s="235">
        <v>42753</v>
      </c>
      <c r="B138" s="234">
        <v>170109196</v>
      </c>
      <c r="C138" s="240">
        <v>1</v>
      </c>
      <c r="D138" s="236">
        <v>57138</v>
      </c>
      <c r="E138" s="237"/>
      <c r="F138" s="240"/>
      <c r="G138" s="236"/>
      <c r="H138" s="237"/>
      <c r="I138" s="239"/>
      <c r="J138" s="236"/>
      <c r="K138" s="219"/>
      <c r="L138" s="219"/>
      <c r="M138" s="219"/>
      <c r="N138" s="219"/>
      <c r="O138" s="219"/>
      <c r="P138" s="219"/>
    </row>
    <row r="139" spans="1:16" s="233" customFormat="1" x14ac:dyDescent="0.25">
      <c r="A139" s="235">
        <v>42756</v>
      </c>
      <c r="B139" s="234">
        <v>170109455</v>
      </c>
      <c r="C139" s="240">
        <v>1</v>
      </c>
      <c r="D139" s="236">
        <v>160038</v>
      </c>
      <c r="E139" s="237"/>
      <c r="F139" s="240"/>
      <c r="G139" s="236"/>
      <c r="H139" s="237"/>
      <c r="I139" s="239"/>
      <c r="J139" s="236"/>
      <c r="K139" s="219"/>
      <c r="L139" s="219"/>
      <c r="M139" s="219"/>
      <c r="N139" s="219"/>
      <c r="O139" s="219"/>
      <c r="P139" s="219"/>
    </row>
    <row r="140" spans="1:16" s="233" customFormat="1" x14ac:dyDescent="0.25">
      <c r="A140" s="235">
        <v>42759</v>
      </c>
      <c r="B140" s="234">
        <v>170109734</v>
      </c>
      <c r="C140" s="240">
        <v>2</v>
      </c>
      <c r="D140" s="236">
        <v>143150</v>
      </c>
      <c r="E140" s="237">
        <v>170029161</v>
      </c>
      <c r="F140" s="240">
        <v>1</v>
      </c>
      <c r="G140" s="236">
        <v>98963</v>
      </c>
      <c r="H140" s="237"/>
      <c r="I140" s="239"/>
      <c r="J140" s="236"/>
      <c r="K140" s="219"/>
      <c r="L140" s="219"/>
      <c r="M140" s="219"/>
      <c r="N140" s="219"/>
      <c r="O140" s="219"/>
      <c r="P140" s="219"/>
    </row>
    <row r="141" spans="1:16" s="233" customFormat="1" x14ac:dyDescent="0.25">
      <c r="A141" s="235">
        <v>42760</v>
      </c>
      <c r="B141" s="234">
        <v>170109808</v>
      </c>
      <c r="C141" s="240">
        <v>5</v>
      </c>
      <c r="D141" s="236">
        <v>460075</v>
      </c>
      <c r="E141" s="237"/>
      <c r="F141" s="240"/>
      <c r="G141" s="236"/>
      <c r="H141" s="237"/>
      <c r="I141" s="239"/>
      <c r="J141" s="236"/>
      <c r="K141" s="219"/>
      <c r="L141" s="219"/>
      <c r="M141" s="219"/>
      <c r="N141" s="219"/>
      <c r="O141" s="219"/>
      <c r="P141" s="219"/>
    </row>
    <row r="142" spans="1:16" s="233" customFormat="1" x14ac:dyDescent="0.25">
      <c r="A142" s="235"/>
      <c r="B142" s="234"/>
      <c r="C142" s="240"/>
      <c r="D142" s="236"/>
      <c r="E142" s="237">
        <v>170029210</v>
      </c>
      <c r="F142" s="240">
        <v>2</v>
      </c>
      <c r="G142" s="236">
        <v>271075</v>
      </c>
      <c r="H142" s="237"/>
      <c r="I142" s="239"/>
      <c r="J142" s="236"/>
      <c r="K142" s="219"/>
      <c r="L142" s="219"/>
      <c r="M142" s="219"/>
      <c r="N142" s="219"/>
      <c r="O142" s="219"/>
      <c r="P142" s="219"/>
    </row>
    <row r="143" spans="1:16" s="233" customFormat="1" x14ac:dyDescent="0.25">
      <c r="A143" s="235">
        <v>42762</v>
      </c>
      <c r="B143" s="234">
        <v>170110129</v>
      </c>
      <c r="C143" s="240">
        <v>3</v>
      </c>
      <c r="D143" s="236">
        <v>232138</v>
      </c>
      <c r="E143" s="237"/>
      <c r="F143" s="240"/>
      <c r="G143" s="236"/>
      <c r="H143" s="237"/>
      <c r="I143" s="239"/>
      <c r="J143" s="236"/>
      <c r="K143" s="219"/>
      <c r="L143" s="219"/>
      <c r="M143" s="219"/>
      <c r="N143" s="219"/>
      <c r="O143" s="219"/>
      <c r="P143" s="219"/>
    </row>
    <row r="144" spans="1:16" s="233" customFormat="1" x14ac:dyDescent="0.25">
      <c r="A144" s="235">
        <v>42766</v>
      </c>
      <c r="B144" s="234">
        <v>170110492</v>
      </c>
      <c r="C144" s="240">
        <v>3</v>
      </c>
      <c r="D144" s="236">
        <v>284900</v>
      </c>
      <c r="E144" s="237"/>
      <c r="F144" s="240"/>
      <c r="G144" s="236"/>
      <c r="H144" s="237"/>
      <c r="I144" s="239"/>
      <c r="J144" s="236"/>
      <c r="K144" s="219"/>
      <c r="L144" s="219"/>
      <c r="M144" s="219"/>
      <c r="N144" s="219"/>
      <c r="O144" s="219"/>
      <c r="P144" s="219"/>
    </row>
    <row r="145" spans="1:16" s="233" customFormat="1" x14ac:dyDescent="0.25">
      <c r="A145" s="235">
        <v>42768</v>
      </c>
      <c r="B145" s="234">
        <v>170110820</v>
      </c>
      <c r="C145" s="240">
        <v>3</v>
      </c>
      <c r="D145" s="236">
        <v>390950</v>
      </c>
      <c r="E145" s="237"/>
      <c r="F145" s="240"/>
      <c r="G145" s="236"/>
      <c r="H145" s="237"/>
      <c r="I145" s="239"/>
      <c r="J145" s="236"/>
      <c r="K145" s="219"/>
      <c r="L145" s="219"/>
      <c r="M145" s="219"/>
      <c r="N145" s="219"/>
      <c r="O145" s="219"/>
      <c r="P145" s="219"/>
    </row>
    <row r="146" spans="1:16" s="233" customFormat="1" x14ac:dyDescent="0.25">
      <c r="A146" s="235">
        <v>42774</v>
      </c>
      <c r="B146" s="234">
        <v>170111552</v>
      </c>
      <c r="C146" s="240">
        <v>2</v>
      </c>
      <c r="D146" s="236">
        <v>196088</v>
      </c>
      <c r="E146" s="237"/>
      <c r="F146" s="240"/>
      <c r="G146" s="236"/>
      <c r="H146" s="237"/>
      <c r="I146" s="239"/>
      <c r="J146" s="236"/>
      <c r="K146" s="219"/>
      <c r="L146" s="219"/>
      <c r="M146" s="219"/>
      <c r="N146" s="219"/>
      <c r="O146" s="219"/>
      <c r="P146" s="219"/>
    </row>
    <row r="147" spans="1:16" s="233" customFormat="1" x14ac:dyDescent="0.25">
      <c r="A147" s="235">
        <v>42775</v>
      </c>
      <c r="B147" s="234">
        <v>170111689</v>
      </c>
      <c r="C147" s="240">
        <v>1</v>
      </c>
      <c r="D147" s="236">
        <v>127138</v>
      </c>
      <c r="E147" s="237"/>
      <c r="F147" s="240"/>
      <c r="G147" s="236"/>
      <c r="H147" s="237"/>
      <c r="I147" s="239"/>
      <c r="J147" s="236"/>
      <c r="K147" s="219"/>
      <c r="L147" s="219"/>
      <c r="M147" s="219"/>
      <c r="N147" s="219"/>
      <c r="O147" s="219"/>
      <c r="P147" s="219"/>
    </row>
    <row r="148" spans="1:16" s="233" customFormat="1" x14ac:dyDescent="0.25">
      <c r="A148" s="235"/>
      <c r="B148" s="234"/>
      <c r="C148" s="240"/>
      <c r="D148" s="236"/>
      <c r="E148" s="237"/>
      <c r="F148" s="240"/>
      <c r="G148" s="236">
        <v>2408514</v>
      </c>
      <c r="H148" s="237"/>
      <c r="I148" s="239"/>
      <c r="J148" s="236" t="s">
        <v>148</v>
      </c>
      <c r="K148" s="219"/>
      <c r="L148" s="219"/>
      <c r="M148" s="219"/>
      <c r="N148" s="219"/>
      <c r="O148" s="219"/>
      <c r="P148" s="219"/>
    </row>
    <row r="149" spans="1:16" s="233" customFormat="1" x14ac:dyDescent="0.25">
      <c r="A149" s="235">
        <v>42784</v>
      </c>
      <c r="B149" s="234">
        <v>170112870</v>
      </c>
      <c r="C149" s="240">
        <v>1</v>
      </c>
      <c r="D149" s="236">
        <v>127138</v>
      </c>
      <c r="E149" s="237"/>
      <c r="F149" s="240"/>
      <c r="G149" s="236"/>
      <c r="H149" s="237"/>
      <c r="I149" s="239"/>
      <c r="J149" s="236"/>
      <c r="K149" s="219"/>
      <c r="L149" s="219"/>
      <c r="M149" s="219"/>
      <c r="N149" s="219"/>
      <c r="O149" s="219"/>
      <c r="P149" s="219"/>
    </row>
    <row r="150" spans="1:16" s="233" customFormat="1" x14ac:dyDescent="0.25">
      <c r="A150" s="235">
        <v>42786</v>
      </c>
      <c r="B150" s="234">
        <v>170113217</v>
      </c>
      <c r="C150" s="240">
        <v>2</v>
      </c>
      <c r="D150" s="236">
        <v>144550</v>
      </c>
      <c r="E150" s="237"/>
      <c r="F150" s="240"/>
      <c r="G150" s="236"/>
      <c r="H150" s="237"/>
      <c r="I150" s="239"/>
      <c r="J150" s="236"/>
      <c r="K150" s="219"/>
      <c r="L150" s="219"/>
      <c r="M150" s="219"/>
      <c r="N150" s="219"/>
      <c r="O150" s="219"/>
      <c r="P150" s="219"/>
    </row>
    <row r="151" spans="1:16" s="233" customFormat="1" x14ac:dyDescent="0.25">
      <c r="A151" s="235">
        <v>42788</v>
      </c>
      <c r="B151" s="234"/>
      <c r="C151" s="240"/>
      <c r="D151" s="236"/>
      <c r="E151" s="237">
        <v>170030042</v>
      </c>
      <c r="F151" s="240">
        <v>1</v>
      </c>
      <c r="G151" s="236">
        <v>116900</v>
      </c>
      <c r="H151" s="237"/>
      <c r="I151" s="239"/>
      <c r="J151" s="236"/>
      <c r="K151" s="219"/>
      <c r="L151" s="219"/>
      <c r="M151" s="219"/>
      <c r="N151" s="219"/>
      <c r="O151" s="219"/>
      <c r="P151" s="219"/>
    </row>
    <row r="152" spans="1:16" s="233" customFormat="1" x14ac:dyDescent="0.25">
      <c r="A152" s="235">
        <v>42791</v>
      </c>
      <c r="B152" s="234">
        <v>170113779</v>
      </c>
      <c r="C152" s="240">
        <v>1</v>
      </c>
      <c r="D152" s="236">
        <v>91525</v>
      </c>
      <c r="E152" s="237"/>
      <c r="F152" s="240"/>
      <c r="G152" s="236"/>
      <c r="H152" s="237"/>
      <c r="I152" s="239"/>
      <c r="J152" s="236"/>
      <c r="K152" s="219"/>
      <c r="L152" s="219"/>
      <c r="M152" s="219"/>
      <c r="N152" s="219"/>
      <c r="O152" s="219"/>
      <c r="P152" s="219"/>
    </row>
    <row r="153" spans="1:16" s="233" customFormat="1" x14ac:dyDescent="0.25">
      <c r="A153" s="235">
        <v>42791</v>
      </c>
      <c r="B153" s="234">
        <v>170114057</v>
      </c>
      <c r="C153" s="240">
        <v>1</v>
      </c>
      <c r="D153" s="236">
        <v>91350</v>
      </c>
      <c r="E153" s="237"/>
      <c r="F153" s="240"/>
      <c r="G153" s="236"/>
      <c r="H153" s="237"/>
      <c r="I153" s="239"/>
      <c r="J153" s="236"/>
      <c r="K153" s="219"/>
      <c r="L153" s="219"/>
      <c r="M153" s="219"/>
      <c r="N153" s="219"/>
      <c r="O153" s="219"/>
      <c r="P153" s="219"/>
    </row>
    <row r="154" spans="1:16" s="233" customFormat="1" x14ac:dyDescent="0.25">
      <c r="A154" s="235"/>
      <c r="B154" s="234"/>
      <c r="C154" s="240"/>
      <c r="D154" s="236"/>
      <c r="E154" s="237"/>
      <c r="F154" s="240"/>
      <c r="G154" s="236"/>
      <c r="H154" s="237"/>
      <c r="I154" s="239"/>
      <c r="J154" s="236"/>
      <c r="K154" s="219"/>
      <c r="L154" s="219"/>
      <c r="M154" s="219"/>
      <c r="N154" s="219"/>
      <c r="O154" s="219"/>
      <c r="P154" s="219"/>
    </row>
    <row r="155" spans="1:16" ht="15.75" customHeight="1" x14ac:dyDescent="0.25">
      <c r="A155" s="4"/>
      <c r="B155" s="3"/>
      <c r="C155" s="40"/>
      <c r="D155" s="6"/>
      <c r="E155" s="7"/>
      <c r="F155" s="40"/>
      <c r="G155" s="6"/>
      <c r="H155" s="7"/>
      <c r="I155" s="39"/>
      <c r="J155" s="6"/>
    </row>
    <row r="156" spans="1:16" x14ac:dyDescent="0.25">
      <c r="A156" s="4"/>
      <c r="B156" s="8" t="s">
        <v>11</v>
      </c>
      <c r="C156" s="77">
        <f>SUM(C8:C155)</f>
        <v>308</v>
      </c>
      <c r="D156" s="9"/>
      <c r="E156" s="8" t="s">
        <v>11</v>
      </c>
      <c r="F156" s="77">
        <f>SUM(F8:F155)</f>
        <v>49</v>
      </c>
      <c r="G156" s="5"/>
      <c r="H156" s="3"/>
      <c r="I156" s="40"/>
      <c r="J156" s="5"/>
    </row>
    <row r="157" spans="1:16" x14ac:dyDescent="0.25">
      <c r="A157" s="4"/>
      <c r="B157" s="8"/>
      <c r="C157" s="77"/>
      <c r="D157" s="9"/>
      <c r="E157" s="8"/>
      <c r="F157" s="77"/>
      <c r="G157" s="32"/>
      <c r="H157" s="33"/>
      <c r="I157" s="40"/>
      <c r="J157" s="5"/>
    </row>
    <row r="158" spans="1:16" x14ac:dyDescent="0.25">
      <c r="A158" s="10"/>
      <c r="B158" s="11"/>
      <c r="C158" s="40"/>
      <c r="D158" s="6"/>
      <c r="E158" s="8"/>
      <c r="F158" s="40"/>
      <c r="G158" s="411" t="s">
        <v>12</v>
      </c>
      <c r="H158" s="411"/>
      <c r="I158" s="39"/>
      <c r="J158" s="13">
        <f>SUM(D8:D155)</f>
        <v>32354211</v>
      </c>
    </row>
    <row r="159" spans="1:16" x14ac:dyDescent="0.25">
      <c r="A159" s="4"/>
      <c r="B159" s="3"/>
      <c r="C159" s="40"/>
      <c r="D159" s="6"/>
      <c r="E159" s="7"/>
      <c r="F159" s="40"/>
      <c r="G159" s="411" t="s">
        <v>13</v>
      </c>
      <c r="H159" s="411"/>
      <c r="I159" s="39"/>
      <c r="J159" s="13">
        <f>SUM(G8:G155)</f>
        <v>7639484</v>
      </c>
    </row>
    <row r="160" spans="1:16" x14ac:dyDescent="0.25">
      <c r="A160" s="14"/>
      <c r="B160" s="7"/>
      <c r="C160" s="40"/>
      <c r="D160" s="6"/>
      <c r="E160" s="7"/>
      <c r="F160" s="40"/>
      <c r="G160" s="411" t="s">
        <v>14</v>
      </c>
      <c r="H160" s="411"/>
      <c r="I160" s="41"/>
      <c r="J160" s="15">
        <f>J158-J159</f>
        <v>24714727</v>
      </c>
    </row>
    <row r="161" spans="1:10" x14ac:dyDescent="0.25">
      <c r="A161" s="4"/>
      <c r="B161" s="16"/>
      <c r="C161" s="40"/>
      <c r="D161" s="17"/>
      <c r="E161" s="7"/>
      <c r="F161" s="40"/>
      <c r="G161" s="411" t="s">
        <v>15</v>
      </c>
      <c r="H161" s="411"/>
      <c r="I161" s="39"/>
      <c r="J161" s="13">
        <f>SUM(H8:H156)</f>
        <v>0</v>
      </c>
    </row>
    <row r="162" spans="1:10" x14ac:dyDescent="0.25">
      <c r="A162" s="4"/>
      <c r="B162" s="16"/>
      <c r="C162" s="40"/>
      <c r="D162" s="17"/>
      <c r="E162" s="7"/>
      <c r="F162" s="40"/>
      <c r="G162" s="411" t="s">
        <v>16</v>
      </c>
      <c r="H162" s="411"/>
      <c r="I162" s="39"/>
      <c r="J162" s="13">
        <f>J160+J161</f>
        <v>24714727</v>
      </c>
    </row>
    <row r="163" spans="1:10" x14ac:dyDescent="0.25">
      <c r="A163" s="4"/>
      <c r="B163" s="16"/>
      <c r="C163" s="40"/>
      <c r="D163" s="17"/>
      <c r="E163" s="7"/>
      <c r="F163" s="40"/>
      <c r="G163" s="411" t="s">
        <v>5</v>
      </c>
      <c r="H163" s="411"/>
      <c r="I163" s="39"/>
      <c r="J163" s="13">
        <f>SUM(I8:I156)</f>
        <v>25104001</v>
      </c>
    </row>
    <row r="164" spans="1:10" x14ac:dyDescent="0.25">
      <c r="A164" s="4"/>
      <c r="B164" s="16"/>
      <c r="C164" s="40"/>
      <c r="D164" s="17"/>
      <c r="E164" s="7"/>
      <c r="F164" s="40"/>
      <c r="G164" s="411" t="s">
        <v>32</v>
      </c>
      <c r="H164" s="411"/>
      <c r="I164" s="40" t="str">
        <f>IF(J164&gt;0,"SALDO",IF(J164&lt;0,"PIUTANG",IF(J164=0,"LUNAS")))</f>
        <v>SALDO</v>
      </c>
      <c r="J164" s="13">
        <f>J163-J162</f>
        <v>389274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164:H164"/>
    <mergeCell ref="G158:H158"/>
    <mergeCell ref="G159:H159"/>
    <mergeCell ref="G160:H160"/>
    <mergeCell ref="G161:H161"/>
    <mergeCell ref="G162:H162"/>
    <mergeCell ref="G163:H163"/>
  </mergeCells>
  <pageMargins left="0.13" right="0.13" top="0.75" bottom="0.75" header="0.3" footer="0.3"/>
  <pageSetup paperSize="9" scale="31" orientation="portrait" horizontalDpi="0" verticalDpi="0" r:id="rId1"/>
  <legacy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6"/>
  <dimension ref="A1:Q38"/>
  <sheetViews>
    <sheetView workbookViewId="0">
      <pane ySplit="7" topLeftCell="A11" activePane="bottomLeft" state="frozen"/>
      <selection pane="bottomLeft" activeCell="G21" sqref="G20:G21"/>
    </sheetView>
  </sheetViews>
  <sheetFormatPr defaultRowHeight="15" x14ac:dyDescent="0.25"/>
  <cols>
    <col min="1" max="1" width="8.140625" style="233" customWidth="1"/>
    <col min="2" max="2" width="11.85546875" style="233" bestFit="1" customWidth="1"/>
    <col min="3" max="3" width="6" style="222" customWidth="1"/>
    <col min="4" max="4" width="11.85546875" style="233" customWidth="1"/>
    <col min="5" max="5" width="10.28515625" style="233" customWidth="1"/>
    <col min="6" max="6" width="4.5703125" style="222" bestFit="1" customWidth="1"/>
    <col min="7" max="7" width="11.140625" style="233" customWidth="1"/>
    <col min="8" max="8" width="11.7109375" style="233" customWidth="1"/>
    <col min="9" max="9" width="13.42578125" style="233" customWidth="1"/>
    <col min="10" max="10" width="16.7109375" style="233" customWidth="1"/>
    <col min="11" max="16384" width="9.140625" style="233"/>
  </cols>
  <sheetData>
    <row r="1" spans="1:17" x14ac:dyDescent="0.25">
      <c r="A1" s="218" t="s">
        <v>0</v>
      </c>
      <c r="C1" s="221" t="s">
        <v>112</v>
      </c>
      <c r="D1" s="218"/>
      <c r="E1" s="218"/>
      <c r="F1" s="405" t="s">
        <v>22</v>
      </c>
      <c r="G1" s="405"/>
      <c r="H1" s="405"/>
      <c r="I1" s="218" t="s">
        <v>113</v>
      </c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1" t="s">
        <v>19</v>
      </c>
      <c r="D2" s="218"/>
      <c r="E2" s="218"/>
      <c r="F2" s="405" t="s">
        <v>21</v>
      </c>
      <c r="G2" s="405"/>
      <c r="H2" s="405"/>
      <c r="I2" s="21">
        <f>J38*-1</f>
        <v>0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115</v>
      </c>
      <c r="C3" s="221" t="s">
        <v>141</v>
      </c>
      <c r="D3" s="218"/>
      <c r="E3" s="218"/>
      <c r="F3" s="265"/>
      <c r="G3" s="265"/>
      <c r="H3" s="265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406"/>
      <c r="B5" s="406"/>
      <c r="C5" s="406"/>
      <c r="D5" s="406"/>
      <c r="E5" s="406"/>
      <c r="F5" s="406"/>
      <c r="G5" s="406"/>
      <c r="H5" s="406"/>
      <c r="I5" s="406"/>
      <c r="J5" s="406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407" t="s">
        <v>2</v>
      </c>
      <c r="B6" s="408" t="s">
        <v>3</v>
      </c>
      <c r="C6" s="408"/>
      <c r="D6" s="408"/>
      <c r="E6" s="408"/>
      <c r="F6" s="408"/>
      <c r="G6" s="408"/>
      <c r="H6" s="408" t="s">
        <v>4</v>
      </c>
      <c r="I6" s="467" t="s">
        <v>5</v>
      </c>
      <c r="J6" s="410" t="s">
        <v>6</v>
      </c>
      <c r="L6" s="219"/>
      <c r="M6" s="219"/>
      <c r="N6" s="219"/>
      <c r="O6" s="219"/>
      <c r="P6" s="219"/>
      <c r="Q6" s="219"/>
    </row>
    <row r="7" spans="1:17" x14ac:dyDescent="0.25">
      <c r="A7" s="407"/>
      <c r="B7" s="258" t="s">
        <v>7</v>
      </c>
      <c r="C7" s="260" t="s">
        <v>8</v>
      </c>
      <c r="D7" s="259" t="s">
        <v>9</v>
      </c>
      <c r="E7" s="258" t="s">
        <v>10</v>
      </c>
      <c r="F7" s="260" t="s">
        <v>8</v>
      </c>
      <c r="G7" s="259" t="s">
        <v>9</v>
      </c>
      <c r="H7" s="408"/>
      <c r="I7" s="467"/>
      <c r="J7" s="410"/>
    </row>
    <row r="8" spans="1:17" x14ac:dyDescent="0.25">
      <c r="A8" s="241">
        <v>42763</v>
      </c>
      <c r="B8" s="44">
        <v>170110169</v>
      </c>
      <c r="C8" s="83">
        <v>3</v>
      </c>
      <c r="D8" s="45">
        <v>211225</v>
      </c>
      <c r="E8" s="242"/>
      <c r="F8" s="247"/>
      <c r="G8" s="243"/>
      <c r="H8" s="245"/>
      <c r="I8" s="245"/>
      <c r="J8" s="246"/>
    </row>
    <row r="9" spans="1:17" x14ac:dyDescent="0.25">
      <c r="A9" s="241">
        <v>42766</v>
      </c>
      <c r="B9" s="44">
        <v>170110468</v>
      </c>
      <c r="C9" s="83">
        <v>6</v>
      </c>
      <c r="D9" s="51">
        <v>565688</v>
      </c>
      <c r="E9" s="244"/>
      <c r="F9" s="247"/>
      <c r="G9" s="246"/>
      <c r="H9" s="245"/>
      <c r="I9" s="245">
        <v>565688</v>
      </c>
      <c r="J9" s="246" t="s">
        <v>17</v>
      </c>
    </row>
    <row r="10" spans="1:17" x14ac:dyDescent="0.25">
      <c r="A10" s="241">
        <v>42771</v>
      </c>
      <c r="B10" s="44">
        <v>170111183</v>
      </c>
      <c r="C10" s="83">
        <v>7</v>
      </c>
      <c r="D10" s="51">
        <v>665000</v>
      </c>
      <c r="E10" s="242"/>
      <c r="F10" s="247"/>
      <c r="G10" s="246"/>
      <c r="H10" s="245"/>
      <c r="I10" s="245"/>
      <c r="J10" s="246"/>
    </row>
    <row r="11" spans="1:17" x14ac:dyDescent="0.25">
      <c r="A11" s="241">
        <v>42772</v>
      </c>
      <c r="B11" s="44">
        <v>170111268</v>
      </c>
      <c r="C11" s="83">
        <v>6</v>
      </c>
      <c r="D11" s="51">
        <v>595875</v>
      </c>
      <c r="E11" s="244"/>
      <c r="F11" s="247"/>
      <c r="G11" s="246"/>
      <c r="H11" s="245"/>
      <c r="I11" s="245">
        <v>1472100</v>
      </c>
      <c r="J11" s="246" t="s">
        <v>17</v>
      </c>
    </row>
    <row r="12" spans="1:17" x14ac:dyDescent="0.25">
      <c r="A12" s="241">
        <v>42773</v>
      </c>
      <c r="B12" s="44">
        <v>170111472</v>
      </c>
      <c r="C12" s="83">
        <v>8</v>
      </c>
      <c r="D12" s="51">
        <v>941675</v>
      </c>
      <c r="E12" s="244"/>
      <c r="F12" s="247"/>
      <c r="G12" s="246"/>
      <c r="H12" s="245"/>
      <c r="I12" s="245"/>
      <c r="J12" s="246"/>
    </row>
    <row r="13" spans="1:17" x14ac:dyDescent="0.25">
      <c r="A13" s="241">
        <v>42777</v>
      </c>
      <c r="B13" s="242">
        <v>170111953</v>
      </c>
      <c r="C13" s="248">
        <v>13</v>
      </c>
      <c r="D13" s="246">
        <v>1348025</v>
      </c>
      <c r="E13" s="244"/>
      <c r="F13" s="247"/>
      <c r="G13" s="246"/>
      <c r="H13" s="245"/>
      <c r="I13" s="245">
        <v>2289700</v>
      </c>
      <c r="J13" s="246" t="s">
        <v>17</v>
      </c>
    </row>
    <row r="14" spans="1:17" x14ac:dyDescent="0.25">
      <c r="A14" s="98">
        <v>42781</v>
      </c>
      <c r="B14" s="99">
        <v>170112471</v>
      </c>
      <c r="C14" s="201">
        <v>4</v>
      </c>
      <c r="D14" s="34">
        <v>413438</v>
      </c>
      <c r="E14" s="101"/>
      <c r="F14" s="100"/>
      <c r="G14" s="34"/>
      <c r="H14" s="102"/>
      <c r="I14" s="102"/>
      <c r="J14" s="34"/>
    </row>
    <row r="15" spans="1:17" x14ac:dyDescent="0.25">
      <c r="A15" s="98">
        <v>42782</v>
      </c>
      <c r="B15" s="99">
        <v>170112609</v>
      </c>
      <c r="C15" s="100">
        <v>13</v>
      </c>
      <c r="D15" s="34">
        <v>1449700</v>
      </c>
      <c r="E15" s="101"/>
      <c r="F15" s="100"/>
      <c r="G15" s="34"/>
      <c r="H15" s="102"/>
      <c r="I15" s="102"/>
      <c r="J15" s="34"/>
    </row>
    <row r="16" spans="1:17" x14ac:dyDescent="0.25">
      <c r="A16" s="98">
        <v>42784</v>
      </c>
      <c r="B16" s="290">
        <v>170112843</v>
      </c>
      <c r="C16" s="291">
        <v>2</v>
      </c>
      <c r="D16" s="292"/>
      <c r="E16" s="101"/>
      <c r="F16" s="100"/>
      <c r="G16" s="34"/>
      <c r="H16" s="102"/>
      <c r="I16" s="102"/>
      <c r="J16" s="34"/>
    </row>
    <row r="17" spans="1:17" x14ac:dyDescent="0.25">
      <c r="A17" s="98">
        <v>42784</v>
      </c>
      <c r="B17" s="290">
        <v>170112848</v>
      </c>
      <c r="C17" s="291">
        <v>1</v>
      </c>
      <c r="D17" s="292"/>
      <c r="E17" s="101"/>
      <c r="F17" s="100"/>
      <c r="G17" s="34"/>
      <c r="H17" s="102"/>
      <c r="I17" s="102"/>
      <c r="J17" s="34"/>
      <c r="L17" s="233" t="s">
        <v>146</v>
      </c>
    </row>
    <row r="18" spans="1:17" x14ac:dyDescent="0.25">
      <c r="A18" s="98">
        <v>42785</v>
      </c>
      <c r="B18" s="99">
        <v>170113071</v>
      </c>
      <c r="C18" s="100">
        <v>3</v>
      </c>
      <c r="D18" s="34">
        <v>277113</v>
      </c>
      <c r="E18" s="101"/>
      <c r="F18" s="100"/>
      <c r="G18" s="34"/>
      <c r="H18" s="102"/>
      <c r="I18" s="102"/>
      <c r="J18" s="34"/>
    </row>
    <row r="19" spans="1:17" x14ac:dyDescent="0.25">
      <c r="A19" s="98">
        <v>42785</v>
      </c>
      <c r="B19" s="99"/>
      <c r="C19" s="100"/>
      <c r="D19" s="34"/>
      <c r="E19" s="101"/>
      <c r="F19" s="100"/>
      <c r="G19" s="34"/>
      <c r="H19" s="102"/>
      <c r="I19" s="102">
        <v>2140251</v>
      </c>
      <c r="J19" s="246" t="s">
        <v>17</v>
      </c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5"/>
      <c r="B27" s="234"/>
      <c r="C27" s="240"/>
      <c r="D27" s="236"/>
      <c r="E27" s="237"/>
      <c r="F27" s="240"/>
      <c r="G27" s="236"/>
      <c r="H27" s="239"/>
      <c r="I27" s="239"/>
      <c r="J27" s="236"/>
    </row>
    <row r="28" spans="1:17" x14ac:dyDescent="0.25">
      <c r="A28" s="235"/>
      <c r="B28" s="234"/>
      <c r="C28" s="240"/>
      <c r="D28" s="236"/>
      <c r="E28" s="237"/>
      <c r="F28" s="240"/>
      <c r="G28" s="236"/>
      <c r="H28" s="239"/>
      <c r="I28" s="239"/>
      <c r="J28" s="236"/>
    </row>
    <row r="29" spans="1:17" x14ac:dyDescent="0.25">
      <c r="A29" s="235"/>
      <c r="B29" s="234"/>
      <c r="C29" s="240"/>
      <c r="D29" s="236"/>
      <c r="E29" s="237"/>
      <c r="F29" s="240"/>
      <c r="G29" s="236"/>
      <c r="H29" s="239"/>
      <c r="I29" s="239"/>
      <c r="J29" s="236"/>
    </row>
    <row r="30" spans="1:17" s="218" customFormat="1" x14ac:dyDescent="0.25">
      <c r="A30" s="226"/>
      <c r="B30" s="223" t="s">
        <v>11</v>
      </c>
      <c r="C30" s="232">
        <f>SUM(C8:C29)</f>
        <v>66</v>
      </c>
      <c r="D30" s="224">
        <f>SUM(D8:D29)</f>
        <v>6467739</v>
      </c>
      <c r="E30" s="223" t="s">
        <v>11</v>
      </c>
      <c r="F30" s="232">
        <f>SUM(F8:F29)</f>
        <v>0</v>
      </c>
      <c r="G30" s="224">
        <f>SUM(G8:G29)</f>
        <v>0</v>
      </c>
      <c r="H30" s="232">
        <f>SUM(H8:H29)</f>
        <v>0</v>
      </c>
      <c r="I30" s="232">
        <f>SUM(I8:I29)</f>
        <v>6467739</v>
      </c>
      <c r="J30" s="224"/>
    </row>
    <row r="31" spans="1:17" s="218" customFormat="1" x14ac:dyDescent="0.25">
      <c r="A31" s="226"/>
      <c r="B31" s="223"/>
      <c r="C31" s="232"/>
      <c r="D31" s="224"/>
      <c r="E31" s="223"/>
      <c r="F31" s="232"/>
      <c r="G31" s="224"/>
      <c r="H31" s="232"/>
      <c r="I31" s="232"/>
      <c r="J31" s="224"/>
    </row>
    <row r="32" spans="1:17" x14ac:dyDescent="0.25">
      <c r="A32" s="225"/>
      <c r="B32" s="226"/>
      <c r="C32" s="240"/>
      <c r="D32" s="236"/>
      <c r="E32" s="223"/>
      <c r="F32" s="240"/>
      <c r="G32" s="411" t="s">
        <v>12</v>
      </c>
      <c r="H32" s="411"/>
      <c r="I32" s="236"/>
      <c r="J32" s="227">
        <f>SUM(D8:D29)</f>
        <v>6467739</v>
      </c>
      <c r="P32" s="218"/>
      <c r="Q32" s="218"/>
    </row>
    <row r="33" spans="1:10" x14ac:dyDescent="0.25">
      <c r="A33" s="235"/>
      <c r="B33" s="234"/>
      <c r="C33" s="240"/>
      <c r="D33" s="236"/>
      <c r="E33" s="237"/>
      <c r="F33" s="240"/>
      <c r="G33" s="411" t="s">
        <v>13</v>
      </c>
      <c r="H33" s="411"/>
      <c r="I33" s="237"/>
      <c r="J33" s="227">
        <f>SUM(G8:G29)</f>
        <v>0</v>
      </c>
    </row>
    <row r="34" spans="1:10" x14ac:dyDescent="0.25">
      <c r="A34" s="228"/>
      <c r="B34" s="237"/>
      <c r="C34" s="240"/>
      <c r="D34" s="236"/>
      <c r="E34" s="237"/>
      <c r="F34" s="240"/>
      <c r="G34" s="411" t="s">
        <v>14</v>
      </c>
      <c r="H34" s="411"/>
      <c r="I34" s="229"/>
      <c r="J34" s="229">
        <f>J32-J33</f>
        <v>6467739</v>
      </c>
    </row>
    <row r="35" spans="1:10" x14ac:dyDescent="0.25">
      <c r="A35" s="235"/>
      <c r="B35" s="230"/>
      <c r="C35" s="240"/>
      <c r="D35" s="231"/>
      <c r="E35" s="237"/>
      <c r="F35" s="240"/>
      <c r="G35" s="411" t="s">
        <v>15</v>
      </c>
      <c r="H35" s="411"/>
      <c r="I35" s="237"/>
      <c r="J35" s="227">
        <f>SUM(H8:H29)</f>
        <v>0</v>
      </c>
    </row>
    <row r="36" spans="1:10" x14ac:dyDescent="0.25">
      <c r="A36" s="235"/>
      <c r="B36" s="230"/>
      <c r="C36" s="240"/>
      <c r="D36" s="231"/>
      <c r="E36" s="237"/>
      <c r="F36" s="240"/>
      <c r="G36" s="411" t="s">
        <v>16</v>
      </c>
      <c r="H36" s="411"/>
      <c r="I36" s="237"/>
      <c r="J36" s="227">
        <f>J34+J35</f>
        <v>6467739</v>
      </c>
    </row>
    <row r="37" spans="1:10" x14ac:dyDescent="0.25">
      <c r="A37" s="235"/>
      <c r="B37" s="230"/>
      <c r="C37" s="240"/>
      <c r="D37" s="231"/>
      <c r="E37" s="237"/>
      <c r="F37" s="240"/>
      <c r="G37" s="411" t="s">
        <v>5</v>
      </c>
      <c r="H37" s="411"/>
      <c r="I37" s="237"/>
      <c r="J37" s="227">
        <f>SUM(I8:I29)</f>
        <v>6467739</v>
      </c>
    </row>
    <row r="38" spans="1:10" x14ac:dyDescent="0.25">
      <c r="A38" s="235"/>
      <c r="B38" s="230"/>
      <c r="C38" s="240"/>
      <c r="D38" s="231"/>
      <c r="E38" s="237"/>
      <c r="F38" s="240"/>
      <c r="G38" s="411" t="s">
        <v>32</v>
      </c>
      <c r="H38" s="411"/>
      <c r="I38" s="234" t="str">
        <f>IF(J38&gt;0,"SALDO",IF(J38&lt;0,"PIUTANG",IF(J38=0,"LUNAS")))</f>
        <v>LUNAS</v>
      </c>
      <c r="J38" s="227">
        <f>J37-J36</f>
        <v>0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8:H38"/>
    <mergeCell ref="G32:H32"/>
    <mergeCell ref="G33:H33"/>
    <mergeCell ref="G34:H34"/>
    <mergeCell ref="G35:H35"/>
    <mergeCell ref="G36:H36"/>
    <mergeCell ref="G37:H3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/>
  <dimension ref="A1:O63"/>
  <sheetViews>
    <sheetView workbookViewId="0">
      <pane ySplit="7" topLeftCell="A8" activePane="bottomLeft" state="frozen"/>
      <selection pane="bottomLeft" activeCell="C3" sqref="C3"/>
    </sheetView>
  </sheetViews>
  <sheetFormatPr defaultRowHeight="15" x14ac:dyDescent="0.25"/>
  <cols>
    <col min="1" max="1" width="8.85546875" customWidth="1"/>
    <col min="2" max="2" width="11.85546875" bestFit="1" customWidth="1"/>
    <col min="3" max="3" width="7.140625" style="81" customWidth="1"/>
    <col min="4" max="4" width="11.28515625" customWidth="1"/>
    <col min="5" max="5" width="10.28515625" customWidth="1"/>
    <col min="6" max="6" width="6" style="81" bestFit="1" customWidth="1"/>
    <col min="7" max="7" width="11.140625" customWidth="1"/>
    <col min="8" max="8" width="11.7109375" customWidth="1"/>
    <col min="9" max="9" width="15.28515625" style="37" customWidth="1"/>
    <col min="10" max="10" width="16.7109375" customWidth="1"/>
    <col min="12" max="13" width="11.5703125" bestFit="1" customWidth="1"/>
    <col min="14" max="14" width="12.28515625" bestFit="1" customWidth="1"/>
    <col min="15" max="15" width="11.5703125" bestFit="1" customWidth="1"/>
  </cols>
  <sheetData>
    <row r="1" spans="1:15" x14ac:dyDescent="0.25">
      <c r="A1" s="20" t="s">
        <v>0</v>
      </c>
      <c r="B1" s="20"/>
      <c r="C1" s="78" t="s">
        <v>43</v>
      </c>
      <c r="D1" s="20"/>
      <c r="E1" s="20"/>
      <c r="F1" s="405" t="s">
        <v>22</v>
      </c>
      <c r="G1" s="405"/>
      <c r="H1" s="405"/>
      <c r="I1" s="38" t="s">
        <v>37</v>
      </c>
      <c r="J1" s="20"/>
    </row>
    <row r="2" spans="1:15" x14ac:dyDescent="0.25">
      <c r="A2" s="20" t="s">
        <v>1</v>
      </c>
      <c r="B2" s="20"/>
      <c r="C2" s="78" t="s">
        <v>19</v>
      </c>
      <c r="D2" s="20"/>
      <c r="E2" s="20"/>
      <c r="F2" s="405" t="s">
        <v>21</v>
      </c>
      <c r="G2" s="405"/>
      <c r="H2" s="405"/>
      <c r="I2" s="38">
        <f>J63*-1</f>
        <v>0</v>
      </c>
      <c r="J2" s="20"/>
      <c r="L2" s="174"/>
      <c r="M2" s="18"/>
      <c r="O2" s="18"/>
    </row>
    <row r="3" spans="1:15" s="233" customFormat="1" x14ac:dyDescent="0.25">
      <c r="A3" s="218" t="s">
        <v>115</v>
      </c>
      <c r="B3" s="218"/>
      <c r="C3" s="221" t="s">
        <v>124</v>
      </c>
      <c r="D3" s="218"/>
      <c r="E3" s="218"/>
      <c r="F3" s="265"/>
      <c r="G3" s="265"/>
      <c r="H3" s="265"/>
      <c r="I3" s="220"/>
      <c r="J3" s="218"/>
      <c r="L3" s="174"/>
      <c r="M3" s="238"/>
      <c r="O3" s="238"/>
    </row>
    <row r="4" spans="1:15" x14ac:dyDescent="0.25">
      <c r="L4" s="174"/>
      <c r="M4" s="18"/>
      <c r="O4" s="18"/>
    </row>
    <row r="5" spans="1:15" ht="19.5" x14ac:dyDescent="0.25">
      <c r="A5" s="439"/>
      <c r="B5" s="439"/>
      <c r="C5" s="439"/>
      <c r="D5" s="439"/>
      <c r="E5" s="439"/>
      <c r="F5" s="439"/>
      <c r="G5" s="439"/>
      <c r="H5" s="439"/>
      <c r="I5" s="439"/>
      <c r="J5" s="440"/>
      <c r="L5" s="174"/>
      <c r="M5" s="18"/>
      <c r="O5" s="18"/>
    </row>
    <row r="6" spans="1:15" x14ac:dyDescent="0.25">
      <c r="A6" s="441" t="s">
        <v>2</v>
      </c>
      <c r="B6" s="443" t="s">
        <v>3</v>
      </c>
      <c r="C6" s="444"/>
      <c r="D6" s="444"/>
      <c r="E6" s="444"/>
      <c r="F6" s="444"/>
      <c r="G6" s="445"/>
      <c r="H6" s="416" t="s">
        <v>4</v>
      </c>
      <c r="I6" s="448" t="s">
        <v>5</v>
      </c>
      <c r="J6" s="420" t="s">
        <v>6</v>
      </c>
      <c r="L6" s="174"/>
    </row>
    <row r="7" spans="1:15" x14ac:dyDescent="0.25">
      <c r="A7" s="442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417"/>
      <c r="I7" s="449"/>
      <c r="J7" s="421"/>
    </row>
    <row r="8" spans="1:15" x14ac:dyDescent="0.25">
      <c r="A8" s="43">
        <v>42494</v>
      </c>
      <c r="B8" s="89">
        <v>160081677</v>
      </c>
      <c r="C8" s="91">
        <v>100</v>
      </c>
      <c r="D8" s="90">
        <v>11034450</v>
      </c>
      <c r="E8" s="46"/>
      <c r="F8" s="82"/>
      <c r="G8" s="47"/>
      <c r="H8" s="50"/>
      <c r="I8" s="49">
        <v>11034450</v>
      </c>
      <c r="J8" s="50" t="s">
        <v>17</v>
      </c>
    </row>
    <row r="9" spans="1:15" x14ac:dyDescent="0.25">
      <c r="A9" s="43">
        <v>42499</v>
      </c>
      <c r="B9" s="89">
        <v>160082349</v>
      </c>
      <c r="C9" s="91">
        <v>63</v>
      </c>
      <c r="D9" s="90">
        <v>6237438</v>
      </c>
      <c r="E9" s="46">
        <v>160022304</v>
      </c>
      <c r="F9" s="49">
        <v>9</v>
      </c>
      <c r="G9" s="50">
        <v>1086750</v>
      </c>
      <c r="H9" s="50"/>
      <c r="I9" s="49">
        <v>5150688</v>
      </c>
      <c r="J9" s="50" t="s">
        <v>17</v>
      </c>
    </row>
    <row r="10" spans="1:15" x14ac:dyDescent="0.25">
      <c r="A10" s="43">
        <v>42500</v>
      </c>
      <c r="B10" s="89">
        <v>160082480</v>
      </c>
      <c r="C10" s="91">
        <v>48</v>
      </c>
      <c r="D10" s="90">
        <v>5380463</v>
      </c>
      <c r="E10" s="46"/>
      <c r="F10" s="49"/>
      <c r="G10" s="50"/>
      <c r="H10" s="50"/>
      <c r="I10" s="49">
        <v>16768938</v>
      </c>
      <c r="J10" s="50" t="s">
        <v>54</v>
      </c>
    </row>
    <row r="11" spans="1:15" x14ac:dyDescent="0.25">
      <c r="A11" s="43">
        <v>42501</v>
      </c>
      <c r="B11" s="46">
        <v>160082627</v>
      </c>
      <c r="C11" s="84">
        <v>129</v>
      </c>
      <c r="D11" s="50">
        <v>13362825</v>
      </c>
      <c r="E11" s="46">
        <v>160022385</v>
      </c>
      <c r="F11" s="82">
        <v>20</v>
      </c>
      <c r="G11" s="47">
        <v>1974350</v>
      </c>
      <c r="H11" s="50"/>
      <c r="I11" s="49"/>
      <c r="J11" s="50"/>
    </row>
    <row r="12" spans="1:15" x14ac:dyDescent="0.25">
      <c r="A12" s="43">
        <v>42504</v>
      </c>
      <c r="B12" s="46">
        <v>160083064</v>
      </c>
      <c r="C12" s="84">
        <v>158</v>
      </c>
      <c r="D12" s="50">
        <v>16857838</v>
      </c>
      <c r="E12" s="46">
        <v>160022495</v>
      </c>
      <c r="F12" s="84">
        <v>8</v>
      </c>
      <c r="G12" s="47">
        <v>792138</v>
      </c>
      <c r="H12" s="50"/>
      <c r="I12" s="49">
        <v>16065700</v>
      </c>
      <c r="J12" s="50" t="s">
        <v>54</v>
      </c>
    </row>
    <row r="13" spans="1:15" x14ac:dyDescent="0.25">
      <c r="A13" s="43">
        <v>42507</v>
      </c>
      <c r="B13" s="46">
        <v>160083510</v>
      </c>
      <c r="C13" s="84">
        <v>191</v>
      </c>
      <c r="D13" s="50">
        <v>18896063</v>
      </c>
      <c r="E13" s="46">
        <v>160022657</v>
      </c>
      <c r="F13" s="84">
        <v>51</v>
      </c>
      <c r="G13" s="50">
        <v>5088300</v>
      </c>
      <c r="H13" s="50"/>
      <c r="I13" s="49">
        <v>13807763</v>
      </c>
      <c r="J13" s="50" t="s">
        <v>17</v>
      </c>
    </row>
    <row r="14" spans="1:15" x14ac:dyDescent="0.25">
      <c r="A14" s="43">
        <v>42511</v>
      </c>
      <c r="B14" s="46">
        <v>160083980</v>
      </c>
      <c r="C14" s="84">
        <v>102</v>
      </c>
      <c r="D14" s="50">
        <v>10188850</v>
      </c>
      <c r="E14" s="46"/>
      <c r="F14" s="84"/>
      <c r="G14" s="50"/>
      <c r="H14" s="50"/>
      <c r="I14" s="49"/>
      <c r="J14" s="50"/>
    </row>
    <row r="15" spans="1:15" x14ac:dyDescent="0.25">
      <c r="A15" s="43">
        <v>42511</v>
      </c>
      <c r="B15" s="46">
        <v>160084010</v>
      </c>
      <c r="C15" s="84">
        <v>12</v>
      </c>
      <c r="D15" s="50">
        <v>1446725</v>
      </c>
      <c r="E15" s="46">
        <v>160022802</v>
      </c>
      <c r="F15" s="84">
        <v>17</v>
      </c>
      <c r="G15" s="50">
        <v>1827875</v>
      </c>
      <c r="H15" s="50"/>
      <c r="I15" s="49">
        <f>4700000+4800000+4700000+400000+400000</f>
        <v>15000000</v>
      </c>
      <c r="J15" s="50" t="s">
        <v>17</v>
      </c>
      <c r="L15" s="18"/>
    </row>
    <row r="16" spans="1:15" x14ac:dyDescent="0.25">
      <c r="A16" s="43">
        <v>42512</v>
      </c>
      <c r="B16" s="46">
        <v>160084143</v>
      </c>
      <c r="C16" s="84">
        <v>143</v>
      </c>
      <c r="D16" s="50">
        <v>14928638</v>
      </c>
      <c r="E16" s="46">
        <v>160022861</v>
      </c>
      <c r="F16" s="84">
        <v>17</v>
      </c>
      <c r="G16" s="50">
        <v>1898225</v>
      </c>
      <c r="H16" s="50"/>
      <c r="I16" s="49">
        <f>4300000+3100000+250000+200000</f>
        <v>7850000</v>
      </c>
      <c r="J16" s="50" t="s">
        <v>17</v>
      </c>
      <c r="L16" s="18"/>
    </row>
    <row r="17" spans="1:14" x14ac:dyDescent="0.25">
      <c r="A17" s="43">
        <v>42514</v>
      </c>
      <c r="B17" s="46">
        <v>160084380</v>
      </c>
      <c r="C17" s="84">
        <v>82</v>
      </c>
      <c r="D17" s="50">
        <v>8748950</v>
      </c>
      <c r="E17" s="46">
        <v>160022928</v>
      </c>
      <c r="F17" s="84">
        <v>21</v>
      </c>
      <c r="G17" s="50">
        <v>2085563</v>
      </c>
      <c r="H17" s="50"/>
      <c r="I17" s="49">
        <v>6651500</v>
      </c>
      <c r="J17" s="50" t="s">
        <v>17</v>
      </c>
      <c r="L17" s="18"/>
      <c r="N17" s="18"/>
    </row>
    <row r="18" spans="1:14" x14ac:dyDescent="0.25">
      <c r="A18" s="43">
        <v>42515</v>
      </c>
      <c r="B18" s="46">
        <v>160084485</v>
      </c>
      <c r="C18" s="84">
        <v>111</v>
      </c>
      <c r="D18" s="50">
        <v>11723338</v>
      </c>
      <c r="E18" s="46">
        <v>160022947</v>
      </c>
      <c r="F18" s="84">
        <v>12</v>
      </c>
      <c r="G18" s="50">
        <v>1344000</v>
      </c>
      <c r="H18" s="50"/>
      <c r="I18" s="49">
        <v>10379388</v>
      </c>
      <c r="J18" s="50" t="s">
        <v>17</v>
      </c>
      <c r="N18" s="18"/>
    </row>
    <row r="19" spans="1:14" x14ac:dyDescent="0.25">
      <c r="A19" s="43">
        <v>42516</v>
      </c>
      <c r="B19" s="46">
        <v>160084650</v>
      </c>
      <c r="C19" s="84">
        <v>143</v>
      </c>
      <c r="D19" s="50">
        <v>14911925</v>
      </c>
      <c r="E19" s="46">
        <v>160023006</v>
      </c>
      <c r="F19" s="84">
        <v>18</v>
      </c>
      <c r="G19" s="50">
        <v>1861825</v>
      </c>
      <c r="H19" s="50"/>
      <c r="I19" s="49">
        <v>13900000</v>
      </c>
      <c r="J19" s="50" t="s">
        <v>17</v>
      </c>
      <c r="L19" s="18"/>
      <c r="N19" s="18"/>
    </row>
    <row r="20" spans="1:14" x14ac:dyDescent="0.25">
      <c r="A20" s="43">
        <v>42517</v>
      </c>
      <c r="B20" s="46">
        <v>160084802</v>
      </c>
      <c r="C20" s="84">
        <v>35</v>
      </c>
      <c r="D20" s="50">
        <v>3507175</v>
      </c>
      <c r="E20" s="46">
        <v>160023055</v>
      </c>
      <c r="F20" s="84">
        <v>24</v>
      </c>
      <c r="G20" s="50">
        <v>2669013</v>
      </c>
      <c r="H20" s="50"/>
      <c r="I20" s="49"/>
      <c r="J20" s="50"/>
    </row>
    <row r="21" spans="1:14" x14ac:dyDescent="0.25">
      <c r="A21" s="43">
        <v>42520</v>
      </c>
      <c r="B21" s="46">
        <v>160085171</v>
      </c>
      <c r="C21" s="84">
        <v>63</v>
      </c>
      <c r="D21" s="50">
        <v>6492413</v>
      </c>
      <c r="E21" s="46">
        <v>160023168</v>
      </c>
      <c r="F21" s="84">
        <v>25</v>
      </c>
      <c r="G21" s="50">
        <v>2642150</v>
      </c>
      <c r="H21" s="50"/>
      <c r="I21" s="49">
        <v>3850300</v>
      </c>
      <c r="J21" s="50" t="s">
        <v>59</v>
      </c>
      <c r="L21" s="18"/>
    </row>
    <row r="22" spans="1:14" x14ac:dyDescent="0.25">
      <c r="A22" s="43">
        <v>42521</v>
      </c>
      <c r="B22" s="46">
        <v>160085321</v>
      </c>
      <c r="C22" s="84">
        <v>107</v>
      </c>
      <c r="D22" s="50">
        <v>11247163</v>
      </c>
      <c r="E22" s="46">
        <v>160023205</v>
      </c>
      <c r="F22" s="84">
        <v>7</v>
      </c>
      <c r="G22" s="50">
        <v>554013</v>
      </c>
      <c r="H22" s="50"/>
      <c r="I22" s="49">
        <v>10693150</v>
      </c>
      <c r="J22" s="50" t="s">
        <v>17</v>
      </c>
    </row>
    <row r="23" spans="1:14" x14ac:dyDescent="0.25">
      <c r="A23" s="43">
        <v>42523</v>
      </c>
      <c r="B23" s="46">
        <v>160085664</v>
      </c>
      <c r="C23" s="84">
        <v>63</v>
      </c>
      <c r="D23" s="50">
        <v>6588488</v>
      </c>
      <c r="E23" s="46">
        <v>160023268</v>
      </c>
      <c r="F23" s="84">
        <v>27</v>
      </c>
      <c r="G23" s="50">
        <v>2849525</v>
      </c>
      <c r="H23" s="50"/>
      <c r="I23" s="49">
        <v>14577575</v>
      </c>
      <c r="J23" s="50" t="s">
        <v>17</v>
      </c>
    </row>
    <row r="24" spans="1:14" x14ac:dyDescent="0.25">
      <c r="A24" s="43">
        <v>42524</v>
      </c>
      <c r="B24" s="46">
        <v>160085851</v>
      </c>
      <c r="C24" s="84">
        <v>14</v>
      </c>
      <c r="D24" s="50">
        <v>1237950</v>
      </c>
      <c r="E24" s="46">
        <v>160023313</v>
      </c>
      <c r="F24" s="84">
        <v>15</v>
      </c>
      <c r="G24" s="50">
        <v>1600988</v>
      </c>
      <c r="H24" s="50"/>
      <c r="I24" s="49"/>
      <c r="J24" s="50"/>
    </row>
    <row r="25" spans="1:14" x14ac:dyDescent="0.25">
      <c r="A25" s="43">
        <v>42527</v>
      </c>
      <c r="B25" s="46">
        <v>160086278</v>
      </c>
      <c r="C25" s="84">
        <v>157</v>
      </c>
      <c r="D25" s="50">
        <v>15744663</v>
      </c>
      <c r="E25" s="46">
        <v>160023447</v>
      </c>
      <c r="F25" s="84">
        <v>46</v>
      </c>
      <c r="G25" s="50">
        <v>4531188</v>
      </c>
      <c r="H25" s="50"/>
      <c r="I25" s="49"/>
      <c r="J25" s="50"/>
    </row>
    <row r="26" spans="1:14" x14ac:dyDescent="0.25">
      <c r="A26" s="43">
        <v>42528</v>
      </c>
      <c r="B26" s="46">
        <v>160086427</v>
      </c>
      <c r="C26" s="82">
        <v>8</v>
      </c>
      <c r="D26" s="50">
        <v>682938</v>
      </c>
      <c r="E26" s="48"/>
      <c r="F26" s="82"/>
      <c r="G26" s="50"/>
      <c r="H26" s="48"/>
      <c r="I26" s="49"/>
      <c r="J26" s="50"/>
    </row>
    <row r="27" spans="1:14" x14ac:dyDescent="0.25">
      <c r="A27" s="43">
        <v>42529</v>
      </c>
      <c r="B27" s="46">
        <v>160086650</v>
      </c>
      <c r="C27" s="82">
        <v>29</v>
      </c>
      <c r="D27" s="50">
        <v>2893188</v>
      </c>
      <c r="E27" s="48">
        <v>160023530</v>
      </c>
      <c r="F27" s="82">
        <v>21</v>
      </c>
      <c r="G27" s="50">
        <v>2110150</v>
      </c>
      <c r="H27" s="48"/>
      <c r="I27" s="49">
        <v>1465976</v>
      </c>
      <c r="J27" s="50" t="s">
        <v>17</v>
      </c>
      <c r="M27" s="18"/>
    </row>
    <row r="28" spans="1:14" x14ac:dyDescent="0.25">
      <c r="A28" s="43">
        <v>42530</v>
      </c>
      <c r="B28" s="46">
        <v>160086786</v>
      </c>
      <c r="C28" s="82">
        <v>48</v>
      </c>
      <c r="D28" s="50">
        <v>4663925</v>
      </c>
      <c r="E28" s="48">
        <v>160023558</v>
      </c>
      <c r="F28" s="82">
        <v>28</v>
      </c>
      <c r="G28" s="50">
        <v>2727725</v>
      </c>
      <c r="H28" s="48"/>
      <c r="I28" s="49">
        <v>1936200</v>
      </c>
      <c r="J28" s="50" t="s">
        <v>17</v>
      </c>
      <c r="M28" s="18"/>
    </row>
    <row r="29" spans="1:14" x14ac:dyDescent="0.25">
      <c r="A29" s="43">
        <v>42531</v>
      </c>
      <c r="B29" s="46">
        <v>160086953</v>
      </c>
      <c r="C29" s="82">
        <v>70</v>
      </c>
      <c r="D29" s="50">
        <v>6842325</v>
      </c>
      <c r="E29" s="48">
        <v>160023597</v>
      </c>
      <c r="F29" s="82">
        <v>20</v>
      </c>
      <c r="G29" s="50">
        <v>2186275</v>
      </c>
      <c r="H29" s="48"/>
      <c r="I29" s="49">
        <v>4656050</v>
      </c>
      <c r="J29" s="50" t="s">
        <v>17</v>
      </c>
      <c r="L29" s="18"/>
      <c r="M29" s="18"/>
    </row>
    <row r="30" spans="1:14" x14ac:dyDescent="0.25">
      <c r="A30" s="43">
        <v>42532</v>
      </c>
      <c r="B30" s="46">
        <v>160087111</v>
      </c>
      <c r="C30" s="82">
        <v>140</v>
      </c>
      <c r="D30" s="50">
        <v>14664125</v>
      </c>
      <c r="E30" s="48">
        <v>160023669</v>
      </c>
      <c r="F30" s="82">
        <v>6</v>
      </c>
      <c r="G30" s="50">
        <v>807888</v>
      </c>
      <c r="H30" s="48"/>
      <c r="I30" s="49">
        <v>13857000</v>
      </c>
      <c r="J30" s="50" t="s">
        <v>17</v>
      </c>
      <c r="L30" s="18"/>
    </row>
    <row r="31" spans="1:14" x14ac:dyDescent="0.25">
      <c r="A31" s="43">
        <v>42534</v>
      </c>
      <c r="B31" s="46">
        <v>160087454</v>
      </c>
      <c r="C31" s="82">
        <v>28</v>
      </c>
      <c r="D31" s="50">
        <v>2757738</v>
      </c>
      <c r="E31" s="48">
        <v>160023779</v>
      </c>
      <c r="F31" s="82">
        <v>27</v>
      </c>
      <c r="G31" s="50">
        <v>2675663</v>
      </c>
      <c r="H31" s="48"/>
      <c r="I31" s="49">
        <v>5130000</v>
      </c>
      <c r="J31" s="50" t="s">
        <v>17</v>
      </c>
      <c r="L31" s="18"/>
    </row>
    <row r="32" spans="1:14" x14ac:dyDescent="0.25">
      <c r="A32" s="43">
        <v>42535</v>
      </c>
      <c r="B32" s="46">
        <v>160087664</v>
      </c>
      <c r="C32" s="82">
        <v>56</v>
      </c>
      <c r="D32" s="50">
        <v>5859613</v>
      </c>
      <c r="E32" s="48">
        <v>160023779</v>
      </c>
      <c r="F32" s="82">
        <v>8</v>
      </c>
      <c r="G32" s="50">
        <v>812613</v>
      </c>
      <c r="H32" s="48"/>
      <c r="I32" s="49"/>
      <c r="J32" s="50"/>
      <c r="L32" s="18"/>
    </row>
    <row r="33" spans="1:12" x14ac:dyDescent="0.25">
      <c r="A33" s="43">
        <v>42537</v>
      </c>
      <c r="B33" s="46">
        <v>160088029</v>
      </c>
      <c r="C33" s="82">
        <v>114</v>
      </c>
      <c r="D33" s="50">
        <v>11345075</v>
      </c>
      <c r="E33" s="48">
        <v>160023905</v>
      </c>
      <c r="F33" s="82">
        <v>18</v>
      </c>
      <c r="G33" s="50">
        <v>1880375</v>
      </c>
      <c r="H33" s="48"/>
      <c r="I33" s="49">
        <v>6988949</v>
      </c>
      <c r="J33" s="50" t="s">
        <v>59</v>
      </c>
      <c r="L33" s="18"/>
    </row>
    <row r="34" spans="1:12" x14ac:dyDescent="0.25">
      <c r="A34" s="43">
        <v>42538</v>
      </c>
      <c r="B34" s="46">
        <v>160088160</v>
      </c>
      <c r="C34" s="82">
        <v>20</v>
      </c>
      <c r="D34" s="50">
        <v>1882300</v>
      </c>
      <c r="E34" s="48">
        <v>160023953</v>
      </c>
      <c r="F34" s="82">
        <v>44</v>
      </c>
      <c r="G34" s="50">
        <v>4356363</v>
      </c>
      <c r="H34" s="48"/>
      <c r="I34" s="49"/>
      <c r="J34" s="50"/>
      <c r="L34" s="18"/>
    </row>
    <row r="35" spans="1:12" x14ac:dyDescent="0.25">
      <c r="A35" s="43">
        <v>42539</v>
      </c>
      <c r="B35" s="46">
        <v>160088397</v>
      </c>
      <c r="C35" s="82">
        <v>51</v>
      </c>
      <c r="D35" s="50">
        <v>5144913</v>
      </c>
      <c r="E35" s="48">
        <v>160023997</v>
      </c>
      <c r="F35" s="82">
        <v>17</v>
      </c>
      <c r="G35" s="50">
        <v>1756038</v>
      </c>
      <c r="H35" s="48"/>
      <c r="I35" s="49">
        <v>7050000</v>
      </c>
      <c r="J35" s="50" t="s">
        <v>54</v>
      </c>
      <c r="L35" s="18"/>
    </row>
    <row r="36" spans="1:12" x14ac:dyDescent="0.25">
      <c r="A36" s="43">
        <v>42541</v>
      </c>
      <c r="B36" s="46">
        <v>160088843</v>
      </c>
      <c r="C36" s="82">
        <v>80</v>
      </c>
      <c r="D36" s="50">
        <v>7804038</v>
      </c>
      <c r="E36" s="48">
        <v>160024121</v>
      </c>
      <c r="F36" s="82">
        <v>7</v>
      </c>
      <c r="G36" s="50">
        <v>754863</v>
      </c>
      <c r="H36" s="48"/>
      <c r="I36" s="49">
        <v>3388050</v>
      </c>
      <c r="J36" s="50" t="s">
        <v>59</v>
      </c>
      <c r="L36" s="18"/>
    </row>
    <row r="37" spans="1:12" x14ac:dyDescent="0.25">
      <c r="A37" s="43">
        <v>42543</v>
      </c>
      <c r="B37" s="46">
        <v>160089172</v>
      </c>
      <c r="C37" s="82">
        <v>36</v>
      </c>
      <c r="D37" s="50">
        <v>3500088</v>
      </c>
      <c r="E37" s="48">
        <v>160024243</v>
      </c>
      <c r="F37" s="82">
        <v>6</v>
      </c>
      <c r="G37" s="50">
        <v>618538</v>
      </c>
      <c r="H37" s="48"/>
      <c r="I37" s="49"/>
      <c r="J37" s="50"/>
      <c r="L37" s="18"/>
    </row>
    <row r="38" spans="1:12" x14ac:dyDescent="0.25">
      <c r="A38" s="43">
        <v>42544</v>
      </c>
      <c r="B38" s="46">
        <v>160089424</v>
      </c>
      <c r="C38" s="82">
        <v>18</v>
      </c>
      <c r="D38" s="50">
        <v>1700038</v>
      </c>
      <c r="E38" s="48">
        <v>160024301</v>
      </c>
      <c r="F38" s="82">
        <v>4</v>
      </c>
      <c r="G38" s="50">
        <v>522550</v>
      </c>
      <c r="H38" s="48"/>
      <c r="I38" s="49">
        <v>4059038</v>
      </c>
      <c r="J38" s="50" t="s">
        <v>59</v>
      </c>
      <c r="L38" s="18"/>
    </row>
    <row r="39" spans="1:12" x14ac:dyDescent="0.25">
      <c r="A39" s="43">
        <v>42545</v>
      </c>
      <c r="B39" s="46">
        <v>160089598</v>
      </c>
      <c r="C39" s="82">
        <v>20</v>
      </c>
      <c r="D39" s="50">
        <v>2066050</v>
      </c>
      <c r="E39" s="48">
        <v>160024336</v>
      </c>
      <c r="F39" s="82">
        <v>11</v>
      </c>
      <c r="G39" s="50">
        <v>1117988</v>
      </c>
      <c r="H39" s="48"/>
      <c r="I39" s="49">
        <v>2871138</v>
      </c>
      <c r="J39" s="50" t="s">
        <v>17</v>
      </c>
      <c r="L39" s="18"/>
    </row>
    <row r="40" spans="1:12" x14ac:dyDescent="0.25">
      <c r="A40" s="43">
        <v>42546</v>
      </c>
      <c r="B40" s="46">
        <v>160089882</v>
      </c>
      <c r="C40" s="82">
        <v>40</v>
      </c>
      <c r="D40" s="50">
        <v>4271750</v>
      </c>
      <c r="E40" s="48">
        <v>160024429</v>
      </c>
      <c r="F40" s="82">
        <v>4</v>
      </c>
      <c r="G40" s="50">
        <v>405125</v>
      </c>
      <c r="H40" s="48"/>
      <c r="I40" s="49">
        <v>4815000</v>
      </c>
      <c r="J40" s="50" t="s">
        <v>59</v>
      </c>
      <c r="L40" s="18"/>
    </row>
    <row r="41" spans="1:12" x14ac:dyDescent="0.25">
      <c r="A41" s="43">
        <v>42547</v>
      </c>
      <c r="B41" s="46">
        <v>160090148</v>
      </c>
      <c r="C41" s="82">
        <v>29</v>
      </c>
      <c r="D41" s="50">
        <v>2871138</v>
      </c>
      <c r="E41" s="48"/>
      <c r="F41" s="82"/>
      <c r="G41" s="50"/>
      <c r="H41" s="48"/>
      <c r="I41" s="49"/>
      <c r="J41" s="50"/>
      <c r="L41" s="18"/>
    </row>
    <row r="42" spans="1:12" x14ac:dyDescent="0.25">
      <c r="A42" s="43">
        <v>42548</v>
      </c>
      <c r="B42" s="46">
        <v>160090359</v>
      </c>
      <c r="C42" s="82">
        <v>32</v>
      </c>
      <c r="D42" s="50">
        <v>3154200</v>
      </c>
      <c r="E42" s="48">
        <v>160024570</v>
      </c>
      <c r="F42" s="82">
        <v>5</v>
      </c>
      <c r="G42" s="50">
        <v>532613</v>
      </c>
      <c r="H42" s="48"/>
      <c r="I42" s="49">
        <v>2622000</v>
      </c>
      <c r="J42" s="50" t="s">
        <v>59</v>
      </c>
      <c r="L42" s="18"/>
    </row>
    <row r="43" spans="1:12" x14ac:dyDescent="0.25">
      <c r="A43" s="43">
        <v>42549</v>
      </c>
      <c r="B43" s="46">
        <v>160090566</v>
      </c>
      <c r="C43" s="82">
        <v>3</v>
      </c>
      <c r="D43" s="50">
        <v>263025</v>
      </c>
      <c r="E43" s="48">
        <v>160024637</v>
      </c>
      <c r="F43" s="82">
        <v>12</v>
      </c>
      <c r="G43" s="50">
        <v>1170225</v>
      </c>
      <c r="H43" s="48"/>
      <c r="I43" s="49"/>
      <c r="J43" s="50"/>
      <c r="L43" s="18"/>
    </row>
    <row r="44" spans="1:12" x14ac:dyDescent="0.25">
      <c r="A44" s="43">
        <v>42550</v>
      </c>
      <c r="B44" s="46">
        <v>160090697</v>
      </c>
      <c r="C44" s="82">
        <v>5</v>
      </c>
      <c r="D44" s="50">
        <v>505050</v>
      </c>
      <c r="E44" s="48"/>
      <c r="F44" s="82"/>
      <c r="G44" s="50"/>
      <c r="H44" s="48"/>
      <c r="I44" s="49"/>
      <c r="J44" s="50"/>
      <c r="L44" s="18"/>
    </row>
    <row r="45" spans="1:12" x14ac:dyDescent="0.25">
      <c r="A45" s="43">
        <v>42590</v>
      </c>
      <c r="B45" s="46">
        <v>160093257</v>
      </c>
      <c r="C45" s="82">
        <v>10</v>
      </c>
      <c r="D45" s="50">
        <v>1038800</v>
      </c>
      <c r="E45" s="48">
        <v>160025342</v>
      </c>
      <c r="F45" s="82">
        <v>16</v>
      </c>
      <c r="G45" s="50">
        <v>1550550</v>
      </c>
      <c r="H45" s="48"/>
      <c r="I45" s="49"/>
      <c r="J45" s="50"/>
      <c r="L45" s="18"/>
    </row>
    <row r="46" spans="1:12" x14ac:dyDescent="0.25">
      <c r="A46" s="43">
        <v>42598</v>
      </c>
      <c r="B46" s="46">
        <v>160094091</v>
      </c>
      <c r="C46" s="82">
        <v>11</v>
      </c>
      <c r="D46" s="50">
        <v>1087013</v>
      </c>
      <c r="E46" s="48">
        <v>160025543</v>
      </c>
      <c r="F46" s="82">
        <v>15</v>
      </c>
      <c r="G46" s="50">
        <v>1720775</v>
      </c>
      <c r="H46" s="48"/>
      <c r="I46" s="49"/>
      <c r="J46" s="50"/>
      <c r="L46" s="18"/>
    </row>
    <row r="47" spans="1:12" x14ac:dyDescent="0.25">
      <c r="A47" s="43">
        <v>42602</v>
      </c>
      <c r="B47" s="46">
        <v>160094448</v>
      </c>
      <c r="C47" s="82">
        <v>1</v>
      </c>
      <c r="D47" s="50">
        <v>90738</v>
      </c>
      <c r="E47" s="48"/>
      <c r="F47" s="82"/>
      <c r="G47" s="50"/>
      <c r="H47" s="48"/>
      <c r="I47" s="49"/>
      <c r="J47" s="50"/>
      <c r="L47" s="18"/>
    </row>
    <row r="48" spans="1:12" x14ac:dyDescent="0.25">
      <c r="A48" s="43">
        <v>42608</v>
      </c>
      <c r="B48" s="46">
        <v>160094980</v>
      </c>
      <c r="C48" s="82">
        <v>8</v>
      </c>
      <c r="D48" s="50">
        <v>854613</v>
      </c>
      <c r="E48" s="48"/>
      <c r="F48" s="82"/>
      <c r="G48" s="50"/>
      <c r="H48" s="48"/>
      <c r="I48" s="49"/>
      <c r="J48" s="50"/>
      <c r="L48" s="18"/>
    </row>
    <row r="49" spans="1:12" x14ac:dyDescent="0.25">
      <c r="A49" s="43">
        <v>42612</v>
      </c>
      <c r="B49" s="46">
        <v>160095419</v>
      </c>
      <c r="C49" s="82">
        <v>16</v>
      </c>
      <c r="D49" s="50">
        <v>1514275</v>
      </c>
      <c r="E49" s="48">
        <v>160025851</v>
      </c>
      <c r="F49" s="82">
        <v>12</v>
      </c>
      <c r="G49" s="50">
        <v>1006650</v>
      </c>
      <c r="H49" s="48"/>
      <c r="I49" s="49"/>
      <c r="J49" s="50"/>
      <c r="L49" s="18"/>
    </row>
    <row r="50" spans="1:12" s="134" customFormat="1" x14ac:dyDescent="0.25">
      <c r="A50" s="43">
        <v>42621</v>
      </c>
      <c r="B50" s="46">
        <v>160096405</v>
      </c>
      <c r="C50" s="82">
        <v>4</v>
      </c>
      <c r="D50" s="50">
        <v>314213</v>
      </c>
      <c r="E50" s="48">
        <v>160026108</v>
      </c>
      <c r="F50" s="82">
        <v>4</v>
      </c>
      <c r="G50" s="50">
        <v>420088</v>
      </c>
      <c r="H50" s="48"/>
      <c r="I50" s="49"/>
      <c r="J50" s="50"/>
      <c r="L50" s="174"/>
    </row>
    <row r="51" spans="1:12" s="134" customFormat="1" x14ac:dyDescent="0.25">
      <c r="A51" s="241">
        <v>42639</v>
      </c>
      <c r="B51" s="242">
        <v>160098069</v>
      </c>
      <c r="C51" s="247">
        <v>5</v>
      </c>
      <c r="D51" s="246">
        <v>534800</v>
      </c>
      <c r="E51" s="244">
        <v>160026544</v>
      </c>
      <c r="F51" s="247">
        <v>1</v>
      </c>
      <c r="G51" s="246">
        <v>117863</v>
      </c>
      <c r="H51" s="244"/>
      <c r="I51" s="245">
        <v>781425</v>
      </c>
      <c r="J51" s="246" t="s">
        <v>91</v>
      </c>
      <c r="L51" s="174"/>
    </row>
    <row r="52" spans="1:12" s="134" customFormat="1" x14ac:dyDescent="0.25">
      <c r="A52" s="241">
        <v>42661</v>
      </c>
      <c r="B52" s="242">
        <v>160100567</v>
      </c>
      <c r="C52" s="247">
        <v>7</v>
      </c>
      <c r="D52" s="246">
        <v>778138</v>
      </c>
      <c r="E52" s="244">
        <v>160027081</v>
      </c>
      <c r="F52" s="247">
        <v>2</v>
      </c>
      <c r="G52" s="246">
        <v>212363</v>
      </c>
      <c r="H52" s="244"/>
      <c r="I52" s="245"/>
      <c r="J52" s="246"/>
      <c r="L52" s="174"/>
    </row>
    <row r="53" spans="1:12" s="134" customFormat="1" x14ac:dyDescent="0.25">
      <c r="A53" s="98"/>
      <c r="B53" s="99"/>
      <c r="C53" s="100"/>
      <c r="D53" s="34"/>
      <c r="E53" s="101"/>
      <c r="F53" s="100"/>
      <c r="G53" s="34"/>
      <c r="H53" s="101"/>
      <c r="I53" s="102"/>
      <c r="J53" s="34"/>
      <c r="L53" s="174"/>
    </row>
    <row r="54" spans="1:12" x14ac:dyDescent="0.25">
      <c r="A54" s="4"/>
      <c r="B54" s="3"/>
      <c r="C54" s="40"/>
      <c r="D54" s="6"/>
      <c r="E54" s="7"/>
      <c r="F54" s="40"/>
      <c r="G54" s="6"/>
      <c r="H54" s="7"/>
      <c r="I54" s="39"/>
      <c r="J54" s="6"/>
    </row>
    <row r="55" spans="1:12" x14ac:dyDescent="0.25">
      <c r="A55" s="4"/>
      <c r="B55" s="8" t="s">
        <v>11</v>
      </c>
      <c r="C55" s="77">
        <f>SUM(C8:C54)</f>
        <v>2610</v>
      </c>
      <c r="D55" s="9"/>
      <c r="E55" s="8" t="s">
        <v>11</v>
      </c>
      <c r="F55" s="77">
        <f>SUM(F8:F54)</f>
        <v>605</v>
      </c>
      <c r="G55" s="5"/>
      <c r="H55" s="3"/>
      <c r="I55" s="40"/>
      <c r="J55" s="5"/>
    </row>
    <row r="56" spans="1:12" x14ac:dyDescent="0.25">
      <c r="A56" s="4"/>
      <c r="B56" s="8"/>
      <c r="C56" s="77"/>
      <c r="D56" s="9"/>
      <c r="E56" s="8"/>
      <c r="F56" s="77"/>
      <c r="G56" s="32"/>
      <c r="H56" s="33"/>
      <c r="I56" s="40"/>
      <c r="J56" s="5"/>
    </row>
    <row r="57" spans="1:12" x14ac:dyDescent="0.25">
      <c r="A57" s="10"/>
      <c r="B57" s="11"/>
      <c r="C57" s="40"/>
      <c r="D57" s="6"/>
      <c r="E57" s="8"/>
      <c r="F57" s="40"/>
      <c r="G57" s="411" t="s">
        <v>12</v>
      </c>
      <c r="H57" s="411"/>
      <c r="I57" s="39"/>
      <c r="J57" s="13">
        <f>SUM(D8:D54)</f>
        <v>267619462</v>
      </c>
    </row>
    <row r="58" spans="1:12" x14ac:dyDescent="0.25">
      <c r="A58" s="4"/>
      <c r="B58" s="3"/>
      <c r="C58" s="40"/>
      <c r="D58" s="6"/>
      <c r="E58" s="7"/>
      <c r="F58" s="40"/>
      <c r="G58" s="411" t="s">
        <v>13</v>
      </c>
      <c r="H58" s="411"/>
      <c r="I58" s="39"/>
      <c r="J58" s="13">
        <f>SUM(G8:G54)</f>
        <v>62269184</v>
      </c>
    </row>
    <row r="59" spans="1:12" x14ac:dyDescent="0.25">
      <c r="A59" s="14"/>
      <c r="B59" s="7"/>
      <c r="C59" s="40"/>
      <c r="D59" s="6"/>
      <c r="E59" s="7"/>
      <c r="F59" s="40"/>
      <c r="G59" s="411" t="s">
        <v>14</v>
      </c>
      <c r="H59" s="411"/>
      <c r="I59" s="41"/>
      <c r="J59" s="15">
        <f>J57-J58</f>
        <v>205350278</v>
      </c>
    </row>
    <row r="60" spans="1:12" x14ac:dyDescent="0.25">
      <c r="A60" s="4"/>
      <c r="B60" s="16"/>
      <c r="C60" s="40"/>
      <c r="D60" s="17"/>
      <c r="E60" s="7"/>
      <c r="F60" s="40"/>
      <c r="G60" s="411" t="s">
        <v>15</v>
      </c>
      <c r="H60" s="411"/>
      <c r="I60" s="39"/>
      <c r="J60" s="13">
        <f>SUM(H8:H55)</f>
        <v>0</v>
      </c>
    </row>
    <row r="61" spans="1:12" x14ac:dyDescent="0.25">
      <c r="A61" s="4"/>
      <c r="B61" s="16"/>
      <c r="C61" s="40"/>
      <c r="D61" s="17"/>
      <c r="E61" s="7"/>
      <c r="F61" s="40"/>
      <c r="G61" s="411" t="s">
        <v>16</v>
      </c>
      <c r="H61" s="411"/>
      <c r="I61" s="39"/>
      <c r="J61" s="13">
        <f>J59+J60</f>
        <v>205350278</v>
      </c>
    </row>
    <row r="62" spans="1:12" x14ac:dyDescent="0.25">
      <c r="A62" s="4"/>
      <c r="B62" s="16"/>
      <c r="C62" s="40"/>
      <c r="D62" s="17"/>
      <c r="E62" s="7"/>
      <c r="F62" s="40"/>
      <c r="G62" s="411" t="s">
        <v>5</v>
      </c>
      <c r="H62" s="411"/>
      <c r="I62" s="39"/>
      <c r="J62" s="13">
        <f>SUM(I8:I55)</f>
        <v>205350278</v>
      </c>
    </row>
    <row r="63" spans="1:12" x14ac:dyDescent="0.25">
      <c r="A63" s="4"/>
      <c r="B63" s="16"/>
      <c r="C63" s="40"/>
      <c r="D63" s="17"/>
      <c r="E63" s="7"/>
      <c r="F63" s="40"/>
      <c r="G63" s="411" t="s">
        <v>32</v>
      </c>
      <c r="H63" s="411"/>
      <c r="I63" s="40" t="str">
        <f>IF(J63&gt;0,"SALDO",IF(J63&lt;0,"PIUTANG",IF(J63=0,"LUNAS")))</f>
        <v>LUNAS</v>
      </c>
      <c r="J63" s="13">
        <f>J62-J61</f>
        <v>0</v>
      </c>
    </row>
  </sheetData>
  <mergeCells count="15">
    <mergeCell ref="G63:H63"/>
    <mergeCell ref="G57:H57"/>
    <mergeCell ref="G58:H58"/>
    <mergeCell ref="G59:H59"/>
    <mergeCell ref="G60:H60"/>
    <mergeCell ref="G61:H61"/>
    <mergeCell ref="G62:H62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orientation="portrait" horizontalDpi="120" verticalDpi="72" r:id="rId1"/>
  <legacy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0"/>
  <dimension ref="A1:M122"/>
  <sheetViews>
    <sheetView workbookViewId="0">
      <pane ySplit="7" topLeftCell="A103" activePane="bottomLeft" state="frozen"/>
      <selection pane="bottomLeft" activeCell="I111" sqref="I111"/>
    </sheetView>
  </sheetViews>
  <sheetFormatPr defaultRowHeight="15" x14ac:dyDescent="0.25"/>
  <cols>
    <col min="1" max="1" width="9.42578125" customWidth="1"/>
    <col min="2" max="2" width="11.85546875" bestFit="1" customWidth="1"/>
    <col min="3" max="3" width="5.7109375" style="61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1" max="13" width="10.5703125" bestFit="1" customWidth="1"/>
  </cols>
  <sheetData>
    <row r="1" spans="1:11" x14ac:dyDescent="0.25">
      <c r="A1" s="20" t="s">
        <v>0</v>
      </c>
      <c r="B1" s="20"/>
      <c r="C1" s="57" t="s">
        <v>39</v>
      </c>
      <c r="D1" s="20"/>
      <c r="E1" s="20"/>
      <c r="F1" s="405" t="s">
        <v>22</v>
      </c>
      <c r="G1" s="405"/>
      <c r="H1" s="405"/>
      <c r="I1" s="38"/>
      <c r="J1" s="20"/>
    </row>
    <row r="2" spans="1:11" x14ac:dyDescent="0.25">
      <c r="A2" s="20" t="s">
        <v>1</v>
      </c>
      <c r="B2" s="20"/>
      <c r="C2" s="57" t="s">
        <v>46</v>
      </c>
      <c r="D2" s="20"/>
      <c r="E2" s="20"/>
      <c r="F2" s="405" t="s">
        <v>21</v>
      </c>
      <c r="G2" s="405"/>
      <c r="H2" s="405"/>
      <c r="I2" s="38">
        <f>J122*-1</f>
        <v>-82513</v>
      </c>
      <c r="J2" s="20"/>
    </row>
    <row r="3" spans="1:11" s="233" customFormat="1" x14ac:dyDescent="0.25">
      <c r="A3" s="218" t="s">
        <v>115</v>
      </c>
      <c r="B3" s="218"/>
      <c r="C3" s="57" t="s">
        <v>125</v>
      </c>
      <c r="D3" s="218"/>
      <c r="E3" s="218"/>
      <c r="F3" s="265"/>
      <c r="G3" s="265"/>
      <c r="H3" s="265"/>
      <c r="I3" s="220"/>
      <c r="J3" s="218"/>
    </row>
    <row r="5" spans="1:11" ht="19.5" x14ac:dyDescent="0.25">
      <c r="A5" s="439"/>
      <c r="B5" s="439"/>
      <c r="C5" s="439"/>
      <c r="D5" s="439"/>
      <c r="E5" s="439"/>
      <c r="F5" s="439"/>
      <c r="G5" s="439"/>
      <c r="H5" s="439"/>
      <c r="I5" s="439"/>
      <c r="J5" s="440"/>
    </row>
    <row r="6" spans="1:11" x14ac:dyDescent="0.25">
      <c r="A6" s="441" t="s">
        <v>2</v>
      </c>
      <c r="B6" s="443" t="s">
        <v>3</v>
      </c>
      <c r="C6" s="444"/>
      <c r="D6" s="444"/>
      <c r="E6" s="444"/>
      <c r="F6" s="444"/>
      <c r="G6" s="445"/>
      <c r="H6" s="446" t="s">
        <v>4</v>
      </c>
      <c r="I6" s="448" t="s">
        <v>5</v>
      </c>
      <c r="J6" s="420" t="s">
        <v>6</v>
      </c>
    </row>
    <row r="7" spans="1:11" x14ac:dyDescent="0.25">
      <c r="A7" s="442"/>
      <c r="B7" s="1" t="s">
        <v>7</v>
      </c>
      <c r="C7" s="58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447"/>
      <c r="I7" s="449"/>
      <c r="J7" s="421"/>
    </row>
    <row r="8" spans="1:11" x14ac:dyDescent="0.25">
      <c r="A8" s="43">
        <v>42498</v>
      </c>
      <c r="B8" s="46">
        <v>160082121</v>
      </c>
      <c r="C8" s="85">
        <v>2</v>
      </c>
      <c r="D8" s="50">
        <v>188125</v>
      </c>
      <c r="E8" s="46">
        <v>160022379</v>
      </c>
      <c r="F8" s="46">
        <v>6</v>
      </c>
      <c r="G8" s="47">
        <v>535150</v>
      </c>
      <c r="H8" s="49">
        <v>75000</v>
      </c>
      <c r="I8" s="49">
        <v>1050276</v>
      </c>
      <c r="J8" s="50" t="s">
        <v>17</v>
      </c>
    </row>
    <row r="9" spans="1:11" x14ac:dyDescent="0.25">
      <c r="A9" s="43">
        <v>42499</v>
      </c>
      <c r="B9" s="46">
        <v>160082364</v>
      </c>
      <c r="C9" s="85">
        <v>6</v>
      </c>
      <c r="D9" s="50">
        <v>536288</v>
      </c>
      <c r="E9" s="46"/>
      <c r="F9" s="48"/>
      <c r="G9" s="50"/>
      <c r="H9" s="49"/>
      <c r="I9" s="49"/>
      <c r="J9" s="50"/>
    </row>
    <row r="10" spans="1:11" x14ac:dyDescent="0.25">
      <c r="A10" s="43">
        <v>42500</v>
      </c>
      <c r="B10" s="46">
        <v>160082479</v>
      </c>
      <c r="C10" s="85">
        <v>2</v>
      </c>
      <c r="D10" s="50">
        <v>179025</v>
      </c>
      <c r="E10" s="46"/>
      <c r="F10" s="86"/>
      <c r="G10" s="47"/>
      <c r="H10" s="49"/>
      <c r="I10" s="49"/>
      <c r="J10" s="50"/>
    </row>
    <row r="11" spans="1:11" x14ac:dyDescent="0.25">
      <c r="A11" s="43">
        <v>42501</v>
      </c>
      <c r="B11" s="46">
        <v>160082631</v>
      </c>
      <c r="C11" s="85">
        <v>8</v>
      </c>
      <c r="D11" s="50">
        <v>606988</v>
      </c>
      <c r="E11" s="46"/>
      <c r="F11" s="86"/>
      <c r="G11" s="47"/>
      <c r="H11" s="49"/>
      <c r="I11" s="49"/>
      <c r="J11" s="50"/>
    </row>
    <row r="12" spans="1:11" x14ac:dyDescent="0.25">
      <c r="A12" s="43">
        <v>42505</v>
      </c>
      <c r="B12" s="46">
        <v>160083162</v>
      </c>
      <c r="C12" s="85">
        <v>4</v>
      </c>
      <c r="D12" s="50">
        <v>346588</v>
      </c>
      <c r="E12" s="46"/>
      <c r="F12" s="86"/>
      <c r="G12" s="47"/>
      <c r="H12" s="49"/>
      <c r="I12" s="49">
        <v>1004589</v>
      </c>
      <c r="J12" s="50" t="s">
        <v>17</v>
      </c>
    </row>
    <row r="13" spans="1:11" x14ac:dyDescent="0.25">
      <c r="A13" s="43">
        <v>42506</v>
      </c>
      <c r="B13" s="46">
        <v>160083334</v>
      </c>
      <c r="C13" s="85">
        <v>3</v>
      </c>
      <c r="D13" s="50">
        <v>189613</v>
      </c>
      <c r="E13" s="46"/>
      <c r="F13" s="86"/>
      <c r="G13" s="47"/>
      <c r="H13" s="49"/>
      <c r="I13" s="49"/>
      <c r="J13" s="50"/>
    </row>
    <row r="14" spans="1:11" x14ac:dyDescent="0.25">
      <c r="A14" s="43">
        <v>42516</v>
      </c>
      <c r="B14" s="46">
        <v>160084596</v>
      </c>
      <c r="C14" s="85">
        <v>5</v>
      </c>
      <c r="D14" s="50">
        <v>468388</v>
      </c>
      <c r="E14" s="46"/>
      <c r="F14" s="86"/>
      <c r="G14" s="50"/>
      <c r="H14" s="49"/>
      <c r="I14" s="49"/>
      <c r="J14" s="50"/>
    </row>
    <row r="15" spans="1:11" x14ac:dyDescent="0.25">
      <c r="A15" s="43">
        <v>42518</v>
      </c>
      <c r="B15" s="46">
        <v>160084942</v>
      </c>
      <c r="C15" s="85">
        <v>18</v>
      </c>
      <c r="D15" s="50">
        <v>1716138</v>
      </c>
      <c r="E15" s="46">
        <v>160023102</v>
      </c>
      <c r="F15" s="86">
        <v>1</v>
      </c>
      <c r="G15" s="50">
        <v>79538</v>
      </c>
      <c r="H15" s="49">
        <v>75000</v>
      </c>
      <c r="I15" s="49">
        <v>1711600</v>
      </c>
      <c r="J15" s="50" t="s">
        <v>17</v>
      </c>
      <c r="K15" s="18"/>
    </row>
    <row r="16" spans="1:11" x14ac:dyDescent="0.25">
      <c r="A16" s="43">
        <v>42522</v>
      </c>
      <c r="B16" s="46">
        <v>160085507</v>
      </c>
      <c r="C16" s="85">
        <v>1</v>
      </c>
      <c r="D16" s="50">
        <v>67025</v>
      </c>
      <c r="E16" s="46"/>
      <c r="F16" s="86"/>
      <c r="G16" s="50"/>
      <c r="H16" s="49"/>
      <c r="I16" s="49"/>
      <c r="J16" s="50"/>
    </row>
    <row r="17" spans="1:13" x14ac:dyDescent="0.25">
      <c r="A17" s="43">
        <v>42523</v>
      </c>
      <c r="B17" s="46">
        <v>160085650</v>
      </c>
      <c r="C17" s="85">
        <v>3</v>
      </c>
      <c r="D17" s="50">
        <v>255150</v>
      </c>
      <c r="E17" s="46"/>
      <c r="F17" s="86"/>
      <c r="G17" s="50"/>
      <c r="H17" s="49"/>
      <c r="I17" s="49"/>
      <c r="J17" s="50"/>
    </row>
    <row r="18" spans="1:13" x14ac:dyDescent="0.25">
      <c r="A18" s="43">
        <v>42524</v>
      </c>
      <c r="B18" s="46">
        <v>160085832</v>
      </c>
      <c r="C18" s="85">
        <v>2</v>
      </c>
      <c r="D18" s="50">
        <v>246225</v>
      </c>
      <c r="E18" s="46">
        <v>160023314</v>
      </c>
      <c r="F18" s="86">
        <v>2</v>
      </c>
      <c r="G18" s="50">
        <v>214988</v>
      </c>
      <c r="H18" s="49"/>
      <c r="I18" s="49"/>
      <c r="J18" s="50"/>
    </row>
    <row r="19" spans="1:13" x14ac:dyDescent="0.25">
      <c r="A19" s="43">
        <v>42526</v>
      </c>
      <c r="B19" s="46">
        <v>160086190</v>
      </c>
      <c r="C19" s="85">
        <v>3</v>
      </c>
      <c r="D19" s="50">
        <v>391300</v>
      </c>
      <c r="E19" s="46"/>
      <c r="F19" s="86"/>
      <c r="G19" s="50"/>
      <c r="H19" s="49"/>
      <c r="I19" s="49"/>
      <c r="J19" s="50"/>
    </row>
    <row r="20" spans="1:13" x14ac:dyDescent="0.25">
      <c r="A20" s="43">
        <v>42530</v>
      </c>
      <c r="B20" s="46"/>
      <c r="C20" s="85"/>
      <c r="D20" s="50"/>
      <c r="E20" s="46">
        <v>160023569</v>
      </c>
      <c r="F20" s="86">
        <v>2</v>
      </c>
      <c r="G20" s="50">
        <v>244125</v>
      </c>
      <c r="H20" s="49"/>
      <c r="I20" s="49"/>
      <c r="J20" s="50"/>
    </row>
    <row r="21" spans="1:13" x14ac:dyDescent="0.25">
      <c r="A21" s="43">
        <v>42532</v>
      </c>
      <c r="B21" s="46">
        <v>160087003</v>
      </c>
      <c r="C21" s="85">
        <v>15</v>
      </c>
      <c r="D21" s="50">
        <v>1592938</v>
      </c>
      <c r="E21" s="46"/>
      <c r="F21" s="86"/>
      <c r="G21" s="50"/>
      <c r="H21" s="49">
        <v>75000</v>
      </c>
      <c r="I21" s="49">
        <v>2168525</v>
      </c>
      <c r="J21" s="50" t="s">
        <v>17</v>
      </c>
    </row>
    <row r="22" spans="1:13" x14ac:dyDescent="0.25">
      <c r="A22" s="43">
        <v>42535</v>
      </c>
      <c r="B22" s="46">
        <v>160087656</v>
      </c>
      <c r="C22" s="85">
        <v>2</v>
      </c>
      <c r="D22" s="50">
        <v>210875</v>
      </c>
      <c r="E22" s="46"/>
      <c r="F22" s="86"/>
      <c r="G22" s="50"/>
      <c r="H22" s="49"/>
      <c r="I22" s="49"/>
      <c r="J22" s="50"/>
    </row>
    <row r="23" spans="1:13" x14ac:dyDescent="0.25">
      <c r="A23" s="43">
        <v>42539</v>
      </c>
      <c r="B23" s="46"/>
      <c r="C23" s="85"/>
      <c r="D23" s="50"/>
      <c r="E23" s="46">
        <v>160024022</v>
      </c>
      <c r="F23" s="86">
        <v>3</v>
      </c>
      <c r="G23" s="50">
        <v>335913</v>
      </c>
      <c r="H23" s="49"/>
      <c r="I23" s="49"/>
      <c r="J23" s="50"/>
    </row>
    <row r="24" spans="1:13" x14ac:dyDescent="0.25">
      <c r="A24" s="43">
        <v>42540</v>
      </c>
      <c r="B24" s="46">
        <v>160088618</v>
      </c>
      <c r="C24" s="85">
        <v>9</v>
      </c>
      <c r="D24" s="50">
        <v>839388</v>
      </c>
      <c r="E24" s="46"/>
      <c r="F24" s="86"/>
      <c r="G24" s="50"/>
      <c r="H24" s="49">
        <v>75000</v>
      </c>
      <c r="I24" s="49">
        <v>789350</v>
      </c>
      <c r="J24" s="50"/>
    </row>
    <row r="25" spans="1:13" x14ac:dyDescent="0.25">
      <c r="A25" s="43">
        <v>42541</v>
      </c>
      <c r="B25" s="46">
        <v>160088846</v>
      </c>
      <c r="C25" s="85">
        <v>12</v>
      </c>
      <c r="D25" s="50">
        <v>1018413</v>
      </c>
      <c r="E25" s="46">
        <v>160024156</v>
      </c>
      <c r="F25" s="86">
        <v>3</v>
      </c>
      <c r="G25" s="50">
        <v>295050</v>
      </c>
      <c r="H25" s="49"/>
      <c r="I25" s="49">
        <v>723363</v>
      </c>
      <c r="J25" s="50" t="s">
        <v>17</v>
      </c>
    </row>
    <row r="26" spans="1:13" x14ac:dyDescent="0.25">
      <c r="A26" s="43">
        <v>42542</v>
      </c>
      <c r="B26" s="46">
        <v>160088922</v>
      </c>
      <c r="C26" s="85">
        <v>3</v>
      </c>
      <c r="D26" s="50">
        <v>472938</v>
      </c>
      <c r="E26" s="46"/>
      <c r="F26" s="86"/>
      <c r="G26" s="50"/>
      <c r="H26" s="49"/>
      <c r="I26" s="49">
        <v>960576</v>
      </c>
      <c r="J26" s="50" t="s">
        <v>17</v>
      </c>
    </row>
    <row r="27" spans="1:13" x14ac:dyDescent="0.25">
      <c r="A27" s="43">
        <v>42543</v>
      </c>
      <c r="B27" s="46">
        <v>160089198</v>
      </c>
      <c r="C27" s="130">
        <v>4</v>
      </c>
      <c r="D27" s="50">
        <v>487638</v>
      </c>
      <c r="E27" s="48"/>
      <c r="F27" s="46"/>
      <c r="G27" s="50"/>
      <c r="H27" s="49"/>
      <c r="I27" s="49"/>
      <c r="J27" s="50"/>
    </row>
    <row r="28" spans="1:13" x14ac:dyDescent="0.25">
      <c r="A28" s="43">
        <v>42545</v>
      </c>
      <c r="B28" s="46">
        <v>160089643</v>
      </c>
      <c r="C28" s="130">
        <v>7</v>
      </c>
      <c r="D28" s="50">
        <v>728263</v>
      </c>
      <c r="E28" s="48">
        <v>160024366</v>
      </c>
      <c r="F28" s="46">
        <v>1</v>
      </c>
      <c r="G28" s="50">
        <v>57138</v>
      </c>
      <c r="H28" s="49"/>
      <c r="I28" s="49">
        <v>1009575</v>
      </c>
      <c r="J28" s="50" t="s">
        <v>17</v>
      </c>
    </row>
    <row r="29" spans="1:13" x14ac:dyDescent="0.25">
      <c r="A29" s="43">
        <v>42547</v>
      </c>
      <c r="B29" s="46">
        <v>160090068</v>
      </c>
      <c r="C29" s="130">
        <v>4</v>
      </c>
      <c r="D29" s="50">
        <v>338450</v>
      </c>
      <c r="E29" s="48"/>
      <c r="F29" s="46"/>
      <c r="G29" s="50"/>
      <c r="H29" s="49"/>
      <c r="I29" s="49"/>
      <c r="J29" s="50"/>
      <c r="M29" s="18"/>
    </row>
    <row r="30" spans="1:13" x14ac:dyDescent="0.25">
      <c r="A30" s="43">
        <v>42549</v>
      </c>
      <c r="B30" s="46">
        <v>160090541</v>
      </c>
      <c r="C30" s="130">
        <v>6</v>
      </c>
      <c r="D30" s="50">
        <v>478275</v>
      </c>
      <c r="E30" s="48">
        <v>160024643</v>
      </c>
      <c r="F30" s="46">
        <v>2</v>
      </c>
      <c r="G30" s="50">
        <v>156538</v>
      </c>
      <c r="H30" s="49"/>
      <c r="I30" s="49">
        <v>1500000</v>
      </c>
      <c r="J30" s="50" t="s">
        <v>17</v>
      </c>
      <c r="L30" s="18"/>
      <c r="M30" s="18"/>
    </row>
    <row r="31" spans="1:13" x14ac:dyDescent="0.25">
      <c r="A31" s="43">
        <v>42569</v>
      </c>
      <c r="B31" s="46">
        <v>160091401</v>
      </c>
      <c r="C31" s="130">
        <v>5</v>
      </c>
      <c r="D31" s="50">
        <v>524213</v>
      </c>
      <c r="E31" s="48"/>
      <c r="F31" s="46"/>
      <c r="G31" s="50"/>
      <c r="H31" s="49"/>
      <c r="I31" s="49"/>
      <c r="J31" s="50"/>
      <c r="L31" s="18"/>
    </row>
    <row r="32" spans="1:13" x14ac:dyDescent="0.25">
      <c r="A32" s="43">
        <v>42571</v>
      </c>
      <c r="B32" s="46">
        <v>160091577</v>
      </c>
      <c r="C32" s="130">
        <v>6</v>
      </c>
      <c r="D32" s="50">
        <v>539000</v>
      </c>
      <c r="E32" s="48"/>
      <c r="F32" s="46"/>
      <c r="G32" s="50"/>
      <c r="H32" s="49">
        <v>75000</v>
      </c>
      <c r="I32" s="49"/>
      <c r="J32" s="50"/>
      <c r="L32" s="18">
        <v>963902</v>
      </c>
    </row>
    <row r="33" spans="1:12" x14ac:dyDescent="0.25">
      <c r="A33" s="43">
        <v>42572</v>
      </c>
      <c r="B33" s="46">
        <v>160091679</v>
      </c>
      <c r="C33" s="130">
        <v>2</v>
      </c>
      <c r="D33" s="50">
        <v>200288</v>
      </c>
      <c r="E33" s="48">
        <v>160024981</v>
      </c>
      <c r="F33" s="46">
        <v>2</v>
      </c>
      <c r="G33" s="50">
        <v>211050</v>
      </c>
      <c r="H33" s="49">
        <v>37600</v>
      </c>
      <c r="I33" s="49"/>
      <c r="J33" s="50"/>
      <c r="L33" s="18">
        <v>2135088</v>
      </c>
    </row>
    <row r="34" spans="1:12" x14ac:dyDescent="0.25">
      <c r="A34" s="43">
        <v>42575</v>
      </c>
      <c r="B34" s="46">
        <v>160091915</v>
      </c>
      <c r="C34" s="130">
        <v>6</v>
      </c>
      <c r="D34" s="50">
        <v>587563</v>
      </c>
      <c r="E34" s="48"/>
      <c r="F34" s="46"/>
      <c r="G34" s="50"/>
      <c r="H34" s="49"/>
      <c r="I34" s="49"/>
      <c r="J34" s="50"/>
      <c r="K34" s="18"/>
      <c r="L34" s="18">
        <f>G44</f>
        <v>171500</v>
      </c>
    </row>
    <row r="35" spans="1:12" x14ac:dyDescent="0.25">
      <c r="A35" s="43">
        <v>42575</v>
      </c>
      <c r="B35" s="46">
        <v>160091917</v>
      </c>
      <c r="C35" s="130">
        <v>1</v>
      </c>
      <c r="D35" s="50">
        <v>157850</v>
      </c>
      <c r="E35" s="48"/>
      <c r="F35" s="46"/>
      <c r="G35" s="50"/>
      <c r="H35" s="49"/>
      <c r="I35" s="49"/>
      <c r="J35" s="50"/>
      <c r="L35" s="18">
        <f>H44+H45</f>
        <v>150000</v>
      </c>
    </row>
    <row r="36" spans="1:12" x14ac:dyDescent="0.25">
      <c r="A36" s="43">
        <v>42578</v>
      </c>
      <c r="B36" s="46">
        <v>160092130</v>
      </c>
      <c r="C36" s="130">
        <v>1</v>
      </c>
      <c r="D36" s="50">
        <v>70000</v>
      </c>
      <c r="E36" s="48"/>
      <c r="F36" s="46"/>
      <c r="G36" s="50"/>
      <c r="H36" s="49">
        <v>17000</v>
      </c>
      <c r="I36" s="49"/>
      <c r="J36" s="50"/>
      <c r="L36" s="18">
        <f>L32+L33-L34+L35-I44</f>
        <v>1477490</v>
      </c>
    </row>
    <row r="37" spans="1:12" x14ac:dyDescent="0.25">
      <c r="A37" s="43">
        <v>42579</v>
      </c>
      <c r="B37" s="46">
        <v>160092235</v>
      </c>
      <c r="C37" s="130">
        <v>6</v>
      </c>
      <c r="D37" s="50">
        <v>514238</v>
      </c>
      <c r="E37" s="48"/>
      <c r="F37" s="46"/>
      <c r="G37" s="50"/>
      <c r="H37" s="49"/>
      <c r="I37" s="49"/>
      <c r="J37" s="50"/>
      <c r="L37" s="18"/>
    </row>
    <row r="38" spans="1:12" x14ac:dyDescent="0.25">
      <c r="A38" s="43">
        <v>42580</v>
      </c>
      <c r="B38" s="46">
        <v>160092306</v>
      </c>
      <c r="C38" s="130">
        <v>4</v>
      </c>
      <c r="D38" s="50">
        <v>538650</v>
      </c>
      <c r="E38" s="48">
        <v>160025130</v>
      </c>
      <c r="F38" s="46">
        <v>2</v>
      </c>
      <c r="G38" s="50">
        <v>198100</v>
      </c>
      <c r="H38" s="49">
        <v>47000</v>
      </c>
      <c r="I38" s="49"/>
      <c r="J38" s="50"/>
      <c r="L38" s="18"/>
    </row>
    <row r="39" spans="1:12" x14ac:dyDescent="0.25">
      <c r="A39" s="43">
        <v>42582</v>
      </c>
      <c r="B39" s="46">
        <v>160092484</v>
      </c>
      <c r="C39" s="130">
        <v>5</v>
      </c>
      <c r="D39" s="50">
        <v>403200</v>
      </c>
      <c r="E39" s="48"/>
      <c r="F39" s="46"/>
      <c r="G39" s="50"/>
      <c r="H39" s="49"/>
      <c r="I39" s="49"/>
      <c r="J39" s="50"/>
      <c r="L39" s="18"/>
    </row>
    <row r="40" spans="1:12" x14ac:dyDescent="0.25">
      <c r="A40" s="43">
        <v>42584</v>
      </c>
      <c r="B40" s="46">
        <v>160092667</v>
      </c>
      <c r="C40" s="130">
        <v>7</v>
      </c>
      <c r="D40" s="50">
        <v>710763</v>
      </c>
      <c r="E40" s="48"/>
      <c r="F40" s="46"/>
      <c r="G40" s="50"/>
      <c r="H40" s="49">
        <v>80000</v>
      </c>
      <c r="I40" s="49"/>
      <c r="J40" s="50"/>
      <c r="L40" s="18"/>
    </row>
    <row r="41" spans="1:12" x14ac:dyDescent="0.25">
      <c r="A41" s="43">
        <v>42585</v>
      </c>
      <c r="B41" s="46"/>
      <c r="C41" s="130"/>
      <c r="D41" s="50"/>
      <c r="E41" s="48">
        <v>160025226</v>
      </c>
      <c r="F41" s="46">
        <v>1</v>
      </c>
      <c r="G41" s="50">
        <v>98963</v>
      </c>
      <c r="H41" s="49"/>
      <c r="I41" s="49"/>
      <c r="J41" s="50"/>
      <c r="L41" s="18"/>
    </row>
    <row r="42" spans="1:12" x14ac:dyDescent="0.25">
      <c r="A42" s="43">
        <v>42587</v>
      </c>
      <c r="B42" s="46">
        <v>160092937</v>
      </c>
      <c r="C42" s="130">
        <v>5</v>
      </c>
      <c r="D42" s="50">
        <v>447913</v>
      </c>
      <c r="E42" s="48"/>
      <c r="F42" s="46"/>
      <c r="G42" s="50"/>
      <c r="H42" s="49"/>
      <c r="I42" s="49">
        <v>1100000</v>
      </c>
      <c r="J42" s="50" t="s">
        <v>17</v>
      </c>
      <c r="L42" s="18"/>
    </row>
    <row r="43" spans="1:12" x14ac:dyDescent="0.25">
      <c r="A43" s="43">
        <v>42592</v>
      </c>
      <c r="B43" s="46">
        <v>160093495</v>
      </c>
      <c r="C43" s="130">
        <v>10</v>
      </c>
      <c r="D43" s="50">
        <v>944475</v>
      </c>
      <c r="E43" s="48"/>
      <c r="F43" s="46"/>
      <c r="G43" s="50"/>
      <c r="H43" s="49"/>
      <c r="I43" s="49">
        <v>1200000</v>
      </c>
      <c r="J43" s="50" t="s">
        <v>17</v>
      </c>
      <c r="L43" s="18"/>
    </row>
    <row r="44" spans="1:12" x14ac:dyDescent="0.25">
      <c r="A44" s="43">
        <v>42593</v>
      </c>
      <c r="B44" s="46">
        <v>160093594</v>
      </c>
      <c r="C44" s="130">
        <v>5</v>
      </c>
      <c r="D44" s="50">
        <v>482563</v>
      </c>
      <c r="E44" s="48">
        <v>160025419</v>
      </c>
      <c r="F44" s="46">
        <v>2</v>
      </c>
      <c r="G44" s="50">
        <v>171500</v>
      </c>
      <c r="H44" s="49">
        <v>75000</v>
      </c>
      <c r="I44" s="49">
        <v>1600000</v>
      </c>
      <c r="J44" s="50" t="s">
        <v>17</v>
      </c>
      <c r="L44" s="18"/>
    </row>
    <row r="45" spans="1:12" x14ac:dyDescent="0.25">
      <c r="A45" s="43">
        <v>42594</v>
      </c>
      <c r="B45" s="46">
        <v>160093683</v>
      </c>
      <c r="C45" s="130">
        <v>7</v>
      </c>
      <c r="D45" s="50">
        <v>708050</v>
      </c>
      <c r="E45" s="48"/>
      <c r="F45" s="46"/>
      <c r="G45" s="50"/>
      <c r="H45" s="49">
        <v>75000</v>
      </c>
      <c r="I45" s="49"/>
      <c r="J45" s="50"/>
      <c r="L45" s="18"/>
    </row>
    <row r="46" spans="1:12" x14ac:dyDescent="0.25">
      <c r="A46" s="43">
        <v>42597</v>
      </c>
      <c r="B46" s="46">
        <v>160093995</v>
      </c>
      <c r="C46" s="130">
        <v>6</v>
      </c>
      <c r="D46" s="50">
        <v>532963</v>
      </c>
      <c r="E46" s="48"/>
      <c r="F46" s="46"/>
      <c r="G46" s="50"/>
      <c r="H46" s="49"/>
      <c r="I46" s="49"/>
      <c r="J46" s="50"/>
      <c r="L46" s="18"/>
    </row>
    <row r="47" spans="1:12" x14ac:dyDescent="0.25">
      <c r="A47" s="43">
        <v>42601</v>
      </c>
      <c r="B47" s="46">
        <v>160094330</v>
      </c>
      <c r="C47" s="130">
        <v>1</v>
      </c>
      <c r="D47" s="50">
        <v>113838</v>
      </c>
      <c r="E47" s="48"/>
      <c r="F47" s="46"/>
      <c r="G47" s="50"/>
      <c r="H47" s="49"/>
      <c r="I47" s="49"/>
      <c r="J47" s="50"/>
      <c r="L47" s="18">
        <v>2820616</v>
      </c>
    </row>
    <row r="48" spans="1:12" x14ac:dyDescent="0.25">
      <c r="A48" s="43">
        <v>42602</v>
      </c>
      <c r="B48" s="46"/>
      <c r="C48" s="130"/>
      <c r="D48" s="50"/>
      <c r="E48" s="48">
        <v>160025627</v>
      </c>
      <c r="F48" s="46">
        <v>1</v>
      </c>
      <c r="G48" s="50">
        <v>107538</v>
      </c>
      <c r="H48" s="49"/>
      <c r="I48" s="49"/>
      <c r="J48" s="50"/>
      <c r="L48" s="18"/>
    </row>
    <row r="49" spans="1:13" x14ac:dyDescent="0.25">
      <c r="A49" s="43">
        <v>42604</v>
      </c>
      <c r="B49" s="46">
        <v>160094641</v>
      </c>
      <c r="C49" s="130">
        <v>2</v>
      </c>
      <c r="D49" s="50">
        <v>204225</v>
      </c>
      <c r="E49" s="48"/>
      <c r="F49" s="46"/>
      <c r="G49" s="50"/>
      <c r="H49" s="49"/>
      <c r="I49" s="49"/>
      <c r="J49" s="50"/>
      <c r="L49" s="18"/>
    </row>
    <row r="50" spans="1:13" x14ac:dyDescent="0.25">
      <c r="A50" s="43">
        <v>42605</v>
      </c>
      <c r="B50" s="46">
        <v>160094711</v>
      </c>
      <c r="C50" s="130">
        <v>2</v>
      </c>
      <c r="D50" s="50">
        <v>174563</v>
      </c>
      <c r="E50" s="48"/>
      <c r="F50" s="46"/>
      <c r="G50" s="50"/>
      <c r="H50" s="49"/>
      <c r="I50" s="49"/>
      <c r="J50" s="50"/>
      <c r="L50" s="18">
        <f>L47-I53</f>
        <v>1320616</v>
      </c>
      <c r="M50" s="18"/>
    </row>
    <row r="51" spans="1:13" x14ac:dyDescent="0.25">
      <c r="A51" s="43">
        <v>42606</v>
      </c>
      <c r="B51" s="46">
        <v>160094814</v>
      </c>
      <c r="C51" s="130">
        <v>2</v>
      </c>
      <c r="D51" s="50">
        <v>169400</v>
      </c>
      <c r="E51" s="48"/>
      <c r="F51" s="46"/>
      <c r="G51" s="50"/>
      <c r="H51" s="49"/>
      <c r="I51" s="49"/>
      <c r="J51" s="50"/>
      <c r="L51" s="18"/>
    </row>
    <row r="52" spans="1:13" x14ac:dyDescent="0.25">
      <c r="A52" s="43">
        <v>42607</v>
      </c>
      <c r="B52" s="46">
        <v>160094884</v>
      </c>
      <c r="C52" s="130">
        <v>2</v>
      </c>
      <c r="D52" s="50">
        <v>255675</v>
      </c>
      <c r="E52" s="48"/>
      <c r="F52" s="46"/>
      <c r="G52" s="50"/>
      <c r="H52" s="49"/>
      <c r="I52" s="49"/>
      <c r="J52" s="50"/>
      <c r="L52" s="18"/>
    </row>
    <row r="53" spans="1:13" x14ac:dyDescent="0.25">
      <c r="A53" s="43">
        <v>42608</v>
      </c>
      <c r="B53" s="46">
        <v>160094984</v>
      </c>
      <c r="C53" s="130">
        <v>5</v>
      </c>
      <c r="D53" s="50">
        <v>508113</v>
      </c>
      <c r="E53" s="48"/>
      <c r="F53" s="46"/>
      <c r="G53" s="50"/>
      <c r="H53" s="49"/>
      <c r="I53" s="49">
        <v>1500000</v>
      </c>
      <c r="J53" s="50" t="s">
        <v>17</v>
      </c>
      <c r="L53" s="18"/>
    </row>
    <row r="54" spans="1:13" x14ac:dyDescent="0.25">
      <c r="A54" s="43">
        <v>42610</v>
      </c>
      <c r="B54" s="46">
        <v>160095205</v>
      </c>
      <c r="C54" s="130">
        <v>1</v>
      </c>
      <c r="D54" s="50">
        <v>98613</v>
      </c>
      <c r="E54" s="48"/>
      <c r="F54" s="46"/>
      <c r="G54" s="50"/>
      <c r="H54" s="49"/>
      <c r="I54" s="49"/>
      <c r="J54" s="50"/>
      <c r="L54" s="18"/>
    </row>
    <row r="55" spans="1:13" x14ac:dyDescent="0.25">
      <c r="A55" s="43">
        <v>42611</v>
      </c>
      <c r="B55" s="46">
        <v>160095302</v>
      </c>
      <c r="C55" s="130">
        <v>2</v>
      </c>
      <c r="D55" s="50">
        <v>226450</v>
      </c>
      <c r="E55" s="48"/>
      <c r="F55" s="46"/>
      <c r="G55" s="50"/>
      <c r="H55" s="49"/>
      <c r="I55" s="49"/>
      <c r="J55" s="50"/>
      <c r="L55" s="18"/>
    </row>
    <row r="56" spans="1:13" x14ac:dyDescent="0.25">
      <c r="A56" s="43">
        <v>42613</v>
      </c>
      <c r="B56" s="46">
        <v>160095513</v>
      </c>
      <c r="C56" s="130">
        <v>2</v>
      </c>
      <c r="D56" s="50">
        <v>227150</v>
      </c>
      <c r="E56" s="48"/>
      <c r="F56" s="46"/>
      <c r="G56" s="50"/>
      <c r="H56" s="49"/>
      <c r="I56" s="49"/>
      <c r="J56" s="50"/>
      <c r="L56" s="18"/>
    </row>
    <row r="57" spans="1:13" x14ac:dyDescent="0.25">
      <c r="A57" s="43">
        <v>42614</v>
      </c>
      <c r="B57" s="46">
        <v>160095617</v>
      </c>
      <c r="C57" s="130">
        <v>2</v>
      </c>
      <c r="D57" s="50">
        <v>215075</v>
      </c>
      <c r="E57" s="48"/>
      <c r="F57" s="46"/>
      <c r="G57" s="50"/>
      <c r="H57" s="49"/>
      <c r="I57" s="49"/>
      <c r="J57" s="50"/>
      <c r="L57" s="18"/>
    </row>
    <row r="58" spans="1:13" x14ac:dyDescent="0.25">
      <c r="A58" s="43">
        <v>42615</v>
      </c>
      <c r="B58" s="46">
        <v>160095733</v>
      </c>
      <c r="C58" s="130">
        <v>5</v>
      </c>
      <c r="D58" s="50">
        <v>501988</v>
      </c>
      <c r="E58" s="48"/>
      <c r="F58" s="46"/>
      <c r="G58" s="50"/>
      <c r="H58" s="49">
        <v>75000</v>
      </c>
      <c r="I58" s="49"/>
      <c r="J58" s="50"/>
      <c r="L58" s="18"/>
    </row>
    <row r="59" spans="1:13" x14ac:dyDescent="0.25">
      <c r="A59" s="43">
        <v>42617</v>
      </c>
      <c r="B59" s="46">
        <v>160095921</v>
      </c>
      <c r="C59" s="130">
        <v>1</v>
      </c>
      <c r="D59" s="50">
        <v>97388</v>
      </c>
      <c r="E59" s="48"/>
      <c r="F59" s="46"/>
      <c r="G59" s="50"/>
      <c r="H59" s="49"/>
      <c r="I59" s="49">
        <v>1000000</v>
      </c>
      <c r="J59" s="50" t="s">
        <v>17</v>
      </c>
      <c r="L59" s="18"/>
    </row>
    <row r="60" spans="1:13" x14ac:dyDescent="0.25">
      <c r="A60" s="241">
        <v>42620</v>
      </c>
      <c r="B60" s="242">
        <v>160096291</v>
      </c>
      <c r="C60" s="130">
        <v>2</v>
      </c>
      <c r="D60" s="246">
        <v>190138</v>
      </c>
      <c r="E60" s="244"/>
      <c r="F60" s="242"/>
      <c r="G60" s="246"/>
      <c r="H60" s="245"/>
      <c r="I60" s="245"/>
      <c r="J60" s="246"/>
      <c r="L60" s="18"/>
    </row>
    <row r="61" spans="1:13" x14ac:dyDescent="0.25">
      <c r="A61" s="241">
        <v>42622</v>
      </c>
      <c r="B61" s="242">
        <v>160096537</v>
      </c>
      <c r="C61" s="130">
        <v>4</v>
      </c>
      <c r="D61" s="246">
        <v>319638</v>
      </c>
      <c r="E61" s="244"/>
      <c r="F61" s="242"/>
      <c r="G61" s="246"/>
      <c r="H61" s="245">
        <v>56500</v>
      </c>
      <c r="I61" s="245"/>
      <c r="J61" s="246"/>
      <c r="L61" s="18"/>
    </row>
    <row r="62" spans="1:13" x14ac:dyDescent="0.25">
      <c r="A62" s="241">
        <v>42628</v>
      </c>
      <c r="B62" s="242">
        <v>160097057</v>
      </c>
      <c r="C62" s="130">
        <v>12</v>
      </c>
      <c r="D62" s="246">
        <v>1019988</v>
      </c>
      <c r="E62" s="244"/>
      <c r="F62" s="242"/>
      <c r="G62" s="246"/>
      <c r="H62" s="245">
        <v>75000</v>
      </c>
      <c r="I62" s="245">
        <v>1500000</v>
      </c>
      <c r="J62" s="246" t="s">
        <v>17</v>
      </c>
      <c r="L62" s="18"/>
    </row>
    <row r="63" spans="1:13" x14ac:dyDescent="0.25">
      <c r="A63" s="241">
        <v>42632</v>
      </c>
      <c r="B63" s="242">
        <v>160097447</v>
      </c>
      <c r="C63" s="130">
        <v>1</v>
      </c>
      <c r="D63" s="246">
        <v>105000</v>
      </c>
      <c r="E63" s="244"/>
      <c r="F63" s="242"/>
      <c r="G63" s="246"/>
      <c r="H63" s="245"/>
      <c r="I63" s="245"/>
      <c r="J63" s="246"/>
      <c r="L63" s="18"/>
    </row>
    <row r="64" spans="1:13" x14ac:dyDescent="0.25">
      <c r="A64" s="241">
        <v>42633</v>
      </c>
      <c r="B64" s="242">
        <v>160097530</v>
      </c>
      <c r="C64" s="130">
        <v>1</v>
      </c>
      <c r="D64" s="246">
        <v>37888</v>
      </c>
      <c r="E64" s="244"/>
      <c r="F64" s="242"/>
      <c r="G64" s="246"/>
      <c r="H64" s="245"/>
      <c r="I64" s="245"/>
      <c r="J64" s="246"/>
      <c r="L64" s="18"/>
    </row>
    <row r="65" spans="1:12" x14ac:dyDescent="0.25">
      <c r="A65" s="241">
        <v>42636</v>
      </c>
      <c r="B65" s="242">
        <v>160097781</v>
      </c>
      <c r="C65" s="130">
        <v>3</v>
      </c>
      <c r="D65" s="246">
        <v>249725</v>
      </c>
      <c r="E65" s="244"/>
      <c r="F65" s="242"/>
      <c r="G65" s="246"/>
      <c r="H65" s="245"/>
      <c r="I65" s="245"/>
      <c r="J65" s="246"/>
      <c r="L65" s="18"/>
    </row>
    <row r="66" spans="1:12" x14ac:dyDescent="0.25">
      <c r="A66" s="241">
        <v>42641</v>
      </c>
      <c r="B66" s="242">
        <v>160098314</v>
      </c>
      <c r="C66" s="130">
        <v>1</v>
      </c>
      <c r="D66" s="246">
        <v>107100</v>
      </c>
      <c r="E66" s="244"/>
      <c r="F66" s="242"/>
      <c r="G66" s="246"/>
      <c r="H66" s="245"/>
      <c r="I66" s="245">
        <v>1100000</v>
      </c>
      <c r="J66" s="246" t="s">
        <v>17</v>
      </c>
      <c r="L66" s="18"/>
    </row>
    <row r="67" spans="1:12" x14ac:dyDescent="0.25">
      <c r="A67" s="241">
        <v>42641</v>
      </c>
      <c r="B67" s="242">
        <v>160098317</v>
      </c>
      <c r="C67" s="130">
        <v>1</v>
      </c>
      <c r="D67" s="246">
        <v>79975</v>
      </c>
      <c r="E67" s="244"/>
      <c r="F67" s="242"/>
      <c r="G67" s="246"/>
      <c r="H67" s="245"/>
      <c r="I67" s="245"/>
      <c r="J67" s="246"/>
      <c r="L67" s="18"/>
    </row>
    <row r="68" spans="1:12" x14ac:dyDescent="0.25">
      <c r="A68" s="241">
        <v>42643</v>
      </c>
      <c r="B68" s="242">
        <v>160098553</v>
      </c>
      <c r="C68" s="130">
        <v>2</v>
      </c>
      <c r="D68" s="246">
        <v>183575</v>
      </c>
      <c r="E68" s="244"/>
      <c r="F68" s="242"/>
      <c r="G68" s="246"/>
      <c r="H68" s="245"/>
      <c r="I68" s="245"/>
      <c r="J68" s="246"/>
      <c r="L68" s="18"/>
    </row>
    <row r="69" spans="1:12" x14ac:dyDescent="0.25">
      <c r="A69" s="241">
        <v>42644</v>
      </c>
      <c r="B69" s="242">
        <v>160098681</v>
      </c>
      <c r="C69" s="130">
        <v>2</v>
      </c>
      <c r="D69" s="246">
        <v>219013</v>
      </c>
      <c r="E69" s="244"/>
      <c r="F69" s="242"/>
      <c r="G69" s="246"/>
      <c r="H69" s="245"/>
      <c r="I69" s="245"/>
      <c r="J69" s="246"/>
      <c r="L69" s="18"/>
    </row>
    <row r="70" spans="1:12" x14ac:dyDescent="0.25">
      <c r="A70" s="241">
        <v>42647</v>
      </c>
      <c r="B70" s="242">
        <v>160098974</v>
      </c>
      <c r="C70" s="130">
        <v>1</v>
      </c>
      <c r="D70" s="246">
        <v>85750</v>
      </c>
      <c r="E70" s="244"/>
      <c r="F70" s="242"/>
      <c r="G70" s="246"/>
      <c r="H70" s="245"/>
      <c r="I70" s="245"/>
      <c r="J70" s="246"/>
      <c r="L70" s="18"/>
    </row>
    <row r="71" spans="1:12" x14ac:dyDescent="0.25">
      <c r="A71" s="241">
        <v>42649</v>
      </c>
      <c r="B71" s="242">
        <v>160099249</v>
      </c>
      <c r="C71" s="130">
        <v>2</v>
      </c>
      <c r="D71" s="246">
        <v>342475</v>
      </c>
      <c r="E71" s="244"/>
      <c r="F71" s="242"/>
      <c r="G71" s="246"/>
      <c r="H71" s="245"/>
      <c r="I71" s="245"/>
      <c r="J71" s="246"/>
      <c r="L71" s="18"/>
    </row>
    <row r="72" spans="1:12" x14ac:dyDescent="0.25">
      <c r="A72" s="241">
        <v>42650</v>
      </c>
      <c r="B72" s="242">
        <v>160099376</v>
      </c>
      <c r="C72" s="130">
        <v>3</v>
      </c>
      <c r="D72" s="246">
        <v>270113</v>
      </c>
      <c r="E72" s="244"/>
      <c r="F72" s="242"/>
      <c r="G72" s="246"/>
      <c r="H72" s="245"/>
      <c r="I72" s="245"/>
      <c r="J72" s="246"/>
      <c r="L72" s="18"/>
    </row>
    <row r="73" spans="1:12" x14ac:dyDescent="0.25">
      <c r="A73" s="241">
        <v>42652</v>
      </c>
      <c r="B73" s="242">
        <v>160099602</v>
      </c>
      <c r="C73" s="130">
        <v>3</v>
      </c>
      <c r="D73" s="246">
        <v>263638</v>
      </c>
      <c r="E73" s="244"/>
      <c r="F73" s="242"/>
      <c r="G73" s="246"/>
      <c r="H73" s="245"/>
      <c r="I73" s="245"/>
      <c r="J73" s="246"/>
      <c r="L73" s="18"/>
    </row>
    <row r="74" spans="1:12" x14ac:dyDescent="0.25">
      <c r="A74" s="241">
        <v>42653</v>
      </c>
      <c r="B74" s="242">
        <v>160099733</v>
      </c>
      <c r="C74" s="130">
        <v>6</v>
      </c>
      <c r="D74" s="246">
        <v>546963</v>
      </c>
      <c r="E74" s="244"/>
      <c r="F74" s="242"/>
      <c r="G74" s="246"/>
      <c r="H74" s="245"/>
      <c r="I74" s="245">
        <v>1500000</v>
      </c>
      <c r="J74" s="246" t="s">
        <v>17</v>
      </c>
      <c r="L74" s="18"/>
    </row>
    <row r="75" spans="1:12" x14ac:dyDescent="0.25">
      <c r="A75" s="241">
        <v>42659</v>
      </c>
      <c r="B75" s="242">
        <v>160100382</v>
      </c>
      <c r="C75" s="130">
        <v>3</v>
      </c>
      <c r="D75" s="246">
        <v>421488</v>
      </c>
      <c r="E75" s="244"/>
      <c r="F75" s="242"/>
      <c r="G75" s="246"/>
      <c r="H75" s="245"/>
      <c r="I75" s="245"/>
      <c r="J75" s="246"/>
      <c r="L75" s="18"/>
    </row>
    <row r="76" spans="1:12" x14ac:dyDescent="0.25">
      <c r="A76" s="241">
        <v>42660</v>
      </c>
      <c r="B76" s="242">
        <v>160100468</v>
      </c>
      <c r="C76" s="130">
        <v>3</v>
      </c>
      <c r="D76" s="246">
        <v>267750</v>
      </c>
      <c r="E76" s="244"/>
      <c r="F76" s="242"/>
      <c r="G76" s="246"/>
      <c r="H76" s="245"/>
      <c r="I76" s="245"/>
      <c r="J76" s="246"/>
      <c r="L76" s="18"/>
    </row>
    <row r="77" spans="1:12" x14ac:dyDescent="0.25">
      <c r="A77" s="241">
        <v>42661</v>
      </c>
      <c r="B77" s="242">
        <v>160100563</v>
      </c>
      <c r="C77" s="130">
        <v>2</v>
      </c>
      <c r="D77" s="246">
        <v>179200</v>
      </c>
      <c r="E77" s="244"/>
      <c r="F77" s="242"/>
      <c r="G77" s="246"/>
      <c r="H77" s="245"/>
      <c r="I77" s="245"/>
      <c r="J77" s="246"/>
      <c r="L77" s="18"/>
    </row>
    <row r="78" spans="1:12" x14ac:dyDescent="0.25">
      <c r="A78" s="241">
        <v>42662</v>
      </c>
      <c r="B78" s="242">
        <v>160100673</v>
      </c>
      <c r="C78" s="130">
        <v>1</v>
      </c>
      <c r="D78" s="246">
        <v>109988</v>
      </c>
      <c r="E78" s="244"/>
      <c r="F78" s="242"/>
      <c r="G78" s="246"/>
      <c r="H78" s="245"/>
      <c r="I78" s="245"/>
      <c r="J78" s="246"/>
      <c r="L78" s="18"/>
    </row>
    <row r="79" spans="1:12" x14ac:dyDescent="0.25">
      <c r="A79" s="241">
        <v>42664</v>
      </c>
      <c r="B79" s="242">
        <v>160100866</v>
      </c>
      <c r="C79" s="130">
        <v>2</v>
      </c>
      <c r="D79" s="246">
        <v>147963</v>
      </c>
      <c r="E79" s="244"/>
      <c r="F79" s="242"/>
      <c r="G79" s="246"/>
      <c r="H79" s="245"/>
      <c r="I79" s="245"/>
      <c r="J79" s="246"/>
      <c r="L79" s="18"/>
    </row>
    <row r="80" spans="1:12" x14ac:dyDescent="0.25">
      <c r="A80" s="241">
        <v>42668</v>
      </c>
      <c r="B80" s="242">
        <v>160101239</v>
      </c>
      <c r="C80" s="130">
        <v>5</v>
      </c>
      <c r="D80" s="246">
        <v>498488</v>
      </c>
      <c r="E80" s="244"/>
      <c r="F80" s="242"/>
      <c r="G80" s="246"/>
      <c r="H80" s="245"/>
      <c r="I80" s="245"/>
      <c r="J80" s="246"/>
      <c r="L80" s="18"/>
    </row>
    <row r="81" spans="1:12" x14ac:dyDescent="0.25">
      <c r="A81" s="241">
        <v>42674</v>
      </c>
      <c r="B81" s="242">
        <v>160101825</v>
      </c>
      <c r="C81" s="130">
        <v>1</v>
      </c>
      <c r="D81" s="246">
        <v>85750</v>
      </c>
      <c r="E81" s="244"/>
      <c r="F81" s="242"/>
      <c r="G81" s="246"/>
      <c r="H81" s="245"/>
      <c r="I81" s="245">
        <v>1000000</v>
      </c>
      <c r="J81" s="246" t="s">
        <v>17</v>
      </c>
      <c r="L81" s="18"/>
    </row>
    <row r="82" spans="1:12" x14ac:dyDescent="0.25">
      <c r="A82" s="241">
        <v>42675</v>
      </c>
      <c r="B82" s="242">
        <v>160101925</v>
      </c>
      <c r="C82" s="130">
        <v>3</v>
      </c>
      <c r="D82" s="246">
        <v>275888</v>
      </c>
      <c r="E82" s="244"/>
      <c r="F82" s="242"/>
      <c r="G82" s="246"/>
      <c r="H82" s="245"/>
      <c r="I82" s="245">
        <v>1000000</v>
      </c>
      <c r="J82" s="246" t="s">
        <v>17</v>
      </c>
      <c r="L82" s="18"/>
    </row>
    <row r="83" spans="1:12" x14ac:dyDescent="0.25">
      <c r="A83" s="241">
        <v>42676</v>
      </c>
      <c r="B83" s="242">
        <v>160102034</v>
      </c>
      <c r="C83" s="130">
        <v>1</v>
      </c>
      <c r="D83" s="246">
        <v>57138</v>
      </c>
      <c r="E83" s="244"/>
      <c r="F83" s="242"/>
      <c r="G83" s="246"/>
      <c r="H83" s="245"/>
      <c r="I83" s="245"/>
      <c r="J83" s="246"/>
      <c r="L83" s="18"/>
    </row>
    <row r="84" spans="1:12" x14ac:dyDescent="0.25">
      <c r="A84" s="241">
        <v>42678</v>
      </c>
      <c r="B84" s="242">
        <v>160102263</v>
      </c>
      <c r="C84" s="130">
        <v>1</v>
      </c>
      <c r="D84" s="246">
        <v>39288</v>
      </c>
      <c r="E84" s="244"/>
      <c r="F84" s="242"/>
      <c r="G84" s="246"/>
      <c r="H84" s="245"/>
      <c r="I84" s="245"/>
      <c r="J84" s="246"/>
      <c r="L84" s="18"/>
    </row>
    <row r="85" spans="1:12" s="233" customFormat="1" x14ac:dyDescent="0.25">
      <c r="A85" s="241">
        <v>42681</v>
      </c>
      <c r="B85" s="242">
        <v>160102570</v>
      </c>
      <c r="C85" s="130">
        <v>2</v>
      </c>
      <c r="D85" s="246">
        <v>244300</v>
      </c>
      <c r="E85" s="244"/>
      <c r="F85" s="242"/>
      <c r="G85" s="246"/>
      <c r="H85" s="245"/>
      <c r="I85" s="245"/>
      <c r="J85" s="246"/>
      <c r="L85" s="238"/>
    </row>
    <row r="86" spans="1:12" s="233" customFormat="1" x14ac:dyDescent="0.25">
      <c r="A86" s="241">
        <v>42684</v>
      </c>
      <c r="B86" s="242">
        <v>160102890</v>
      </c>
      <c r="C86" s="130">
        <v>2</v>
      </c>
      <c r="D86" s="246">
        <v>153563</v>
      </c>
      <c r="E86" s="244"/>
      <c r="F86" s="242"/>
      <c r="G86" s="246"/>
      <c r="H86" s="245"/>
      <c r="I86" s="245"/>
      <c r="J86" s="246"/>
      <c r="L86" s="238"/>
    </row>
    <row r="87" spans="1:12" s="233" customFormat="1" x14ac:dyDescent="0.25">
      <c r="A87" s="241">
        <v>42685</v>
      </c>
      <c r="B87" s="242">
        <v>160103000</v>
      </c>
      <c r="C87" s="130">
        <v>1</v>
      </c>
      <c r="D87" s="246">
        <v>100013</v>
      </c>
      <c r="E87" s="244"/>
      <c r="F87" s="242"/>
      <c r="G87" s="246"/>
      <c r="H87" s="245"/>
      <c r="I87" s="245"/>
      <c r="J87" s="246"/>
      <c r="L87" s="238"/>
    </row>
    <row r="88" spans="1:12" s="233" customFormat="1" x14ac:dyDescent="0.25">
      <c r="A88" s="241">
        <v>42687</v>
      </c>
      <c r="B88" s="242">
        <v>160103162</v>
      </c>
      <c r="C88" s="130">
        <v>1</v>
      </c>
      <c r="D88" s="246">
        <v>112875</v>
      </c>
      <c r="E88" s="244"/>
      <c r="F88" s="242"/>
      <c r="G88" s="246"/>
      <c r="H88" s="245"/>
      <c r="I88" s="245"/>
      <c r="J88" s="246"/>
      <c r="L88" s="238"/>
    </row>
    <row r="89" spans="1:12" s="233" customFormat="1" x14ac:dyDescent="0.25">
      <c r="A89" s="241">
        <v>42688</v>
      </c>
      <c r="B89" s="242">
        <v>160103343</v>
      </c>
      <c r="C89" s="130">
        <v>3</v>
      </c>
      <c r="D89" s="246">
        <v>225750</v>
      </c>
      <c r="E89" s="244"/>
      <c r="F89" s="242"/>
      <c r="G89" s="246"/>
      <c r="H89" s="245"/>
      <c r="I89" s="245"/>
      <c r="J89" s="246"/>
      <c r="L89" s="238"/>
    </row>
    <row r="90" spans="1:12" s="233" customFormat="1" x14ac:dyDescent="0.25">
      <c r="A90" s="241">
        <v>42695</v>
      </c>
      <c r="B90" s="242">
        <v>160104051</v>
      </c>
      <c r="C90" s="130">
        <v>2</v>
      </c>
      <c r="D90" s="246">
        <v>97125</v>
      </c>
      <c r="E90" s="244"/>
      <c r="F90" s="242"/>
      <c r="G90" s="246"/>
      <c r="H90" s="245"/>
      <c r="I90" s="245"/>
      <c r="J90" s="246"/>
      <c r="L90" s="238"/>
    </row>
    <row r="91" spans="1:12" s="233" customFormat="1" x14ac:dyDescent="0.25">
      <c r="A91" s="241">
        <v>42699</v>
      </c>
      <c r="B91" s="242">
        <v>160104444</v>
      </c>
      <c r="C91" s="130">
        <v>1</v>
      </c>
      <c r="D91" s="246">
        <v>57138</v>
      </c>
      <c r="E91" s="244"/>
      <c r="F91" s="242"/>
      <c r="G91" s="246"/>
      <c r="H91" s="245"/>
      <c r="I91" s="245"/>
      <c r="J91" s="246"/>
      <c r="L91" s="238"/>
    </row>
    <row r="92" spans="1:12" s="233" customFormat="1" x14ac:dyDescent="0.25">
      <c r="A92" s="241">
        <v>42702</v>
      </c>
      <c r="B92" s="242">
        <v>160104774</v>
      </c>
      <c r="C92" s="130">
        <v>2</v>
      </c>
      <c r="D92" s="246">
        <v>194950</v>
      </c>
      <c r="E92" s="244">
        <v>160028086</v>
      </c>
      <c r="F92" s="242">
        <v>1</v>
      </c>
      <c r="G92" s="246">
        <v>170713</v>
      </c>
      <c r="H92" s="245"/>
      <c r="I92" s="245">
        <v>1000000</v>
      </c>
      <c r="J92" s="246" t="s">
        <v>17</v>
      </c>
      <c r="L92" s="238"/>
    </row>
    <row r="93" spans="1:12" s="233" customFormat="1" x14ac:dyDescent="0.25">
      <c r="A93" s="241">
        <v>42703</v>
      </c>
      <c r="B93" s="242">
        <v>160104866</v>
      </c>
      <c r="C93" s="130">
        <v>1</v>
      </c>
      <c r="D93" s="246">
        <v>72013</v>
      </c>
      <c r="E93" s="244"/>
      <c r="F93" s="242"/>
      <c r="G93" s="246"/>
      <c r="H93" s="245"/>
      <c r="I93" s="245"/>
      <c r="J93" s="246"/>
      <c r="L93" s="238"/>
    </row>
    <row r="94" spans="1:12" s="233" customFormat="1" x14ac:dyDescent="0.25">
      <c r="A94" s="241">
        <v>42703</v>
      </c>
      <c r="B94" s="242">
        <v>160104868</v>
      </c>
      <c r="C94" s="130">
        <v>1</v>
      </c>
      <c r="D94" s="246">
        <v>107013</v>
      </c>
      <c r="E94" s="244"/>
      <c r="F94" s="242"/>
      <c r="G94" s="246"/>
      <c r="H94" s="245"/>
      <c r="I94" s="245"/>
      <c r="J94" s="246"/>
      <c r="L94" s="238"/>
    </row>
    <row r="95" spans="1:12" s="233" customFormat="1" x14ac:dyDescent="0.25">
      <c r="A95" s="241">
        <v>42704</v>
      </c>
      <c r="B95" s="242">
        <v>160104981</v>
      </c>
      <c r="C95" s="130">
        <v>1</v>
      </c>
      <c r="D95" s="246">
        <v>98963</v>
      </c>
      <c r="E95" s="244"/>
      <c r="F95" s="242"/>
      <c r="G95" s="246"/>
      <c r="H95" s="245"/>
      <c r="I95" s="245"/>
      <c r="J95" s="246"/>
      <c r="L95" s="238"/>
    </row>
    <row r="96" spans="1:12" s="233" customFormat="1" x14ac:dyDescent="0.25">
      <c r="A96" s="241">
        <v>42708</v>
      </c>
      <c r="B96" s="242">
        <v>160105325</v>
      </c>
      <c r="C96" s="130">
        <v>4</v>
      </c>
      <c r="D96" s="246">
        <v>510475</v>
      </c>
      <c r="E96" s="244"/>
      <c r="F96" s="242"/>
      <c r="G96" s="246"/>
      <c r="H96" s="245"/>
      <c r="I96" s="245"/>
      <c r="J96" s="246"/>
      <c r="L96" s="238"/>
    </row>
    <row r="97" spans="1:12" s="233" customFormat="1" x14ac:dyDescent="0.25">
      <c r="A97" s="241">
        <v>42710</v>
      </c>
      <c r="B97" s="242">
        <v>160105584</v>
      </c>
      <c r="C97" s="130">
        <v>2</v>
      </c>
      <c r="D97" s="246">
        <v>239313</v>
      </c>
      <c r="E97" s="244"/>
      <c r="F97" s="242"/>
      <c r="G97" s="246"/>
      <c r="H97" s="245"/>
      <c r="I97" s="245"/>
      <c r="J97" s="246"/>
      <c r="L97" s="238"/>
    </row>
    <row r="98" spans="1:12" s="233" customFormat="1" x14ac:dyDescent="0.25">
      <c r="A98" s="241">
        <v>42711</v>
      </c>
      <c r="B98" s="242">
        <v>160105690</v>
      </c>
      <c r="C98" s="130">
        <v>3</v>
      </c>
      <c r="D98" s="246">
        <v>320775</v>
      </c>
      <c r="E98" s="244"/>
      <c r="F98" s="242"/>
      <c r="G98" s="246"/>
      <c r="H98" s="245"/>
      <c r="I98" s="245"/>
      <c r="J98" s="246"/>
      <c r="L98" s="238"/>
    </row>
    <row r="99" spans="1:12" s="233" customFormat="1" x14ac:dyDescent="0.25">
      <c r="A99" s="241">
        <v>42718</v>
      </c>
      <c r="B99" s="242">
        <v>160106381</v>
      </c>
      <c r="C99" s="130">
        <v>7</v>
      </c>
      <c r="D99" s="246">
        <v>721350</v>
      </c>
      <c r="E99" s="244"/>
      <c r="F99" s="242"/>
      <c r="G99" s="246"/>
      <c r="H99" s="245"/>
      <c r="I99" s="245">
        <v>1000000</v>
      </c>
      <c r="J99" s="246" t="s">
        <v>17</v>
      </c>
      <c r="L99" s="238"/>
    </row>
    <row r="100" spans="1:12" s="233" customFormat="1" x14ac:dyDescent="0.25">
      <c r="A100" s="241">
        <v>42739</v>
      </c>
      <c r="B100" s="242">
        <v>170108157</v>
      </c>
      <c r="C100" s="130">
        <v>2</v>
      </c>
      <c r="D100" s="246">
        <v>214288</v>
      </c>
      <c r="E100" s="244"/>
      <c r="F100" s="242"/>
      <c r="G100" s="246"/>
      <c r="H100" s="245">
        <v>12000</v>
      </c>
      <c r="I100" s="245">
        <v>1500000</v>
      </c>
      <c r="J100" s="246" t="s">
        <v>17</v>
      </c>
      <c r="L100" s="238"/>
    </row>
    <row r="101" spans="1:12" s="233" customFormat="1" x14ac:dyDescent="0.25">
      <c r="A101" s="241">
        <v>42745</v>
      </c>
      <c r="B101" s="242">
        <v>170108613</v>
      </c>
      <c r="C101" s="130">
        <v>5</v>
      </c>
      <c r="D101" s="246">
        <v>527800</v>
      </c>
      <c r="E101" s="244"/>
      <c r="F101" s="242"/>
      <c r="G101" s="246"/>
      <c r="H101" s="245"/>
      <c r="I101" s="245">
        <v>1000000</v>
      </c>
      <c r="J101" s="246" t="s">
        <v>17</v>
      </c>
      <c r="L101" s="238"/>
    </row>
    <row r="102" spans="1:12" s="233" customFormat="1" x14ac:dyDescent="0.25">
      <c r="A102" s="241">
        <v>42759</v>
      </c>
      <c r="B102" s="242">
        <v>170109791</v>
      </c>
      <c r="C102" s="130">
        <v>1</v>
      </c>
      <c r="D102" s="246">
        <v>102113</v>
      </c>
      <c r="E102" s="244"/>
      <c r="F102" s="242"/>
      <c r="G102" s="246"/>
      <c r="H102" s="245"/>
      <c r="I102" s="245">
        <v>500000</v>
      </c>
      <c r="J102" s="246" t="s">
        <v>17</v>
      </c>
      <c r="L102" s="238"/>
    </row>
    <row r="103" spans="1:12" s="233" customFormat="1" x14ac:dyDescent="0.25">
      <c r="A103" s="241">
        <v>42762</v>
      </c>
      <c r="B103" s="242">
        <v>170110123</v>
      </c>
      <c r="C103" s="130">
        <v>3</v>
      </c>
      <c r="D103" s="246">
        <v>408013</v>
      </c>
      <c r="E103" s="244"/>
      <c r="F103" s="242"/>
      <c r="G103" s="246"/>
      <c r="H103" s="245">
        <v>80000</v>
      </c>
      <c r="I103" s="245">
        <v>1000000</v>
      </c>
      <c r="J103" s="246" t="s">
        <v>17</v>
      </c>
      <c r="L103" s="238"/>
    </row>
    <row r="104" spans="1:12" s="233" customFormat="1" x14ac:dyDescent="0.25">
      <c r="A104" s="241">
        <v>42766</v>
      </c>
      <c r="B104" s="242">
        <v>170110540</v>
      </c>
      <c r="C104" s="130">
        <v>4</v>
      </c>
      <c r="D104" s="246">
        <v>457975</v>
      </c>
      <c r="E104" s="244"/>
      <c r="F104" s="242"/>
      <c r="G104" s="246"/>
      <c r="H104" s="245"/>
      <c r="I104" s="245">
        <v>1000000</v>
      </c>
      <c r="J104" s="246" t="s">
        <v>17</v>
      </c>
      <c r="L104" s="238"/>
    </row>
    <row r="105" spans="1:12" s="233" customFormat="1" x14ac:dyDescent="0.25">
      <c r="A105" s="241">
        <v>42766</v>
      </c>
      <c r="B105" s="242">
        <v>170110551</v>
      </c>
      <c r="C105" s="130">
        <v>2</v>
      </c>
      <c r="D105" s="246">
        <v>177013</v>
      </c>
      <c r="E105" s="244"/>
      <c r="F105" s="242"/>
      <c r="G105" s="246"/>
      <c r="H105" s="245"/>
      <c r="I105" s="245"/>
      <c r="J105" s="246"/>
      <c r="L105" s="238"/>
    </row>
    <row r="106" spans="1:12" s="233" customFormat="1" x14ac:dyDescent="0.25">
      <c r="A106" s="241">
        <v>42771</v>
      </c>
      <c r="B106" s="242">
        <v>170111256</v>
      </c>
      <c r="C106" s="130">
        <v>4</v>
      </c>
      <c r="D106" s="246">
        <v>336175</v>
      </c>
      <c r="E106" s="244"/>
      <c r="F106" s="242"/>
      <c r="G106" s="246"/>
      <c r="H106" s="245"/>
      <c r="I106" s="245"/>
      <c r="J106" s="246"/>
      <c r="L106" s="238"/>
    </row>
    <row r="107" spans="1:12" s="233" customFormat="1" x14ac:dyDescent="0.25">
      <c r="A107" s="241">
        <v>42773</v>
      </c>
      <c r="B107" s="242">
        <v>170111423</v>
      </c>
      <c r="C107" s="130">
        <v>8</v>
      </c>
      <c r="D107" s="246">
        <v>778488</v>
      </c>
      <c r="E107" s="244"/>
      <c r="F107" s="242"/>
      <c r="G107" s="246"/>
      <c r="H107" s="245">
        <v>75000</v>
      </c>
      <c r="I107" s="245">
        <v>1000000</v>
      </c>
      <c r="J107" s="246" t="s">
        <v>17</v>
      </c>
      <c r="L107" s="238"/>
    </row>
    <row r="108" spans="1:12" s="233" customFormat="1" x14ac:dyDescent="0.25">
      <c r="A108" s="241">
        <v>42775</v>
      </c>
      <c r="B108" s="242">
        <v>170111806</v>
      </c>
      <c r="C108" s="130">
        <v>7</v>
      </c>
      <c r="D108" s="246">
        <v>719688</v>
      </c>
      <c r="E108" s="244"/>
      <c r="F108" s="242"/>
      <c r="G108" s="246"/>
      <c r="H108" s="245"/>
      <c r="I108" s="245">
        <v>600000</v>
      </c>
      <c r="J108" s="246" t="s">
        <v>17</v>
      </c>
      <c r="L108" s="238"/>
    </row>
    <row r="109" spans="1:12" s="233" customFormat="1" x14ac:dyDescent="0.25">
      <c r="A109" s="241">
        <v>42776</v>
      </c>
      <c r="B109" s="242">
        <v>170111908</v>
      </c>
      <c r="C109" s="130">
        <v>4</v>
      </c>
      <c r="D109" s="246">
        <v>384738</v>
      </c>
      <c r="E109" s="244"/>
      <c r="F109" s="242"/>
      <c r="G109" s="246"/>
      <c r="H109" s="245"/>
      <c r="I109" s="245">
        <v>719688</v>
      </c>
      <c r="J109" s="246" t="s">
        <v>17</v>
      </c>
      <c r="L109" s="238"/>
    </row>
    <row r="110" spans="1:12" s="233" customFormat="1" x14ac:dyDescent="0.25">
      <c r="A110" s="98">
        <v>42780</v>
      </c>
      <c r="B110" s="99"/>
      <c r="C110" s="282"/>
      <c r="D110" s="34"/>
      <c r="E110" s="101">
        <v>170029738</v>
      </c>
      <c r="F110" s="99">
        <v>1</v>
      </c>
      <c r="G110" s="34">
        <v>82513</v>
      </c>
      <c r="H110" s="102"/>
      <c r="I110" s="102">
        <v>444319</v>
      </c>
      <c r="J110" s="34" t="s">
        <v>17</v>
      </c>
      <c r="L110" s="238"/>
    </row>
    <row r="111" spans="1:12" s="233" customFormat="1" x14ac:dyDescent="0.25">
      <c r="A111" s="98"/>
      <c r="B111" s="99"/>
      <c r="C111" s="282"/>
      <c r="D111" s="34"/>
      <c r="E111" s="101"/>
      <c r="F111" s="99"/>
      <c r="G111" s="34"/>
      <c r="H111" s="102"/>
      <c r="I111" s="102"/>
      <c r="J111" s="34"/>
      <c r="L111" s="238"/>
    </row>
    <row r="112" spans="1:12" s="233" customFormat="1" x14ac:dyDescent="0.25">
      <c r="A112" s="98"/>
      <c r="B112" s="99"/>
      <c r="C112" s="282"/>
      <c r="D112" s="34"/>
      <c r="E112" s="101"/>
      <c r="F112" s="99"/>
      <c r="G112" s="34"/>
      <c r="H112" s="102"/>
      <c r="I112" s="102"/>
      <c r="J112" s="34"/>
      <c r="L112" s="238"/>
    </row>
    <row r="113" spans="1:12" x14ac:dyDescent="0.25">
      <c r="A113" s="4"/>
      <c r="B113" s="3"/>
      <c r="C113" s="60"/>
      <c r="D113" s="6"/>
      <c r="E113" s="101"/>
      <c r="F113" s="99"/>
      <c r="G113" s="34"/>
      <c r="H113" s="102"/>
      <c r="I113" s="102"/>
      <c r="J113" s="34"/>
      <c r="L113" s="18"/>
    </row>
    <row r="114" spans="1:12" x14ac:dyDescent="0.25">
      <c r="A114" s="4"/>
      <c r="B114" s="8" t="s">
        <v>11</v>
      </c>
      <c r="C114" s="41">
        <f>SUM(C8:C113)</f>
        <v>361</v>
      </c>
      <c r="D114" s="9"/>
      <c r="E114" s="8" t="s">
        <v>11</v>
      </c>
      <c r="F114" s="8">
        <f>SUM(F8:F75)</f>
        <v>28</v>
      </c>
      <c r="G114" s="5"/>
      <c r="H114" s="40"/>
      <c r="I114" s="40"/>
      <c r="J114" s="5"/>
    </row>
    <row r="115" spans="1:12" x14ac:dyDescent="0.25">
      <c r="A115" s="4"/>
      <c r="B115" s="8"/>
      <c r="C115" s="41"/>
      <c r="D115" s="9"/>
      <c r="E115" s="8"/>
      <c r="F115" s="8"/>
      <c r="G115" s="32"/>
      <c r="H115" s="52"/>
      <c r="I115" s="40"/>
      <c r="J115" s="5"/>
    </row>
    <row r="116" spans="1:12" x14ac:dyDescent="0.25">
      <c r="A116" s="10"/>
      <c r="B116" s="11"/>
      <c r="C116" s="60"/>
      <c r="D116" s="6"/>
      <c r="E116" s="8"/>
      <c r="F116" s="3"/>
      <c r="G116" s="411" t="s">
        <v>12</v>
      </c>
      <c r="H116" s="411"/>
      <c r="I116" s="39"/>
      <c r="J116" s="13">
        <f>SUM(D8:D113)</f>
        <v>34978065</v>
      </c>
    </row>
    <row r="117" spans="1:12" x14ac:dyDescent="0.25">
      <c r="A117" s="4"/>
      <c r="B117" s="3"/>
      <c r="C117" s="60"/>
      <c r="D117" s="6"/>
      <c r="E117" s="7"/>
      <c r="F117" s="3"/>
      <c r="G117" s="411" t="s">
        <v>13</v>
      </c>
      <c r="H117" s="411"/>
      <c r="I117" s="39"/>
      <c r="J117" s="13">
        <f>SUM(G8:G113)</f>
        <v>2958817</v>
      </c>
    </row>
    <row r="118" spans="1:12" x14ac:dyDescent="0.25">
      <c r="A118" s="14"/>
      <c r="B118" s="7"/>
      <c r="C118" s="60"/>
      <c r="D118" s="6"/>
      <c r="E118" s="7"/>
      <c r="F118" s="3"/>
      <c r="G118" s="411" t="s">
        <v>14</v>
      </c>
      <c r="H118" s="411"/>
      <c r="I118" s="41"/>
      <c r="J118" s="15">
        <f>J116-J117</f>
        <v>32019248</v>
      </c>
    </row>
    <row r="119" spans="1:12" x14ac:dyDescent="0.25">
      <c r="A119" s="4"/>
      <c r="B119" s="16"/>
      <c r="C119" s="60"/>
      <c r="D119" s="17"/>
      <c r="E119" s="7"/>
      <c r="F119" s="3"/>
      <c r="G119" s="411" t="s">
        <v>15</v>
      </c>
      <c r="H119" s="411"/>
      <c r="I119" s="39"/>
      <c r="J119" s="13">
        <f>SUM(H8:H114)</f>
        <v>1080100</v>
      </c>
    </row>
    <row r="120" spans="1:12" x14ac:dyDescent="0.25">
      <c r="A120" s="4"/>
      <c r="B120" s="16"/>
      <c r="C120" s="60"/>
      <c r="D120" s="17"/>
      <c r="E120" s="7"/>
      <c r="F120" s="3"/>
      <c r="G120" s="411" t="s">
        <v>16</v>
      </c>
      <c r="H120" s="411"/>
      <c r="I120" s="39"/>
      <c r="J120" s="13">
        <f>J118+J119</f>
        <v>33099348</v>
      </c>
    </row>
    <row r="121" spans="1:12" x14ac:dyDescent="0.25">
      <c r="A121" s="4"/>
      <c r="B121" s="16"/>
      <c r="C121" s="60"/>
      <c r="D121" s="17"/>
      <c r="E121" s="7"/>
      <c r="F121" s="3"/>
      <c r="G121" s="411" t="s">
        <v>5</v>
      </c>
      <c r="H121" s="411"/>
      <c r="I121" s="39"/>
      <c r="J121" s="13">
        <f>SUM(I8:I114)</f>
        <v>33181861</v>
      </c>
    </row>
    <row r="122" spans="1:12" x14ac:dyDescent="0.25">
      <c r="A122" s="4"/>
      <c r="B122" s="16"/>
      <c r="C122" s="60"/>
      <c r="D122" s="17"/>
      <c r="E122" s="7"/>
      <c r="F122" s="3"/>
      <c r="G122" s="411" t="s">
        <v>32</v>
      </c>
      <c r="H122" s="411"/>
      <c r="I122" s="40" t="str">
        <f>IF(J122&gt;0,"SALDO",IF(J122&lt;0,"PIUTANG",IF(J122=0,"LUNAS")))</f>
        <v>SALDO</v>
      </c>
      <c r="J122" s="13">
        <f>J121-J120</f>
        <v>82513</v>
      </c>
    </row>
  </sheetData>
  <mergeCells count="15">
    <mergeCell ref="G122:H122"/>
    <mergeCell ref="G116:H116"/>
    <mergeCell ref="G117:H117"/>
    <mergeCell ref="G118:H118"/>
    <mergeCell ref="G119:H119"/>
    <mergeCell ref="G120:H120"/>
    <mergeCell ref="G121:H121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7"/>
  <dimension ref="A1:Q38"/>
  <sheetViews>
    <sheetView workbookViewId="0">
      <pane ySplit="7" topLeftCell="A8" activePane="bottomLeft" state="frozen"/>
      <selection pane="bottomLeft" activeCell="G15" sqref="G15"/>
    </sheetView>
  </sheetViews>
  <sheetFormatPr defaultRowHeight="15" x14ac:dyDescent="0.25"/>
  <cols>
    <col min="1" max="1" width="8.140625" style="233" customWidth="1"/>
    <col min="2" max="2" width="11.85546875" style="233" bestFit="1" customWidth="1"/>
    <col min="3" max="3" width="6" style="222" customWidth="1"/>
    <col min="4" max="4" width="11.85546875" style="233" customWidth="1"/>
    <col min="5" max="5" width="10.28515625" style="233" customWidth="1"/>
    <col min="6" max="6" width="4.5703125" style="222" bestFit="1" customWidth="1"/>
    <col min="7" max="7" width="11.140625" style="233" customWidth="1"/>
    <col min="8" max="8" width="11.7109375" style="233" customWidth="1"/>
    <col min="9" max="9" width="13.42578125" style="233" customWidth="1"/>
    <col min="10" max="10" width="19" style="233" customWidth="1"/>
    <col min="11" max="16384" width="9.140625" style="233"/>
  </cols>
  <sheetData>
    <row r="1" spans="1:17" x14ac:dyDescent="0.25">
      <c r="A1" s="218" t="s">
        <v>0</v>
      </c>
      <c r="C1" s="221" t="s">
        <v>147</v>
      </c>
      <c r="D1" s="218"/>
      <c r="E1" s="218"/>
      <c r="F1" s="405" t="s">
        <v>22</v>
      </c>
      <c r="G1" s="405"/>
      <c r="H1" s="405"/>
      <c r="I1" s="218"/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1" t="s">
        <v>69</v>
      </c>
      <c r="D2" s="218"/>
      <c r="E2" s="218"/>
      <c r="F2" s="405" t="s">
        <v>21</v>
      </c>
      <c r="G2" s="405"/>
      <c r="H2" s="405"/>
      <c r="I2" s="21">
        <f>J38*-1</f>
        <v>204287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115</v>
      </c>
      <c r="C3" s="221" t="s">
        <v>92</v>
      </c>
      <c r="D3" s="218"/>
      <c r="E3" s="218"/>
      <c r="F3" s="265"/>
      <c r="G3" s="265"/>
      <c r="H3" s="265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406"/>
      <c r="B5" s="406"/>
      <c r="C5" s="406"/>
      <c r="D5" s="406"/>
      <c r="E5" s="406"/>
      <c r="F5" s="406"/>
      <c r="G5" s="406"/>
      <c r="H5" s="406"/>
      <c r="I5" s="406"/>
      <c r="J5" s="406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407" t="s">
        <v>2</v>
      </c>
      <c r="B6" s="408" t="s">
        <v>3</v>
      </c>
      <c r="C6" s="408"/>
      <c r="D6" s="408"/>
      <c r="E6" s="408"/>
      <c r="F6" s="408"/>
      <c r="G6" s="408"/>
      <c r="H6" s="408" t="s">
        <v>4</v>
      </c>
      <c r="I6" s="467" t="s">
        <v>5</v>
      </c>
      <c r="J6" s="410" t="s">
        <v>6</v>
      </c>
      <c r="L6" s="219"/>
      <c r="M6" s="219"/>
      <c r="N6" s="219"/>
      <c r="O6" s="219"/>
      <c r="P6" s="219"/>
      <c r="Q6" s="219"/>
    </row>
    <row r="7" spans="1:17" x14ac:dyDescent="0.25">
      <c r="A7" s="407"/>
      <c r="B7" s="258" t="s">
        <v>7</v>
      </c>
      <c r="C7" s="260" t="s">
        <v>8</v>
      </c>
      <c r="D7" s="259" t="s">
        <v>9</v>
      </c>
      <c r="E7" s="258" t="s">
        <v>10</v>
      </c>
      <c r="F7" s="260" t="s">
        <v>8</v>
      </c>
      <c r="G7" s="259" t="s">
        <v>9</v>
      </c>
      <c r="H7" s="408"/>
      <c r="I7" s="467"/>
      <c r="J7" s="410"/>
    </row>
    <row r="8" spans="1:17" x14ac:dyDescent="0.25">
      <c r="A8" s="98">
        <v>42778</v>
      </c>
      <c r="B8" s="261">
        <v>170112175</v>
      </c>
      <c r="C8" s="262">
        <v>49</v>
      </c>
      <c r="D8" s="263">
        <v>5459700</v>
      </c>
      <c r="E8" s="99"/>
      <c r="F8" s="100"/>
      <c r="G8" s="147"/>
      <c r="H8" s="102"/>
      <c r="I8" s="102"/>
      <c r="J8" s="34"/>
    </row>
    <row r="9" spans="1:17" x14ac:dyDescent="0.25">
      <c r="A9" s="98">
        <v>42779</v>
      </c>
      <c r="B9" s="261"/>
      <c r="C9" s="262"/>
      <c r="D9" s="264"/>
      <c r="E9" s="101">
        <v>170029714</v>
      </c>
      <c r="F9" s="100">
        <v>1</v>
      </c>
      <c r="G9" s="34">
        <v>121450</v>
      </c>
      <c r="H9" s="102"/>
      <c r="I9" s="102">
        <v>3000000</v>
      </c>
      <c r="J9" s="34" t="s">
        <v>44</v>
      </c>
    </row>
    <row r="10" spans="1:17" x14ac:dyDescent="0.25">
      <c r="A10" s="98">
        <v>42788</v>
      </c>
      <c r="B10" s="261">
        <v>170113520</v>
      </c>
      <c r="C10" s="262">
        <v>46</v>
      </c>
      <c r="D10" s="264">
        <v>1870400</v>
      </c>
      <c r="E10" s="99">
        <v>170030093</v>
      </c>
      <c r="F10" s="100">
        <v>4</v>
      </c>
      <c r="G10" s="34">
        <v>523163</v>
      </c>
      <c r="H10" s="102"/>
      <c r="I10" s="102"/>
      <c r="J10" s="34"/>
    </row>
    <row r="11" spans="1:17" x14ac:dyDescent="0.25">
      <c r="A11" s="98"/>
      <c r="B11" s="261"/>
      <c r="C11" s="262"/>
      <c r="D11" s="264"/>
      <c r="E11" s="101">
        <v>170030099</v>
      </c>
      <c r="F11" s="100">
        <v>32</v>
      </c>
      <c r="G11" s="34"/>
      <c r="H11" s="102"/>
      <c r="I11" s="102">
        <v>3481200</v>
      </c>
      <c r="J11" s="34" t="s">
        <v>44</v>
      </c>
    </row>
    <row r="12" spans="1:17" x14ac:dyDescent="0.25">
      <c r="A12" s="98"/>
      <c r="B12" s="261"/>
      <c r="C12" s="262"/>
      <c r="D12" s="264"/>
      <c r="E12" s="101"/>
      <c r="F12" s="100"/>
      <c r="G12" s="34"/>
      <c r="H12" s="102"/>
      <c r="I12" s="102"/>
      <c r="J12" s="34"/>
    </row>
    <row r="13" spans="1:17" x14ac:dyDescent="0.25">
      <c r="A13" s="98"/>
      <c r="B13" s="99"/>
      <c r="C13" s="201"/>
      <c r="D13" s="34"/>
      <c r="E13" s="101"/>
      <c r="F13" s="100"/>
      <c r="G13" s="34"/>
      <c r="H13" s="102"/>
      <c r="I13" s="102"/>
      <c r="J13" s="34"/>
    </row>
    <row r="14" spans="1:17" x14ac:dyDescent="0.25">
      <c r="A14" s="98"/>
      <c r="B14" s="99"/>
      <c r="C14" s="201"/>
      <c r="D14" s="34"/>
      <c r="E14" s="101"/>
      <c r="F14" s="100"/>
      <c r="G14" s="34"/>
      <c r="H14" s="102"/>
      <c r="I14" s="102"/>
      <c r="J14" s="34"/>
    </row>
    <row r="15" spans="1:17" x14ac:dyDescent="0.25">
      <c r="A15" s="98"/>
      <c r="B15" s="99"/>
      <c r="C15" s="100"/>
      <c r="D15" s="34"/>
      <c r="E15" s="101"/>
      <c r="F15" s="100"/>
      <c r="G15" s="34"/>
      <c r="H15" s="102"/>
      <c r="I15" s="102"/>
      <c r="J15" s="34"/>
    </row>
    <row r="16" spans="1:17" x14ac:dyDescent="0.25">
      <c r="A16" s="98"/>
      <c r="B16" s="99"/>
      <c r="C16" s="100"/>
      <c r="D16" s="34"/>
      <c r="E16" s="101"/>
      <c r="F16" s="100"/>
      <c r="G16" s="34"/>
      <c r="H16" s="102"/>
      <c r="I16" s="102"/>
      <c r="J16" s="34"/>
    </row>
    <row r="17" spans="1:17" x14ac:dyDescent="0.25">
      <c r="A17" s="98"/>
      <c r="B17" s="99"/>
      <c r="C17" s="100"/>
      <c r="D17" s="34"/>
      <c r="E17" s="101"/>
      <c r="F17" s="100"/>
      <c r="G17" s="34"/>
      <c r="H17" s="102"/>
      <c r="I17" s="102"/>
      <c r="J17" s="34"/>
    </row>
    <row r="18" spans="1:17" x14ac:dyDescent="0.25">
      <c r="A18" s="98"/>
      <c r="B18" s="99"/>
      <c r="C18" s="100"/>
      <c r="D18" s="34"/>
      <c r="E18" s="101"/>
      <c r="F18" s="100"/>
      <c r="G18" s="34"/>
      <c r="H18" s="102"/>
      <c r="I18" s="102"/>
      <c r="J18" s="34"/>
    </row>
    <row r="19" spans="1:17" x14ac:dyDescent="0.25">
      <c r="A19" s="98"/>
      <c r="B19" s="99"/>
      <c r="C19" s="100"/>
      <c r="D19" s="34"/>
      <c r="E19" s="101"/>
      <c r="F19" s="100"/>
      <c r="G19" s="34"/>
      <c r="H19" s="102"/>
      <c r="I19" s="102"/>
      <c r="J19" s="34"/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5"/>
      <c r="B27" s="234"/>
      <c r="C27" s="240"/>
      <c r="D27" s="236"/>
      <c r="E27" s="237"/>
      <c r="F27" s="240"/>
      <c r="G27" s="236"/>
      <c r="H27" s="239"/>
      <c r="I27" s="239"/>
      <c r="J27" s="236"/>
    </row>
    <row r="28" spans="1:17" x14ac:dyDescent="0.25">
      <c r="A28" s="235"/>
      <c r="B28" s="234"/>
      <c r="C28" s="240"/>
      <c r="D28" s="236"/>
      <c r="E28" s="237"/>
      <c r="F28" s="240"/>
      <c r="G28" s="236"/>
      <c r="H28" s="239"/>
      <c r="I28" s="239"/>
      <c r="J28" s="236"/>
    </row>
    <row r="29" spans="1:17" x14ac:dyDescent="0.25">
      <c r="A29" s="235"/>
      <c r="B29" s="234"/>
      <c r="C29" s="240"/>
      <c r="D29" s="236"/>
      <c r="E29" s="237"/>
      <c r="F29" s="240"/>
      <c r="G29" s="236"/>
      <c r="H29" s="239"/>
      <c r="I29" s="239"/>
      <c r="J29" s="236"/>
    </row>
    <row r="30" spans="1:17" s="218" customFormat="1" x14ac:dyDescent="0.25">
      <c r="A30" s="226"/>
      <c r="B30" s="223" t="s">
        <v>11</v>
      </c>
      <c r="C30" s="232">
        <f>SUM(C8:C29)</f>
        <v>95</v>
      </c>
      <c r="D30" s="224">
        <f>SUM(D8:D29)</f>
        <v>7330100</v>
      </c>
      <c r="E30" s="223" t="s">
        <v>11</v>
      </c>
      <c r="F30" s="232">
        <f>SUM(F8:F29)</f>
        <v>37</v>
      </c>
      <c r="G30" s="224">
        <f>SUM(G8:G29)</f>
        <v>644613</v>
      </c>
      <c r="H30" s="232">
        <f>SUM(H8:H29)</f>
        <v>0</v>
      </c>
      <c r="I30" s="232">
        <f>SUM(I8:I29)</f>
        <v>6481200</v>
      </c>
      <c r="J30" s="224"/>
    </row>
    <row r="31" spans="1:17" s="218" customFormat="1" x14ac:dyDescent="0.25">
      <c r="A31" s="226"/>
      <c r="B31" s="223"/>
      <c r="C31" s="232"/>
      <c r="D31" s="224"/>
      <c r="E31" s="223"/>
      <c r="F31" s="232"/>
      <c r="G31" s="224"/>
      <c r="H31" s="232"/>
      <c r="I31" s="232"/>
      <c r="J31" s="224"/>
    </row>
    <row r="32" spans="1:17" x14ac:dyDescent="0.25">
      <c r="A32" s="225"/>
      <c r="B32" s="226"/>
      <c r="C32" s="240"/>
      <c r="D32" s="236"/>
      <c r="E32" s="223"/>
      <c r="F32" s="240"/>
      <c r="G32" s="411" t="s">
        <v>12</v>
      </c>
      <c r="H32" s="411"/>
      <c r="I32" s="236"/>
      <c r="J32" s="227">
        <f>SUM(D8:D29)</f>
        <v>7330100</v>
      </c>
      <c r="P32" s="218"/>
      <c r="Q32" s="218"/>
    </row>
    <row r="33" spans="1:10" x14ac:dyDescent="0.25">
      <c r="A33" s="235"/>
      <c r="B33" s="234"/>
      <c r="C33" s="240"/>
      <c r="D33" s="236"/>
      <c r="E33" s="237"/>
      <c r="F33" s="240"/>
      <c r="G33" s="411" t="s">
        <v>13</v>
      </c>
      <c r="H33" s="411"/>
      <c r="I33" s="237"/>
      <c r="J33" s="227">
        <f>SUM(G8:G29)</f>
        <v>644613</v>
      </c>
    </row>
    <row r="34" spans="1:10" x14ac:dyDescent="0.25">
      <c r="A34" s="228"/>
      <c r="B34" s="237"/>
      <c r="C34" s="240"/>
      <c r="D34" s="236"/>
      <c r="E34" s="237"/>
      <c r="F34" s="240"/>
      <c r="G34" s="411" t="s">
        <v>14</v>
      </c>
      <c r="H34" s="411"/>
      <c r="I34" s="229"/>
      <c r="J34" s="229">
        <f>J32-J33</f>
        <v>6685487</v>
      </c>
    </row>
    <row r="35" spans="1:10" x14ac:dyDescent="0.25">
      <c r="A35" s="235"/>
      <c r="B35" s="230"/>
      <c r="C35" s="240"/>
      <c r="D35" s="231"/>
      <c r="E35" s="237"/>
      <c r="F35" s="240"/>
      <c r="G35" s="411" t="s">
        <v>15</v>
      </c>
      <c r="H35" s="411"/>
      <c r="I35" s="237"/>
      <c r="J35" s="227">
        <f>SUM(H8:H29)</f>
        <v>0</v>
      </c>
    </row>
    <row r="36" spans="1:10" x14ac:dyDescent="0.25">
      <c r="A36" s="235"/>
      <c r="B36" s="230"/>
      <c r="C36" s="240"/>
      <c r="D36" s="231"/>
      <c r="E36" s="237"/>
      <c r="F36" s="240"/>
      <c r="G36" s="411" t="s">
        <v>16</v>
      </c>
      <c r="H36" s="411"/>
      <c r="I36" s="237"/>
      <c r="J36" s="227">
        <f>J34+J35</f>
        <v>6685487</v>
      </c>
    </row>
    <row r="37" spans="1:10" x14ac:dyDescent="0.25">
      <c r="A37" s="235"/>
      <c r="B37" s="230"/>
      <c r="C37" s="240"/>
      <c r="D37" s="231"/>
      <c r="E37" s="237"/>
      <c r="F37" s="240"/>
      <c r="G37" s="411" t="s">
        <v>5</v>
      </c>
      <c r="H37" s="411"/>
      <c r="I37" s="237"/>
      <c r="J37" s="227">
        <f>SUM(I8:I29)</f>
        <v>6481200</v>
      </c>
    </row>
    <row r="38" spans="1:10" x14ac:dyDescent="0.25">
      <c r="A38" s="235"/>
      <c r="B38" s="230"/>
      <c r="C38" s="240"/>
      <c r="D38" s="231"/>
      <c r="E38" s="237"/>
      <c r="F38" s="240"/>
      <c r="G38" s="411" t="s">
        <v>32</v>
      </c>
      <c r="H38" s="411"/>
      <c r="I38" s="234" t="str">
        <f>IF(J38&gt;0,"SALDO",IF(J38&lt;0,"PIUTANG",IF(J38=0,"LUNAS")))</f>
        <v>PIUTANG</v>
      </c>
      <c r="J38" s="227">
        <f>J37-J36</f>
        <v>-204287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8:H38"/>
    <mergeCell ref="G32:H32"/>
    <mergeCell ref="G33:H33"/>
    <mergeCell ref="G34:H34"/>
    <mergeCell ref="G35:H35"/>
    <mergeCell ref="G36:H36"/>
    <mergeCell ref="G37:H3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J73"/>
  <sheetViews>
    <sheetView workbookViewId="0">
      <pane ySplit="6" topLeftCell="A7" activePane="bottomLeft" state="frozen"/>
      <selection pane="bottomLeft" activeCell="O19" sqref="O19"/>
    </sheetView>
  </sheetViews>
  <sheetFormatPr defaultRowHeight="15" x14ac:dyDescent="0.25"/>
  <cols>
    <col min="1" max="1" width="9.85546875" bestFit="1" customWidth="1"/>
    <col min="2" max="2" width="10.28515625" style="112" customWidth="1"/>
    <col min="3" max="3" width="5.28515625" style="37" customWidth="1"/>
    <col min="4" max="4" width="11.5703125" bestFit="1" customWidth="1"/>
    <col min="5" max="5" width="10.42578125" style="112" customWidth="1"/>
    <col min="6" max="6" width="5.42578125" style="37" bestFit="1" customWidth="1"/>
    <col min="7" max="7" width="11.42578125" customWidth="1"/>
    <col min="8" max="8" width="9.28515625" customWidth="1"/>
    <col min="9" max="9" width="12" customWidth="1"/>
    <col min="10" max="10" width="14.5703125" style="70" customWidth="1"/>
  </cols>
  <sheetData>
    <row r="1" spans="1:10" x14ac:dyDescent="0.25">
      <c r="A1" s="109" t="s">
        <v>0</v>
      </c>
      <c r="B1" s="22"/>
      <c r="C1" s="78" t="s">
        <v>61</v>
      </c>
      <c r="D1" s="20"/>
      <c r="E1" s="22"/>
      <c r="F1" s="405" t="s">
        <v>22</v>
      </c>
      <c r="G1" s="405"/>
      <c r="H1" s="405"/>
      <c r="I1" s="20"/>
    </row>
    <row r="2" spans="1:10" x14ac:dyDescent="0.25">
      <c r="A2" s="109" t="s">
        <v>1</v>
      </c>
      <c r="B2" s="22"/>
      <c r="C2" s="78" t="s">
        <v>19</v>
      </c>
      <c r="D2" s="20"/>
      <c r="E2" s="22"/>
      <c r="F2" s="405" t="s">
        <v>21</v>
      </c>
      <c r="G2" s="405"/>
      <c r="H2" s="405"/>
      <c r="I2" s="21">
        <f>J72*-1</f>
        <v>0</v>
      </c>
    </row>
    <row r="4" spans="1:10" ht="19.5" x14ac:dyDescent="0.25">
      <c r="A4" s="406"/>
      <c r="B4" s="406"/>
      <c r="C4" s="406"/>
      <c r="D4" s="406"/>
      <c r="E4" s="406"/>
      <c r="F4" s="406"/>
      <c r="G4" s="406"/>
      <c r="H4" s="406"/>
      <c r="I4" s="406"/>
      <c r="J4" s="406"/>
    </row>
    <row r="5" spans="1:10" x14ac:dyDescent="0.25">
      <c r="A5" s="407" t="s">
        <v>2</v>
      </c>
      <c r="B5" s="408" t="s">
        <v>3</v>
      </c>
      <c r="C5" s="408"/>
      <c r="D5" s="408"/>
      <c r="E5" s="408"/>
      <c r="F5" s="408"/>
      <c r="G5" s="408"/>
      <c r="H5" s="475" t="s">
        <v>4</v>
      </c>
      <c r="I5" s="472" t="s">
        <v>5</v>
      </c>
      <c r="J5" s="473" t="s">
        <v>6</v>
      </c>
    </row>
    <row r="6" spans="1:10" x14ac:dyDescent="0.25">
      <c r="A6" s="407"/>
      <c r="B6" s="30" t="s">
        <v>7</v>
      </c>
      <c r="C6" s="79" t="s">
        <v>8</v>
      </c>
      <c r="D6" s="31" t="s">
        <v>9</v>
      </c>
      <c r="E6" s="30" t="s">
        <v>10</v>
      </c>
      <c r="F6" s="79" t="s">
        <v>8</v>
      </c>
      <c r="G6" s="31" t="s">
        <v>9</v>
      </c>
      <c r="H6" s="476"/>
      <c r="I6" s="472"/>
      <c r="J6" s="473"/>
    </row>
    <row r="7" spans="1:10" x14ac:dyDescent="0.25">
      <c r="A7" s="114">
        <v>42507</v>
      </c>
      <c r="B7" s="115">
        <v>160083491</v>
      </c>
      <c r="C7" s="116">
        <v>18</v>
      </c>
      <c r="D7" s="117">
        <v>2109888</v>
      </c>
      <c r="E7" s="115"/>
      <c r="F7" s="116"/>
      <c r="G7" s="117"/>
      <c r="H7" s="118"/>
      <c r="I7" s="117"/>
      <c r="J7" s="119"/>
    </row>
    <row r="8" spans="1:10" x14ac:dyDescent="0.25">
      <c r="A8" s="114">
        <v>42511</v>
      </c>
      <c r="B8" s="115"/>
      <c r="C8" s="116"/>
      <c r="D8" s="117"/>
      <c r="E8" s="115">
        <v>160022798</v>
      </c>
      <c r="F8" s="116">
        <v>18</v>
      </c>
      <c r="G8" s="117">
        <v>2109888</v>
      </c>
      <c r="H8" s="118"/>
      <c r="I8" s="117"/>
      <c r="J8" s="119"/>
    </row>
    <row r="9" spans="1:10" x14ac:dyDescent="0.25">
      <c r="A9" s="114">
        <v>42515</v>
      </c>
      <c r="B9" s="115">
        <v>160084411</v>
      </c>
      <c r="C9" s="116">
        <v>20</v>
      </c>
      <c r="D9" s="117">
        <v>1793313</v>
      </c>
      <c r="E9" s="115"/>
      <c r="F9" s="116"/>
      <c r="G9" s="117"/>
      <c r="H9" s="118"/>
      <c r="I9" s="117"/>
      <c r="J9" s="119"/>
    </row>
    <row r="10" spans="1:10" x14ac:dyDescent="0.25">
      <c r="A10" s="114">
        <v>42516</v>
      </c>
      <c r="B10" s="115">
        <v>160084548</v>
      </c>
      <c r="C10" s="116">
        <v>18</v>
      </c>
      <c r="D10" s="117">
        <v>1708613</v>
      </c>
      <c r="E10" s="115">
        <v>160088978</v>
      </c>
      <c r="F10" s="116">
        <v>20</v>
      </c>
      <c r="G10" s="117">
        <v>1793313</v>
      </c>
      <c r="H10" s="118"/>
      <c r="I10" s="117"/>
      <c r="J10" s="119"/>
    </row>
    <row r="11" spans="1:10" x14ac:dyDescent="0.25">
      <c r="A11" s="114">
        <v>42517</v>
      </c>
      <c r="B11" s="115">
        <v>160084716</v>
      </c>
      <c r="C11" s="116">
        <v>19</v>
      </c>
      <c r="D11" s="117">
        <v>1609825</v>
      </c>
      <c r="E11" s="115">
        <v>160023034</v>
      </c>
      <c r="F11" s="116">
        <v>18</v>
      </c>
      <c r="G11" s="117">
        <v>1708613</v>
      </c>
      <c r="H11" s="118"/>
      <c r="I11" s="117"/>
      <c r="J11" s="119"/>
    </row>
    <row r="12" spans="1:10" x14ac:dyDescent="0.25">
      <c r="A12" s="114">
        <v>42520</v>
      </c>
      <c r="B12" s="115">
        <v>160085104</v>
      </c>
      <c r="C12" s="116">
        <v>20</v>
      </c>
      <c r="D12" s="117">
        <v>1691813</v>
      </c>
      <c r="E12" s="115">
        <v>160023154</v>
      </c>
      <c r="F12" s="116">
        <v>19</v>
      </c>
      <c r="G12" s="117">
        <v>1609825</v>
      </c>
      <c r="H12" s="118"/>
      <c r="I12" s="117"/>
      <c r="J12" s="119"/>
    </row>
    <row r="13" spans="1:10" x14ac:dyDescent="0.25">
      <c r="A13" s="114"/>
      <c r="B13" s="115"/>
      <c r="C13" s="116"/>
      <c r="D13" s="117"/>
      <c r="E13" s="115">
        <v>160023501</v>
      </c>
      <c r="F13" s="116">
        <v>20</v>
      </c>
      <c r="G13" s="117">
        <v>1691813</v>
      </c>
      <c r="H13" s="118"/>
      <c r="I13" s="117"/>
      <c r="J13" s="119"/>
    </row>
    <row r="14" spans="1:10" x14ac:dyDescent="0.25">
      <c r="A14" s="114">
        <v>42571</v>
      </c>
      <c r="B14" s="115">
        <v>160091546</v>
      </c>
      <c r="C14" s="116">
        <v>30</v>
      </c>
      <c r="D14" s="117">
        <v>3556788</v>
      </c>
      <c r="E14" s="115"/>
      <c r="F14" s="116"/>
      <c r="G14" s="117"/>
      <c r="H14" s="118"/>
      <c r="I14" s="117"/>
      <c r="J14" s="119"/>
    </row>
    <row r="15" spans="1:10" x14ac:dyDescent="0.25">
      <c r="A15" s="114">
        <v>42574</v>
      </c>
      <c r="B15" s="115">
        <v>160091797</v>
      </c>
      <c r="C15" s="116">
        <v>20</v>
      </c>
      <c r="D15" s="117">
        <v>2248663</v>
      </c>
      <c r="E15" s="115"/>
      <c r="F15" s="116"/>
      <c r="G15" s="117"/>
      <c r="H15" s="118"/>
      <c r="I15" s="117"/>
      <c r="J15" s="119"/>
    </row>
    <row r="16" spans="1:10" x14ac:dyDescent="0.25">
      <c r="A16" s="114">
        <v>42576</v>
      </c>
      <c r="B16" s="115"/>
      <c r="C16" s="116"/>
      <c r="D16" s="117"/>
      <c r="E16" s="115">
        <v>160025059</v>
      </c>
      <c r="F16" s="116">
        <v>30</v>
      </c>
      <c r="G16" s="117">
        <v>3556788</v>
      </c>
      <c r="H16" s="118"/>
      <c r="I16" s="117"/>
      <c r="J16" s="119"/>
    </row>
    <row r="17" spans="1:10" x14ac:dyDescent="0.25">
      <c r="A17" s="114">
        <v>42579</v>
      </c>
      <c r="B17" s="115"/>
      <c r="C17" s="116"/>
      <c r="D17" s="117"/>
      <c r="E17" s="115">
        <v>160025117</v>
      </c>
      <c r="F17" s="116">
        <v>20</v>
      </c>
      <c r="G17" s="117">
        <v>2248663</v>
      </c>
      <c r="H17" s="118"/>
      <c r="I17" s="117"/>
      <c r="J17" s="119"/>
    </row>
    <row r="18" spans="1:10" x14ac:dyDescent="0.25">
      <c r="A18" s="114"/>
      <c r="B18" s="115"/>
      <c r="C18" s="116"/>
      <c r="D18" s="117"/>
      <c r="E18" s="115"/>
      <c r="F18" s="116"/>
      <c r="G18" s="117"/>
      <c r="H18" s="118"/>
      <c r="I18" s="117"/>
      <c r="J18" s="119"/>
    </row>
    <row r="19" spans="1:10" x14ac:dyDescent="0.25">
      <c r="A19" s="114"/>
      <c r="B19" s="115"/>
      <c r="C19" s="116"/>
      <c r="D19" s="117"/>
      <c r="E19" s="115"/>
      <c r="F19" s="116"/>
      <c r="G19" s="117"/>
      <c r="H19" s="118"/>
      <c r="I19" s="117"/>
      <c r="J19" s="119"/>
    </row>
    <row r="20" spans="1:10" x14ac:dyDescent="0.25">
      <c r="A20" s="114"/>
      <c r="B20" s="115"/>
      <c r="C20" s="116"/>
      <c r="D20" s="117"/>
      <c r="E20" s="115"/>
      <c r="F20" s="120"/>
      <c r="G20" s="117"/>
      <c r="H20" s="118"/>
      <c r="I20" s="117"/>
      <c r="J20" s="119"/>
    </row>
    <row r="21" spans="1:10" x14ac:dyDescent="0.25">
      <c r="A21" s="114"/>
      <c r="B21" s="115"/>
      <c r="C21" s="116"/>
      <c r="D21" s="117"/>
      <c r="E21" s="115"/>
      <c r="F21" s="120"/>
      <c r="G21" s="117"/>
      <c r="H21" s="118"/>
      <c r="I21" s="117"/>
      <c r="J21" s="119"/>
    </row>
    <row r="22" spans="1:10" x14ac:dyDescent="0.25">
      <c r="A22" s="114"/>
      <c r="B22" s="115"/>
      <c r="C22" s="116"/>
      <c r="D22" s="117"/>
      <c r="E22" s="115"/>
      <c r="F22" s="120"/>
      <c r="G22" s="117"/>
      <c r="H22" s="118"/>
      <c r="I22" s="117"/>
      <c r="J22" s="119"/>
    </row>
    <row r="23" spans="1:10" x14ac:dyDescent="0.25">
      <c r="A23" s="114"/>
      <c r="B23" s="115"/>
      <c r="C23" s="116"/>
      <c r="D23" s="117"/>
      <c r="E23" s="115"/>
      <c r="F23" s="120"/>
      <c r="G23" s="117"/>
      <c r="H23" s="118"/>
      <c r="I23" s="117"/>
      <c r="J23" s="119"/>
    </row>
    <row r="24" spans="1:10" x14ac:dyDescent="0.25">
      <c r="A24" s="114"/>
      <c r="B24" s="115"/>
      <c r="C24" s="116"/>
      <c r="D24" s="117"/>
      <c r="E24" s="115"/>
      <c r="F24" s="120"/>
      <c r="G24" s="117"/>
      <c r="H24" s="118"/>
      <c r="I24" s="117"/>
      <c r="J24" s="119"/>
    </row>
    <row r="25" spans="1:10" x14ac:dyDescent="0.25">
      <c r="A25" s="114"/>
      <c r="B25" s="115"/>
      <c r="C25" s="116"/>
      <c r="D25" s="117"/>
      <c r="E25" s="115"/>
      <c r="F25" s="120"/>
      <c r="G25" s="117"/>
      <c r="H25" s="118"/>
      <c r="I25" s="117"/>
      <c r="J25" s="119"/>
    </row>
    <row r="26" spans="1:10" x14ac:dyDescent="0.25">
      <c r="A26" s="114"/>
      <c r="B26" s="115"/>
      <c r="C26" s="116"/>
      <c r="D26" s="117"/>
      <c r="E26" s="115"/>
      <c r="F26" s="120"/>
      <c r="G26" s="117"/>
      <c r="H26" s="118"/>
      <c r="I26" s="117"/>
      <c r="J26" s="119"/>
    </row>
    <row r="27" spans="1:10" x14ac:dyDescent="0.25">
      <c r="A27" s="114"/>
      <c r="B27" s="115"/>
      <c r="C27" s="116"/>
      <c r="D27" s="117"/>
      <c r="E27" s="115"/>
      <c r="F27" s="120"/>
      <c r="G27" s="117"/>
      <c r="H27" s="118"/>
      <c r="I27" s="117"/>
      <c r="J27" s="119"/>
    </row>
    <row r="28" spans="1:10" s="67" customFormat="1" x14ac:dyDescent="0.25">
      <c r="A28" s="121"/>
      <c r="B28" s="122"/>
      <c r="C28" s="123"/>
      <c r="D28" s="124"/>
      <c r="E28" s="122"/>
      <c r="F28" s="123"/>
      <c r="G28" s="124"/>
      <c r="H28" s="125"/>
      <c r="I28" s="124"/>
      <c r="J28" s="126"/>
    </row>
    <row r="29" spans="1:10" s="67" customFormat="1" x14ac:dyDescent="0.25">
      <c r="A29" s="121"/>
      <c r="B29" s="122"/>
      <c r="C29" s="123"/>
      <c r="D29" s="124"/>
      <c r="E29" s="122"/>
      <c r="F29" s="123"/>
      <c r="G29" s="124"/>
      <c r="H29" s="125"/>
      <c r="I29" s="124"/>
      <c r="J29" s="126"/>
    </row>
    <row r="30" spans="1:10" s="67" customFormat="1" x14ac:dyDescent="0.25">
      <c r="A30" s="121"/>
      <c r="B30" s="122"/>
      <c r="C30" s="123"/>
      <c r="D30" s="124"/>
      <c r="E30" s="122"/>
      <c r="F30" s="123"/>
      <c r="G30" s="124"/>
      <c r="H30" s="125"/>
      <c r="I30" s="124"/>
      <c r="J30" s="126"/>
    </row>
    <row r="31" spans="1:10" s="67" customFormat="1" x14ac:dyDescent="0.25">
      <c r="A31" s="121"/>
      <c r="B31" s="122"/>
      <c r="C31" s="123"/>
      <c r="D31" s="124"/>
      <c r="E31" s="122"/>
      <c r="F31" s="123"/>
      <c r="G31" s="124"/>
      <c r="H31" s="125"/>
      <c r="I31" s="127"/>
      <c r="J31" s="126"/>
    </row>
    <row r="32" spans="1:10" s="67" customFormat="1" x14ac:dyDescent="0.25">
      <c r="A32" s="121"/>
      <c r="B32" s="122"/>
      <c r="C32" s="123"/>
      <c r="D32" s="124"/>
      <c r="E32" s="122"/>
      <c r="F32" s="123"/>
      <c r="G32" s="124"/>
      <c r="H32" s="125"/>
      <c r="I32" s="124"/>
      <c r="J32" s="126"/>
    </row>
    <row r="33" spans="1:10" s="67" customFormat="1" x14ac:dyDescent="0.25">
      <c r="A33" s="121"/>
      <c r="B33" s="122"/>
      <c r="C33" s="123"/>
      <c r="D33" s="124"/>
      <c r="E33" s="122"/>
      <c r="F33" s="123"/>
      <c r="G33" s="124"/>
      <c r="H33" s="125"/>
      <c r="I33" s="124"/>
      <c r="J33" s="126"/>
    </row>
    <row r="34" spans="1:10" s="67" customFormat="1" x14ac:dyDescent="0.25">
      <c r="A34" s="121"/>
      <c r="B34" s="122"/>
      <c r="C34" s="123"/>
      <c r="D34" s="124"/>
      <c r="E34" s="122"/>
      <c r="F34" s="123"/>
      <c r="G34" s="124"/>
      <c r="H34" s="125"/>
      <c r="I34" s="124"/>
      <c r="J34" s="126"/>
    </row>
    <row r="35" spans="1:10" s="67" customFormat="1" x14ac:dyDescent="0.25">
      <c r="A35" s="121"/>
      <c r="B35" s="122"/>
      <c r="C35" s="123"/>
      <c r="D35" s="124"/>
      <c r="E35" s="122"/>
      <c r="F35" s="123"/>
      <c r="G35" s="124"/>
      <c r="H35" s="125"/>
      <c r="I35" s="124"/>
      <c r="J35" s="126"/>
    </row>
    <row r="36" spans="1:10" s="67" customFormat="1" x14ac:dyDescent="0.25">
      <c r="A36" s="121"/>
      <c r="B36" s="122"/>
      <c r="C36" s="123"/>
      <c r="D36" s="124"/>
      <c r="E36" s="122"/>
      <c r="F36" s="123"/>
      <c r="G36" s="124"/>
      <c r="H36" s="125"/>
      <c r="I36" s="124"/>
      <c r="J36" s="126"/>
    </row>
    <row r="37" spans="1:10" s="67" customFormat="1" x14ac:dyDescent="0.25">
      <c r="A37" s="121"/>
      <c r="B37" s="122"/>
      <c r="C37" s="123"/>
      <c r="D37" s="124"/>
      <c r="E37" s="122"/>
      <c r="F37" s="123"/>
      <c r="G37" s="124"/>
      <c r="H37" s="125"/>
      <c r="I37" s="124"/>
      <c r="J37" s="126"/>
    </row>
    <row r="38" spans="1:10" s="67" customFormat="1" x14ac:dyDescent="0.25">
      <c r="A38" s="121"/>
      <c r="B38" s="122"/>
      <c r="C38" s="123"/>
      <c r="D38" s="124"/>
      <c r="E38" s="122"/>
      <c r="F38" s="123"/>
      <c r="G38" s="124"/>
      <c r="H38" s="125"/>
      <c r="I38" s="124"/>
      <c r="J38" s="126"/>
    </row>
    <row r="39" spans="1:10" s="67" customFormat="1" x14ac:dyDescent="0.25">
      <c r="A39" s="121"/>
      <c r="B39" s="122"/>
      <c r="C39" s="123"/>
      <c r="D39" s="124"/>
      <c r="E39" s="122"/>
      <c r="F39" s="123"/>
      <c r="G39" s="124"/>
      <c r="H39" s="125"/>
      <c r="I39" s="124"/>
      <c r="J39" s="126"/>
    </row>
    <row r="40" spans="1:10" s="67" customFormat="1" x14ac:dyDescent="0.25">
      <c r="A40" s="121"/>
      <c r="B40" s="122"/>
      <c r="C40" s="123"/>
      <c r="D40" s="124"/>
      <c r="E40" s="122"/>
      <c r="F40" s="123"/>
      <c r="G40" s="124"/>
      <c r="H40" s="125"/>
      <c r="I40" s="124"/>
      <c r="J40" s="126"/>
    </row>
    <row r="41" spans="1:10" s="67" customFormat="1" x14ac:dyDescent="0.25">
      <c r="A41" s="121"/>
      <c r="B41" s="122"/>
      <c r="C41" s="123"/>
      <c r="D41" s="124"/>
      <c r="E41" s="122"/>
      <c r="F41" s="123"/>
      <c r="G41" s="124"/>
      <c r="H41" s="125"/>
      <c r="I41" s="124"/>
      <c r="J41" s="126"/>
    </row>
    <row r="42" spans="1:10" s="67" customFormat="1" x14ac:dyDescent="0.25">
      <c r="A42" s="121"/>
      <c r="B42" s="122"/>
      <c r="C42" s="123"/>
      <c r="D42" s="124"/>
      <c r="E42" s="122"/>
      <c r="F42" s="123"/>
      <c r="G42" s="124"/>
      <c r="H42" s="125"/>
      <c r="I42" s="124"/>
      <c r="J42" s="126"/>
    </row>
    <row r="43" spans="1:10" s="67" customFormat="1" ht="38.25" customHeight="1" x14ac:dyDescent="0.25">
      <c r="A43" s="121"/>
      <c r="B43" s="122"/>
      <c r="C43" s="123"/>
      <c r="D43" s="124"/>
      <c r="E43" s="122"/>
      <c r="F43" s="123"/>
      <c r="G43" s="124"/>
      <c r="H43" s="125"/>
      <c r="I43" s="124"/>
      <c r="J43" s="128"/>
    </row>
    <row r="44" spans="1:10" s="67" customFormat="1" x14ac:dyDescent="0.25">
      <c r="A44" s="121"/>
      <c r="B44" s="122"/>
      <c r="C44" s="123"/>
      <c r="D44" s="124"/>
      <c r="E44" s="122"/>
      <c r="F44" s="123"/>
      <c r="G44" s="124"/>
      <c r="H44" s="125"/>
      <c r="I44" s="124"/>
      <c r="J44" s="126"/>
    </row>
    <row r="45" spans="1:10" s="67" customFormat="1" x14ac:dyDescent="0.25">
      <c r="A45" s="121"/>
      <c r="B45" s="122"/>
      <c r="C45" s="123"/>
      <c r="D45" s="124"/>
      <c r="E45" s="122"/>
      <c r="F45" s="123"/>
      <c r="G45" s="124"/>
      <c r="H45" s="125"/>
      <c r="I45" s="124"/>
      <c r="J45" s="126"/>
    </row>
    <row r="46" spans="1:10" s="67" customFormat="1" x14ac:dyDescent="0.25">
      <c r="A46" s="121"/>
      <c r="B46" s="122"/>
      <c r="C46" s="123"/>
      <c r="D46" s="124"/>
      <c r="E46" s="122"/>
      <c r="F46" s="123"/>
      <c r="G46" s="124"/>
      <c r="H46" s="125"/>
      <c r="I46" s="124"/>
      <c r="J46" s="126"/>
    </row>
    <row r="47" spans="1:10" s="67" customFormat="1" x14ac:dyDescent="0.25">
      <c r="A47" s="121"/>
      <c r="B47" s="122"/>
      <c r="C47" s="123"/>
      <c r="D47" s="124"/>
      <c r="E47" s="122"/>
      <c r="F47" s="123"/>
      <c r="G47" s="124"/>
      <c r="H47" s="125"/>
      <c r="I47" s="124"/>
      <c r="J47" s="126"/>
    </row>
    <row r="48" spans="1:10" s="67" customFormat="1" x14ac:dyDescent="0.25">
      <c r="A48" s="121"/>
      <c r="B48" s="122"/>
      <c r="C48" s="123"/>
      <c r="D48" s="124"/>
      <c r="E48" s="122"/>
      <c r="F48" s="123"/>
      <c r="G48" s="124"/>
      <c r="H48" s="125"/>
      <c r="I48" s="124"/>
      <c r="J48" s="126"/>
    </row>
    <row r="49" spans="1:10" s="67" customFormat="1" x14ac:dyDescent="0.25">
      <c r="A49" s="121"/>
      <c r="B49" s="122"/>
      <c r="C49" s="123"/>
      <c r="D49" s="124"/>
      <c r="E49" s="122"/>
      <c r="F49" s="123"/>
      <c r="G49" s="124"/>
      <c r="H49" s="125"/>
      <c r="I49" s="124"/>
      <c r="J49" s="126"/>
    </row>
    <row r="50" spans="1:10" s="67" customFormat="1" x14ac:dyDescent="0.25">
      <c r="A50" s="121"/>
      <c r="B50" s="122"/>
      <c r="C50" s="123"/>
      <c r="D50" s="124"/>
      <c r="E50" s="122"/>
      <c r="F50" s="123"/>
      <c r="G50" s="124"/>
      <c r="H50" s="125"/>
      <c r="I50" s="124"/>
      <c r="J50" s="126"/>
    </row>
    <row r="51" spans="1:10" s="67" customFormat="1" x14ac:dyDescent="0.25">
      <c r="A51" s="121"/>
      <c r="B51" s="122"/>
      <c r="C51" s="123"/>
      <c r="D51" s="124"/>
      <c r="E51" s="122"/>
      <c r="F51" s="123"/>
      <c r="G51" s="124"/>
      <c r="H51" s="125"/>
      <c r="I51" s="124"/>
      <c r="J51" s="126"/>
    </row>
    <row r="52" spans="1:10" s="67" customFormat="1" x14ac:dyDescent="0.25">
      <c r="A52" s="121"/>
      <c r="B52" s="122"/>
      <c r="C52" s="123"/>
      <c r="D52" s="124"/>
      <c r="E52" s="122"/>
      <c r="F52" s="123"/>
      <c r="G52" s="124"/>
      <c r="H52" s="125"/>
      <c r="I52" s="124"/>
      <c r="J52" s="126"/>
    </row>
    <row r="53" spans="1:10" s="67" customFormat="1" x14ac:dyDescent="0.25">
      <c r="A53" s="121"/>
      <c r="B53" s="122"/>
      <c r="C53" s="123"/>
      <c r="D53" s="124"/>
      <c r="E53" s="122"/>
      <c r="F53" s="123"/>
      <c r="G53" s="124"/>
      <c r="H53" s="125"/>
      <c r="I53" s="124"/>
      <c r="J53" s="126"/>
    </row>
    <row r="54" spans="1:10" s="67" customFormat="1" x14ac:dyDescent="0.25">
      <c r="A54" s="121"/>
      <c r="B54" s="122"/>
      <c r="C54" s="123"/>
      <c r="D54" s="124"/>
      <c r="E54" s="122"/>
      <c r="F54" s="123"/>
      <c r="G54" s="124"/>
      <c r="H54" s="125"/>
      <c r="I54" s="124"/>
      <c r="J54" s="126"/>
    </row>
    <row r="55" spans="1:10" s="67" customFormat="1" x14ac:dyDescent="0.25">
      <c r="A55" s="121"/>
      <c r="B55" s="122"/>
      <c r="C55" s="123"/>
      <c r="D55" s="124"/>
      <c r="E55" s="122"/>
      <c r="F55" s="123"/>
      <c r="G55" s="124"/>
      <c r="H55" s="125"/>
      <c r="I55" s="124"/>
      <c r="J55" s="126"/>
    </row>
    <row r="56" spans="1:10" s="67" customFormat="1" x14ac:dyDescent="0.25">
      <c r="A56" s="121"/>
      <c r="B56" s="122"/>
      <c r="C56" s="123"/>
      <c r="D56" s="124"/>
      <c r="E56" s="122"/>
      <c r="F56" s="123"/>
      <c r="G56" s="124"/>
      <c r="H56" s="125"/>
      <c r="I56" s="124"/>
      <c r="J56" s="126"/>
    </row>
    <row r="57" spans="1:10" s="67" customFormat="1" x14ac:dyDescent="0.25">
      <c r="A57" s="121"/>
      <c r="B57" s="122"/>
      <c r="C57" s="123"/>
      <c r="D57" s="124"/>
      <c r="E57" s="122"/>
      <c r="F57" s="123"/>
      <c r="G57" s="124"/>
      <c r="H57" s="125"/>
      <c r="I57" s="124"/>
      <c r="J57" s="126"/>
    </row>
    <row r="58" spans="1:10" s="67" customFormat="1" x14ac:dyDescent="0.25">
      <c r="A58" s="121"/>
      <c r="B58" s="122"/>
      <c r="C58" s="123"/>
      <c r="D58" s="124"/>
      <c r="E58" s="122"/>
      <c r="F58" s="123"/>
      <c r="G58" s="124"/>
      <c r="H58" s="125"/>
      <c r="I58" s="124"/>
      <c r="J58" s="126"/>
    </row>
    <row r="59" spans="1:10" s="67" customFormat="1" x14ac:dyDescent="0.25">
      <c r="A59" s="66"/>
      <c r="B59" s="29"/>
      <c r="C59" s="59"/>
      <c r="D59" s="64"/>
      <c r="E59" s="29"/>
      <c r="F59" s="59"/>
      <c r="G59" s="64"/>
      <c r="H59" s="65"/>
      <c r="I59" s="64"/>
      <c r="J59" s="71"/>
    </row>
    <row r="60" spans="1:10" s="67" customFormat="1" x14ac:dyDescent="0.25">
      <c r="A60" s="66"/>
      <c r="B60" s="29"/>
      <c r="C60" s="59"/>
      <c r="D60" s="64"/>
      <c r="E60" s="29"/>
      <c r="F60" s="59"/>
      <c r="G60" s="64"/>
      <c r="H60" s="65"/>
      <c r="I60" s="64"/>
      <c r="J60" s="71"/>
    </row>
    <row r="61" spans="1:10" s="67" customFormat="1" x14ac:dyDescent="0.25">
      <c r="A61" s="66"/>
      <c r="B61" s="29"/>
      <c r="C61" s="59"/>
      <c r="D61" s="64"/>
      <c r="E61" s="29"/>
      <c r="F61" s="59"/>
      <c r="G61" s="64"/>
      <c r="H61" s="65"/>
      <c r="I61" s="64"/>
      <c r="J61" s="71"/>
    </row>
    <row r="62" spans="1:10" s="67" customFormat="1" x14ac:dyDescent="0.25">
      <c r="A62" s="66"/>
      <c r="B62" s="29"/>
      <c r="C62" s="59"/>
      <c r="D62" s="64"/>
      <c r="E62" s="29"/>
      <c r="F62" s="59"/>
      <c r="G62" s="64"/>
      <c r="H62" s="65"/>
      <c r="I62" s="64"/>
      <c r="J62" s="71"/>
    </row>
    <row r="63" spans="1:10" s="67" customFormat="1" x14ac:dyDescent="0.25">
      <c r="A63" s="66"/>
      <c r="B63" s="29"/>
      <c r="C63" s="59"/>
      <c r="D63" s="64"/>
      <c r="E63" s="29"/>
      <c r="F63" s="59"/>
      <c r="G63" s="64"/>
      <c r="H63" s="65"/>
      <c r="I63" s="64"/>
      <c r="J63" s="71"/>
    </row>
    <row r="64" spans="1:10" s="67" customFormat="1" x14ac:dyDescent="0.25">
      <c r="A64" s="68"/>
      <c r="B64" s="111" t="s">
        <v>11</v>
      </c>
      <c r="C64" s="58">
        <f>SUM(C7:C62)</f>
        <v>145</v>
      </c>
      <c r="D64" s="113">
        <f>SUM(D7:D62)</f>
        <v>14718903</v>
      </c>
      <c r="E64" s="111" t="s">
        <v>11</v>
      </c>
      <c r="F64" s="58">
        <f>SUM(F7:F49)</f>
        <v>145</v>
      </c>
      <c r="G64" s="113">
        <f>SUM(G7:G49)</f>
        <v>14718903</v>
      </c>
      <c r="H64" s="111">
        <f>SUM(H7:H49)</f>
        <v>0</v>
      </c>
      <c r="I64" s="113">
        <f>SUM(I7:I49)</f>
        <v>0</v>
      </c>
      <c r="J64" s="71"/>
    </row>
    <row r="65" spans="1:10" s="67" customFormat="1" x14ac:dyDescent="0.25">
      <c r="A65" s="68"/>
      <c r="B65" s="111"/>
      <c r="C65" s="58"/>
      <c r="D65" s="113"/>
      <c r="E65" s="111"/>
      <c r="F65" s="58"/>
      <c r="G65" s="113"/>
      <c r="H65" s="111"/>
      <c r="I65" s="113"/>
      <c r="J65" s="71"/>
    </row>
    <row r="66" spans="1:10" s="67" customFormat="1" x14ac:dyDescent="0.25">
      <c r="A66" s="68"/>
      <c r="B66" s="110"/>
      <c r="C66" s="59"/>
      <c r="D66" s="113"/>
      <c r="E66" s="111"/>
      <c r="F66" s="59"/>
      <c r="G66" s="474" t="s">
        <v>12</v>
      </c>
      <c r="H66" s="474"/>
      <c r="I66" s="64"/>
      <c r="J66" s="73">
        <f>SUM(D7:D63)</f>
        <v>14718903</v>
      </c>
    </row>
    <row r="67" spans="1:10" s="67" customFormat="1" x14ac:dyDescent="0.25">
      <c r="A67" s="68"/>
      <c r="B67" s="29"/>
      <c r="C67" s="59"/>
      <c r="D67" s="64"/>
      <c r="E67" s="29"/>
      <c r="F67" s="59"/>
      <c r="G67" s="474" t="s">
        <v>13</v>
      </c>
      <c r="H67" s="474"/>
      <c r="I67" s="65"/>
      <c r="J67" s="73">
        <f>SUM(G7:G63)</f>
        <v>14718903</v>
      </c>
    </row>
    <row r="68" spans="1:10" s="67" customFormat="1" x14ac:dyDescent="0.25">
      <c r="A68" s="68"/>
      <c r="B68" s="29"/>
      <c r="C68" s="59"/>
      <c r="D68" s="64"/>
      <c r="E68" s="29"/>
      <c r="F68" s="59"/>
      <c r="G68" s="474" t="s">
        <v>14</v>
      </c>
      <c r="H68" s="474"/>
      <c r="I68" s="113"/>
      <c r="J68" s="73">
        <f>J66-J67</f>
        <v>0</v>
      </c>
    </row>
    <row r="69" spans="1:10" s="67" customFormat="1" x14ac:dyDescent="0.25">
      <c r="A69" s="68"/>
      <c r="B69" s="74"/>
      <c r="C69" s="59"/>
      <c r="D69" s="64"/>
      <c r="E69" s="29"/>
      <c r="F69" s="59"/>
      <c r="G69" s="474" t="s">
        <v>15</v>
      </c>
      <c r="H69" s="474"/>
      <c r="I69" s="65"/>
      <c r="J69" s="73">
        <f>SUM(H7:H63)</f>
        <v>0</v>
      </c>
    </row>
    <row r="70" spans="1:10" s="67" customFormat="1" x14ac:dyDescent="0.25">
      <c r="A70" s="68"/>
      <c r="B70" s="74"/>
      <c r="C70" s="59"/>
      <c r="D70" s="64"/>
      <c r="E70" s="29"/>
      <c r="F70" s="59"/>
      <c r="G70" s="474" t="s">
        <v>16</v>
      </c>
      <c r="H70" s="474"/>
      <c r="I70" s="65"/>
      <c r="J70" s="73">
        <f>J68+J69</f>
        <v>0</v>
      </c>
    </row>
    <row r="71" spans="1:10" s="67" customFormat="1" x14ac:dyDescent="0.25">
      <c r="A71" s="68"/>
      <c r="B71" s="74"/>
      <c r="C71" s="59"/>
      <c r="D71" s="64"/>
      <c r="E71" s="29"/>
      <c r="F71" s="59"/>
      <c r="G71" s="474" t="s">
        <v>5</v>
      </c>
      <c r="H71" s="474"/>
      <c r="I71" s="65"/>
      <c r="J71" s="73">
        <f>SUM(I7:I63)</f>
        <v>0</v>
      </c>
    </row>
    <row r="72" spans="1:10" s="67" customFormat="1" x14ac:dyDescent="0.25">
      <c r="A72" s="68"/>
      <c r="B72" s="74"/>
      <c r="C72" s="59"/>
      <c r="D72" s="64"/>
      <c r="E72" s="29"/>
      <c r="F72" s="59"/>
      <c r="G72" s="474" t="s">
        <v>32</v>
      </c>
      <c r="H72" s="474"/>
      <c r="I72" s="29" t="str">
        <f>IF(J72&gt;0,"SALDO",IF(J72&lt;0,"PIUTANG",IF(J72=0,"LUNAS")))</f>
        <v>LUNAS</v>
      </c>
      <c r="J72" s="73">
        <f>J71-J70</f>
        <v>0</v>
      </c>
    </row>
    <row r="73" spans="1:10" x14ac:dyDescent="0.25">
      <c r="D73" s="62"/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72:H72"/>
    <mergeCell ref="G66:H66"/>
    <mergeCell ref="G67:H67"/>
    <mergeCell ref="G68:H68"/>
    <mergeCell ref="G69:H69"/>
    <mergeCell ref="G70:H70"/>
    <mergeCell ref="G71:H71"/>
  </mergeCells>
  <pageMargins left="0.13" right="0.12" top="0.15" bottom="0.17" header="0.15" footer="0.3"/>
  <pageSetup paperSize="9" orientation="portrait" horizontalDpi="120" verticalDpi="72" r:id="rId1"/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"/>
  <dimension ref="A1:O40"/>
  <sheetViews>
    <sheetView workbookViewId="0">
      <pane ySplit="6" topLeftCell="A19" activePane="bottomLeft" state="frozen"/>
      <selection pane="bottomLeft" activeCell="A28" sqref="A28"/>
    </sheetView>
  </sheetViews>
  <sheetFormatPr defaultRowHeight="15" x14ac:dyDescent="0.25"/>
  <cols>
    <col min="1" max="1" width="8.140625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2" max="13" width="10.5703125" bestFit="1" customWidth="1"/>
  </cols>
  <sheetData>
    <row r="1" spans="1:15" x14ac:dyDescent="0.25">
      <c r="A1" s="20" t="s">
        <v>0</v>
      </c>
      <c r="B1" s="20"/>
      <c r="C1" s="78" t="s">
        <v>41</v>
      </c>
      <c r="D1" s="20"/>
      <c r="E1" s="20"/>
      <c r="F1" s="405" t="s">
        <v>22</v>
      </c>
      <c r="G1" s="405"/>
      <c r="H1" s="405"/>
      <c r="I1" s="38" t="s">
        <v>37</v>
      </c>
      <c r="J1" s="20"/>
    </row>
    <row r="2" spans="1:15" x14ac:dyDescent="0.25">
      <c r="A2" s="20" t="s">
        <v>1</v>
      </c>
      <c r="B2" s="20"/>
      <c r="C2" s="78" t="s">
        <v>19</v>
      </c>
      <c r="D2" s="20"/>
      <c r="E2" s="20"/>
      <c r="F2" s="405" t="s">
        <v>21</v>
      </c>
      <c r="G2" s="405"/>
      <c r="H2" s="405"/>
      <c r="I2" s="38">
        <f>J40*-1</f>
        <v>0</v>
      </c>
      <c r="J2" s="20"/>
    </row>
    <row r="4" spans="1:15" ht="19.5" x14ac:dyDescent="0.25">
      <c r="A4" s="439"/>
      <c r="B4" s="439"/>
      <c r="C4" s="439"/>
      <c r="D4" s="439"/>
      <c r="E4" s="439"/>
      <c r="F4" s="439"/>
      <c r="G4" s="439"/>
      <c r="H4" s="439"/>
      <c r="I4" s="439"/>
      <c r="J4" s="440"/>
    </row>
    <row r="5" spans="1:15" x14ac:dyDescent="0.25">
      <c r="A5" s="441" t="s">
        <v>2</v>
      </c>
      <c r="B5" s="443" t="s">
        <v>3</v>
      </c>
      <c r="C5" s="444"/>
      <c r="D5" s="444"/>
      <c r="E5" s="444"/>
      <c r="F5" s="444"/>
      <c r="G5" s="445"/>
      <c r="H5" s="446" t="s">
        <v>4</v>
      </c>
      <c r="I5" s="448" t="s">
        <v>5</v>
      </c>
      <c r="J5" s="420" t="s">
        <v>6</v>
      </c>
    </row>
    <row r="6" spans="1:15" x14ac:dyDescent="0.25">
      <c r="A6" s="442"/>
      <c r="B6" s="1" t="s">
        <v>7</v>
      </c>
      <c r="C6" s="80" t="s">
        <v>8</v>
      </c>
      <c r="D6" s="2" t="s">
        <v>9</v>
      </c>
      <c r="E6" s="1" t="s">
        <v>10</v>
      </c>
      <c r="F6" s="80" t="s">
        <v>8</v>
      </c>
      <c r="G6" s="2" t="s">
        <v>9</v>
      </c>
      <c r="H6" s="447"/>
      <c r="I6" s="449"/>
      <c r="J6" s="421"/>
    </row>
    <row r="7" spans="1:15" x14ac:dyDescent="0.25">
      <c r="A7" s="43">
        <v>42490</v>
      </c>
      <c r="B7" s="46">
        <v>160081175</v>
      </c>
      <c r="C7" s="84">
        <v>16</v>
      </c>
      <c r="D7" s="50">
        <v>1760588</v>
      </c>
      <c r="E7" s="46">
        <v>160021997</v>
      </c>
      <c r="F7" s="82">
        <v>11</v>
      </c>
      <c r="G7" s="47">
        <v>1304713</v>
      </c>
      <c r="H7" s="49">
        <v>50000</v>
      </c>
      <c r="I7" s="49">
        <v>491862</v>
      </c>
      <c r="J7" s="50" t="s">
        <v>17</v>
      </c>
    </row>
    <row r="8" spans="1:15" x14ac:dyDescent="0.25">
      <c r="A8" s="43">
        <v>42496</v>
      </c>
      <c r="B8" s="46">
        <v>160081894</v>
      </c>
      <c r="C8" s="84">
        <v>9</v>
      </c>
      <c r="D8" s="50">
        <v>803250</v>
      </c>
      <c r="E8" s="46"/>
      <c r="F8" s="84"/>
      <c r="G8" s="47"/>
      <c r="H8" s="49"/>
      <c r="I8" s="49"/>
      <c r="J8" s="50"/>
    </row>
    <row r="9" spans="1:15" x14ac:dyDescent="0.25">
      <c r="A9" s="43"/>
      <c r="B9" s="46"/>
      <c r="C9" s="84"/>
      <c r="D9" s="50"/>
      <c r="E9" s="46">
        <v>160022497</v>
      </c>
      <c r="F9" s="84">
        <v>7</v>
      </c>
      <c r="G9" s="47">
        <v>772363</v>
      </c>
      <c r="H9" s="49"/>
      <c r="I9" s="49"/>
      <c r="J9" s="50"/>
    </row>
    <row r="10" spans="1:15" x14ac:dyDescent="0.25">
      <c r="A10" s="43">
        <v>42508</v>
      </c>
      <c r="B10" s="46">
        <v>160083645</v>
      </c>
      <c r="C10" s="84">
        <v>8</v>
      </c>
      <c r="D10" s="50">
        <v>813925</v>
      </c>
      <c r="E10" s="46"/>
      <c r="F10" s="82"/>
      <c r="G10" s="47"/>
      <c r="H10" s="49">
        <v>50000</v>
      </c>
      <c r="I10" s="49"/>
      <c r="J10" s="50"/>
      <c r="M10" s="18"/>
    </row>
    <row r="11" spans="1:15" x14ac:dyDescent="0.25">
      <c r="A11" s="43">
        <v>42524</v>
      </c>
      <c r="B11" s="46">
        <v>160085742</v>
      </c>
      <c r="C11" s="82">
        <v>2</v>
      </c>
      <c r="D11" s="50">
        <v>207375</v>
      </c>
      <c r="E11" s="48">
        <v>160023285</v>
      </c>
      <c r="F11" s="82">
        <v>14</v>
      </c>
      <c r="G11" s="50">
        <v>1582788</v>
      </c>
      <c r="H11" s="49"/>
      <c r="I11" s="49"/>
      <c r="J11" s="50"/>
      <c r="L11" s="18"/>
      <c r="M11" s="18"/>
    </row>
    <row r="12" spans="1:15" x14ac:dyDescent="0.25">
      <c r="A12" s="43">
        <v>42526</v>
      </c>
      <c r="B12" s="46">
        <v>160086178</v>
      </c>
      <c r="C12" s="82">
        <v>10</v>
      </c>
      <c r="D12" s="50">
        <v>947363</v>
      </c>
      <c r="E12" s="48"/>
      <c r="F12" s="82"/>
      <c r="G12" s="50"/>
      <c r="H12" s="49">
        <v>335000</v>
      </c>
      <c r="I12" s="49">
        <v>1252950</v>
      </c>
      <c r="J12" s="50" t="s">
        <v>17</v>
      </c>
      <c r="L12" s="18"/>
      <c r="M12" s="18"/>
    </row>
    <row r="13" spans="1:15" x14ac:dyDescent="0.25">
      <c r="A13" s="43">
        <v>42527</v>
      </c>
      <c r="B13" s="46">
        <v>160086346</v>
      </c>
      <c r="C13" s="82">
        <v>5</v>
      </c>
      <c r="D13" s="50">
        <v>404075</v>
      </c>
      <c r="E13" s="48"/>
      <c r="F13" s="82"/>
      <c r="G13" s="50"/>
      <c r="H13" s="49">
        <v>78000</v>
      </c>
      <c r="I13" s="49"/>
      <c r="J13" s="50"/>
      <c r="L13" s="18"/>
      <c r="M13" s="18"/>
    </row>
    <row r="14" spans="1:15" x14ac:dyDescent="0.25">
      <c r="A14" s="43">
        <v>42533</v>
      </c>
      <c r="B14" s="46">
        <v>160087212</v>
      </c>
      <c r="C14" s="82">
        <v>9</v>
      </c>
      <c r="D14" s="50">
        <v>883400</v>
      </c>
      <c r="E14" s="48"/>
      <c r="F14" s="82"/>
      <c r="G14" s="50"/>
      <c r="H14" s="49">
        <v>205000</v>
      </c>
      <c r="I14" s="49"/>
      <c r="J14" s="50"/>
      <c r="L14" s="18"/>
      <c r="M14" s="18"/>
      <c r="O14" s="18"/>
    </row>
    <row r="15" spans="1:15" x14ac:dyDescent="0.25">
      <c r="A15" s="43">
        <v>42537</v>
      </c>
      <c r="B15" s="46">
        <v>160088037</v>
      </c>
      <c r="C15" s="82">
        <v>8</v>
      </c>
      <c r="D15" s="50">
        <v>795725</v>
      </c>
      <c r="E15" s="48"/>
      <c r="F15" s="82"/>
      <c r="G15" s="50"/>
      <c r="H15" s="49">
        <v>305000</v>
      </c>
      <c r="I15" s="49">
        <v>2234125</v>
      </c>
      <c r="J15" s="50" t="s">
        <v>17</v>
      </c>
      <c r="L15" s="18"/>
      <c r="M15" s="18"/>
    </row>
    <row r="16" spans="1:15" x14ac:dyDescent="0.25">
      <c r="A16" s="43">
        <v>42539</v>
      </c>
      <c r="B16" s="46">
        <v>160088386</v>
      </c>
      <c r="C16" s="82">
        <v>7</v>
      </c>
      <c r="D16" s="50">
        <v>606900</v>
      </c>
      <c r="E16" s="48"/>
      <c r="F16" s="82"/>
      <c r="G16" s="50"/>
      <c r="H16" s="49">
        <v>210000</v>
      </c>
      <c r="I16" s="49"/>
      <c r="J16" s="50"/>
      <c r="L16" s="18"/>
      <c r="M16" s="18"/>
    </row>
    <row r="17" spans="1:13" x14ac:dyDescent="0.25">
      <c r="A17" s="43">
        <v>42541</v>
      </c>
      <c r="B17" s="46">
        <v>160088814</v>
      </c>
      <c r="C17" s="82">
        <v>4</v>
      </c>
      <c r="D17" s="50">
        <v>405738</v>
      </c>
      <c r="E17" s="48"/>
      <c r="F17" s="82"/>
      <c r="G17" s="50"/>
      <c r="H17" s="49">
        <v>82000</v>
      </c>
      <c r="I17" s="49"/>
      <c r="J17" s="50"/>
      <c r="L17" s="18"/>
      <c r="M17" s="18"/>
    </row>
    <row r="18" spans="1:13" x14ac:dyDescent="0.25">
      <c r="A18" s="43">
        <v>42543</v>
      </c>
      <c r="B18" s="46"/>
      <c r="C18" s="82"/>
      <c r="D18" s="50"/>
      <c r="E18" s="48">
        <v>160024209</v>
      </c>
      <c r="F18" s="82">
        <v>1</v>
      </c>
      <c r="G18" s="50">
        <v>95988</v>
      </c>
      <c r="H18" s="49"/>
      <c r="I18" s="49"/>
      <c r="J18" s="50"/>
      <c r="L18" s="18"/>
      <c r="M18" s="18"/>
    </row>
    <row r="19" spans="1:13" x14ac:dyDescent="0.25">
      <c r="A19" s="43">
        <v>42544</v>
      </c>
      <c r="B19" s="46">
        <v>160089267</v>
      </c>
      <c r="C19" s="82">
        <v>1</v>
      </c>
      <c r="D19" s="50">
        <v>165725</v>
      </c>
      <c r="E19" s="48"/>
      <c r="F19" s="82"/>
      <c r="G19" s="50"/>
      <c r="H19" s="49">
        <v>10000</v>
      </c>
      <c r="I19" s="49"/>
      <c r="J19" s="50"/>
      <c r="L19" s="18"/>
      <c r="M19" s="18"/>
    </row>
    <row r="20" spans="1:13" x14ac:dyDescent="0.25">
      <c r="A20" s="43">
        <v>42547</v>
      </c>
      <c r="B20" s="46">
        <v>160090000</v>
      </c>
      <c r="C20" s="82">
        <v>7</v>
      </c>
      <c r="D20" s="50">
        <v>657738</v>
      </c>
      <c r="E20" s="48"/>
      <c r="F20" s="82"/>
      <c r="G20" s="50"/>
      <c r="H20" s="49">
        <v>328000</v>
      </c>
      <c r="I20" s="49"/>
      <c r="J20" s="50"/>
      <c r="L20" s="18"/>
    </row>
    <row r="21" spans="1:13" x14ac:dyDescent="0.25">
      <c r="A21" s="43">
        <v>42548</v>
      </c>
      <c r="B21" s="46">
        <v>160090338</v>
      </c>
      <c r="C21" s="82">
        <v>3</v>
      </c>
      <c r="D21" s="50">
        <v>277988</v>
      </c>
      <c r="E21" s="48"/>
      <c r="F21" s="82"/>
      <c r="G21" s="50"/>
      <c r="H21" s="49">
        <v>82000</v>
      </c>
      <c r="I21" s="49"/>
      <c r="J21" s="50"/>
      <c r="L21" s="18"/>
      <c r="M21" s="18"/>
    </row>
    <row r="22" spans="1:13" x14ac:dyDescent="0.25">
      <c r="A22" s="43">
        <v>42550</v>
      </c>
      <c r="B22" s="46">
        <v>160090689</v>
      </c>
      <c r="C22" s="82">
        <v>2</v>
      </c>
      <c r="D22" s="50">
        <v>229250</v>
      </c>
      <c r="E22" s="48"/>
      <c r="F22" s="82"/>
      <c r="G22" s="50"/>
      <c r="H22" s="49">
        <v>52000</v>
      </c>
      <c r="I22" s="49">
        <v>3011350</v>
      </c>
      <c r="J22" s="50" t="s">
        <v>17</v>
      </c>
      <c r="L22" s="18"/>
      <c r="M22" s="18"/>
    </row>
    <row r="23" spans="1:13" x14ac:dyDescent="0.25">
      <c r="A23" s="43">
        <v>42551</v>
      </c>
      <c r="B23" s="46">
        <v>160090799</v>
      </c>
      <c r="C23" s="82">
        <v>2</v>
      </c>
      <c r="D23" s="50">
        <v>175525</v>
      </c>
      <c r="E23" s="48"/>
      <c r="F23" s="82"/>
      <c r="G23" s="50"/>
      <c r="H23" s="49">
        <v>41000</v>
      </c>
      <c r="I23" s="49"/>
      <c r="J23" s="50"/>
      <c r="L23" s="18"/>
      <c r="M23" s="18"/>
    </row>
    <row r="24" spans="1:13" x14ac:dyDescent="0.25">
      <c r="A24" s="43">
        <v>42573</v>
      </c>
      <c r="B24" s="46">
        <v>160091691</v>
      </c>
      <c r="C24" s="82">
        <v>1</v>
      </c>
      <c r="D24" s="50">
        <v>198975</v>
      </c>
      <c r="E24" s="48"/>
      <c r="F24" s="82"/>
      <c r="G24" s="50"/>
      <c r="H24" s="49">
        <v>50000</v>
      </c>
      <c r="I24" s="49"/>
      <c r="J24" s="50"/>
      <c r="L24" s="18"/>
      <c r="M24" s="18"/>
    </row>
    <row r="25" spans="1:13" x14ac:dyDescent="0.25">
      <c r="A25" s="43">
        <v>42579</v>
      </c>
      <c r="B25" s="46">
        <v>160092218</v>
      </c>
      <c r="C25" s="82">
        <v>1</v>
      </c>
      <c r="D25" s="50">
        <v>192938</v>
      </c>
      <c r="E25" s="48">
        <v>160025112</v>
      </c>
      <c r="F25" s="82">
        <v>1</v>
      </c>
      <c r="G25" s="50">
        <v>198975</v>
      </c>
      <c r="H25" s="49"/>
      <c r="I25" s="49"/>
      <c r="J25" s="50"/>
      <c r="L25" s="18"/>
      <c r="M25" s="18"/>
    </row>
    <row r="26" spans="1:13" x14ac:dyDescent="0.25">
      <c r="A26" s="43">
        <v>42581</v>
      </c>
      <c r="B26" s="46">
        <v>160092397</v>
      </c>
      <c r="C26" s="82">
        <v>1</v>
      </c>
      <c r="D26" s="50">
        <v>192938</v>
      </c>
      <c r="E26" s="48"/>
      <c r="F26" s="82"/>
      <c r="G26" s="50"/>
      <c r="H26" s="49">
        <v>11000</v>
      </c>
      <c r="I26" s="49">
        <v>663400</v>
      </c>
      <c r="J26" s="50" t="s">
        <v>17</v>
      </c>
      <c r="L26" s="18"/>
      <c r="M26" s="18"/>
    </row>
    <row r="27" spans="1:13" x14ac:dyDescent="0.25">
      <c r="A27" s="43">
        <v>42639</v>
      </c>
      <c r="B27" s="46">
        <v>160098088</v>
      </c>
      <c r="C27" s="82">
        <v>1</v>
      </c>
      <c r="D27" s="50">
        <v>80675</v>
      </c>
      <c r="E27" s="48"/>
      <c r="F27" s="82"/>
      <c r="G27" s="50"/>
      <c r="H27" s="49">
        <v>9000</v>
      </c>
      <c r="I27" s="49">
        <v>89577</v>
      </c>
      <c r="J27" s="50" t="s">
        <v>59</v>
      </c>
      <c r="L27" s="18"/>
      <c r="M27" s="18"/>
    </row>
    <row r="28" spans="1:13" x14ac:dyDescent="0.25">
      <c r="A28" s="4"/>
      <c r="B28" s="3"/>
      <c r="C28" s="40"/>
      <c r="D28" s="6"/>
      <c r="E28" s="7"/>
      <c r="F28" s="40"/>
      <c r="G28" s="6"/>
      <c r="H28" s="39"/>
      <c r="I28" s="39"/>
      <c r="J28" s="6"/>
      <c r="L28" s="18"/>
      <c r="M28" s="18"/>
    </row>
    <row r="29" spans="1:13" x14ac:dyDescent="0.25">
      <c r="A29" s="4"/>
      <c r="B29" s="3"/>
      <c r="C29" s="40"/>
      <c r="D29" s="6"/>
      <c r="E29" s="7"/>
      <c r="F29" s="40"/>
      <c r="G29" s="6"/>
      <c r="H29" s="39"/>
      <c r="I29" s="39"/>
      <c r="J29" s="6"/>
      <c r="L29" s="18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39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39"/>
      <c r="I31" s="39"/>
      <c r="J31" s="6"/>
    </row>
    <row r="32" spans="1:13" x14ac:dyDescent="0.25">
      <c r="A32" s="4"/>
      <c r="B32" s="8" t="s">
        <v>11</v>
      </c>
      <c r="C32" s="77">
        <f>SUM(C7:C31)</f>
        <v>97</v>
      </c>
      <c r="D32" s="9"/>
      <c r="E32" s="8" t="s">
        <v>11</v>
      </c>
      <c r="F32" s="77">
        <f>SUM(F7:F31)</f>
        <v>34</v>
      </c>
      <c r="G32" s="5"/>
      <c r="H32" s="40"/>
      <c r="I32" s="40"/>
      <c r="J32" s="5"/>
    </row>
    <row r="33" spans="1:10" x14ac:dyDescent="0.25">
      <c r="A33" s="4"/>
      <c r="B33" s="8"/>
      <c r="C33" s="77"/>
      <c r="D33" s="9"/>
      <c r="E33" s="8"/>
      <c r="F33" s="77"/>
      <c r="G33" s="32"/>
      <c r="H33" s="52"/>
      <c r="I33" s="40"/>
      <c r="J33" s="5"/>
    </row>
    <row r="34" spans="1:10" x14ac:dyDescent="0.25">
      <c r="A34" s="10"/>
      <c r="B34" s="11"/>
      <c r="C34" s="40"/>
      <c r="D34" s="6"/>
      <c r="E34" s="8"/>
      <c r="F34" s="40"/>
      <c r="G34" s="411" t="s">
        <v>12</v>
      </c>
      <c r="H34" s="411"/>
      <c r="I34" s="39"/>
      <c r="J34" s="13">
        <f>SUM(D7:D31)</f>
        <v>9800091</v>
      </c>
    </row>
    <row r="35" spans="1:10" x14ac:dyDescent="0.25">
      <c r="A35" s="4"/>
      <c r="B35" s="3"/>
      <c r="C35" s="40"/>
      <c r="D35" s="6"/>
      <c r="E35" s="7"/>
      <c r="F35" s="40"/>
      <c r="G35" s="411" t="s">
        <v>13</v>
      </c>
      <c r="H35" s="411"/>
      <c r="I35" s="39"/>
      <c r="J35" s="13">
        <f>SUM(G7:G31)</f>
        <v>3954827</v>
      </c>
    </row>
    <row r="36" spans="1:10" x14ac:dyDescent="0.25">
      <c r="A36" s="14"/>
      <c r="B36" s="7"/>
      <c r="C36" s="40"/>
      <c r="D36" s="6"/>
      <c r="E36" s="7"/>
      <c r="F36" s="40"/>
      <c r="G36" s="411" t="s">
        <v>14</v>
      </c>
      <c r="H36" s="411"/>
      <c r="I36" s="41"/>
      <c r="J36" s="15">
        <f>J34-J35</f>
        <v>5845264</v>
      </c>
    </row>
    <row r="37" spans="1:10" x14ac:dyDescent="0.25">
      <c r="A37" s="4"/>
      <c r="B37" s="16"/>
      <c r="C37" s="40"/>
      <c r="D37" s="17"/>
      <c r="E37" s="7"/>
      <c r="F37" s="40"/>
      <c r="G37" s="411" t="s">
        <v>15</v>
      </c>
      <c r="H37" s="411"/>
      <c r="I37" s="39"/>
      <c r="J37" s="13">
        <f>SUM(H7:H32)</f>
        <v>1898000</v>
      </c>
    </row>
    <row r="38" spans="1:10" x14ac:dyDescent="0.25">
      <c r="A38" s="4"/>
      <c r="B38" s="16"/>
      <c r="C38" s="40"/>
      <c r="D38" s="17"/>
      <c r="E38" s="7"/>
      <c r="F38" s="40"/>
      <c r="G38" s="411" t="s">
        <v>16</v>
      </c>
      <c r="H38" s="411"/>
      <c r="I38" s="39"/>
      <c r="J38" s="13">
        <f>J36+J37</f>
        <v>7743264</v>
      </c>
    </row>
    <row r="39" spans="1:10" x14ac:dyDescent="0.25">
      <c r="A39" s="4"/>
      <c r="B39" s="16"/>
      <c r="C39" s="40"/>
      <c r="D39" s="17"/>
      <c r="E39" s="7"/>
      <c r="F39" s="40"/>
      <c r="G39" s="411" t="s">
        <v>5</v>
      </c>
      <c r="H39" s="411"/>
      <c r="I39" s="39"/>
      <c r="J39" s="13">
        <f>SUM(I7:I32)</f>
        <v>7743264</v>
      </c>
    </row>
    <row r="40" spans="1:10" x14ac:dyDescent="0.25">
      <c r="A40" s="4"/>
      <c r="B40" s="16"/>
      <c r="C40" s="40"/>
      <c r="D40" s="17"/>
      <c r="E40" s="7"/>
      <c r="F40" s="40"/>
      <c r="G40" s="411" t="s">
        <v>32</v>
      </c>
      <c r="H40" s="411"/>
      <c r="I40" s="40" t="str">
        <f>IF(J40&gt;0,"SALDO",IF(J40&lt;0,"PIUTANG",IF(J40=0,"LUNAS")))</f>
        <v>LUNAS</v>
      </c>
      <c r="J40" s="13">
        <f>J39-J38</f>
        <v>0</v>
      </c>
    </row>
  </sheetData>
  <mergeCells count="15">
    <mergeCell ref="G40:H40"/>
    <mergeCell ref="G34:H34"/>
    <mergeCell ref="G35:H35"/>
    <mergeCell ref="G36:H36"/>
    <mergeCell ref="G37:H37"/>
    <mergeCell ref="G38:H38"/>
    <mergeCell ref="G39:H39"/>
    <mergeCell ref="F1:H1"/>
    <mergeCell ref="F2:H2"/>
    <mergeCell ref="A4:J4"/>
    <mergeCell ref="A5:A6"/>
    <mergeCell ref="B5:G5"/>
    <mergeCell ref="H5:H6"/>
    <mergeCell ref="I5:I6"/>
    <mergeCell ref="J5:J6"/>
  </mergeCells>
  <pageMargins left="0.7" right="0.7" top="0.75" bottom="0.75" header="0.3" footer="0.3"/>
  <legacy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0"/>
  <dimension ref="A1:J72"/>
  <sheetViews>
    <sheetView workbookViewId="0">
      <pane ySplit="6" topLeftCell="A58" activePane="bottomLeft" state="frozen"/>
      <selection pane="bottomLeft" activeCell="I52" sqref="I52"/>
    </sheetView>
  </sheetViews>
  <sheetFormatPr defaultRowHeight="15" x14ac:dyDescent="0.25"/>
  <cols>
    <col min="1" max="1" width="9.85546875" bestFit="1" customWidth="1"/>
    <col min="2" max="2" width="10.28515625" style="56" customWidth="1"/>
    <col min="3" max="3" width="5.28515625" style="37" customWidth="1"/>
    <col min="4" max="4" width="11.5703125" bestFit="1" customWidth="1"/>
    <col min="5" max="5" width="10.42578125" style="56" customWidth="1"/>
    <col min="6" max="6" width="5.42578125" style="37" bestFit="1" customWidth="1"/>
    <col min="7" max="7" width="11.42578125" customWidth="1"/>
    <col min="8" max="8" width="9.28515625" customWidth="1"/>
    <col min="9" max="9" width="12" customWidth="1"/>
    <col min="10" max="10" width="14.5703125" style="70" customWidth="1"/>
  </cols>
  <sheetData>
    <row r="1" spans="1:10" x14ac:dyDescent="0.25">
      <c r="A1" s="53" t="s">
        <v>0</v>
      </c>
      <c r="B1" s="22"/>
      <c r="C1" s="78" t="s">
        <v>35</v>
      </c>
      <c r="D1" s="20"/>
      <c r="E1" s="22"/>
      <c r="F1" s="405" t="s">
        <v>22</v>
      </c>
      <c r="G1" s="405"/>
      <c r="H1" s="405"/>
      <c r="I1" s="20"/>
    </row>
    <row r="2" spans="1:10" x14ac:dyDescent="0.25">
      <c r="A2" s="53" t="s">
        <v>1</v>
      </c>
      <c r="B2" s="22"/>
      <c r="C2" s="78" t="s">
        <v>19</v>
      </c>
      <c r="D2" s="20"/>
      <c r="E2" s="22"/>
      <c r="F2" s="405" t="s">
        <v>21</v>
      </c>
      <c r="G2" s="405"/>
      <c r="H2" s="405"/>
      <c r="I2" s="21">
        <f>J71*-1</f>
        <v>12110891</v>
      </c>
    </row>
    <row r="4" spans="1:10" ht="19.5" x14ac:dyDescent="0.25">
      <c r="A4" s="406"/>
      <c r="B4" s="406"/>
      <c r="C4" s="406"/>
      <c r="D4" s="406"/>
      <c r="E4" s="406"/>
      <c r="F4" s="406"/>
      <c r="G4" s="406"/>
      <c r="H4" s="406"/>
      <c r="I4" s="406"/>
      <c r="J4" s="406"/>
    </row>
    <row r="5" spans="1:10" x14ac:dyDescent="0.25">
      <c r="A5" s="407" t="s">
        <v>2</v>
      </c>
      <c r="B5" s="408" t="s">
        <v>3</v>
      </c>
      <c r="C5" s="408"/>
      <c r="D5" s="408"/>
      <c r="E5" s="408"/>
      <c r="F5" s="408"/>
      <c r="G5" s="408"/>
      <c r="H5" s="475" t="s">
        <v>4</v>
      </c>
      <c r="I5" s="472" t="s">
        <v>5</v>
      </c>
      <c r="J5" s="473" t="s">
        <v>6</v>
      </c>
    </row>
    <row r="6" spans="1:10" x14ac:dyDescent="0.25">
      <c r="A6" s="407"/>
      <c r="B6" s="30" t="s">
        <v>7</v>
      </c>
      <c r="C6" s="79" t="s">
        <v>8</v>
      </c>
      <c r="D6" s="31" t="s">
        <v>9</v>
      </c>
      <c r="E6" s="30" t="s">
        <v>10</v>
      </c>
      <c r="F6" s="79" t="s">
        <v>8</v>
      </c>
      <c r="G6" s="31" t="s">
        <v>9</v>
      </c>
      <c r="H6" s="476"/>
      <c r="I6" s="472"/>
      <c r="J6" s="473"/>
    </row>
    <row r="7" spans="1:10" x14ac:dyDescent="0.25">
      <c r="A7" s="93">
        <v>42457</v>
      </c>
      <c r="B7" s="46">
        <v>160076805</v>
      </c>
      <c r="C7" s="84">
        <v>23</v>
      </c>
      <c r="D7" s="50">
        <v>2867813</v>
      </c>
      <c r="E7" s="46"/>
      <c r="F7" s="84"/>
      <c r="G7" s="50"/>
      <c r="H7" s="48"/>
      <c r="I7" s="50"/>
      <c r="J7" s="94"/>
    </row>
    <row r="8" spans="1:10" x14ac:dyDescent="0.25">
      <c r="A8" s="93">
        <v>42458</v>
      </c>
      <c r="B8" s="46">
        <v>160076928</v>
      </c>
      <c r="C8" s="84">
        <v>17</v>
      </c>
      <c r="D8" s="50">
        <v>2337300</v>
      </c>
      <c r="E8" s="46"/>
      <c r="F8" s="84"/>
      <c r="G8" s="50"/>
      <c r="H8" s="48"/>
      <c r="I8" s="50"/>
      <c r="J8" s="94"/>
    </row>
    <row r="9" spans="1:10" x14ac:dyDescent="0.25">
      <c r="A9" s="93">
        <v>42459</v>
      </c>
      <c r="B9" s="46">
        <v>160077039</v>
      </c>
      <c r="C9" s="84">
        <v>8</v>
      </c>
      <c r="D9" s="50">
        <v>900813</v>
      </c>
      <c r="E9" s="46"/>
      <c r="F9" s="84"/>
      <c r="G9" s="50"/>
      <c r="H9" s="48"/>
      <c r="I9" s="50"/>
      <c r="J9" s="94"/>
    </row>
    <row r="10" spans="1:10" x14ac:dyDescent="0.25">
      <c r="A10" s="93">
        <v>42460</v>
      </c>
      <c r="B10" s="46">
        <v>160077106</v>
      </c>
      <c r="C10" s="84">
        <v>12</v>
      </c>
      <c r="D10" s="50">
        <v>1496513</v>
      </c>
      <c r="E10" s="46">
        <v>160020869</v>
      </c>
      <c r="F10" s="84">
        <v>9</v>
      </c>
      <c r="G10" s="50">
        <v>944650</v>
      </c>
      <c r="H10" s="48"/>
      <c r="I10" s="50"/>
      <c r="J10" s="94"/>
    </row>
    <row r="11" spans="1:10" x14ac:dyDescent="0.25">
      <c r="A11" s="93">
        <v>42461</v>
      </c>
      <c r="B11" s="46">
        <v>160077230</v>
      </c>
      <c r="C11" s="84">
        <v>20</v>
      </c>
      <c r="D11" s="50">
        <v>2475463</v>
      </c>
      <c r="E11" s="46"/>
      <c r="F11" s="84"/>
      <c r="G11" s="50"/>
      <c r="H11" s="48"/>
      <c r="I11" s="50"/>
      <c r="J11" s="94"/>
    </row>
    <row r="12" spans="1:10" x14ac:dyDescent="0.25">
      <c r="A12" s="93">
        <v>42462</v>
      </c>
      <c r="B12" s="46">
        <v>160077357</v>
      </c>
      <c r="C12" s="84">
        <v>11</v>
      </c>
      <c r="D12" s="50">
        <v>1119300</v>
      </c>
      <c r="E12" s="46"/>
      <c r="F12" s="84"/>
      <c r="G12" s="50"/>
      <c r="H12" s="48"/>
      <c r="I12" s="50"/>
      <c r="J12" s="94"/>
    </row>
    <row r="13" spans="1:10" x14ac:dyDescent="0.25">
      <c r="A13" s="93">
        <v>42464</v>
      </c>
      <c r="B13" s="46">
        <v>160077703</v>
      </c>
      <c r="C13" s="84">
        <v>24</v>
      </c>
      <c r="D13" s="50">
        <v>2654050</v>
      </c>
      <c r="E13" s="46">
        <v>160021025</v>
      </c>
      <c r="F13" s="84">
        <v>1</v>
      </c>
      <c r="G13" s="50">
        <v>100013</v>
      </c>
      <c r="H13" s="48"/>
      <c r="I13" s="50"/>
      <c r="J13" s="94"/>
    </row>
    <row r="14" spans="1:10" x14ac:dyDescent="0.25">
      <c r="A14" s="93">
        <v>42465</v>
      </c>
      <c r="B14" s="46">
        <v>160077799</v>
      </c>
      <c r="C14" s="84">
        <v>13</v>
      </c>
      <c r="D14" s="50">
        <v>1513313</v>
      </c>
      <c r="E14" s="46"/>
      <c r="F14" s="84"/>
      <c r="G14" s="50"/>
      <c r="H14" s="48"/>
      <c r="I14" s="50"/>
      <c r="J14" s="94"/>
    </row>
    <row r="15" spans="1:10" x14ac:dyDescent="0.25">
      <c r="A15" s="93">
        <v>42466</v>
      </c>
      <c r="B15" s="46">
        <v>160077937</v>
      </c>
      <c r="C15" s="84">
        <v>12</v>
      </c>
      <c r="D15" s="50">
        <v>1332538</v>
      </c>
      <c r="E15" s="46"/>
      <c r="F15" s="84"/>
      <c r="G15" s="50"/>
      <c r="H15" s="48"/>
      <c r="I15" s="50">
        <v>9000000</v>
      </c>
      <c r="J15" s="94" t="s">
        <v>33</v>
      </c>
    </row>
    <row r="16" spans="1:10" x14ac:dyDescent="0.25">
      <c r="A16" s="93">
        <v>42467</v>
      </c>
      <c r="B16" s="46">
        <v>160078066</v>
      </c>
      <c r="C16" s="84">
        <v>16</v>
      </c>
      <c r="D16" s="50">
        <v>1715000</v>
      </c>
      <c r="E16" s="46"/>
      <c r="F16" s="84"/>
      <c r="G16" s="50"/>
      <c r="H16" s="48"/>
      <c r="I16" s="50"/>
      <c r="J16" s="94"/>
    </row>
    <row r="17" spans="1:10" x14ac:dyDescent="0.25">
      <c r="A17" s="93">
        <v>42468</v>
      </c>
      <c r="B17" s="46">
        <v>160078172</v>
      </c>
      <c r="C17" s="84">
        <v>19</v>
      </c>
      <c r="D17" s="50">
        <v>2144100</v>
      </c>
      <c r="E17" s="46"/>
      <c r="F17" s="84"/>
      <c r="G17" s="50"/>
      <c r="H17" s="48"/>
      <c r="I17" s="50"/>
      <c r="J17" s="94"/>
    </row>
    <row r="18" spans="1:10" x14ac:dyDescent="0.25">
      <c r="A18" s="93">
        <v>42469</v>
      </c>
      <c r="B18" s="46">
        <v>160078283</v>
      </c>
      <c r="C18" s="84">
        <v>15</v>
      </c>
      <c r="D18" s="50">
        <v>1941975</v>
      </c>
      <c r="E18" s="46"/>
      <c r="F18" s="84"/>
      <c r="G18" s="50"/>
      <c r="H18" s="48"/>
      <c r="I18" s="50"/>
      <c r="J18" s="94"/>
    </row>
    <row r="19" spans="1:10" x14ac:dyDescent="0.25">
      <c r="A19" s="93">
        <v>42471</v>
      </c>
      <c r="B19" s="46">
        <v>160078626</v>
      </c>
      <c r="C19" s="84">
        <v>23</v>
      </c>
      <c r="D19" s="50">
        <v>2876738</v>
      </c>
      <c r="E19" s="46"/>
      <c r="F19" s="82"/>
      <c r="G19" s="50"/>
      <c r="H19" s="48"/>
      <c r="I19" s="50"/>
      <c r="J19" s="94"/>
    </row>
    <row r="20" spans="1:10" x14ac:dyDescent="0.25">
      <c r="A20" s="93">
        <v>42471</v>
      </c>
      <c r="B20" s="46">
        <v>160078636</v>
      </c>
      <c r="C20" s="84">
        <v>2</v>
      </c>
      <c r="D20" s="50">
        <v>176750</v>
      </c>
      <c r="E20" s="46"/>
      <c r="F20" s="82"/>
      <c r="G20" s="50"/>
      <c r="H20" s="48"/>
      <c r="I20" s="50"/>
      <c r="J20" s="94"/>
    </row>
    <row r="21" spans="1:10" x14ac:dyDescent="0.25">
      <c r="A21" s="93">
        <v>42472</v>
      </c>
      <c r="B21" s="46">
        <v>160078764</v>
      </c>
      <c r="C21" s="84">
        <v>4</v>
      </c>
      <c r="D21" s="50">
        <v>452988</v>
      </c>
      <c r="E21" s="46">
        <v>160021322</v>
      </c>
      <c r="F21" s="82">
        <v>24</v>
      </c>
      <c r="G21" s="50">
        <v>1752575</v>
      </c>
      <c r="H21" s="48"/>
      <c r="I21" s="50"/>
      <c r="J21" s="94"/>
    </row>
    <row r="22" spans="1:10" x14ac:dyDescent="0.25">
      <c r="A22" s="93">
        <v>42473</v>
      </c>
      <c r="B22" s="46">
        <v>160078874</v>
      </c>
      <c r="C22" s="84">
        <v>8</v>
      </c>
      <c r="D22" s="50">
        <v>832650</v>
      </c>
      <c r="E22" s="46"/>
      <c r="F22" s="82"/>
      <c r="G22" s="50"/>
      <c r="H22" s="48"/>
      <c r="I22" s="50"/>
      <c r="J22" s="94"/>
    </row>
    <row r="23" spans="1:10" x14ac:dyDescent="0.25">
      <c r="A23" s="93">
        <v>42474</v>
      </c>
      <c r="B23" s="46">
        <v>160079015</v>
      </c>
      <c r="C23" s="84">
        <v>7</v>
      </c>
      <c r="D23" s="50">
        <v>846913</v>
      </c>
      <c r="E23" s="46"/>
      <c r="F23" s="82"/>
      <c r="G23" s="50"/>
      <c r="H23" s="48"/>
      <c r="I23" s="50"/>
      <c r="J23" s="94"/>
    </row>
    <row r="24" spans="1:10" x14ac:dyDescent="0.25">
      <c r="A24" s="93">
        <v>42475</v>
      </c>
      <c r="B24" s="46">
        <v>160079117</v>
      </c>
      <c r="C24" s="84">
        <v>8</v>
      </c>
      <c r="D24" s="50">
        <v>818125</v>
      </c>
      <c r="E24" s="46"/>
      <c r="F24" s="82"/>
      <c r="G24" s="50"/>
      <c r="H24" s="48"/>
      <c r="I24" s="50"/>
      <c r="J24" s="94"/>
    </row>
    <row r="25" spans="1:10" x14ac:dyDescent="0.25">
      <c r="A25" s="93">
        <v>42476</v>
      </c>
      <c r="B25" s="46">
        <v>160079254</v>
      </c>
      <c r="C25" s="84">
        <v>5</v>
      </c>
      <c r="D25" s="50">
        <v>483000</v>
      </c>
      <c r="E25" s="46"/>
      <c r="F25" s="82"/>
      <c r="G25" s="50"/>
      <c r="H25" s="48"/>
      <c r="I25" s="50"/>
      <c r="J25" s="94"/>
    </row>
    <row r="26" spans="1:10" x14ac:dyDescent="0.25">
      <c r="A26" s="93">
        <v>42478</v>
      </c>
      <c r="B26" s="46">
        <v>160079956</v>
      </c>
      <c r="C26" s="84">
        <v>11</v>
      </c>
      <c r="D26" s="50">
        <v>1225963</v>
      </c>
      <c r="E26" s="46"/>
      <c r="F26" s="82"/>
      <c r="G26" s="50"/>
      <c r="H26" s="48"/>
      <c r="I26" s="50"/>
      <c r="J26" s="94"/>
    </row>
    <row r="27" spans="1:10" s="67" customFormat="1" ht="33.75" x14ac:dyDescent="0.25">
      <c r="A27" s="95">
        <v>42479</v>
      </c>
      <c r="B27" s="86">
        <v>160079674</v>
      </c>
      <c r="C27" s="85">
        <v>6</v>
      </c>
      <c r="D27" s="96">
        <v>609613</v>
      </c>
      <c r="E27" s="86">
        <v>160021608</v>
      </c>
      <c r="F27" s="85">
        <v>12</v>
      </c>
      <c r="G27" s="96">
        <v>1085438</v>
      </c>
      <c r="H27" s="103"/>
      <c r="I27" s="96"/>
      <c r="J27" s="97" t="s">
        <v>56</v>
      </c>
    </row>
    <row r="28" spans="1:10" s="67" customFormat="1" x14ac:dyDescent="0.25">
      <c r="A28" s="95">
        <v>42480</v>
      </c>
      <c r="B28" s="86">
        <v>160079787</v>
      </c>
      <c r="C28" s="85">
        <v>8</v>
      </c>
      <c r="D28" s="96">
        <v>1162088</v>
      </c>
      <c r="E28" s="86">
        <v>160021638</v>
      </c>
      <c r="F28" s="85">
        <v>35</v>
      </c>
      <c r="G28" s="96">
        <v>2129250</v>
      </c>
      <c r="H28" s="103"/>
      <c r="I28" s="96">
        <v>20000000</v>
      </c>
      <c r="J28" s="97" t="s">
        <v>34</v>
      </c>
    </row>
    <row r="29" spans="1:10" s="67" customFormat="1" x14ac:dyDescent="0.25">
      <c r="A29" s="95">
        <v>42481</v>
      </c>
      <c r="B29" s="86">
        <v>160079906</v>
      </c>
      <c r="C29" s="85">
        <v>17</v>
      </c>
      <c r="D29" s="96">
        <v>1830763</v>
      </c>
      <c r="E29" s="86"/>
      <c r="F29" s="85"/>
      <c r="G29" s="96"/>
      <c r="H29" s="103"/>
      <c r="I29" s="96"/>
      <c r="J29" s="97"/>
    </row>
    <row r="30" spans="1:10" s="67" customFormat="1" ht="22.5" x14ac:dyDescent="0.25">
      <c r="A30" s="95">
        <v>42482</v>
      </c>
      <c r="B30" s="86">
        <v>160079969</v>
      </c>
      <c r="C30" s="85">
        <v>57</v>
      </c>
      <c r="D30" s="96">
        <v>5901000</v>
      </c>
      <c r="E30" s="86"/>
      <c r="F30" s="85"/>
      <c r="G30" s="96"/>
      <c r="H30" s="103"/>
      <c r="I30" s="104"/>
      <c r="J30" s="97" t="s">
        <v>55</v>
      </c>
    </row>
    <row r="31" spans="1:10" s="67" customFormat="1" x14ac:dyDescent="0.25">
      <c r="A31" s="95">
        <v>42482</v>
      </c>
      <c r="B31" s="86">
        <v>160080003</v>
      </c>
      <c r="C31" s="85">
        <v>6</v>
      </c>
      <c r="D31" s="96">
        <v>591938</v>
      </c>
      <c r="E31" s="86"/>
      <c r="F31" s="85"/>
      <c r="G31" s="96"/>
      <c r="H31" s="103"/>
      <c r="I31" s="96">
        <v>5808519</v>
      </c>
      <c r="J31" s="97" t="s">
        <v>33</v>
      </c>
    </row>
    <row r="32" spans="1:10" s="67" customFormat="1" x14ac:dyDescent="0.25">
      <c r="A32" s="95">
        <v>42483</v>
      </c>
      <c r="B32" s="86">
        <v>160080141</v>
      </c>
      <c r="C32" s="85">
        <v>4</v>
      </c>
      <c r="D32" s="96">
        <v>493413</v>
      </c>
      <c r="E32" s="86"/>
      <c r="F32" s="85"/>
      <c r="G32" s="96"/>
      <c r="H32" s="103"/>
      <c r="I32" s="96"/>
      <c r="J32" s="97"/>
    </row>
    <row r="33" spans="1:10" s="67" customFormat="1" x14ac:dyDescent="0.25">
      <c r="A33" s="95">
        <v>42485</v>
      </c>
      <c r="B33" s="86">
        <v>160080428</v>
      </c>
      <c r="C33" s="85">
        <v>24</v>
      </c>
      <c r="D33" s="96">
        <v>2215063</v>
      </c>
      <c r="E33" s="86"/>
      <c r="F33" s="85"/>
      <c r="G33" s="96"/>
      <c r="H33" s="103"/>
      <c r="I33" s="96"/>
      <c r="J33" s="97" t="s">
        <v>57</v>
      </c>
    </row>
    <row r="34" spans="1:10" s="67" customFormat="1" x14ac:dyDescent="0.25">
      <c r="A34" s="95">
        <v>42485</v>
      </c>
      <c r="B34" s="86">
        <v>160080430</v>
      </c>
      <c r="C34" s="85">
        <v>16</v>
      </c>
      <c r="D34" s="96">
        <v>1733025</v>
      </c>
      <c r="E34" s="86"/>
      <c r="F34" s="85"/>
      <c r="G34" s="96"/>
      <c r="H34" s="103"/>
      <c r="I34" s="96"/>
      <c r="J34" s="97"/>
    </row>
    <row r="35" spans="1:10" s="67" customFormat="1" x14ac:dyDescent="0.25">
      <c r="A35" s="95">
        <v>42486</v>
      </c>
      <c r="B35" s="86">
        <v>160080547</v>
      </c>
      <c r="C35" s="85">
        <v>12</v>
      </c>
      <c r="D35" s="96">
        <v>1450488</v>
      </c>
      <c r="E35" s="86">
        <v>160021849</v>
      </c>
      <c r="F35" s="85">
        <v>15</v>
      </c>
      <c r="G35" s="96">
        <v>1776338</v>
      </c>
      <c r="H35" s="103"/>
      <c r="I35" s="96"/>
      <c r="J35" s="97"/>
    </row>
    <row r="36" spans="1:10" s="67" customFormat="1" ht="33.75" x14ac:dyDescent="0.25">
      <c r="A36" s="95">
        <v>42487</v>
      </c>
      <c r="B36" s="86">
        <v>160080679</v>
      </c>
      <c r="C36" s="85">
        <v>10</v>
      </c>
      <c r="D36" s="96">
        <v>1179850</v>
      </c>
      <c r="E36" s="86">
        <v>160021888</v>
      </c>
      <c r="F36" s="85">
        <v>45</v>
      </c>
      <c r="G36" s="96">
        <v>4815563</v>
      </c>
      <c r="H36" s="103"/>
      <c r="I36" s="96"/>
      <c r="J36" s="97" t="s">
        <v>56</v>
      </c>
    </row>
    <row r="37" spans="1:10" s="67" customFormat="1" x14ac:dyDescent="0.25">
      <c r="A37" s="95">
        <v>42487</v>
      </c>
      <c r="B37" s="86">
        <v>160021884</v>
      </c>
      <c r="C37" s="85">
        <v>0</v>
      </c>
      <c r="D37" s="96">
        <v>33800</v>
      </c>
      <c r="E37" s="86"/>
      <c r="F37" s="85"/>
      <c r="G37" s="96"/>
      <c r="H37" s="103"/>
      <c r="I37" s="96"/>
      <c r="J37" s="97"/>
    </row>
    <row r="38" spans="1:10" s="67" customFormat="1" x14ac:dyDescent="0.25">
      <c r="A38" s="95">
        <v>42488</v>
      </c>
      <c r="B38" s="86">
        <v>160080801</v>
      </c>
      <c r="C38" s="85">
        <v>13</v>
      </c>
      <c r="D38" s="96">
        <v>1282225</v>
      </c>
      <c r="E38" s="86"/>
      <c r="F38" s="85"/>
      <c r="G38" s="96"/>
      <c r="H38" s="103"/>
      <c r="I38" s="96"/>
      <c r="J38" s="97"/>
    </row>
    <row r="39" spans="1:10" s="67" customFormat="1" x14ac:dyDescent="0.25">
      <c r="A39" s="95">
        <v>42489</v>
      </c>
      <c r="B39" s="86">
        <v>160080923</v>
      </c>
      <c r="C39" s="85">
        <v>15</v>
      </c>
      <c r="D39" s="96">
        <v>1469825</v>
      </c>
      <c r="E39" s="86"/>
      <c r="F39" s="85"/>
      <c r="G39" s="96"/>
      <c r="H39" s="103"/>
      <c r="I39" s="96"/>
      <c r="J39" s="97"/>
    </row>
    <row r="40" spans="1:10" s="67" customFormat="1" x14ac:dyDescent="0.25">
      <c r="A40" s="95">
        <v>42490</v>
      </c>
      <c r="B40" s="86">
        <v>160081076</v>
      </c>
      <c r="C40" s="85">
        <v>13</v>
      </c>
      <c r="D40" s="96">
        <v>1542188</v>
      </c>
      <c r="E40" s="86"/>
      <c r="F40" s="85"/>
      <c r="G40" s="96"/>
      <c r="H40" s="103"/>
      <c r="I40" s="96"/>
      <c r="J40" s="97"/>
    </row>
    <row r="41" spans="1:10" s="67" customFormat="1" x14ac:dyDescent="0.25">
      <c r="A41" s="95">
        <v>42492</v>
      </c>
      <c r="B41" s="86">
        <v>160081370</v>
      </c>
      <c r="C41" s="85">
        <v>24</v>
      </c>
      <c r="D41" s="96">
        <v>2552288</v>
      </c>
      <c r="E41" s="86"/>
      <c r="F41" s="85"/>
      <c r="G41" s="96"/>
      <c r="H41" s="103"/>
      <c r="I41" s="96"/>
      <c r="J41" s="97"/>
    </row>
    <row r="42" spans="1:10" s="67" customFormat="1" ht="38.25" customHeight="1" x14ac:dyDescent="0.25">
      <c r="A42" s="95">
        <v>42493</v>
      </c>
      <c r="B42" s="86">
        <v>160081496</v>
      </c>
      <c r="C42" s="85">
        <v>18</v>
      </c>
      <c r="D42" s="96">
        <v>1952038</v>
      </c>
      <c r="E42" s="86">
        <v>160022088</v>
      </c>
      <c r="F42" s="85">
        <v>23</v>
      </c>
      <c r="G42" s="96">
        <v>2113038</v>
      </c>
      <c r="H42" s="103"/>
      <c r="I42" s="96"/>
      <c r="J42" s="105" t="s">
        <v>58</v>
      </c>
    </row>
    <row r="43" spans="1:10" s="67" customFormat="1" x14ac:dyDescent="0.25">
      <c r="A43" s="95">
        <v>42493</v>
      </c>
      <c r="B43" s="86">
        <v>160081499</v>
      </c>
      <c r="C43" s="85">
        <v>1</v>
      </c>
      <c r="D43" s="96">
        <v>102025</v>
      </c>
      <c r="E43" s="86"/>
      <c r="F43" s="85"/>
      <c r="G43" s="96"/>
      <c r="H43" s="103"/>
      <c r="I43" s="96"/>
      <c r="J43" s="97"/>
    </row>
    <row r="44" spans="1:10" s="67" customFormat="1" x14ac:dyDescent="0.25">
      <c r="A44" s="95">
        <v>42494</v>
      </c>
      <c r="B44" s="86">
        <v>160081613</v>
      </c>
      <c r="C44" s="85">
        <v>13</v>
      </c>
      <c r="D44" s="96">
        <v>1480850</v>
      </c>
      <c r="E44" s="86">
        <v>160022110</v>
      </c>
      <c r="F44" s="85">
        <v>7</v>
      </c>
      <c r="G44" s="96">
        <v>928463</v>
      </c>
      <c r="H44" s="103"/>
      <c r="I44" s="96">
        <v>20000000</v>
      </c>
      <c r="J44" s="97" t="s">
        <v>34</v>
      </c>
    </row>
    <row r="45" spans="1:10" s="67" customFormat="1" x14ac:dyDescent="0.25">
      <c r="A45" s="95">
        <v>42497</v>
      </c>
      <c r="B45" s="86">
        <v>160082027</v>
      </c>
      <c r="C45" s="85">
        <v>48</v>
      </c>
      <c r="D45" s="96">
        <v>4885650</v>
      </c>
      <c r="E45" s="86"/>
      <c r="F45" s="85"/>
      <c r="G45" s="96"/>
      <c r="H45" s="103"/>
      <c r="I45" s="96">
        <v>10000000</v>
      </c>
      <c r="J45" s="97" t="s">
        <v>17</v>
      </c>
    </row>
    <row r="46" spans="1:10" s="67" customFormat="1" x14ac:dyDescent="0.25">
      <c r="A46" s="95">
        <v>42499</v>
      </c>
      <c r="B46" s="86">
        <v>160082327</v>
      </c>
      <c r="C46" s="85">
        <v>29</v>
      </c>
      <c r="D46" s="96">
        <v>3209150</v>
      </c>
      <c r="E46" s="86"/>
      <c r="F46" s="85"/>
      <c r="G46" s="96"/>
      <c r="H46" s="103"/>
      <c r="I46" s="96"/>
      <c r="J46" s="97"/>
    </row>
    <row r="47" spans="1:10" s="67" customFormat="1" x14ac:dyDescent="0.25">
      <c r="A47" s="95">
        <v>42500</v>
      </c>
      <c r="B47" s="86">
        <v>160082455</v>
      </c>
      <c r="C47" s="85">
        <v>23</v>
      </c>
      <c r="D47" s="96">
        <v>2350075</v>
      </c>
      <c r="E47" s="86"/>
      <c r="F47" s="85"/>
      <c r="G47" s="96"/>
      <c r="H47" s="103"/>
      <c r="I47" s="96"/>
      <c r="J47" s="97"/>
    </row>
    <row r="48" spans="1:10" s="67" customFormat="1" x14ac:dyDescent="0.25">
      <c r="A48" s="95">
        <v>42501</v>
      </c>
      <c r="B48" s="86">
        <v>160082584</v>
      </c>
      <c r="C48" s="85">
        <v>25</v>
      </c>
      <c r="D48" s="96">
        <v>2656325</v>
      </c>
      <c r="E48" s="86"/>
      <c r="F48" s="85"/>
      <c r="G48" s="96"/>
      <c r="H48" s="103"/>
      <c r="I48" s="96"/>
      <c r="J48" s="97"/>
    </row>
    <row r="49" spans="1:10" s="67" customFormat="1" x14ac:dyDescent="0.25">
      <c r="A49" s="95">
        <v>42502</v>
      </c>
      <c r="B49" s="86">
        <v>160082736</v>
      </c>
      <c r="C49" s="85">
        <v>25</v>
      </c>
      <c r="D49" s="96">
        <v>2624300</v>
      </c>
      <c r="E49" s="86"/>
      <c r="F49" s="85"/>
      <c r="G49" s="96"/>
      <c r="H49" s="103"/>
      <c r="I49" s="96"/>
      <c r="J49" s="97"/>
    </row>
    <row r="50" spans="1:10" s="67" customFormat="1" x14ac:dyDescent="0.25">
      <c r="A50" s="95">
        <v>42503</v>
      </c>
      <c r="B50" s="86">
        <v>160082857</v>
      </c>
      <c r="C50" s="85">
        <v>15</v>
      </c>
      <c r="D50" s="96">
        <v>1586550</v>
      </c>
      <c r="E50" s="86">
        <v>160022437</v>
      </c>
      <c r="F50" s="85">
        <v>12</v>
      </c>
      <c r="G50" s="96">
        <v>1360888</v>
      </c>
      <c r="H50" s="103"/>
      <c r="I50" s="96"/>
      <c r="J50" s="97"/>
    </row>
    <row r="51" spans="1:10" s="67" customFormat="1" x14ac:dyDescent="0.25">
      <c r="A51" s="95">
        <v>42504</v>
      </c>
      <c r="B51" s="86">
        <v>160082968</v>
      </c>
      <c r="C51" s="85">
        <v>15</v>
      </c>
      <c r="D51" s="96">
        <v>1456875</v>
      </c>
      <c r="E51" s="86"/>
      <c r="F51" s="85"/>
      <c r="G51" s="96"/>
      <c r="H51" s="103"/>
      <c r="I51" s="96"/>
      <c r="J51" s="97"/>
    </row>
    <row r="52" spans="1:10" s="67" customFormat="1" x14ac:dyDescent="0.25">
      <c r="A52" s="95">
        <v>42506</v>
      </c>
      <c r="B52" s="86">
        <v>160083317</v>
      </c>
      <c r="C52" s="85">
        <v>19</v>
      </c>
      <c r="D52" s="96">
        <v>1974088</v>
      </c>
      <c r="E52" s="86"/>
      <c r="F52" s="85"/>
      <c r="G52" s="96"/>
      <c r="H52" s="103"/>
      <c r="I52" s="96"/>
      <c r="J52" s="97"/>
    </row>
    <row r="53" spans="1:10" s="67" customFormat="1" x14ac:dyDescent="0.25">
      <c r="A53" s="95">
        <v>42507</v>
      </c>
      <c r="B53" s="86">
        <v>160083462</v>
      </c>
      <c r="C53" s="85">
        <v>21</v>
      </c>
      <c r="D53" s="96">
        <v>2378250</v>
      </c>
      <c r="E53" s="86"/>
      <c r="F53" s="85"/>
      <c r="G53" s="96"/>
      <c r="H53" s="103"/>
      <c r="I53" s="96"/>
      <c r="J53" s="97"/>
    </row>
    <row r="54" spans="1:10" s="67" customFormat="1" x14ac:dyDescent="0.25">
      <c r="A54" s="95">
        <v>42507</v>
      </c>
      <c r="B54" s="86">
        <v>160083478</v>
      </c>
      <c r="C54" s="85">
        <v>3</v>
      </c>
      <c r="D54" s="96">
        <v>252613</v>
      </c>
      <c r="E54" s="86"/>
      <c r="F54" s="85"/>
      <c r="G54" s="96"/>
      <c r="H54" s="103"/>
      <c r="I54" s="96"/>
      <c r="J54" s="97"/>
    </row>
    <row r="55" spans="1:10" s="67" customFormat="1" x14ac:dyDescent="0.25">
      <c r="A55" s="95">
        <v>42508</v>
      </c>
      <c r="B55" s="86">
        <v>160083583</v>
      </c>
      <c r="C55" s="85">
        <v>11</v>
      </c>
      <c r="D55" s="96">
        <v>1226050</v>
      </c>
      <c r="E55" s="86"/>
      <c r="F55" s="85"/>
      <c r="G55" s="96"/>
      <c r="H55" s="103"/>
      <c r="I55" s="96"/>
      <c r="J55" s="97"/>
    </row>
    <row r="56" spans="1:10" s="67" customFormat="1" x14ac:dyDescent="0.25">
      <c r="A56" s="95">
        <v>42509</v>
      </c>
      <c r="B56" s="86">
        <v>160083686</v>
      </c>
      <c r="C56" s="85">
        <v>13</v>
      </c>
      <c r="D56" s="96">
        <v>1250638</v>
      </c>
      <c r="E56" s="86"/>
      <c r="F56" s="85"/>
      <c r="G56" s="96"/>
      <c r="H56" s="103"/>
      <c r="I56" s="96"/>
      <c r="J56" s="97"/>
    </row>
    <row r="57" spans="1:10" s="67" customFormat="1" x14ac:dyDescent="0.25">
      <c r="A57" s="66">
        <v>42510</v>
      </c>
      <c r="B57" s="29">
        <v>160083686</v>
      </c>
      <c r="C57" s="59">
        <v>21</v>
      </c>
      <c r="D57" s="64">
        <v>2367925</v>
      </c>
      <c r="E57" s="29"/>
      <c r="F57" s="59"/>
      <c r="G57" s="64"/>
      <c r="H57" s="65"/>
      <c r="I57" s="64"/>
      <c r="J57" s="71"/>
    </row>
    <row r="58" spans="1:10" s="67" customFormat="1" x14ac:dyDescent="0.25">
      <c r="A58" s="66">
        <v>42511</v>
      </c>
      <c r="B58" s="29">
        <v>160083953</v>
      </c>
      <c r="C58" s="59">
        <v>22</v>
      </c>
      <c r="D58" s="64">
        <v>2000163</v>
      </c>
      <c r="E58" s="29"/>
      <c r="F58" s="59"/>
      <c r="G58" s="64"/>
      <c r="H58" s="65"/>
      <c r="I58" s="64"/>
      <c r="J58" s="71"/>
    </row>
    <row r="59" spans="1:10" s="67" customFormat="1" x14ac:dyDescent="0.25">
      <c r="A59" s="66">
        <v>42513</v>
      </c>
      <c r="B59" s="29">
        <v>160084202</v>
      </c>
      <c r="C59" s="59">
        <v>35</v>
      </c>
      <c r="D59" s="64">
        <v>4024413</v>
      </c>
      <c r="E59" s="29"/>
      <c r="F59" s="59"/>
      <c r="G59" s="64"/>
      <c r="H59" s="65"/>
      <c r="I59" s="64"/>
      <c r="J59" s="71"/>
    </row>
    <row r="60" spans="1:10" s="67" customFormat="1" x14ac:dyDescent="0.25">
      <c r="A60" s="66">
        <v>42513</v>
      </c>
      <c r="B60" s="29">
        <v>160084221</v>
      </c>
      <c r="C60" s="59">
        <v>1</v>
      </c>
      <c r="D60" s="64">
        <v>86013</v>
      </c>
      <c r="E60" s="29"/>
      <c r="F60" s="59"/>
      <c r="G60" s="64"/>
      <c r="H60" s="65"/>
      <c r="I60" s="64"/>
      <c r="J60" s="71"/>
    </row>
    <row r="61" spans="1:10" s="67" customFormat="1" x14ac:dyDescent="0.25">
      <c r="A61" s="66">
        <v>42514</v>
      </c>
      <c r="B61" s="29">
        <v>160084340</v>
      </c>
      <c r="C61" s="59">
        <v>19</v>
      </c>
      <c r="D61" s="64">
        <v>1802763</v>
      </c>
      <c r="E61" s="29"/>
      <c r="F61" s="59"/>
      <c r="G61" s="64"/>
      <c r="H61" s="65"/>
      <c r="I61" s="64"/>
      <c r="J61" s="71"/>
    </row>
    <row r="62" spans="1:10" s="67" customFormat="1" x14ac:dyDescent="0.25">
      <c r="A62" s="66"/>
      <c r="B62" s="29"/>
      <c r="C62" s="59"/>
      <c r="D62" s="64"/>
      <c r="E62" s="29"/>
      <c r="F62" s="59"/>
      <c r="G62" s="64"/>
      <c r="H62" s="65"/>
      <c r="I62" s="64"/>
      <c r="J62" s="71"/>
    </row>
    <row r="63" spans="1:10" s="67" customFormat="1" x14ac:dyDescent="0.25">
      <c r="A63" s="68"/>
      <c r="B63" s="54" t="s">
        <v>11</v>
      </c>
      <c r="C63" s="58">
        <f>SUM(C7:C61)</f>
        <v>860</v>
      </c>
      <c r="D63" s="69">
        <f>SUM(D7:D61)</f>
        <v>93925626</v>
      </c>
      <c r="E63" s="54" t="s">
        <v>11</v>
      </c>
      <c r="F63" s="58">
        <f>SUM(F7:F48)</f>
        <v>171</v>
      </c>
      <c r="G63" s="69">
        <f>SUM(G7:G48)</f>
        <v>15645328</v>
      </c>
      <c r="H63" s="54">
        <f>SUM(H7:H48)</f>
        <v>0</v>
      </c>
      <c r="I63" s="69">
        <f>SUM(I7:I48)</f>
        <v>64808519</v>
      </c>
      <c r="J63" s="71"/>
    </row>
    <row r="64" spans="1:10" s="67" customFormat="1" x14ac:dyDescent="0.25">
      <c r="A64" s="68"/>
      <c r="B64" s="75"/>
      <c r="C64" s="58"/>
      <c r="D64" s="76"/>
      <c r="E64" s="75"/>
      <c r="F64" s="58"/>
      <c r="G64" s="76"/>
      <c r="H64" s="75"/>
      <c r="I64" s="76"/>
      <c r="J64" s="71"/>
    </row>
    <row r="65" spans="1:10" s="67" customFormat="1" x14ac:dyDescent="0.25">
      <c r="A65" s="68"/>
      <c r="B65" s="55"/>
      <c r="C65" s="59"/>
      <c r="D65" s="69"/>
      <c r="E65" s="54"/>
      <c r="F65" s="59"/>
      <c r="G65" s="474" t="s">
        <v>12</v>
      </c>
      <c r="H65" s="474"/>
      <c r="I65" s="64"/>
      <c r="J65" s="73">
        <f>SUM(D7:D62)</f>
        <v>93925626</v>
      </c>
    </row>
    <row r="66" spans="1:10" s="67" customFormat="1" x14ac:dyDescent="0.25">
      <c r="A66" s="68"/>
      <c r="B66" s="29"/>
      <c r="C66" s="59"/>
      <c r="D66" s="64"/>
      <c r="E66" s="29"/>
      <c r="F66" s="59"/>
      <c r="G66" s="474" t="s">
        <v>13</v>
      </c>
      <c r="H66" s="474"/>
      <c r="I66" s="65"/>
      <c r="J66" s="73">
        <f>SUM(G7:G62)</f>
        <v>17006216</v>
      </c>
    </row>
    <row r="67" spans="1:10" s="67" customFormat="1" x14ac:dyDescent="0.25">
      <c r="A67" s="68"/>
      <c r="B67" s="29"/>
      <c r="C67" s="59"/>
      <c r="D67" s="64"/>
      <c r="E67" s="29"/>
      <c r="F67" s="59"/>
      <c r="G67" s="474" t="s">
        <v>14</v>
      </c>
      <c r="H67" s="474"/>
      <c r="I67" s="69"/>
      <c r="J67" s="73">
        <f>J65-J66</f>
        <v>76919410</v>
      </c>
    </row>
    <row r="68" spans="1:10" s="67" customFormat="1" x14ac:dyDescent="0.25">
      <c r="A68" s="68"/>
      <c r="B68" s="74"/>
      <c r="C68" s="59"/>
      <c r="D68" s="64"/>
      <c r="E68" s="29"/>
      <c r="F68" s="59"/>
      <c r="G68" s="474" t="s">
        <v>15</v>
      </c>
      <c r="H68" s="474"/>
      <c r="I68" s="65"/>
      <c r="J68" s="73">
        <f>SUM(H7:H62)</f>
        <v>0</v>
      </c>
    </row>
    <row r="69" spans="1:10" s="67" customFormat="1" x14ac:dyDescent="0.25">
      <c r="A69" s="68"/>
      <c r="B69" s="74"/>
      <c r="C69" s="59"/>
      <c r="D69" s="64"/>
      <c r="E69" s="29"/>
      <c r="F69" s="59"/>
      <c r="G69" s="474" t="s">
        <v>16</v>
      </c>
      <c r="H69" s="474"/>
      <c r="I69" s="65"/>
      <c r="J69" s="73">
        <f>J67+J68</f>
        <v>76919410</v>
      </c>
    </row>
    <row r="70" spans="1:10" s="67" customFormat="1" x14ac:dyDescent="0.25">
      <c r="A70" s="68"/>
      <c r="B70" s="74"/>
      <c r="C70" s="59"/>
      <c r="D70" s="64"/>
      <c r="E70" s="29"/>
      <c r="F70" s="59"/>
      <c r="G70" s="474" t="s">
        <v>5</v>
      </c>
      <c r="H70" s="474"/>
      <c r="I70" s="65"/>
      <c r="J70" s="73">
        <f>SUM(I7:I62)</f>
        <v>64808519</v>
      </c>
    </row>
    <row r="71" spans="1:10" s="67" customFormat="1" x14ac:dyDescent="0.25">
      <c r="A71" s="68"/>
      <c r="B71" s="74"/>
      <c r="C71" s="59"/>
      <c r="D71" s="64"/>
      <c r="E71" s="29"/>
      <c r="F71" s="59"/>
      <c r="G71" s="474" t="s">
        <v>32</v>
      </c>
      <c r="H71" s="474"/>
      <c r="I71" s="29" t="str">
        <f>IF(J71&gt;0,"SALDO",IF(J71&lt;0,"PIUTANG",IF(J71=0,"LUNAS")))</f>
        <v>PIUTANG</v>
      </c>
      <c r="J71" s="73">
        <f>J70-J69</f>
        <v>-12110891</v>
      </c>
    </row>
    <row r="72" spans="1:10" x14ac:dyDescent="0.25">
      <c r="D72" s="62"/>
    </row>
  </sheetData>
  <mergeCells count="15">
    <mergeCell ref="G71:H71"/>
    <mergeCell ref="F1:H1"/>
    <mergeCell ref="F2:H2"/>
    <mergeCell ref="G65:H65"/>
    <mergeCell ref="G66:H66"/>
    <mergeCell ref="G67:H67"/>
    <mergeCell ref="G68:H68"/>
    <mergeCell ref="G69:H69"/>
    <mergeCell ref="G70:H70"/>
    <mergeCell ref="A4:J4"/>
    <mergeCell ref="A5:A6"/>
    <mergeCell ref="B5:G5"/>
    <mergeCell ref="H5:H6"/>
    <mergeCell ref="I5:I6"/>
    <mergeCell ref="J5:J6"/>
  </mergeCells>
  <pageMargins left="0.13" right="0.12" top="0.15" bottom="0.17" header="0.15" footer="0.3"/>
  <pageSetup paperSize="9" orientation="portrait" horizontalDpi="120" verticalDpi="72" r:id="rId1"/>
  <legacy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/>
  <dimension ref="A1"/>
  <sheetViews>
    <sheetView workbookViewId="0">
      <selection sqref="A1:A1048576"/>
    </sheetView>
  </sheetViews>
  <sheetFormatPr defaultRowHeight="15" x14ac:dyDescent="0.25"/>
  <sheetData/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45</vt:i4>
      </vt:variant>
      <vt:variant>
        <vt:lpstr>Named Ranges</vt:lpstr>
      </vt:variant>
      <vt:variant>
        <vt:i4>20</vt:i4>
      </vt:variant>
    </vt:vector>
  </HeadingPairs>
  <TitlesOfParts>
    <vt:vector size="65" baseType="lpstr">
      <vt:lpstr>Taufik ST</vt:lpstr>
      <vt:lpstr>Indra Fashion</vt:lpstr>
      <vt:lpstr>Bandros</vt:lpstr>
      <vt:lpstr>Atlantis</vt:lpstr>
      <vt:lpstr>Sale Atlantis</vt:lpstr>
      <vt:lpstr>ESP</vt:lpstr>
      <vt:lpstr>Sale ESP</vt:lpstr>
      <vt:lpstr>Yuan</vt:lpstr>
      <vt:lpstr>Anip</vt:lpstr>
      <vt:lpstr>Yanyan</vt:lpstr>
      <vt:lpstr>Agus</vt:lpstr>
      <vt:lpstr>Bentang</vt:lpstr>
      <vt:lpstr>Azalea</vt:lpstr>
      <vt:lpstr>Imas</vt:lpstr>
      <vt:lpstr>Sofya</vt:lpstr>
      <vt:lpstr>Jarkasih</vt:lpstr>
      <vt:lpstr>Bambang</vt:lpstr>
      <vt:lpstr>Laporan</vt:lpstr>
      <vt:lpstr>Sale</vt:lpstr>
      <vt:lpstr>Ghaisan</vt:lpstr>
      <vt:lpstr>PM</vt:lpstr>
      <vt:lpstr>LATIF</vt:lpstr>
      <vt:lpstr>Sheet3</vt:lpstr>
      <vt:lpstr>PYK</vt:lpstr>
      <vt:lpstr>Anang</vt:lpstr>
      <vt:lpstr>BOJES</vt:lpstr>
      <vt:lpstr>Aneka</vt:lpstr>
      <vt:lpstr>Okris</vt:lpstr>
      <vt:lpstr>Widya</vt:lpstr>
      <vt:lpstr>Aspuri</vt:lpstr>
      <vt:lpstr>Sambas</vt:lpstr>
      <vt:lpstr>Gafur</vt:lpstr>
      <vt:lpstr>Dudung</vt:lpstr>
      <vt:lpstr>Dadang S</vt:lpstr>
      <vt:lpstr>Heni</vt:lpstr>
      <vt:lpstr>Kusno</vt:lpstr>
      <vt:lpstr>ANDI</vt:lpstr>
      <vt:lpstr>Nina</vt:lpstr>
      <vt:lpstr>Arif Rah</vt:lpstr>
      <vt:lpstr>ARVAN</vt:lpstr>
      <vt:lpstr>Sheet5</vt:lpstr>
      <vt:lpstr>Dadang</vt:lpstr>
      <vt:lpstr>Sheet2</vt:lpstr>
      <vt:lpstr>Sheet1</vt:lpstr>
      <vt:lpstr>Sheet4</vt:lpstr>
      <vt:lpstr>ANDI!Print_Area</vt:lpstr>
      <vt:lpstr>ARVAN!Print_Area</vt:lpstr>
      <vt:lpstr>Atlantis!Print_Area</vt:lpstr>
      <vt:lpstr>Bambang!Print_Area</vt:lpstr>
      <vt:lpstr>Bandros!Print_Area</vt:lpstr>
      <vt:lpstr>Bentang!Print_Area</vt:lpstr>
      <vt:lpstr>BOJES!Print_Area</vt:lpstr>
      <vt:lpstr>Ghaisan!Print_Area</vt:lpstr>
      <vt:lpstr>'Indra Fashion'!Print_Area</vt:lpstr>
      <vt:lpstr>Jarkasih!Print_Area</vt:lpstr>
      <vt:lpstr>Laporan!Print_Area</vt:lpstr>
      <vt:lpstr>PM!Print_Area</vt:lpstr>
      <vt:lpstr>Sale!Print_Area</vt:lpstr>
      <vt:lpstr>'Sale Atlantis'!Print_Area</vt:lpstr>
      <vt:lpstr>Sheet2!Print_Area</vt:lpstr>
      <vt:lpstr>Sheet3!Print_Area</vt:lpstr>
      <vt:lpstr>Sheet5!Print_Area</vt:lpstr>
      <vt:lpstr>'Taufik ST'!Print_Area</vt:lpstr>
      <vt:lpstr>Widya!Print_Area</vt:lpstr>
      <vt:lpstr>Yuan!Print_Area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Win-7</dc:creator>
  <cp:lastModifiedBy>Win-7</cp:lastModifiedBy>
  <cp:lastPrinted>2018-10-08T09:33:31Z</cp:lastPrinted>
  <dcterms:created xsi:type="dcterms:W3CDTF">2016-05-07T01:49:09Z</dcterms:created>
  <dcterms:modified xsi:type="dcterms:W3CDTF">2018-10-24T06:55:09Z</dcterms:modified>
</cp:coreProperties>
</file>