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KT\8. Tugas Mendad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  <c r="E6" i="1"/>
  <c r="E7" i="1"/>
  <c r="E8" i="1"/>
  <c r="E9" i="1"/>
  <c r="E5" i="1"/>
  <c r="G6" i="1" l="1"/>
  <c r="G7" i="1"/>
  <c r="G8" i="1"/>
  <c r="G9" i="1"/>
  <c r="M6" i="1"/>
  <c r="M7" i="1" s="1"/>
  <c r="M8" i="1" s="1"/>
  <c r="M9" i="1" s="1"/>
  <c r="M5" i="1"/>
  <c r="L6" i="1"/>
  <c r="L5" i="1"/>
  <c r="K5" i="1"/>
  <c r="K6" i="1" s="1"/>
  <c r="K7" i="1" s="1"/>
  <c r="K8" i="1" s="1"/>
  <c r="K9" i="1" s="1"/>
  <c r="J5" i="1"/>
  <c r="I5" i="1"/>
  <c r="H5" i="1"/>
  <c r="I6" i="1"/>
  <c r="H6" i="1"/>
  <c r="H10" i="1"/>
  <c r="F10" i="1"/>
  <c r="G5" i="1"/>
  <c r="J10" i="1"/>
  <c r="I10" i="1"/>
  <c r="G10" i="1"/>
  <c r="D10" i="1"/>
  <c r="C10" i="1"/>
  <c r="L7" i="1" l="1"/>
  <c r="L8" i="1" s="1"/>
  <c r="L9" i="1" s="1"/>
  <c r="E10" i="1"/>
</calcChain>
</file>

<file path=xl/sharedStrings.xml><?xml version="1.0" encoding="utf-8"?>
<sst xmlns="http://schemas.openxmlformats.org/spreadsheetml/2006/main" count="11" uniqueCount="11">
  <si>
    <t>Pembelian</t>
  </si>
  <si>
    <t>Qty</t>
  </si>
  <si>
    <t>Nominal</t>
  </si>
  <si>
    <t>Periode</t>
  </si>
  <si>
    <t>Kebutuhan Kresek (Uk.)</t>
  </si>
  <si>
    <t>Supply Kresek (Uk.)</t>
  </si>
  <si>
    <t>Sisa Kresek (Uk.)</t>
  </si>
  <si>
    <t>Total</t>
  </si>
  <si>
    <t>50 (1/6)</t>
  </si>
  <si>
    <t>30 (90%)</t>
  </si>
  <si>
    <t>40 (10%+3%)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</si>
</sst>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7" fontId="2" fillId="0" borderId="1" xfId="0" applyNumberFormat="1" applyFont="1" applyBorder="1"/>
    <xf numFmtId="3" fontId="3" fillId="4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/>
    <xf numFmtId="3" fontId="2" fillId="0" borderId="1" xfId="0" applyNumberFormat="1" applyFont="1" applyBorder="1"/>
    <xf numFmtId="3" fontId="2" fillId="4" borderId="1" xfId="0" applyNumberFormat="1" applyFont="1" applyFill="1" applyBorder="1"/>
    <xf numFmtId="3" fontId="2" fillId="5" borderId="1" xfId="0" applyNumberFormat="1" applyFont="1" applyFill="1" applyBorder="1"/>
    <xf numFmtId="3" fontId="1" fillId="0" borderId="0" xfId="0" applyNumberFormat="1" applyFont="1"/>
    <xf numFmtId="3" fontId="4" fillId="5" borderId="1" xfId="0" applyNumberFormat="1" applyFont="1" applyFill="1" applyBorder="1"/>
    <xf numFmtId="3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10</xdr:row>
      <xdr:rowOff>118131</xdr:rowOff>
    </xdr:from>
    <xdr:to>
      <xdr:col>12</xdr:col>
      <xdr:colOff>428953</xdr:colOff>
      <xdr:row>23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6" y="1994556"/>
          <a:ext cx="8725227" cy="2463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abSelected="1" zoomScaleNormal="100" workbookViewId="0">
      <selection activeCell="Q18" sqref="Q18"/>
    </sheetView>
  </sheetViews>
  <sheetFormatPr defaultRowHeight="15" x14ac:dyDescent="0.25"/>
  <cols>
    <col min="1" max="1" width="2.28515625" customWidth="1"/>
    <col min="2" max="2" width="10.42578125" customWidth="1"/>
    <col min="3" max="3" width="12" customWidth="1"/>
    <col min="4" max="4" width="15.85546875" customWidth="1"/>
    <col min="5" max="5" width="11" customWidth="1"/>
    <col min="6" max="6" width="13.42578125" customWidth="1"/>
    <col min="7" max="7" width="11.7109375" customWidth="1"/>
    <col min="8" max="8" width="11.85546875" customWidth="1"/>
    <col min="9" max="10" width="11.28515625" customWidth="1"/>
    <col min="14" max="14" width="2.7109375" customWidth="1"/>
  </cols>
  <sheetData>
    <row r="1" spans="2:13" ht="6.75" customHeight="1" x14ac:dyDescent="0.25"/>
    <row r="2" spans="2:13" ht="15.75" x14ac:dyDescent="0.25">
      <c r="B2" s="2"/>
      <c r="C2" s="19" t="s">
        <v>0</v>
      </c>
      <c r="D2" s="19"/>
      <c r="E2" s="20" t="s">
        <v>4</v>
      </c>
      <c r="F2" s="20"/>
      <c r="G2" s="20"/>
      <c r="H2" s="21" t="s">
        <v>5</v>
      </c>
      <c r="I2" s="21"/>
      <c r="J2" s="21"/>
      <c r="K2" s="22" t="s">
        <v>6</v>
      </c>
      <c r="L2" s="22"/>
      <c r="M2" s="22"/>
    </row>
    <row r="3" spans="2:13" ht="15.75" x14ac:dyDescent="0.25">
      <c r="B3" s="3" t="s">
        <v>3</v>
      </c>
      <c r="C3" s="4" t="s">
        <v>1</v>
      </c>
      <c r="D3" s="5" t="s">
        <v>2</v>
      </c>
      <c r="E3" s="6" t="s">
        <v>9</v>
      </c>
      <c r="F3" s="6" t="s">
        <v>10</v>
      </c>
      <c r="G3" s="6" t="s">
        <v>8</v>
      </c>
      <c r="H3" s="7">
        <v>30</v>
      </c>
      <c r="I3" s="7">
        <v>40</v>
      </c>
      <c r="J3" s="7">
        <v>50</v>
      </c>
      <c r="K3" s="8">
        <v>30</v>
      </c>
      <c r="L3" s="8">
        <v>40</v>
      </c>
      <c r="M3" s="8">
        <v>50</v>
      </c>
    </row>
    <row r="4" spans="2:13" ht="15.75" x14ac:dyDescent="0.25">
      <c r="B4" s="9">
        <v>43282</v>
      </c>
      <c r="C4" s="4"/>
      <c r="D4" s="5"/>
      <c r="E4" s="10"/>
      <c r="F4" s="10"/>
      <c r="G4" s="10"/>
      <c r="H4" s="23">
        <v>3000</v>
      </c>
      <c r="I4" s="23">
        <v>2000</v>
      </c>
      <c r="J4" s="23">
        <v>1000</v>
      </c>
      <c r="K4" s="11"/>
      <c r="L4" s="11"/>
      <c r="M4" s="11"/>
    </row>
    <row r="5" spans="2:13" ht="15.75" x14ac:dyDescent="0.25">
      <c r="B5" s="9">
        <v>43313</v>
      </c>
      <c r="C5" s="12">
        <v>973</v>
      </c>
      <c r="D5" s="13">
        <v>93560316</v>
      </c>
      <c r="E5" s="14">
        <f>C5*90%</f>
        <v>875.7</v>
      </c>
      <c r="F5" s="14">
        <f>(C5*10%)+(C5*3%)</f>
        <v>126.49000000000001</v>
      </c>
      <c r="G5" s="14">
        <f>C5/6</f>
        <v>162.16666666666666</v>
      </c>
      <c r="H5" s="24">
        <f>(8*100)+1000</f>
        <v>1800</v>
      </c>
      <c r="I5" s="24">
        <f>2800+3000</f>
        <v>5800</v>
      </c>
      <c r="J5" s="24">
        <f>(3*100)+1000</f>
        <v>1300</v>
      </c>
      <c r="K5" s="15">
        <f>(H4+H5)-E5</f>
        <v>3924.3</v>
      </c>
      <c r="L5" s="15">
        <f>(I4+I5)-F5</f>
        <v>7673.51</v>
      </c>
      <c r="M5" s="15">
        <f>(J4+J5)-G5</f>
        <v>2137.8333333333335</v>
      </c>
    </row>
    <row r="6" spans="2:13" ht="15.75" x14ac:dyDescent="0.25">
      <c r="B6" s="9">
        <v>43344</v>
      </c>
      <c r="C6" s="12">
        <v>2409</v>
      </c>
      <c r="D6" s="13">
        <v>231319282</v>
      </c>
      <c r="E6" s="14">
        <f t="shared" ref="E6:E9" si="0">C6*90%</f>
        <v>2168.1</v>
      </c>
      <c r="F6" s="14">
        <f t="shared" ref="F6:F9" si="1">(C6*10%)+(C6*3%)</f>
        <v>313.17</v>
      </c>
      <c r="G6" s="14">
        <f t="shared" ref="G6:G9" si="2">C6/6</f>
        <v>401.5</v>
      </c>
      <c r="H6" s="24">
        <f>(8*100)+5000</f>
        <v>5800</v>
      </c>
      <c r="I6" s="24">
        <f>3043</f>
        <v>3043</v>
      </c>
      <c r="J6" s="24">
        <v>0</v>
      </c>
      <c r="K6" s="15">
        <f t="shared" ref="K6:M9" si="3">(K5+H6)-E6</f>
        <v>7556.1999999999989</v>
      </c>
      <c r="L6" s="15">
        <f t="shared" si="3"/>
        <v>10403.34</v>
      </c>
      <c r="M6" s="15">
        <f t="shared" si="3"/>
        <v>1736.3333333333335</v>
      </c>
    </row>
    <row r="7" spans="2:13" ht="15.75" x14ac:dyDescent="0.25">
      <c r="B7" s="9">
        <v>43374</v>
      </c>
      <c r="C7" s="12">
        <v>3780</v>
      </c>
      <c r="D7" s="13">
        <v>361228030</v>
      </c>
      <c r="E7" s="14">
        <f t="shared" si="0"/>
        <v>3402</v>
      </c>
      <c r="F7" s="14">
        <f t="shared" si="1"/>
        <v>491.4</v>
      </c>
      <c r="G7" s="14">
        <f t="shared" si="2"/>
        <v>630</v>
      </c>
      <c r="H7" s="24">
        <v>2500</v>
      </c>
      <c r="I7" s="24">
        <v>1000</v>
      </c>
      <c r="J7" s="24">
        <v>500</v>
      </c>
      <c r="K7" s="15">
        <f t="shared" si="3"/>
        <v>6654.1999999999989</v>
      </c>
      <c r="L7" s="15">
        <f t="shared" si="3"/>
        <v>10911.94</v>
      </c>
      <c r="M7" s="15">
        <f t="shared" si="3"/>
        <v>1606.3333333333335</v>
      </c>
    </row>
    <row r="8" spans="2:13" ht="15.75" x14ac:dyDescent="0.25">
      <c r="B8" s="9">
        <v>43405</v>
      </c>
      <c r="C8" s="12">
        <v>4153</v>
      </c>
      <c r="D8" s="13">
        <v>388147830</v>
      </c>
      <c r="E8" s="14">
        <f t="shared" si="0"/>
        <v>3737.7000000000003</v>
      </c>
      <c r="F8" s="14">
        <f t="shared" si="1"/>
        <v>539.89</v>
      </c>
      <c r="G8" s="14">
        <f t="shared" si="2"/>
        <v>692.16666666666663</v>
      </c>
      <c r="H8" s="24">
        <v>3000</v>
      </c>
      <c r="I8" s="24">
        <v>2000</v>
      </c>
      <c r="J8" s="24">
        <v>0</v>
      </c>
      <c r="K8" s="15">
        <f>(K7+H8)-E8</f>
        <v>5916.4999999999982</v>
      </c>
      <c r="L8" s="15">
        <f t="shared" si="3"/>
        <v>12372.050000000001</v>
      </c>
      <c r="M8" s="15">
        <f t="shared" si="3"/>
        <v>914.16666666666686</v>
      </c>
    </row>
    <row r="9" spans="2:13" ht="15.75" x14ac:dyDescent="0.25">
      <c r="B9" s="9">
        <v>43435</v>
      </c>
      <c r="C9" s="12">
        <v>644</v>
      </c>
      <c r="D9" s="13">
        <v>62616236</v>
      </c>
      <c r="E9" s="14">
        <f t="shared" si="0"/>
        <v>579.6</v>
      </c>
      <c r="F9" s="14">
        <f t="shared" si="1"/>
        <v>83.72</v>
      </c>
      <c r="G9" s="14">
        <f t="shared" si="2"/>
        <v>107.33333333333333</v>
      </c>
      <c r="H9" s="24">
        <v>0</v>
      </c>
      <c r="I9" s="24">
        <v>0</v>
      </c>
      <c r="J9" s="24">
        <v>0</v>
      </c>
      <c r="K9" s="17">
        <f>(K8+H9)-E9</f>
        <v>5336.8999999999978</v>
      </c>
      <c r="L9" s="17">
        <f t="shared" si="3"/>
        <v>12288.330000000002</v>
      </c>
      <c r="M9" s="17">
        <f t="shared" si="3"/>
        <v>806.83333333333348</v>
      </c>
    </row>
    <row r="10" spans="2:13" x14ac:dyDescent="0.25">
      <c r="B10" s="1" t="s">
        <v>7</v>
      </c>
      <c r="C10" s="18">
        <f t="shared" ref="C10:J10" si="4">SUM(C4:C9)</f>
        <v>11959</v>
      </c>
      <c r="D10" s="18">
        <f t="shared" si="4"/>
        <v>1136871694</v>
      </c>
      <c r="E10" s="18">
        <f t="shared" si="4"/>
        <v>10763.1</v>
      </c>
      <c r="F10" s="18">
        <f t="shared" si="4"/>
        <v>1554.6699999999998</v>
      </c>
      <c r="G10" s="18">
        <f t="shared" si="4"/>
        <v>1993.1666666666663</v>
      </c>
      <c r="H10" s="18">
        <f t="shared" si="4"/>
        <v>16100</v>
      </c>
      <c r="I10" s="18">
        <f t="shared" si="4"/>
        <v>13843</v>
      </c>
      <c r="J10" s="18">
        <f t="shared" si="4"/>
        <v>2800</v>
      </c>
      <c r="K10" s="16"/>
      <c r="L10" s="16"/>
      <c r="M10" s="16"/>
    </row>
    <row r="25" ht="12" customHeight="1" x14ac:dyDescent="0.25"/>
    <row r="26" ht="9.75" customHeight="1" x14ac:dyDescent="0.25"/>
  </sheetData>
  <mergeCells count="4">
    <mergeCell ref="C2:D2"/>
    <mergeCell ref="E2:G2"/>
    <mergeCell ref="H2:J2"/>
    <mergeCell ref="K2:M2"/>
  </mergeCells>
  <pageMargins left="0.7" right="0.7" top="0.75" bottom="0.75" header="0.3" footer="0.3"/>
  <pageSetup orientation="portrait" horizontalDpi="240" verticalDpi="14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2018-12-05T03:15:44Z</dcterms:created>
  <dcterms:modified xsi:type="dcterms:W3CDTF">2018-12-05T11:54:11Z</dcterms:modified>
</cp:coreProperties>
</file>