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9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Bentang!$A$1:$J$87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ST'!$A$5:$J$547</definedName>
    <definedName name="_xlnm.Print_Area" localSheetId="28">Widya!$A$1:$J$25</definedName>
    <definedName name="_xlnm.Print_Area" localSheetId="7">Yuan!$N$70:$N$143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18" i="15" l="1"/>
  <c r="B12" i="15"/>
  <c r="B11" i="15"/>
  <c r="B10" i="15"/>
  <c r="B9" i="15"/>
  <c r="B5" i="15"/>
  <c r="L1" i="61" l="1"/>
  <c r="L2" i="2"/>
  <c r="L1" i="2"/>
  <c r="L1" i="54" l="1"/>
  <c r="L2" i="54"/>
  <c r="L2" i="61" l="1"/>
  <c r="M2" i="57" l="1"/>
  <c r="M1" i="57"/>
  <c r="L23" i="56" l="1"/>
  <c r="M2" i="58" l="1"/>
  <c r="M1" i="58"/>
  <c r="L2" i="35" l="1"/>
  <c r="L1" i="35"/>
  <c r="L1" i="64" l="1"/>
  <c r="B6" i="15" l="1"/>
  <c r="B20" i="15" l="1"/>
  <c r="B13" i="15" l="1"/>
  <c r="L2" i="12" l="1"/>
  <c r="L1" i="12"/>
  <c r="M2" i="2"/>
  <c r="M1" i="2"/>
  <c r="N1" i="54" l="1"/>
  <c r="N2" i="54"/>
  <c r="M73" i="61" l="1"/>
  <c r="M72" i="61"/>
  <c r="M71" i="61"/>
  <c r="M434" i="54" l="1"/>
  <c r="M433" i="54"/>
  <c r="M435" i="54" s="1"/>
  <c r="L3" i="58" l="1"/>
  <c r="L66" i="62" l="1"/>
  <c r="L678" i="63" l="1"/>
  <c r="L677" i="63"/>
  <c r="J232" i="64"/>
  <c r="J230" i="64"/>
  <c r="J228" i="64"/>
  <c r="J227" i="64"/>
  <c r="G225" i="64"/>
  <c r="F225" i="64"/>
  <c r="C225" i="64"/>
  <c r="J229" i="64" l="1"/>
  <c r="J231" i="64" s="1"/>
  <c r="J233" i="64" s="1"/>
  <c r="I2" i="64" s="1"/>
  <c r="L679" i="63"/>
  <c r="C21" i="15" l="1"/>
  <c r="L3" i="64"/>
  <c r="I233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49" i="61" l="1"/>
  <c r="J147" i="61"/>
  <c r="J145" i="61"/>
  <c r="J144" i="61"/>
  <c r="F142" i="61"/>
  <c r="C142" i="61"/>
  <c r="J146" i="61" l="1"/>
  <c r="J148" i="61" s="1"/>
  <c r="J150" i="61" s="1"/>
  <c r="I150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705" i="58" l="1"/>
  <c r="J1703" i="58"/>
  <c r="J1701" i="58"/>
  <c r="J1700" i="58"/>
  <c r="I1698" i="58"/>
  <c r="H1698" i="58"/>
  <c r="G1698" i="58"/>
  <c r="F1698" i="58"/>
  <c r="D1698" i="58"/>
  <c r="C1698" i="58"/>
  <c r="L666" i="58"/>
  <c r="L665" i="58"/>
  <c r="M3" i="58"/>
  <c r="N3" i="58" l="1"/>
  <c r="J1702" i="58"/>
  <c r="J1704" i="58" s="1"/>
  <c r="J1706" i="58" s="1"/>
  <c r="I1706" i="58" l="1"/>
  <c r="I2" i="58"/>
  <c r="C8" i="15" s="1"/>
  <c r="M66" i="57" l="1"/>
  <c r="M65" i="57"/>
  <c r="M67" i="57" l="1"/>
  <c r="L15" i="2"/>
  <c r="L16" i="2"/>
  <c r="L17" i="2"/>
  <c r="J499" i="57" l="1"/>
  <c r="J497" i="57"/>
  <c r="J495" i="57"/>
  <c r="J494" i="57"/>
  <c r="G492" i="57"/>
  <c r="F492" i="57"/>
  <c r="C492" i="57"/>
  <c r="J496" i="57" l="1"/>
  <c r="J498" i="57" s="1"/>
  <c r="J500" i="57" s="1"/>
  <c r="I500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C10" i="15" s="1"/>
  <c r="J86" i="55"/>
  <c r="J84" i="55"/>
  <c r="J82" i="55"/>
  <c r="J81" i="55"/>
  <c r="G79" i="55"/>
  <c r="F79" i="55"/>
  <c r="C79" i="55"/>
  <c r="M1" i="56" l="1"/>
  <c r="J83" i="55"/>
  <c r="J85" i="55" s="1"/>
  <c r="J87" i="55" s="1"/>
  <c r="I87" i="55" s="1"/>
  <c r="I2" i="55" l="1"/>
  <c r="C9" i="15" s="1"/>
  <c r="I42" i="30" l="1"/>
  <c r="I44" i="30"/>
  <c r="I37" i="18" l="1"/>
  <c r="I39" i="18"/>
  <c r="L3" i="12" l="1"/>
  <c r="B17" i="15" l="1"/>
  <c r="B14" i="15"/>
  <c r="J546" i="54" l="1"/>
  <c r="J544" i="54"/>
  <c r="J542" i="54"/>
  <c r="J541" i="54"/>
  <c r="I539" i="54"/>
  <c r="H539" i="54"/>
  <c r="G539" i="54"/>
  <c r="F539" i="54"/>
  <c r="D539" i="54"/>
  <c r="C539" i="54"/>
  <c r="J543" i="54" l="1"/>
  <c r="J545" i="54" s="1"/>
  <c r="J547" i="54" s="1"/>
  <c r="I2" i="54" s="1"/>
  <c r="C5" i="15" s="1"/>
  <c r="L3" i="54"/>
  <c r="N3" i="54" s="1"/>
  <c r="I547" i="54" l="1"/>
  <c r="J228" i="35" l="1"/>
  <c r="J232" i="35"/>
  <c r="J230" i="35"/>
  <c r="J227" i="35"/>
  <c r="G225" i="35"/>
  <c r="F225" i="35"/>
  <c r="J229" i="35" l="1"/>
  <c r="J231" i="35" s="1"/>
  <c r="J233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48" i="2" l="1"/>
  <c r="I243" i="2"/>
  <c r="H243" i="2"/>
  <c r="G243" i="2"/>
  <c r="F24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50" i="2"/>
  <c r="J246" i="2"/>
  <c r="J245" i="2"/>
  <c r="D243" i="2"/>
  <c r="C24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47" i="2"/>
  <c r="J249" i="2" s="1"/>
  <c r="J251" i="2" s="1"/>
  <c r="I251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C18" i="15" s="1"/>
  <c r="I2" i="6"/>
  <c r="I2" i="17"/>
  <c r="I2" i="16"/>
  <c r="C15" i="15" s="1"/>
  <c r="I25" i="25"/>
  <c r="I233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10/12/2018  SA OB SA No Book
pembayaran taufik
DARI TAUFIK HIDAYAT
 0,00  6.308.490,00</t>
        </r>
      </text>
    </comment>
    <comment ref="J516" authorId="0">
      <text>
        <r>
          <rPr>
            <b/>
            <sz val="9"/>
            <color indexed="81"/>
            <rFont val="Tahoma"/>
            <charset val="1"/>
          </rPr>
          <t xml:space="preserve"> PEND
TRSF E-BANKING CR
1712/FTSCY/WS95011
7710764.00
Pembayaran Taufik
TAUFIK HIDAYAT
0000
7,710,764.00
CR
395,759,319.92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6017115.00
Pembayaran Taufik
TAUFIK HIDAYAT
0000
6,017,115.00
CR
419,283,393.92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  <comment ref="J230" authorId="0">
      <text>
        <r>
          <rPr>
            <b/>
            <sz val="9"/>
            <color indexed="81"/>
            <rFont val="Tahoma"/>
            <family val="2"/>
          </rPr>
          <t>13/12/18  TRANSFER IBNK INDRA MASTOTI TO ABDUL RAHMAN
  1.399.451,00  12.718.069,00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  <comment ref="J1617" authorId="0">
      <text>
        <r>
          <rPr>
            <b/>
            <sz val="9"/>
            <color indexed="81"/>
            <rFont val="Tahoma"/>
            <charset val="1"/>
          </rPr>
          <t>07/12/2018  MCM InhouseTrf CS-CS
Inficlo Bandros
DARI TIKA KARTIKA SARI
Inficlo Bandros
 0,00  8.357.476,00</t>
        </r>
      </text>
    </comment>
    <comment ref="J1622" authorId="0">
      <text>
        <r>
          <rPr>
            <b/>
            <sz val="9"/>
            <color indexed="81"/>
            <rFont val="Tahoma"/>
            <family val="2"/>
          </rPr>
          <t>08/12/2018  MCM InhouseTrf CS-CS
Inficlo Bandros
DARI TIKA KARTIKA SARI
Inficlo Bandros
 0,00  6.035.051,00</t>
        </r>
      </text>
    </comment>
    <comment ref="J1627" authorId="0">
      <text>
        <r>
          <rPr>
            <b/>
            <sz val="9"/>
            <color indexed="81"/>
            <rFont val="Tahoma"/>
            <family val="2"/>
          </rPr>
          <t>10/12/2018  MCM InhouseTrf CS-CS
Inficlo Bandros
DARI TIKA KARTIKA SARI
Inficlo Bandros
 0,00  7.237.213,00</t>
        </r>
      </text>
    </comment>
    <comment ref="J1631" authorId="0">
      <text>
        <r>
          <rPr>
            <b/>
            <sz val="9"/>
            <color indexed="81"/>
            <rFont val="Tahoma"/>
            <family val="2"/>
          </rPr>
          <t xml:space="preserve"> PEND
TRSF E-BANKING CR
1112/FTSCY/WS95011
8735563.00
Inficlo Bandros
TIKA KARTIKA SARI
0000
8,735,563.00
CR
332,780,738.92</t>
        </r>
      </text>
    </comment>
    <comment ref="J1637" authorId="0">
      <text>
        <r>
          <rPr>
            <b/>
            <sz val="9"/>
            <color indexed="81"/>
            <rFont val="Tahoma"/>
            <family val="2"/>
          </rPr>
          <t xml:space="preserve"> PEND
TRSF E-BANKING CR
1212/FTSCY/WS95011
10030476.00
Inficlo Bandros
TIKA KARTIKA SARI
0000
10,030,476.00
CR
345,609,761.92</t>
        </r>
      </text>
    </comment>
    <comment ref="J1641" authorId="0">
      <text>
        <r>
          <rPr>
            <b/>
            <sz val="9"/>
            <color indexed="81"/>
            <rFont val="Tahoma"/>
            <family val="2"/>
          </rPr>
          <t>13/12/2018  MCM InhouseTrf CS-CS
Inficlo Bandros
DARI TIKA KARTIKA SARI
Inficlo Bandros
 0,00  9.300.025,00</t>
        </r>
      </text>
    </comment>
    <comment ref="J1645" authorId="0">
      <text>
        <r>
          <rPr>
            <b/>
            <sz val="9"/>
            <color indexed="81"/>
            <rFont val="Tahoma"/>
            <charset val="1"/>
          </rPr>
          <t>14/12/2018  MCM InhouseTrf CS-CS
Inficlo Bandros
DARI TIKA KARTIKA SARI
Inficlo Bandros
 0,00  15.307.164,00</t>
        </r>
      </text>
    </comment>
    <comment ref="J1648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7043488.00
Inficlo Bandros
TIKA KARTIKA SARI
0000
7,043,488.00
CR
363,938,902.92</t>
        </r>
      </text>
    </comment>
    <comment ref="J1651" authorId="0">
      <text>
        <r>
          <rPr>
            <b/>
            <sz val="9"/>
            <color indexed="81"/>
            <rFont val="Tahoma"/>
            <charset val="1"/>
          </rPr>
          <t>17/12/2018  MCM InhouseTrf CS-CS
Inficlo Bandros
DARI TIKA KARTIKA SARI
Inficlo Bandros
 0,00  10.323.514,00</t>
        </r>
      </text>
    </comment>
    <comment ref="J1655" authorId="0">
      <text>
        <r>
          <rPr>
            <b/>
            <sz val="9"/>
            <color indexed="81"/>
            <rFont val="Tahoma"/>
            <family val="2"/>
          </rPr>
          <t>18/12/2018  MCM InhouseTrf CS-CS
Inficlo Bandros
DARI TIKA KARTIKA SARI
Inficlo Bandros
 0,00  12.588.188,00</t>
        </r>
      </text>
    </comment>
    <comment ref="J1660" authorId="0">
      <text>
        <r>
          <rPr>
            <b/>
            <sz val="9"/>
            <color indexed="81"/>
            <rFont val="Tahoma"/>
            <charset val="1"/>
          </rPr>
          <t>19/12/2018  MCM InhouseTrf CS-CS
Inficlo Bandros
DARI TIKA KARTIKA SARI
Inficlo Bandros
 0,00  6.528.814,00</t>
        </r>
      </text>
    </comment>
    <comment ref="J1663" authorId="0">
      <text>
        <r>
          <rPr>
            <b/>
            <sz val="9"/>
            <color indexed="81"/>
            <rFont val="Tahoma"/>
            <family val="2"/>
          </rPr>
          <t>20/12/2018  MCM InhouseTrf CS-CS
Inficlo Bandros
DARI TIKA KARTIKA SARI
Inficlo Bandros
 0,00  6.315.137,00</t>
        </r>
      </text>
    </comment>
    <comment ref="J1667" authorId="0">
      <text>
        <r>
          <rPr>
            <b/>
            <sz val="9"/>
            <color indexed="81"/>
            <rFont val="Tahoma"/>
            <family val="2"/>
          </rPr>
          <t>21/12/2018  MCM InhouseTrf CS-CS
Inficlo Bandros
DARI TIKA KARTIKA SARI
Inficlo Bandros
 0,00  6.899.551,00</t>
        </r>
      </text>
    </comment>
    <comment ref="J1671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9425589.00
Inficlo Bandros
TIKA KARTIKA SARI
0000
9,425,589.00
CR
390,148,730.92</t>
        </r>
      </text>
    </comment>
    <comment ref="J1673" authorId="0">
      <text>
        <r>
          <rPr>
            <b/>
            <sz val="9"/>
            <color indexed="81"/>
            <rFont val="Tahoma"/>
            <family val="2"/>
          </rPr>
          <t xml:space="preserve"> PEND
TRSF E-BANKING CR
2412/FTSCY/WS95011
6987838.00
Inficlo Bandros
TIKA KARTIKA SARI
0000
6,987,838.00
CR
426,339,106.92</t>
        </r>
      </text>
    </comment>
    <comment ref="J1676" authorId="0">
      <text>
        <r>
          <rPr>
            <b/>
            <sz val="9"/>
            <color indexed="81"/>
            <rFont val="Tahoma"/>
            <charset val="1"/>
          </rPr>
          <t xml:space="preserve"> PEND
TRSF E-BANKING CR
2512/FTSCY/WS95011
8266125.00
Inficlo Bandros
TIKA KARTIKA SARI
0000
8,266,125.00
CR
435,799,522.92</t>
        </r>
      </text>
    </comment>
    <comment ref="J1681" authorId="0">
      <text>
        <r>
          <rPr>
            <b/>
            <sz val="9"/>
            <color indexed="81"/>
            <rFont val="Tahoma"/>
            <charset val="1"/>
          </rPr>
          <t xml:space="preserve"> PEND
TRSF E-BANKING CR
2612/FTSCY/WS95011
5039650.00
Inficlo Bandros
TIKA KARTIKA SARI
0000
5,039,650.00
CR
441,135,373.92</t>
        </r>
      </text>
    </comment>
    <comment ref="J1687" authorId="0">
      <text>
        <r>
          <rPr>
            <b/>
            <sz val="9"/>
            <color indexed="81"/>
            <rFont val="Tahoma"/>
            <family val="2"/>
          </rPr>
          <t>27/12/2018  MCM InhouseTrf CS-CS
Inficlo Bandros
DARI TIKA KARTIKA SARI
Inficlo Bandros
 0,00  3.789.014,00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  <comment ref="J417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19766516.00
Transfer
Inficlo-Blackkelly
WAHYUNI
0000
19,766,516.00
CR
310,631,594.92</t>
        </r>
      </text>
    </comment>
    <comment ref="J443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19222270.00
Transfer
Inficlo-Blackkelly
WAHYUNI
0000
19,222,270.00
CR
383,161,172.92</t>
        </r>
      </text>
    </comment>
    <comment ref="J46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18149781.00
Transfer
INF-BCL
WAHYUNI
0000
18,149,781.00
CR
408,298,511.92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0812/FTSCY/WS95011
859935.00
Transfer
INF-BCL Sale
WAHYUNI
0000
859,935.00
CR
311,491,529.92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1512/FTSCY/WS95011
1183130.00
Transfer
INF-BCL Sale
WAHYUNI
0000
1,183,130.00
CR
384,344,302.92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2212/FTSCY/WS95011
1604895.00
Transfer
INF-BCL SALE
WAHYUNI
0000
1,604,895.00
CR
409,903,406.92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12/08 95031
PELUNASAN KREDIT I
NFICLO N BCLLY
YUAN PERDANA
0000
2,219,963.00
CR
314,574,067.92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12/12 95031
PELUNASAN KREDIT I
NFICLO N BCLLY
YUAN PERDANA
0000
2,597,964.00
CR
335,332,709.92</t>
        </r>
      </text>
    </comment>
    <comment ref="J126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PELUNASAN KREDIT I
NFICLO N BCLLY
YUAN PERDANA
0000
7,073,413.00
CR
405,449,408.92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PEND
TRSF E-BANKING CR
12/20 95031
PELUNASAN INFCL N
BCLLY 15.18DES
YUAN PERDANA
0000
2,247,176.00
CR
377,384,324.92</t>
        </r>
      </text>
    </comment>
    <comment ref="J134" authorId="0">
      <text>
        <r>
          <rPr>
            <b/>
            <sz val="9"/>
            <color indexed="81"/>
            <rFont val="Tahoma"/>
            <charset val="1"/>
          </rPr>
          <t xml:space="preserve"> 26/12
TRSF E-BANKING CR
12/26 95031
PELUNASAN PENDING
INFICLO N BCLL
YUAN PERDANA
0000
1,764,526.00
CR
443,706,114.92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<sst xmlns="http://schemas.openxmlformats.org/spreadsheetml/2006/main" count="2500" uniqueCount="230">
  <si>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</si>
  <si>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</si>
  <si>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</si>
  <si>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</si>
  <si>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</si>
  <si>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</si>
  <si>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</si>
  <si>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</si>
  <si>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</si>
  <si>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</si>
  <si>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</si>
  <si>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</si>
  <si>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</si>
  <si>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</si>
  <si>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</si>
  <si>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</si>
  <si>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</si>
  <si>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</si>
  <si>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</si>
  <si>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</si>
  <si>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</si>
  <si>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</si>
  <si>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</si>
  <si>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</si>
  <si>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</si>
  <si>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</si>
  <si>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</si>
  <si>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</si>
  <si>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</si>
  <si>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</si>
  <si>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</si>
  <si>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</si>
  <si>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</si>
  <si>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</si>
  <si>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</si>
  <si>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</si>
  <si>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</si>
  <si>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</si>
  <si>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</si>
  <si>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</si>
  <si>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</si>
  <si>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</si>
  <si>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</si>
  <si>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</si>
  <si>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</si>
  <si>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</si>
  <si>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</si>
  <si>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</si>
  <si>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</si>
  <si>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</si>
  <si>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</si>
  <si>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</si>
  <si>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</si>
  <si>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</si>
  <si>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</si>
  <si>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</si>
  <si>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</si>
  <si>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</si>
  <si>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</si>
  <si>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</si>
  <si>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</si>
  <si>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</si>
  <si>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</si>
  <si>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</si>
  <si>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</si>
  <si>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</si>
  <si>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</si>
  <si>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</si>
  <si>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</si>
  <si>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</si>
  <si>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</si>
  <si>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</si>
  <si>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</si>
  <si>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</si>
  <si>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</si>
  <si>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</si>
  <si>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</si>
  <si>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</si>
  <si>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</si>
  <si>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</si>
  <si>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</si>
  <si>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</si>
  <si>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</si>
  <si>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</si>
  <si>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</si>
  <si>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</si>
  <si>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</si>
  <si>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</si>
  <si>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</si>
  <si>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</si>
  <si>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</si>
  <si>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</si>
  <si>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</si>
  <si>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</si>
  <si>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</si>
  <si>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</si>
  <si>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</si>
  <si>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</si>
  <si>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</si>
  <si>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</si>
  <si>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</si>
  <si>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</si>
  <si>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</si>
  <si>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</si>
  <si>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</si>
  <si>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</si>
  <si>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</si>
  <si>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</si>
  <si>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</si>
  <si>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</si>
  <si>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</si>
  <si>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</si>
  <si>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</si>
  <si>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</si>
  <si>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</si>
  <si>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</si>
  <si>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</si>
  <si>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</si>
  <si>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</si>
  <si>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</si>
  <si>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</si>
  <si>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</si>
  <si>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</si>
  <si>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</si>
  <si>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</si>
  <si>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</si>
  <si>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</si>
  <si>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</si>
  <si>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</si>
  <si>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</si>
  <si>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</si>
  <si>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</si>
  <si>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</si>
  <si>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</si>
  <si>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</si>
  <si>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</si>
  <si>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</si>
  <si>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</si>
  <si>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</si>
  <si>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</si>
  <si>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</si>
  <si>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</si>
  <si>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</si>
  <si>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</si>
  <si>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</si>
  <si>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</si>
  <si>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</si>
  <si>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</si>
  <si>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</si>
  <si>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</si>
  <si>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</si>
  <si>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</si>
  <si>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</si>
  <si>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</si>
  <si>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</si>
  <si>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</si>
  <si>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</si>
  <si>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</si>
  <si>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</si>
  <si>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</si>
  <si>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</si>
  <si>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</si>
  <si>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</si>
  <si>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</si>
  <si>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</si>
  <si>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</si>
  <si>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</si>
  <si>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</si>
  <si>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</si>
  <si>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</si>
  <si>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</si>
  <si>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</si>
  <si>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</si>
  <si>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</si>
  <si>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</si>
  <si>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</si>
  <si>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</si>
  <si>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</si>
  <si>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</si>
  <si>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</si>
  <si>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</si>
  <si>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</si>
  <si>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</si>
  <si>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</si>
  <si>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</si>
  <si>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</si>
  <si>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</si>
  <si>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</si>
  <si>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</si>
  <si>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</si>
  <si>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</si>
  <si>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</si>
  <si>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</si>
  <si>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</si>
  <si>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</si>
  <si>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</si>
  <si>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</si>
  <si>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</si>
  <si>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</si>
  <si>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</si>
  <si>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</si>
  <si>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</si>
  <si>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</si>
  <si>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</si>
  <si>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</si>
  <si>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</si>
  <si>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</si>
  <si>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</si>
  <si>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</si>
  <si>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</si>
  <si>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</si>
  <si>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</si>
  <si>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</si>
  <si>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</si>
  <si>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</si>
  <si>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</si>
  <si>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</si>
  <si>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</si>
  <si>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</si>
  <si>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</si>
  <si>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</si>
  <si>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</si>
  <si>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</si>
  <si>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</si>
  <si>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</si>
  <si>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</si>
  <si>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</si>
  <si>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</si>
  <si>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</si>
  <si>
    <t>R18000023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</si>
</sst>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47"/>
  <sheetViews>
    <sheetView zoomScaleNormal="100" workbookViewId="0">
      <pane ySplit="7" topLeftCell="A529" activePane="bottomLeft" state="frozen"/>
      <selection pane="bottomLeft" activeCell="E532" sqref="E53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6" t="s">
        <v>22</v>
      </c>
      <c r="G1" s="416"/>
      <c r="H1" s="416"/>
      <c r="I1" s="220" t="s">
        <v>20</v>
      </c>
      <c r="J1" s="218"/>
      <c r="L1" s="275">
        <f>SUM(D517:D538)</f>
        <v>11052917</v>
      </c>
      <c r="M1" s="238">
        <v>6205588</v>
      </c>
      <c r="N1" s="238">
        <f>L1-M1</f>
        <v>4847329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6" t="s">
        <v>21</v>
      </c>
      <c r="G2" s="416"/>
      <c r="H2" s="416"/>
      <c r="I2" s="220">
        <f>J547*-1</f>
        <v>3456951</v>
      </c>
      <c r="J2" s="218"/>
      <c r="L2" s="276">
        <f>SUM(G517:G528)</f>
        <v>1230688</v>
      </c>
      <c r="M2" s="238">
        <v>519138</v>
      </c>
      <c r="N2" s="238">
        <f>L2-M2</f>
        <v>711550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9822229</v>
      </c>
      <c r="M3" s="238">
        <f>M1-M2</f>
        <v>5686450</v>
      </c>
      <c r="N3" s="238">
        <f>L3+M3</f>
        <v>15508679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7" t="s">
        <v>59</v>
      </c>
      <c r="B5" s="417"/>
      <c r="C5" s="417"/>
      <c r="D5" s="417"/>
      <c r="E5" s="417"/>
      <c r="F5" s="417"/>
      <c r="G5" s="417"/>
      <c r="H5" s="417"/>
      <c r="I5" s="417"/>
      <c r="J5" s="417"/>
      <c r="L5" s="274"/>
      <c r="M5" s="238"/>
      <c r="N5" s="238"/>
      <c r="O5" s="238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5" x14ac:dyDescent="0.25">
      <c r="A7" s="418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9"/>
      <c r="I7" s="420"/>
      <c r="J7" s="42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241">
        <v>43437</v>
      </c>
      <c r="B493" s="242">
        <v>180180856</v>
      </c>
      <c r="C493" s="106">
        <v>15</v>
      </c>
      <c r="D493" s="246">
        <v>1134175</v>
      </c>
      <c r="E493" s="244"/>
      <c r="F493" s="247"/>
      <c r="G493" s="246"/>
      <c r="H493" s="244"/>
      <c r="I493" s="245"/>
      <c r="J493" s="246"/>
    </row>
    <row r="494" spans="1:10" ht="15.75" customHeight="1" x14ac:dyDescent="0.25">
      <c r="A494" s="241">
        <v>43437</v>
      </c>
      <c r="B494" s="242">
        <v>180180891</v>
      </c>
      <c r="C494" s="106">
        <v>2</v>
      </c>
      <c r="D494" s="246">
        <v>225925</v>
      </c>
      <c r="E494" s="244"/>
      <c r="F494" s="247"/>
      <c r="G494" s="246"/>
      <c r="H494" s="244"/>
      <c r="I494" s="245"/>
      <c r="J494" s="246"/>
    </row>
    <row r="495" spans="1:10" ht="15.75" customHeight="1" x14ac:dyDescent="0.25">
      <c r="A495" s="241">
        <v>43438</v>
      </c>
      <c r="B495" s="242">
        <v>180180938</v>
      </c>
      <c r="C495" s="106">
        <v>5</v>
      </c>
      <c r="D495" s="246">
        <v>428225</v>
      </c>
      <c r="E495" s="244"/>
      <c r="F495" s="247"/>
      <c r="G495" s="246"/>
      <c r="H495" s="244"/>
      <c r="I495" s="245"/>
      <c r="J495" s="246"/>
    </row>
    <row r="496" spans="1:10" ht="15.75" customHeight="1" x14ac:dyDescent="0.25">
      <c r="A496" s="241">
        <v>43438</v>
      </c>
      <c r="B496" s="242">
        <v>180180956</v>
      </c>
      <c r="C496" s="106">
        <v>3</v>
      </c>
      <c r="D496" s="246">
        <v>300213</v>
      </c>
      <c r="E496" s="244"/>
      <c r="F496" s="247"/>
      <c r="G496" s="246"/>
      <c r="H496" s="244"/>
      <c r="I496" s="245"/>
      <c r="J496" s="246"/>
    </row>
    <row r="497" spans="1:10" ht="15.75" customHeight="1" x14ac:dyDescent="0.25">
      <c r="A497" s="241">
        <v>43439</v>
      </c>
      <c r="B497" s="242">
        <v>180181013</v>
      </c>
      <c r="C497" s="106">
        <v>6</v>
      </c>
      <c r="D497" s="246">
        <v>632188</v>
      </c>
      <c r="E497" s="244"/>
      <c r="F497" s="247"/>
      <c r="G497" s="246"/>
      <c r="H497" s="244"/>
      <c r="I497" s="245"/>
      <c r="J497" s="246"/>
    </row>
    <row r="498" spans="1:10" ht="15.75" customHeight="1" x14ac:dyDescent="0.25">
      <c r="A498" s="241">
        <v>43439</v>
      </c>
      <c r="B498" s="242">
        <v>180181027</v>
      </c>
      <c r="C498" s="106">
        <v>3</v>
      </c>
      <c r="D498" s="246">
        <v>245525</v>
      </c>
      <c r="E498" s="244"/>
      <c r="F498" s="247"/>
      <c r="G498" s="246"/>
      <c r="H498" s="244"/>
      <c r="I498" s="245"/>
      <c r="J498" s="246"/>
    </row>
    <row r="499" spans="1:10" ht="15.75" customHeight="1" x14ac:dyDescent="0.25">
      <c r="A499" s="241">
        <v>43440</v>
      </c>
      <c r="B499" s="242">
        <v>180181064</v>
      </c>
      <c r="C499" s="106">
        <v>24</v>
      </c>
      <c r="D499" s="246">
        <v>2273338</v>
      </c>
      <c r="E499" s="244">
        <v>180046428</v>
      </c>
      <c r="F499" s="247">
        <v>2</v>
      </c>
      <c r="G499" s="246">
        <v>174563</v>
      </c>
      <c r="H499" s="244"/>
      <c r="I499" s="245"/>
      <c r="J499" s="246"/>
    </row>
    <row r="500" spans="1:10" ht="15.75" customHeight="1" x14ac:dyDescent="0.25">
      <c r="A500" s="241">
        <v>43440</v>
      </c>
      <c r="B500" s="242">
        <v>180181089</v>
      </c>
      <c r="C500" s="106">
        <v>4</v>
      </c>
      <c r="D500" s="246">
        <v>335738</v>
      </c>
      <c r="E500" s="244"/>
      <c r="F500" s="247"/>
      <c r="G500" s="246"/>
      <c r="H500" s="244"/>
      <c r="I500" s="245"/>
      <c r="J500" s="246"/>
    </row>
    <row r="501" spans="1:10" ht="15.75" customHeight="1" x14ac:dyDescent="0.25">
      <c r="A501" s="241">
        <v>43441</v>
      </c>
      <c r="B501" s="242">
        <v>180181121</v>
      </c>
      <c r="C501" s="106">
        <v>4</v>
      </c>
      <c r="D501" s="246">
        <v>335213</v>
      </c>
      <c r="E501" s="244">
        <v>180046439</v>
      </c>
      <c r="F501" s="247">
        <v>2</v>
      </c>
      <c r="G501" s="246">
        <v>232313</v>
      </c>
      <c r="H501" s="244"/>
      <c r="I501" s="245"/>
      <c r="J501" s="246"/>
    </row>
    <row r="502" spans="1:10" ht="15.75" customHeight="1" x14ac:dyDescent="0.25">
      <c r="A502" s="241">
        <v>43441</v>
      </c>
      <c r="B502" s="242">
        <v>180181156</v>
      </c>
      <c r="C502" s="106">
        <v>4</v>
      </c>
      <c r="D502" s="246">
        <v>361113</v>
      </c>
      <c r="E502" s="244"/>
      <c r="F502" s="247"/>
      <c r="G502" s="246"/>
      <c r="H502" s="244"/>
      <c r="I502" s="245"/>
      <c r="J502" s="246"/>
    </row>
    <row r="503" spans="1:10" ht="15.75" customHeight="1" x14ac:dyDescent="0.25">
      <c r="A503" s="241">
        <v>43442</v>
      </c>
      <c r="B503" s="242">
        <v>180181196</v>
      </c>
      <c r="C503" s="106">
        <v>5</v>
      </c>
      <c r="D503" s="246">
        <v>347988</v>
      </c>
      <c r="E503" s="244"/>
      <c r="F503" s="247"/>
      <c r="G503" s="246"/>
      <c r="H503" s="244"/>
      <c r="I503" s="245"/>
      <c r="J503" s="246"/>
    </row>
    <row r="504" spans="1:10" ht="15.75" customHeight="1" x14ac:dyDescent="0.25">
      <c r="A504" s="241">
        <v>43442</v>
      </c>
      <c r="B504" s="242">
        <v>180181212</v>
      </c>
      <c r="C504" s="106">
        <v>1</v>
      </c>
      <c r="D504" s="246">
        <v>95725</v>
      </c>
      <c r="E504" s="244"/>
      <c r="F504" s="247"/>
      <c r="G504" s="246"/>
      <c r="H504" s="244"/>
      <c r="I504" s="245">
        <v>6308490</v>
      </c>
      <c r="J504" s="246" t="s">
        <v>17</v>
      </c>
    </row>
    <row r="505" spans="1:10" ht="15.75" customHeight="1" x14ac:dyDescent="0.25">
      <c r="A505" s="241">
        <v>43444</v>
      </c>
      <c r="B505" s="242">
        <v>180181311</v>
      </c>
      <c r="C505" s="106">
        <v>13</v>
      </c>
      <c r="D505" s="246">
        <v>1046238</v>
      </c>
      <c r="E505" s="244">
        <v>180046481</v>
      </c>
      <c r="F505" s="247">
        <v>1</v>
      </c>
      <c r="G505" s="246">
        <v>93013</v>
      </c>
      <c r="H505" s="244"/>
      <c r="I505" s="245"/>
      <c r="J505" s="246"/>
    </row>
    <row r="506" spans="1:10" ht="15.75" customHeight="1" x14ac:dyDescent="0.25">
      <c r="A506" s="241">
        <v>43444</v>
      </c>
      <c r="B506" s="242">
        <v>180181345</v>
      </c>
      <c r="C506" s="106">
        <v>5</v>
      </c>
      <c r="D506" s="246">
        <v>516075</v>
      </c>
      <c r="E506" s="244"/>
      <c r="F506" s="247"/>
      <c r="G506" s="246"/>
      <c r="H506" s="244"/>
      <c r="I506" s="245"/>
      <c r="J506" s="246"/>
    </row>
    <row r="507" spans="1:10" ht="15.75" customHeight="1" x14ac:dyDescent="0.25">
      <c r="A507" s="241">
        <v>43445</v>
      </c>
      <c r="B507" s="242">
        <v>180181386</v>
      </c>
      <c r="C507" s="106">
        <v>7</v>
      </c>
      <c r="D507" s="246">
        <v>585725</v>
      </c>
      <c r="E507" s="244">
        <v>180046493</v>
      </c>
      <c r="F507" s="247">
        <v>1</v>
      </c>
      <c r="G507" s="246">
        <v>93100</v>
      </c>
      <c r="H507" s="244"/>
      <c r="I507" s="245"/>
      <c r="J507" s="246"/>
    </row>
    <row r="508" spans="1:10" ht="15.75" customHeight="1" x14ac:dyDescent="0.25">
      <c r="A508" s="241">
        <v>43445</v>
      </c>
      <c r="B508" s="242">
        <v>180181418</v>
      </c>
      <c r="C508" s="106">
        <v>3</v>
      </c>
      <c r="D508" s="246">
        <v>331713</v>
      </c>
      <c r="E508" s="244"/>
      <c r="F508" s="247"/>
      <c r="G508" s="246"/>
      <c r="H508" s="244"/>
      <c r="I508" s="245"/>
      <c r="J508" s="246"/>
    </row>
    <row r="509" spans="1:10" ht="15.75" customHeight="1" x14ac:dyDescent="0.25">
      <c r="A509" s="241">
        <v>43446</v>
      </c>
      <c r="B509" s="242">
        <v>180181450</v>
      </c>
      <c r="C509" s="106">
        <v>8</v>
      </c>
      <c r="D509" s="246">
        <v>672700</v>
      </c>
      <c r="E509" s="244">
        <v>180046511</v>
      </c>
      <c r="F509" s="247">
        <v>1</v>
      </c>
      <c r="G509" s="246">
        <v>76038</v>
      </c>
      <c r="H509" s="244"/>
      <c r="I509" s="245"/>
      <c r="J509" s="246"/>
    </row>
    <row r="510" spans="1:10" ht="15.75" customHeight="1" x14ac:dyDescent="0.25">
      <c r="A510" s="241">
        <v>43446</v>
      </c>
      <c r="B510" s="242">
        <v>180181490</v>
      </c>
      <c r="C510" s="106">
        <v>5</v>
      </c>
      <c r="D510" s="246">
        <v>499625</v>
      </c>
      <c r="E510" s="244"/>
      <c r="F510" s="247"/>
      <c r="G510" s="246"/>
      <c r="H510" s="244"/>
      <c r="I510" s="245"/>
      <c r="J510" s="246"/>
    </row>
    <row r="511" spans="1:10" ht="15.75" customHeight="1" x14ac:dyDescent="0.25">
      <c r="A511" s="241">
        <v>43447</v>
      </c>
      <c r="B511" s="242">
        <v>180181532</v>
      </c>
      <c r="C511" s="106">
        <v>18</v>
      </c>
      <c r="D511" s="246">
        <v>1545863</v>
      </c>
      <c r="E511" s="244"/>
      <c r="F511" s="247"/>
      <c r="G511" s="246"/>
      <c r="H511" s="244"/>
      <c r="I511" s="245"/>
      <c r="J511" s="246"/>
    </row>
    <row r="512" spans="1:10" ht="15.75" customHeight="1" x14ac:dyDescent="0.25">
      <c r="A512" s="241">
        <v>43447</v>
      </c>
      <c r="B512" s="242">
        <v>180181561</v>
      </c>
      <c r="C512" s="106">
        <v>5</v>
      </c>
      <c r="D512" s="246">
        <v>476613</v>
      </c>
      <c r="E512" s="244"/>
      <c r="F512" s="247"/>
      <c r="G512" s="246"/>
      <c r="H512" s="244"/>
      <c r="I512" s="245"/>
      <c r="J512" s="246"/>
    </row>
    <row r="513" spans="1:10" ht="15.75" customHeight="1" x14ac:dyDescent="0.25">
      <c r="A513" s="241">
        <v>43448</v>
      </c>
      <c r="B513" s="242">
        <v>180181586</v>
      </c>
      <c r="C513" s="106">
        <v>8</v>
      </c>
      <c r="D513" s="246">
        <v>860388</v>
      </c>
      <c r="E513" s="244">
        <v>180046527</v>
      </c>
      <c r="F513" s="247">
        <v>2</v>
      </c>
      <c r="G513" s="246">
        <v>251388</v>
      </c>
      <c r="H513" s="244"/>
      <c r="I513" s="245"/>
      <c r="J513" s="246"/>
    </row>
    <row r="514" spans="1:10" ht="15.75" customHeight="1" x14ac:dyDescent="0.25">
      <c r="A514" s="241">
        <v>43448</v>
      </c>
      <c r="B514" s="242">
        <v>180181618</v>
      </c>
      <c r="C514" s="106">
        <v>3</v>
      </c>
      <c r="D514" s="246">
        <v>301088</v>
      </c>
      <c r="E514" s="244"/>
      <c r="F514" s="247"/>
      <c r="G514" s="246"/>
      <c r="H514" s="244"/>
      <c r="I514" s="245"/>
      <c r="J514" s="246"/>
    </row>
    <row r="515" spans="1:10" ht="15.75" customHeight="1" x14ac:dyDescent="0.25">
      <c r="A515" s="241">
        <v>43449</v>
      </c>
      <c r="B515" s="242">
        <v>180181660</v>
      </c>
      <c r="C515" s="106">
        <v>13</v>
      </c>
      <c r="D515" s="246">
        <v>1261050</v>
      </c>
      <c r="E515" s="244"/>
      <c r="F515" s="247"/>
      <c r="G515" s="246"/>
      <c r="H515" s="244"/>
      <c r="I515" s="245"/>
      <c r="J515" s="246"/>
    </row>
    <row r="516" spans="1:10" ht="15.75" customHeight="1" x14ac:dyDescent="0.25">
      <c r="A516" s="241">
        <v>43449</v>
      </c>
      <c r="B516" s="242">
        <v>180181667</v>
      </c>
      <c r="C516" s="106">
        <v>1</v>
      </c>
      <c r="D516" s="246">
        <v>127225</v>
      </c>
      <c r="E516" s="244"/>
      <c r="F516" s="247"/>
      <c r="G516" s="246"/>
      <c r="H516" s="244"/>
      <c r="I516" s="245">
        <v>7710764</v>
      </c>
      <c r="J516" s="246" t="s">
        <v>17</v>
      </c>
    </row>
    <row r="517" spans="1:10" ht="15.75" customHeight="1" x14ac:dyDescent="0.25">
      <c r="A517" s="241">
        <v>43413</v>
      </c>
      <c r="B517" s="242">
        <v>180179198</v>
      </c>
      <c r="C517" s="106">
        <v>4</v>
      </c>
      <c r="D517" s="246">
        <v>440475</v>
      </c>
      <c r="E517" s="244"/>
      <c r="F517" s="247"/>
      <c r="G517" s="246"/>
      <c r="H517" s="244"/>
      <c r="I517" s="245"/>
      <c r="J517" s="246"/>
    </row>
    <row r="518" spans="1:10" ht="15.75" customHeight="1" x14ac:dyDescent="0.25">
      <c r="A518" s="241">
        <v>43451</v>
      </c>
      <c r="B518" s="242">
        <v>180181770</v>
      </c>
      <c r="C518" s="106">
        <v>12</v>
      </c>
      <c r="D518" s="246">
        <v>1104075</v>
      </c>
      <c r="E518" s="244">
        <v>180046570</v>
      </c>
      <c r="F518" s="247">
        <v>3</v>
      </c>
      <c r="G518" s="246">
        <v>221900</v>
      </c>
      <c r="H518" s="244"/>
      <c r="I518" s="245"/>
      <c r="J518" s="246"/>
    </row>
    <row r="519" spans="1:10" ht="15.75" customHeight="1" x14ac:dyDescent="0.25">
      <c r="A519" s="241">
        <v>43451</v>
      </c>
      <c r="B519" s="242">
        <v>180181803</v>
      </c>
      <c r="C519" s="106">
        <v>4</v>
      </c>
      <c r="D519" s="246">
        <v>341863</v>
      </c>
      <c r="E519" s="244"/>
      <c r="F519" s="247"/>
      <c r="G519" s="246"/>
      <c r="H519" s="244"/>
      <c r="I519" s="245"/>
      <c r="J519" s="246"/>
    </row>
    <row r="520" spans="1:10" ht="15.75" customHeight="1" x14ac:dyDescent="0.25">
      <c r="A520" s="241">
        <v>43452</v>
      </c>
      <c r="B520" s="242">
        <v>180181841</v>
      </c>
      <c r="C520" s="106">
        <v>16</v>
      </c>
      <c r="D520" s="246">
        <v>1443225</v>
      </c>
      <c r="E520" s="244">
        <v>180046583</v>
      </c>
      <c r="F520" s="247">
        <v>1</v>
      </c>
      <c r="G520" s="246">
        <v>113050</v>
      </c>
      <c r="H520" s="244"/>
      <c r="I520" s="245"/>
      <c r="J520" s="246"/>
    </row>
    <row r="521" spans="1:10" ht="15.75" customHeight="1" x14ac:dyDescent="0.25">
      <c r="A521" s="241">
        <v>43452</v>
      </c>
      <c r="B521" s="242">
        <v>180181859</v>
      </c>
      <c r="C521" s="106">
        <v>3</v>
      </c>
      <c r="D521" s="246">
        <v>279825</v>
      </c>
      <c r="E521" s="244"/>
      <c r="F521" s="247"/>
      <c r="G521" s="246"/>
      <c r="H521" s="244"/>
      <c r="I521" s="245"/>
      <c r="J521" s="246"/>
    </row>
    <row r="522" spans="1:10" ht="15.75" customHeight="1" x14ac:dyDescent="0.25">
      <c r="A522" s="241">
        <v>43453</v>
      </c>
      <c r="B522" s="242">
        <v>180181898</v>
      </c>
      <c r="C522" s="106">
        <v>8</v>
      </c>
      <c r="D522" s="246">
        <v>706563</v>
      </c>
      <c r="E522" s="244">
        <v>180046596</v>
      </c>
      <c r="F522" s="247">
        <v>4</v>
      </c>
      <c r="G522" s="246">
        <v>427175</v>
      </c>
      <c r="H522" s="244"/>
      <c r="I522" s="245"/>
      <c r="J522" s="246"/>
    </row>
    <row r="523" spans="1:10" ht="15.75" customHeight="1" x14ac:dyDescent="0.25">
      <c r="A523" s="241">
        <v>43453</v>
      </c>
      <c r="B523" s="242">
        <v>180181920</v>
      </c>
      <c r="C523" s="106">
        <v>3</v>
      </c>
      <c r="D523" s="246">
        <v>219800</v>
      </c>
      <c r="E523" s="244"/>
      <c r="F523" s="247"/>
      <c r="G523" s="246"/>
      <c r="H523" s="244"/>
      <c r="I523" s="245"/>
      <c r="J523" s="246"/>
    </row>
    <row r="524" spans="1:10" ht="15.75" customHeight="1" x14ac:dyDescent="0.25">
      <c r="A524" s="241">
        <v>43454</v>
      </c>
      <c r="B524" s="242">
        <v>180181963</v>
      </c>
      <c r="C524" s="106">
        <v>6</v>
      </c>
      <c r="D524" s="246">
        <v>562713</v>
      </c>
      <c r="E524" s="244">
        <v>180046607</v>
      </c>
      <c r="F524" s="247">
        <v>1</v>
      </c>
      <c r="G524" s="246">
        <v>149013</v>
      </c>
      <c r="H524" s="244"/>
      <c r="I524" s="245"/>
      <c r="J524" s="246"/>
    </row>
    <row r="525" spans="1:10" ht="15.75" customHeight="1" x14ac:dyDescent="0.25">
      <c r="A525" s="241">
        <v>43454</v>
      </c>
      <c r="B525" s="242">
        <v>180181980</v>
      </c>
      <c r="C525" s="106">
        <v>3</v>
      </c>
      <c r="D525" s="246">
        <v>288663</v>
      </c>
      <c r="E525" s="244"/>
      <c r="F525" s="247"/>
      <c r="G525" s="246"/>
      <c r="H525" s="244"/>
      <c r="I525" s="245"/>
      <c r="J525" s="246"/>
    </row>
    <row r="526" spans="1:10" ht="15.75" customHeight="1" x14ac:dyDescent="0.25">
      <c r="A526" s="241">
        <v>43455</v>
      </c>
      <c r="B526" s="242">
        <v>180182018</v>
      </c>
      <c r="C526" s="106">
        <v>10</v>
      </c>
      <c r="D526" s="246">
        <v>899150</v>
      </c>
      <c r="E526" s="244">
        <v>180046617</v>
      </c>
      <c r="F526" s="247">
        <v>1</v>
      </c>
      <c r="G526" s="246">
        <v>99050</v>
      </c>
      <c r="H526" s="244"/>
      <c r="I526" s="245"/>
      <c r="J526" s="246"/>
    </row>
    <row r="527" spans="1:10" ht="15.75" customHeight="1" x14ac:dyDescent="0.25">
      <c r="A527" s="241">
        <v>43455</v>
      </c>
      <c r="B527" s="242">
        <v>180182031</v>
      </c>
      <c r="C527" s="106">
        <v>1</v>
      </c>
      <c r="D527" s="246">
        <v>110075</v>
      </c>
      <c r="E527" s="244"/>
      <c r="F527" s="247"/>
      <c r="G527" s="246"/>
      <c r="H527" s="244"/>
      <c r="I527" s="245"/>
      <c r="J527" s="246"/>
    </row>
    <row r="528" spans="1:10" ht="15.75" customHeight="1" x14ac:dyDescent="0.25">
      <c r="A528" s="241">
        <v>43456</v>
      </c>
      <c r="B528" s="242">
        <v>180182080</v>
      </c>
      <c r="C528" s="106">
        <v>6</v>
      </c>
      <c r="D528" s="246">
        <v>458763</v>
      </c>
      <c r="E528" s="244">
        <v>180046626</v>
      </c>
      <c r="F528" s="247">
        <v>3</v>
      </c>
      <c r="G528" s="246">
        <v>220500</v>
      </c>
      <c r="H528" s="244"/>
      <c r="I528" s="245"/>
      <c r="J528" s="246"/>
    </row>
    <row r="529" spans="1:10" ht="15.75" customHeight="1" x14ac:dyDescent="0.25">
      <c r="A529" s="241">
        <v>43456</v>
      </c>
      <c r="B529" s="242">
        <v>180182089</v>
      </c>
      <c r="C529" s="106">
        <v>4</v>
      </c>
      <c r="D529" s="246">
        <v>392613</v>
      </c>
      <c r="E529" s="244"/>
      <c r="F529" s="247"/>
      <c r="G529" s="246"/>
      <c r="H529" s="244"/>
      <c r="I529" s="245">
        <v>6017115</v>
      </c>
      <c r="J529" s="246" t="s">
        <v>17</v>
      </c>
    </row>
    <row r="530" spans="1:10" ht="15.75" customHeight="1" x14ac:dyDescent="0.25">
      <c r="A530" s="98">
        <v>43458</v>
      </c>
      <c r="B530" s="99">
        <v>180182171</v>
      </c>
      <c r="C530" s="414">
        <v>10</v>
      </c>
      <c r="D530" s="34">
        <v>937125</v>
      </c>
      <c r="E530" s="101"/>
      <c r="F530" s="100"/>
      <c r="G530" s="34"/>
      <c r="H530" s="101"/>
      <c r="I530" s="102"/>
      <c r="J530" s="34"/>
    </row>
    <row r="531" spans="1:10" ht="15.75" customHeight="1" x14ac:dyDescent="0.25">
      <c r="A531" s="98">
        <v>43458</v>
      </c>
      <c r="B531" s="99">
        <v>180182190</v>
      </c>
      <c r="C531" s="414">
        <v>1</v>
      </c>
      <c r="D531" s="34">
        <v>86013</v>
      </c>
      <c r="E531" s="101"/>
      <c r="F531" s="100"/>
      <c r="G531" s="34"/>
      <c r="H531" s="101"/>
      <c r="I531" s="102"/>
      <c r="J531" s="34"/>
    </row>
    <row r="532" spans="1:10" ht="15.75" customHeight="1" x14ac:dyDescent="0.25">
      <c r="A532" s="98">
        <v>43460</v>
      </c>
      <c r="B532" s="99">
        <v>180182250</v>
      </c>
      <c r="C532" s="414">
        <v>15</v>
      </c>
      <c r="D532" s="34">
        <v>1307163</v>
      </c>
      <c r="E532" s="101">
        <v>180046657</v>
      </c>
      <c r="F532" s="100">
        <v>2</v>
      </c>
      <c r="G532" s="34">
        <v>186113</v>
      </c>
      <c r="H532" s="101"/>
      <c r="I532" s="102"/>
      <c r="J532" s="34"/>
    </row>
    <row r="533" spans="1:10" ht="15.75" customHeight="1" x14ac:dyDescent="0.25">
      <c r="A533" s="98">
        <v>43460</v>
      </c>
      <c r="B533" s="99">
        <v>180182270</v>
      </c>
      <c r="C533" s="414">
        <v>3</v>
      </c>
      <c r="D533" s="34">
        <v>279125</v>
      </c>
      <c r="E533" s="101"/>
      <c r="F533" s="100"/>
      <c r="G533" s="34"/>
      <c r="H533" s="101"/>
      <c r="I533" s="102"/>
      <c r="J533" s="34"/>
    </row>
    <row r="534" spans="1:10" ht="15.75" customHeight="1" x14ac:dyDescent="0.25">
      <c r="A534" s="98">
        <v>43461</v>
      </c>
      <c r="B534" s="99">
        <v>180182301</v>
      </c>
      <c r="C534" s="414">
        <v>14</v>
      </c>
      <c r="D534" s="34">
        <v>1195688</v>
      </c>
      <c r="E534" s="101">
        <v>180046667</v>
      </c>
      <c r="F534" s="100">
        <v>2</v>
      </c>
      <c r="G534" s="34">
        <v>162050</v>
      </c>
      <c r="H534" s="101"/>
      <c r="I534" s="102"/>
      <c r="J534" s="34"/>
    </row>
    <row r="535" spans="1:10" ht="15.75" customHeight="1" x14ac:dyDescent="0.25">
      <c r="A535" s="98"/>
      <c r="B535" s="99"/>
      <c r="C535" s="414"/>
      <c r="D535" s="34"/>
      <c r="E535" s="101"/>
      <c r="F535" s="100"/>
      <c r="G535" s="34"/>
      <c r="H535" s="101"/>
      <c r="I535" s="102"/>
      <c r="J535" s="34"/>
    </row>
    <row r="536" spans="1:10" ht="15.75" customHeight="1" x14ac:dyDescent="0.25">
      <c r="A536" s="98"/>
      <c r="B536" s="99"/>
      <c r="C536" s="414"/>
      <c r="D536" s="34"/>
      <c r="E536" s="101"/>
      <c r="F536" s="100"/>
      <c r="G536" s="34"/>
      <c r="H536" s="101"/>
      <c r="I536" s="102"/>
      <c r="J536" s="34"/>
    </row>
    <row r="537" spans="1:10" ht="15.75" customHeight="1" x14ac:dyDescent="0.25">
      <c r="A537" s="98"/>
      <c r="B537" s="99"/>
      <c r="C537" s="414"/>
      <c r="D537" s="34"/>
      <c r="E537" s="101"/>
      <c r="F537" s="100"/>
      <c r="G537" s="34"/>
      <c r="H537" s="101"/>
      <c r="I537" s="102"/>
      <c r="J537" s="34"/>
    </row>
    <row r="538" spans="1:10" x14ac:dyDescent="0.25">
      <c r="A538" s="235"/>
      <c r="B538" s="234"/>
      <c r="C538" s="12"/>
      <c r="D538" s="236"/>
      <c r="E538" s="237"/>
      <c r="F538" s="240"/>
      <c r="G538" s="236"/>
      <c r="H538" s="237"/>
      <c r="I538" s="239"/>
      <c r="J538" s="236"/>
    </row>
    <row r="539" spans="1:10" x14ac:dyDescent="0.25">
      <c r="A539" s="235"/>
      <c r="B539" s="223" t="s">
        <v>11</v>
      </c>
      <c r="C539" s="229">
        <f>SUM(C8:C538)</f>
        <v>4632</v>
      </c>
      <c r="D539" s="224">
        <f>SUM(D8:D538)</f>
        <v>474714058</v>
      </c>
      <c r="E539" s="223" t="s">
        <v>11</v>
      </c>
      <c r="F539" s="232">
        <f>SUM(F8:F538)</f>
        <v>594</v>
      </c>
      <c r="G539" s="224">
        <f>SUM(G8:G538)</f>
        <v>64792311</v>
      </c>
      <c r="H539" s="232">
        <f>SUM(H8:H538)</f>
        <v>0</v>
      </c>
      <c r="I539" s="232">
        <f>SUM(I8:I538)</f>
        <v>406464796</v>
      </c>
      <c r="J539" s="5"/>
    </row>
    <row r="540" spans="1:10" x14ac:dyDescent="0.25">
      <c r="A540" s="235"/>
      <c r="B540" s="223"/>
      <c r="C540" s="229"/>
      <c r="D540" s="224"/>
      <c r="E540" s="223"/>
      <c r="F540" s="232"/>
      <c r="G540" s="224"/>
      <c r="H540" s="232"/>
      <c r="I540" s="232"/>
      <c r="J540" s="5"/>
    </row>
    <row r="541" spans="1:10" x14ac:dyDescent="0.25">
      <c r="A541" s="225"/>
      <c r="B541" s="226"/>
      <c r="C541" s="12"/>
      <c r="D541" s="236"/>
      <c r="E541" s="223"/>
      <c r="F541" s="240"/>
      <c r="G541" s="415" t="s">
        <v>12</v>
      </c>
      <c r="H541" s="415"/>
      <c r="I541" s="239"/>
      <c r="J541" s="227">
        <f>SUM(D8:D538)</f>
        <v>474714058</v>
      </c>
    </row>
    <row r="542" spans="1:10" x14ac:dyDescent="0.25">
      <c r="A542" s="235"/>
      <c r="B542" s="234"/>
      <c r="C542" s="12"/>
      <c r="D542" s="236"/>
      <c r="E542" s="237"/>
      <c r="F542" s="240"/>
      <c r="G542" s="415" t="s">
        <v>13</v>
      </c>
      <c r="H542" s="415"/>
      <c r="I542" s="239"/>
      <c r="J542" s="227">
        <f>SUM(G8:G538)</f>
        <v>64792311</v>
      </c>
    </row>
    <row r="543" spans="1:10" x14ac:dyDescent="0.25">
      <c r="A543" s="228"/>
      <c r="B543" s="237"/>
      <c r="C543" s="12"/>
      <c r="D543" s="236"/>
      <c r="E543" s="237"/>
      <c r="F543" s="240"/>
      <c r="G543" s="415" t="s">
        <v>14</v>
      </c>
      <c r="H543" s="415"/>
      <c r="I543" s="41"/>
      <c r="J543" s="229">
        <f>J541-J542</f>
        <v>409921747</v>
      </c>
    </row>
    <row r="544" spans="1:10" x14ac:dyDescent="0.25">
      <c r="A544" s="235"/>
      <c r="B544" s="230"/>
      <c r="C544" s="12"/>
      <c r="D544" s="231"/>
      <c r="E544" s="237"/>
      <c r="F544" s="240"/>
      <c r="G544" s="415" t="s">
        <v>15</v>
      </c>
      <c r="H544" s="415"/>
      <c r="I544" s="239"/>
      <c r="J544" s="227">
        <f>SUM(H8:H538)</f>
        <v>0</v>
      </c>
    </row>
    <row r="545" spans="1:10" x14ac:dyDescent="0.25">
      <c r="A545" s="235"/>
      <c r="B545" s="230"/>
      <c r="C545" s="12"/>
      <c r="D545" s="231"/>
      <c r="E545" s="237"/>
      <c r="F545" s="240"/>
      <c r="G545" s="415" t="s">
        <v>16</v>
      </c>
      <c r="H545" s="415"/>
      <c r="I545" s="239"/>
      <c r="J545" s="227">
        <f>J543+J544</f>
        <v>409921747</v>
      </c>
    </row>
    <row r="546" spans="1:10" x14ac:dyDescent="0.25">
      <c r="A546" s="235"/>
      <c r="B546" s="230"/>
      <c r="C546" s="12"/>
      <c r="D546" s="231"/>
      <c r="E546" s="237"/>
      <c r="F546" s="240"/>
      <c r="G546" s="415" t="s">
        <v>5</v>
      </c>
      <c r="H546" s="415"/>
      <c r="I546" s="239"/>
      <c r="J546" s="227">
        <f>SUM(I8:I538)</f>
        <v>406464796</v>
      </c>
    </row>
    <row r="547" spans="1:10" x14ac:dyDescent="0.25">
      <c r="A547" s="235"/>
      <c r="B547" s="230"/>
      <c r="C547" s="12"/>
      <c r="D547" s="231"/>
      <c r="E547" s="237"/>
      <c r="F547" s="240"/>
      <c r="G547" s="415" t="s">
        <v>31</v>
      </c>
      <c r="H547" s="415"/>
      <c r="I547" s="240" t="str">
        <f>IF(J547&gt;0,"SALDO",IF(J547&lt;0,"PIUTANG",IF(J547=0,"LUNAS")))</f>
        <v>PIUTANG</v>
      </c>
      <c r="J547" s="227">
        <f>J546-J545</f>
        <v>-3456951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47:H547"/>
    <mergeCell ref="G541:H541"/>
    <mergeCell ref="G542:H542"/>
    <mergeCell ref="G543:H543"/>
    <mergeCell ref="G544:H544"/>
    <mergeCell ref="G545:H545"/>
    <mergeCell ref="G546:H546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51"/>
  <sheetViews>
    <sheetView workbookViewId="0">
      <pane ySplit="7" topLeftCell="A233" activePane="bottomLeft" state="frozen"/>
      <selection pane="bottomLeft" activeCell="B239" sqref="B23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6" t="s">
        <v>22</v>
      </c>
      <c r="G1" s="416"/>
      <c r="H1" s="416"/>
      <c r="I1" s="42" t="s">
        <v>20</v>
      </c>
      <c r="J1" s="20"/>
      <c r="L1" s="277">
        <f>SUM(D231:D238)</f>
        <v>861526</v>
      </c>
      <c r="M1" s="219">
        <f>SUM(D227:D230)</f>
        <v>1365876</v>
      </c>
      <c r="N1" s="219">
        <f>L3+M3</f>
        <v>1522651</v>
      </c>
      <c r="O1" s="219">
        <f>L2+N1</f>
        <v>1728714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J251*-1</f>
        <v>773501</v>
      </c>
      <c r="J2" s="20"/>
      <c r="L2" s="277">
        <f>SUM(G231:G238)</f>
        <v>206063</v>
      </c>
      <c r="M2" s="219">
        <f>SUM(G227:G230)</f>
        <v>498688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655463</v>
      </c>
      <c r="M3" s="219">
        <f>M1-M2</f>
        <v>867188</v>
      </c>
      <c r="N3" s="219"/>
      <c r="O3" s="219"/>
      <c r="P3" s="219"/>
      <c r="Q3" s="219"/>
      <c r="R3" s="219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23" t="s">
        <v>4</v>
      </c>
      <c r="I6" s="420" t="s">
        <v>5</v>
      </c>
      <c r="J6" s="421" t="s">
        <v>6</v>
      </c>
    </row>
    <row r="7" spans="1:18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20"/>
      <c r="J7" s="42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1">
        <v>43430</v>
      </c>
      <c r="B224" s="242">
        <v>180180431</v>
      </c>
      <c r="C224" s="247">
        <v>2</v>
      </c>
      <c r="D224" s="246">
        <v>172200</v>
      </c>
      <c r="E224" s="244">
        <v>180046312</v>
      </c>
      <c r="F224" s="247">
        <v>1</v>
      </c>
      <c r="G224" s="246">
        <v>59325</v>
      </c>
      <c r="H224" s="245"/>
      <c r="I224" s="245"/>
      <c r="J224" s="24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1">
        <v>43432</v>
      </c>
      <c r="B225" s="242">
        <v>180180567</v>
      </c>
      <c r="C225" s="247">
        <v>3</v>
      </c>
      <c r="D225" s="246">
        <v>350088</v>
      </c>
      <c r="E225" s="244"/>
      <c r="F225" s="247"/>
      <c r="G225" s="246"/>
      <c r="H225" s="245"/>
      <c r="I225" s="245"/>
      <c r="J225" s="24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1">
        <v>43434</v>
      </c>
      <c r="B226" s="242">
        <v>180180701</v>
      </c>
      <c r="C226" s="247">
        <v>1</v>
      </c>
      <c r="D226" s="246">
        <v>69300</v>
      </c>
      <c r="E226" s="244"/>
      <c r="F226" s="247"/>
      <c r="G226" s="246"/>
      <c r="H226" s="245"/>
      <c r="I226" s="245"/>
      <c r="J226" s="24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1">
        <v>43438</v>
      </c>
      <c r="B227" s="242">
        <v>180180960</v>
      </c>
      <c r="C227" s="247">
        <v>3</v>
      </c>
      <c r="D227" s="246">
        <v>336088</v>
      </c>
      <c r="E227" s="244">
        <v>180046409</v>
      </c>
      <c r="F227" s="247">
        <v>1</v>
      </c>
      <c r="G227" s="246">
        <v>106050</v>
      </c>
      <c r="H227" s="245"/>
      <c r="I227" s="245"/>
      <c r="J227" s="24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1">
        <v>43439</v>
      </c>
      <c r="B228" s="242">
        <v>180180135</v>
      </c>
      <c r="C228" s="247">
        <v>8</v>
      </c>
      <c r="D228" s="246">
        <v>785400</v>
      </c>
      <c r="E228" s="244">
        <v>180046421</v>
      </c>
      <c r="F228" s="247">
        <v>2</v>
      </c>
      <c r="G228" s="246">
        <v>244038</v>
      </c>
      <c r="H228" s="245"/>
      <c r="I228" s="245"/>
      <c r="J228" s="24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1">
        <v>43440</v>
      </c>
      <c r="B229" s="242">
        <v>180181092</v>
      </c>
      <c r="C229" s="247">
        <v>2</v>
      </c>
      <c r="D229" s="246">
        <v>244388</v>
      </c>
      <c r="E229" s="244"/>
      <c r="F229" s="247"/>
      <c r="G229" s="246"/>
      <c r="H229" s="245"/>
      <c r="I229" s="245"/>
      <c r="J229" s="24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1">
        <v>43442</v>
      </c>
      <c r="B230" s="242"/>
      <c r="C230" s="247"/>
      <c r="D230" s="246"/>
      <c r="E230" s="244">
        <v>180046449</v>
      </c>
      <c r="F230" s="247">
        <v>1</v>
      </c>
      <c r="G230" s="246">
        <v>148600</v>
      </c>
      <c r="H230" s="245"/>
      <c r="I230" s="245">
        <v>1399451</v>
      </c>
      <c r="J230" s="246" t="s">
        <v>17</v>
      </c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2">
        <v>43444</v>
      </c>
      <c r="B231" s="234">
        <v>180181337</v>
      </c>
      <c r="C231" s="240">
        <v>1</v>
      </c>
      <c r="D231" s="236">
        <v>88025</v>
      </c>
      <c r="E231" s="237"/>
      <c r="F231" s="240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  <c r="Q231" s="219"/>
      <c r="R231" s="219"/>
    </row>
    <row r="232" spans="1:18" s="233" customFormat="1" ht="15.75" customHeight="1" x14ac:dyDescent="0.25">
      <c r="A232" s="162">
        <v>43445</v>
      </c>
      <c r="B232" s="234"/>
      <c r="C232" s="240"/>
      <c r="D232" s="236"/>
      <c r="E232" s="237">
        <v>180046496</v>
      </c>
      <c r="F232" s="240">
        <v>1</v>
      </c>
      <c r="G232" s="236">
        <v>88025</v>
      </c>
      <c r="H232" s="239"/>
      <c r="I232" s="239"/>
      <c r="J232" s="236"/>
      <c r="K232" s="219"/>
      <c r="L232" s="219"/>
      <c r="M232" s="219"/>
      <c r="N232" s="219"/>
      <c r="O232" s="219"/>
      <c r="P232" s="219"/>
      <c r="Q232" s="219"/>
      <c r="R232" s="219"/>
    </row>
    <row r="233" spans="1:18" s="233" customFormat="1" ht="15.75" customHeight="1" x14ac:dyDescent="0.25">
      <c r="A233" s="162">
        <v>43446</v>
      </c>
      <c r="B233" s="234">
        <v>180181494</v>
      </c>
      <c r="C233" s="240">
        <v>2</v>
      </c>
      <c r="D233" s="236">
        <v>249200</v>
      </c>
      <c r="E233" s="237"/>
      <c r="F233" s="240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  <c r="Q233" s="219"/>
      <c r="R233" s="219"/>
    </row>
    <row r="234" spans="1:18" s="233" customFormat="1" ht="15.75" customHeight="1" x14ac:dyDescent="0.25">
      <c r="A234" s="162">
        <v>43447</v>
      </c>
      <c r="B234" s="234">
        <v>180181551</v>
      </c>
      <c r="C234" s="240">
        <v>1</v>
      </c>
      <c r="D234" s="236">
        <v>112875</v>
      </c>
      <c r="E234" s="237"/>
      <c r="F234" s="240"/>
      <c r="G234" s="236"/>
      <c r="H234" s="239"/>
      <c r="I234" s="239"/>
      <c r="J234" s="236"/>
      <c r="K234" s="219"/>
      <c r="L234" s="219"/>
      <c r="M234" s="219"/>
      <c r="N234" s="219"/>
      <c r="O234" s="219"/>
      <c r="P234" s="219"/>
      <c r="Q234" s="219"/>
      <c r="R234" s="219"/>
    </row>
    <row r="235" spans="1:18" s="233" customFormat="1" ht="15.75" customHeight="1" x14ac:dyDescent="0.25">
      <c r="A235" s="162">
        <v>43448</v>
      </c>
      <c r="B235" s="234">
        <v>180181613</v>
      </c>
      <c r="C235" s="240">
        <v>2</v>
      </c>
      <c r="D235" s="236">
        <v>199325</v>
      </c>
      <c r="E235" s="237"/>
      <c r="F235" s="240"/>
      <c r="G235" s="236"/>
      <c r="H235" s="239"/>
      <c r="I235" s="239"/>
      <c r="J235" s="236"/>
      <c r="K235" s="219"/>
      <c r="L235" s="219"/>
      <c r="M235" s="219"/>
      <c r="N235" s="219"/>
      <c r="O235" s="219"/>
      <c r="P235" s="219"/>
      <c r="Q235" s="219"/>
      <c r="R235" s="219"/>
    </row>
    <row r="236" spans="1:18" s="233" customFormat="1" ht="15.75" customHeight="1" x14ac:dyDescent="0.25">
      <c r="A236" s="162">
        <v>43449</v>
      </c>
      <c r="B236" s="234">
        <v>180181665</v>
      </c>
      <c r="C236" s="240">
        <v>1</v>
      </c>
      <c r="D236" s="236">
        <v>118038</v>
      </c>
      <c r="E236" s="237"/>
      <c r="F236" s="240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  <c r="Q236" s="219"/>
      <c r="R236" s="219"/>
    </row>
    <row r="237" spans="1:18" s="233" customFormat="1" ht="15.75" customHeight="1" x14ac:dyDescent="0.25">
      <c r="A237" s="162">
        <v>43452</v>
      </c>
      <c r="B237" s="234">
        <v>180181866</v>
      </c>
      <c r="C237" s="240">
        <v>1</v>
      </c>
      <c r="D237" s="236">
        <v>94063</v>
      </c>
      <c r="E237" s="237"/>
      <c r="F237" s="240"/>
      <c r="G237" s="236"/>
      <c r="H237" s="239"/>
      <c r="I237" s="239"/>
      <c r="J237" s="236"/>
      <c r="K237" s="219"/>
      <c r="L237" s="219"/>
      <c r="M237" s="219"/>
      <c r="N237" s="219"/>
      <c r="O237" s="219"/>
      <c r="P237" s="219"/>
      <c r="Q237" s="219"/>
      <c r="R237" s="219"/>
    </row>
    <row r="238" spans="1:18" s="233" customFormat="1" ht="15.75" customHeight="1" x14ac:dyDescent="0.25">
      <c r="A238" s="162">
        <v>43456</v>
      </c>
      <c r="B238" s="234"/>
      <c r="C238" s="240"/>
      <c r="D238" s="236"/>
      <c r="E238" s="237">
        <v>180046628</v>
      </c>
      <c r="F238" s="240">
        <v>1</v>
      </c>
      <c r="G238" s="236">
        <v>118038</v>
      </c>
      <c r="H238" s="239"/>
      <c r="I238" s="239"/>
      <c r="J238" s="236"/>
      <c r="K238" s="219"/>
      <c r="L238" s="219"/>
      <c r="M238" s="219"/>
      <c r="N238" s="219"/>
      <c r="O238" s="219"/>
      <c r="P238" s="219"/>
      <c r="Q238" s="219"/>
      <c r="R238" s="219"/>
    </row>
    <row r="239" spans="1:18" s="233" customFormat="1" ht="15.75" customHeight="1" x14ac:dyDescent="0.25">
      <c r="A239" s="162">
        <v>43460</v>
      </c>
      <c r="B239" s="234">
        <v>180182263</v>
      </c>
      <c r="C239" s="240">
        <v>1</v>
      </c>
      <c r="D239" s="236">
        <v>118038</v>
      </c>
      <c r="E239" s="237"/>
      <c r="F239" s="240"/>
      <c r="G239" s="236"/>
      <c r="H239" s="239"/>
      <c r="I239" s="239"/>
      <c r="J239" s="236"/>
      <c r="K239" s="219"/>
      <c r="L239" s="219"/>
      <c r="M239" s="219"/>
      <c r="N239" s="219"/>
      <c r="O239" s="219"/>
      <c r="P239" s="219"/>
      <c r="Q239" s="219"/>
      <c r="R239" s="219"/>
    </row>
    <row r="240" spans="1:18" s="233" customFormat="1" ht="15.75" customHeight="1" x14ac:dyDescent="0.25">
      <c r="A240" s="162"/>
      <c r="B240" s="234"/>
      <c r="C240" s="240"/>
      <c r="D240" s="236"/>
      <c r="E240" s="237"/>
      <c r="F240" s="240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  <c r="Q240" s="219"/>
      <c r="R240" s="219"/>
    </row>
    <row r="241" spans="1:18" s="233" customFormat="1" ht="15.75" customHeight="1" x14ac:dyDescent="0.25">
      <c r="A241" s="162"/>
      <c r="B241" s="234"/>
      <c r="C241" s="240"/>
      <c r="D241" s="236"/>
      <c r="E241" s="237"/>
      <c r="F241" s="240"/>
      <c r="G241" s="236"/>
      <c r="H241" s="239"/>
      <c r="I241" s="239"/>
      <c r="J241" s="236"/>
      <c r="K241" s="219"/>
      <c r="L241" s="219"/>
      <c r="M241" s="219"/>
      <c r="N241" s="219"/>
      <c r="O241" s="219"/>
      <c r="P241" s="219"/>
      <c r="Q241" s="219"/>
      <c r="R241" s="219"/>
    </row>
    <row r="242" spans="1:18" x14ac:dyDescent="0.25">
      <c r="A242" s="162"/>
      <c r="B242" s="3"/>
      <c r="C242" s="40"/>
      <c r="D242" s="6"/>
      <c r="E242" s="7"/>
      <c r="F242" s="40"/>
      <c r="G242" s="6"/>
      <c r="H242" s="39"/>
      <c r="I242" s="39"/>
      <c r="J242" s="6"/>
    </row>
    <row r="243" spans="1:18" x14ac:dyDescent="0.25">
      <c r="A243" s="162"/>
      <c r="B243" s="8" t="s">
        <v>11</v>
      </c>
      <c r="C243" s="77">
        <f>SUM(C8:C242)</f>
        <v>1109</v>
      </c>
      <c r="D243" s="9">
        <f>SUM(D8:D242)</f>
        <v>119702939</v>
      </c>
      <c r="E243" s="8" t="s">
        <v>11</v>
      </c>
      <c r="F243" s="77">
        <f>SUM(F8:F242)</f>
        <v>101</v>
      </c>
      <c r="G243" s="5">
        <f>SUM(G8:G242)</f>
        <v>20651917</v>
      </c>
      <c r="H243" s="40">
        <f>SUM(H8:H242)</f>
        <v>0</v>
      </c>
      <c r="I243" s="40">
        <f>SUM(I8:I242)</f>
        <v>98277521</v>
      </c>
      <c r="J243" s="5"/>
    </row>
    <row r="244" spans="1:18" x14ac:dyDescent="0.25">
      <c r="A244" s="162"/>
      <c r="B244" s="8"/>
      <c r="C244" s="77"/>
      <c r="D244" s="9"/>
      <c r="E244" s="8"/>
      <c r="F244" s="77"/>
      <c r="G244" s="5"/>
      <c r="H244" s="40"/>
      <c r="I244" s="40"/>
      <c r="J244" s="5"/>
    </row>
    <row r="245" spans="1:18" x14ac:dyDescent="0.25">
      <c r="A245" s="163"/>
      <c r="B245" s="11"/>
      <c r="C245" s="40"/>
      <c r="D245" s="6"/>
      <c r="E245" s="8"/>
      <c r="F245" s="40"/>
      <c r="G245" s="415" t="s">
        <v>12</v>
      </c>
      <c r="H245" s="415"/>
      <c r="I245" s="39"/>
      <c r="J245" s="13">
        <f>SUM(D8:D242)</f>
        <v>119702939</v>
      </c>
    </row>
    <row r="246" spans="1:18" x14ac:dyDescent="0.25">
      <c r="A246" s="162"/>
      <c r="B246" s="3"/>
      <c r="C246" s="40"/>
      <c r="D246" s="6"/>
      <c r="E246" s="7"/>
      <c r="F246" s="40"/>
      <c r="G246" s="415" t="s">
        <v>13</v>
      </c>
      <c r="H246" s="415"/>
      <c r="I246" s="39"/>
      <c r="J246" s="13">
        <f>SUM(G8:G242)</f>
        <v>20651917</v>
      </c>
    </row>
    <row r="247" spans="1:18" x14ac:dyDescent="0.25">
      <c r="A247" s="164"/>
      <c r="B247" s="7"/>
      <c r="C247" s="40"/>
      <c r="D247" s="6"/>
      <c r="E247" s="7"/>
      <c r="F247" s="40"/>
      <c r="G247" s="415" t="s">
        <v>14</v>
      </c>
      <c r="H247" s="415"/>
      <c r="I247" s="41"/>
      <c r="J247" s="15">
        <f>J245-J246</f>
        <v>99051022</v>
      </c>
    </row>
    <row r="248" spans="1:18" x14ac:dyDescent="0.25">
      <c r="A248" s="162"/>
      <c r="B248" s="16"/>
      <c r="C248" s="40"/>
      <c r="D248" s="17"/>
      <c r="E248" s="7"/>
      <c r="F248" s="40"/>
      <c r="G248" s="415" t="s">
        <v>15</v>
      </c>
      <c r="H248" s="415"/>
      <c r="I248" s="39"/>
      <c r="J248" s="13">
        <f>SUM(H8:H242)</f>
        <v>0</v>
      </c>
      <c r="K248"/>
      <c r="L248"/>
      <c r="M248"/>
      <c r="N248"/>
      <c r="O248"/>
      <c r="P248"/>
      <c r="Q248"/>
      <c r="R248"/>
    </row>
    <row r="249" spans="1:18" x14ac:dyDescent="0.25">
      <c r="A249" s="162"/>
      <c r="B249" s="16"/>
      <c r="C249" s="40"/>
      <c r="D249" s="17"/>
      <c r="E249" s="7"/>
      <c r="F249" s="40"/>
      <c r="G249" s="415" t="s">
        <v>16</v>
      </c>
      <c r="H249" s="415"/>
      <c r="I249" s="39"/>
      <c r="J249" s="13">
        <f>J247+J248</f>
        <v>99051022</v>
      </c>
      <c r="K249"/>
      <c r="L249"/>
      <c r="M249"/>
      <c r="N249"/>
      <c r="O249"/>
      <c r="P249"/>
      <c r="Q249"/>
      <c r="R249"/>
    </row>
    <row r="250" spans="1:18" x14ac:dyDescent="0.25">
      <c r="A250" s="162"/>
      <c r="B250" s="16"/>
      <c r="C250" s="40"/>
      <c r="D250" s="17"/>
      <c r="E250" s="7"/>
      <c r="F250" s="40"/>
      <c r="G250" s="415" t="s">
        <v>5</v>
      </c>
      <c r="H250" s="415"/>
      <c r="I250" s="39"/>
      <c r="J250" s="13">
        <f>SUM(I8:I242)</f>
        <v>98277521</v>
      </c>
      <c r="K250"/>
      <c r="L250"/>
      <c r="M250"/>
      <c r="N250"/>
      <c r="O250"/>
      <c r="P250"/>
      <c r="Q250"/>
      <c r="R250"/>
    </row>
    <row r="251" spans="1:18" x14ac:dyDescent="0.25">
      <c r="A251" s="162"/>
      <c r="B251" s="16"/>
      <c r="C251" s="40"/>
      <c r="D251" s="17"/>
      <c r="E251" s="7"/>
      <c r="F251" s="40"/>
      <c r="G251" s="415" t="s">
        <v>31</v>
      </c>
      <c r="H251" s="415"/>
      <c r="I251" s="40" t="str">
        <f>IF(J251&gt;0,"SALDO",IF(J251&lt;0,"PIUTANG",IF(J251=0,"LUNAS")))</f>
        <v>PIUTANG</v>
      </c>
      <c r="J251" s="13">
        <f>J250-J249</f>
        <v>-773501</v>
      </c>
      <c r="K251"/>
      <c r="L251"/>
      <c r="M251"/>
      <c r="N251"/>
      <c r="O251"/>
      <c r="P251"/>
      <c r="Q251"/>
      <c r="R251"/>
    </row>
  </sheetData>
  <mergeCells count="15">
    <mergeCell ref="G250:H250"/>
    <mergeCell ref="G251:H251"/>
    <mergeCell ref="G245:H245"/>
    <mergeCell ref="G246:H246"/>
    <mergeCell ref="G247:H247"/>
    <mergeCell ref="G248:H248"/>
    <mergeCell ref="G249:H24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706"/>
  <sheetViews>
    <sheetView workbookViewId="0">
      <pane ySplit="7" topLeftCell="A1680" activePane="bottomLeft" state="frozen"/>
      <selection pane="bottomLeft" activeCell="J1687" sqref="J168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SUM(D1682:D1687)</f>
        <v>5174052</v>
      </c>
      <c r="M1" s="219">
        <f>SUM(D1660:D1663)</f>
        <v>6707750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J1706*-1</f>
        <v>5406101</v>
      </c>
      <c r="J2" s="218"/>
      <c r="L2" s="219">
        <f>SUM(G1682:G1687)</f>
        <v>1385038</v>
      </c>
      <c r="M2" s="219">
        <f>SUM(G1660:G1663)</f>
        <v>392613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3789014</v>
      </c>
      <c r="M3" s="219">
        <f>M1-M2</f>
        <v>6315137</v>
      </c>
      <c r="N3" s="219">
        <f>L3+M3</f>
        <v>10104151</v>
      </c>
    </row>
    <row r="4" spans="1:18" x14ac:dyDescent="0.25">
      <c r="L4" s="233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24" t="s">
        <v>4</v>
      </c>
      <c r="I6" s="426" t="s">
        <v>5</v>
      </c>
      <c r="J6" s="428" t="s">
        <v>6</v>
      </c>
    </row>
    <row r="7" spans="1:18" x14ac:dyDescent="0.25">
      <c r="A7" s="418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241">
        <v>43440</v>
      </c>
      <c r="B1613" s="242">
        <v>180181051</v>
      </c>
      <c r="C1613" s="247">
        <v>48</v>
      </c>
      <c r="D1613" s="246">
        <v>4803050</v>
      </c>
      <c r="E1613" s="242"/>
      <c r="F1613" s="247"/>
      <c r="G1613" s="246"/>
      <c r="H1613" s="245"/>
      <c r="I1613" s="245"/>
      <c r="J1613" s="246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241">
        <v>43440</v>
      </c>
      <c r="B1614" s="242">
        <v>180181054</v>
      </c>
      <c r="C1614" s="247">
        <v>7</v>
      </c>
      <c r="D1614" s="246">
        <v>721000</v>
      </c>
      <c r="E1614" s="242"/>
      <c r="F1614" s="247"/>
      <c r="G1614" s="246"/>
      <c r="H1614" s="245"/>
      <c r="I1614" s="245"/>
      <c r="J1614" s="246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241">
        <v>43440</v>
      </c>
      <c r="B1615" s="242">
        <v>180181061</v>
      </c>
      <c r="C1615" s="247">
        <v>2</v>
      </c>
      <c r="D1615" s="246">
        <v>243338</v>
      </c>
      <c r="E1615" s="242"/>
      <c r="F1615" s="247"/>
      <c r="G1615" s="246"/>
      <c r="H1615" s="245"/>
      <c r="I1615" s="245"/>
      <c r="J1615" s="246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241">
        <v>43440</v>
      </c>
      <c r="B1616" s="242">
        <v>180181083</v>
      </c>
      <c r="C1616" s="247">
        <v>19</v>
      </c>
      <c r="D1616" s="246">
        <v>2207188</v>
      </c>
      <c r="E1616" s="242"/>
      <c r="F1616" s="247"/>
      <c r="G1616" s="246"/>
      <c r="H1616" s="245"/>
      <c r="I1616" s="245"/>
      <c r="J1616" s="246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241">
        <v>43440</v>
      </c>
      <c r="B1617" s="242">
        <v>180181084</v>
      </c>
      <c r="C1617" s="247">
        <v>3</v>
      </c>
      <c r="D1617" s="246">
        <v>382900</v>
      </c>
      <c r="E1617" s="242"/>
      <c r="F1617" s="247"/>
      <c r="G1617" s="246"/>
      <c r="H1617" s="245"/>
      <c r="I1617" s="245">
        <v>8357476</v>
      </c>
      <c r="J1617" s="246" t="s">
        <v>17</v>
      </c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241">
        <v>43441</v>
      </c>
      <c r="B1618" s="242">
        <v>180181111</v>
      </c>
      <c r="C1618" s="247">
        <v>41</v>
      </c>
      <c r="D1618" s="246">
        <v>4368963</v>
      </c>
      <c r="E1618" s="242">
        <v>180046436</v>
      </c>
      <c r="F1618" s="247">
        <v>15</v>
      </c>
      <c r="G1618" s="246">
        <v>1457400</v>
      </c>
      <c r="H1618" s="245"/>
      <c r="I1618" s="245"/>
      <c r="J1618" s="246"/>
      <c r="K1618" s="138"/>
      <c r="L1618" s="138"/>
      <c r="M1618" s="138"/>
      <c r="N1618" s="138"/>
      <c r="O1618" s="138"/>
      <c r="P1618" s="138"/>
      <c r="Q1618" s="138"/>
      <c r="R1618" s="138"/>
    </row>
    <row r="1619" spans="1:18" s="134" customFormat="1" x14ac:dyDescent="0.25">
      <c r="A1619" s="241">
        <v>43441</v>
      </c>
      <c r="B1619" s="242">
        <v>180181114</v>
      </c>
      <c r="C1619" s="247">
        <v>6</v>
      </c>
      <c r="D1619" s="246">
        <v>486938</v>
      </c>
      <c r="E1619" s="242"/>
      <c r="F1619" s="247"/>
      <c r="G1619" s="246"/>
      <c r="H1619" s="245"/>
      <c r="I1619" s="245"/>
      <c r="J1619" s="246"/>
      <c r="K1619" s="138"/>
      <c r="L1619" s="138"/>
      <c r="M1619" s="138"/>
      <c r="N1619" s="138"/>
      <c r="O1619" s="138"/>
      <c r="P1619" s="138"/>
      <c r="Q1619" s="138"/>
      <c r="R1619" s="138"/>
    </row>
    <row r="1620" spans="1:18" s="134" customFormat="1" x14ac:dyDescent="0.25">
      <c r="A1620" s="241">
        <v>43441</v>
      </c>
      <c r="B1620" s="242">
        <v>180181127</v>
      </c>
      <c r="C1620" s="247">
        <v>17</v>
      </c>
      <c r="D1620" s="246">
        <v>1823150</v>
      </c>
      <c r="E1620" s="242"/>
      <c r="F1620" s="247"/>
      <c r="G1620" s="246"/>
      <c r="H1620" s="245"/>
      <c r="I1620" s="245"/>
      <c r="J1620" s="246"/>
      <c r="K1620" s="138"/>
      <c r="L1620" s="138"/>
      <c r="M1620" s="138"/>
      <c r="N1620" s="138"/>
      <c r="O1620" s="138"/>
      <c r="P1620" s="138"/>
      <c r="Q1620" s="138"/>
      <c r="R1620" s="138"/>
    </row>
    <row r="1621" spans="1:18" s="134" customFormat="1" x14ac:dyDescent="0.25">
      <c r="A1621" s="241">
        <v>43441</v>
      </c>
      <c r="B1621" s="242">
        <v>180181129</v>
      </c>
      <c r="C1621" s="247">
        <v>3</v>
      </c>
      <c r="D1621" s="246">
        <v>280000</v>
      </c>
      <c r="E1621" s="242"/>
      <c r="F1621" s="247"/>
      <c r="G1621" s="246"/>
      <c r="H1621" s="245"/>
      <c r="I1621" s="245"/>
      <c r="J1621" s="246"/>
      <c r="K1621" s="138"/>
      <c r="L1621" s="138"/>
      <c r="M1621" s="138"/>
      <c r="N1621" s="138"/>
      <c r="O1621" s="138"/>
      <c r="P1621" s="138"/>
      <c r="Q1621" s="138"/>
      <c r="R1621" s="138"/>
    </row>
    <row r="1622" spans="1:18" s="134" customFormat="1" x14ac:dyDescent="0.25">
      <c r="A1622" s="241">
        <v>43441</v>
      </c>
      <c r="B1622" s="242">
        <v>180181139</v>
      </c>
      <c r="C1622" s="247">
        <v>6</v>
      </c>
      <c r="D1622" s="246">
        <v>533400</v>
      </c>
      <c r="E1622" s="242"/>
      <c r="F1622" s="247"/>
      <c r="G1622" s="246"/>
      <c r="H1622" s="245"/>
      <c r="I1622" s="245">
        <v>6035051</v>
      </c>
      <c r="J1622" s="246" t="s">
        <v>17</v>
      </c>
      <c r="K1622" s="138"/>
      <c r="L1622" s="138"/>
      <c r="M1622" s="138"/>
      <c r="N1622" s="138"/>
      <c r="O1622" s="138"/>
      <c r="P1622" s="138"/>
      <c r="Q1622" s="138"/>
      <c r="R1622" s="138"/>
    </row>
    <row r="1623" spans="1:18" s="134" customFormat="1" x14ac:dyDescent="0.25">
      <c r="A1623" s="241">
        <v>43442</v>
      </c>
      <c r="B1623" s="242">
        <v>180181173</v>
      </c>
      <c r="C1623" s="247">
        <v>46</v>
      </c>
      <c r="D1623" s="246">
        <v>5012788</v>
      </c>
      <c r="E1623" s="242"/>
      <c r="F1623" s="247"/>
      <c r="G1623" s="246"/>
      <c r="H1623" s="245"/>
      <c r="I1623" s="245"/>
      <c r="J1623" s="246"/>
      <c r="K1623" s="138"/>
      <c r="L1623" s="138"/>
      <c r="M1623" s="138"/>
      <c r="N1623" s="138"/>
      <c r="O1623" s="138"/>
      <c r="P1623" s="138"/>
      <c r="Q1623" s="138"/>
      <c r="R1623" s="138"/>
    </row>
    <row r="1624" spans="1:18" s="134" customFormat="1" x14ac:dyDescent="0.25">
      <c r="A1624" s="241">
        <v>43442</v>
      </c>
      <c r="B1624" s="242">
        <v>180181179</v>
      </c>
      <c r="C1624" s="247">
        <v>6</v>
      </c>
      <c r="D1624" s="246">
        <v>750225</v>
      </c>
      <c r="E1624" s="242"/>
      <c r="F1624" s="247"/>
      <c r="G1624" s="246"/>
      <c r="H1624" s="245"/>
      <c r="I1624" s="245"/>
      <c r="J1624" s="246"/>
      <c r="K1624" s="138"/>
      <c r="L1624" s="138"/>
      <c r="M1624" s="138"/>
      <c r="N1624" s="138"/>
      <c r="O1624" s="138"/>
      <c r="P1624" s="138"/>
      <c r="Q1624" s="138"/>
      <c r="R1624" s="138"/>
    </row>
    <row r="1625" spans="1:18" s="134" customFormat="1" x14ac:dyDescent="0.25">
      <c r="A1625" s="241">
        <v>43442</v>
      </c>
      <c r="B1625" s="242">
        <v>180181190</v>
      </c>
      <c r="C1625" s="247">
        <v>5</v>
      </c>
      <c r="D1625" s="246">
        <v>446600</v>
      </c>
      <c r="E1625" s="242"/>
      <c r="F1625" s="247"/>
      <c r="G1625" s="246"/>
      <c r="H1625" s="245"/>
      <c r="I1625" s="245"/>
      <c r="J1625" s="246"/>
      <c r="K1625" s="138"/>
      <c r="L1625" s="138"/>
      <c r="M1625" s="138"/>
      <c r="N1625" s="138"/>
      <c r="O1625" s="138"/>
      <c r="P1625" s="138"/>
      <c r="Q1625" s="138"/>
      <c r="R1625" s="138"/>
    </row>
    <row r="1626" spans="1:18" s="134" customFormat="1" x14ac:dyDescent="0.25">
      <c r="A1626" s="241">
        <v>43442</v>
      </c>
      <c r="B1626" s="242">
        <v>180181206</v>
      </c>
      <c r="C1626" s="247">
        <v>7</v>
      </c>
      <c r="D1626" s="246">
        <v>813225</v>
      </c>
      <c r="E1626" s="242"/>
      <c r="F1626" s="247"/>
      <c r="G1626" s="246"/>
      <c r="H1626" s="245"/>
      <c r="I1626" s="245"/>
      <c r="J1626" s="246"/>
      <c r="K1626" s="138"/>
      <c r="L1626" s="138"/>
      <c r="M1626" s="138"/>
      <c r="N1626" s="138"/>
      <c r="O1626" s="138"/>
      <c r="P1626" s="138"/>
      <c r="Q1626" s="138"/>
      <c r="R1626" s="138"/>
    </row>
    <row r="1627" spans="1:18" s="134" customFormat="1" x14ac:dyDescent="0.25">
      <c r="A1627" s="241">
        <v>43442</v>
      </c>
      <c r="B1627" s="242">
        <v>180181218</v>
      </c>
      <c r="C1627" s="247">
        <v>2</v>
      </c>
      <c r="D1627" s="246">
        <v>214375</v>
      </c>
      <c r="E1627" s="242"/>
      <c r="F1627" s="247"/>
      <c r="G1627" s="246"/>
      <c r="H1627" s="245"/>
      <c r="I1627" s="245">
        <v>7237213</v>
      </c>
      <c r="J1627" s="246" t="s">
        <v>17</v>
      </c>
      <c r="K1627" s="138"/>
      <c r="L1627" s="138"/>
      <c r="M1627" s="138"/>
      <c r="N1627" s="138"/>
      <c r="O1627" s="138"/>
      <c r="P1627" s="138"/>
      <c r="Q1627" s="138"/>
      <c r="R1627" s="138"/>
    </row>
    <row r="1628" spans="1:18" s="134" customFormat="1" x14ac:dyDescent="0.25">
      <c r="A1628" s="241">
        <v>43444</v>
      </c>
      <c r="B1628" s="242">
        <v>180181298</v>
      </c>
      <c r="C1628" s="247">
        <v>60</v>
      </c>
      <c r="D1628" s="246">
        <v>6815900</v>
      </c>
      <c r="E1628" s="242">
        <v>180046474</v>
      </c>
      <c r="F1628" s="247">
        <v>11</v>
      </c>
      <c r="G1628" s="246">
        <v>1203475</v>
      </c>
      <c r="H1628" s="245"/>
      <c r="I1628" s="245"/>
      <c r="J1628" s="246"/>
      <c r="K1628" s="138"/>
      <c r="L1628" s="138"/>
      <c r="M1628" s="138"/>
      <c r="N1628" s="138"/>
      <c r="O1628" s="138"/>
      <c r="P1628" s="138"/>
      <c r="Q1628" s="138"/>
      <c r="R1628" s="138"/>
    </row>
    <row r="1629" spans="1:18" s="134" customFormat="1" x14ac:dyDescent="0.25">
      <c r="A1629" s="241">
        <v>43444</v>
      </c>
      <c r="B1629" s="242">
        <v>180181305</v>
      </c>
      <c r="C1629" s="247">
        <v>9</v>
      </c>
      <c r="D1629" s="246">
        <v>902388</v>
      </c>
      <c r="E1629" s="242"/>
      <c r="F1629" s="247"/>
      <c r="G1629" s="246"/>
      <c r="H1629" s="245"/>
      <c r="I1629" s="245"/>
      <c r="J1629" s="246"/>
      <c r="K1629" s="138"/>
      <c r="L1629" s="138"/>
      <c r="M1629" s="138"/>
      <c r="N1629" s="138"/>
      <c r="O1629" s="138"/>
      <c r="P1629" s="138"/>
      <c r="Q1629" s="138"/>
      <c r="R1629" s="138"/>
    </row>
    <row r="1630" spans="1:18" s="134" customFormat="1" x14ac:dyDescent="0.25">
      <c r="A1630" s="241">
        <v>43444</v>
      </c>
      <c r="B1630" s="242">
        <v>180181331</v>
      </c>
      <c r="C1630" s="247">
        <v>19</v>
      </c>
      <c r="D1630" s="246">
        <v>1997625</v>
      </c>
      <c r="E1630" s="242"/>
      <c r="F1630" s="247"/>
      <c r="G1630" s="246"/>
      <c r="H1630" s="245"/>
      <c r="I1630" s="245"/>
      <c r="J1630" s="246"/>
      <c r="K1630" s="138"/>
      <c r="L1630" s="138"/>
      <c r="M1630" s="138"/>
      <c r="N1630" s="138"/>
      <c r="O1630" s="138"/>
      <c r="P1630" s="138"/>
      <c r="Q1630" s="138"/>
      <c r="R1630" s="138"/>
    </row>
    <row r="1631" spans="1:18" s="134" customFormat="1" x14ac:dyDescent="0.25">
      <c r="A1631" s="241">
        <v>43444</v>
      </c>
      <c r="B1631" s="242">
        <v>180181334</v>
      </c>
      <c r="C1631" s="247">
        <v>2</v>
      </c>
      <c r="D1631" s="246">
        <v>223125</v>
      </c>
      <c r="E1631" s="242"/>
      <c r="F1631" s="247"/>
      <c r="G1631" s="246"/>
      <c r="H1631" s="245"/>
      <c r="I1631" s="245">
        <v>8735563</v>
      </c>
      <c r="J1631" s="246" t="s">
        <v>17</v>
      </c>
      <c r="K1631" s="138"/>
      <c r="L1631" s="138"/>
      <c r="M1631" s="138"/>
      <c r="N1631" s="138"/>
      <c r="O1631" s="138"/>
      <c r="P1631" s="138"/>
      <c r="Q1631" s="138"/>
      <c r="R1631" s="138"/>
    </row>
    <row r="1632" spans="1:18" s="134" customFormat="1" x14ac:dyDescent="0.25">
      <c r="A1632" s="241">
        <v>43445</v>
      </c>
      <c r="B1632" s="242">
        <v>180181369</v>
      </c>
      <c r="C1632" s="247">
        <v>47</v>
      </c>
      <c r="D1632" s="246">
        <v>5008675</v>
      </c>
      <c r="E1632" s="242">
        <v>180046488</v>
      </c>
      <c r="F1632" s="247">
        <v>3</v>
      </c>
      <c r="G1632" s="246">
        <v>405125</v>
      </c>
      <c r="H1632" s="245"/>
      <c r="I1632" s="245"/>
      <c r="J1632" s="246"/>
      <c r="K1632" s="138"/>
      <c r="L1632" s="138"/>
      <c r="M1632" s="138"/>
      <c r="N1632" s="138"/>
      <c r="O1632" s="138"/>
      <c r="P1632" s="138"/>
      <c r="Q1632" s="138"/>
      <c r="R1632" s="138"/>
    </row>
    <row r="1633" spans="1:18" s="134" customFormat="1" x14ac:dyDescent="0.25">
      <c r="A1633" s="241">
        <v>43445</v>
      </c>
      <c r="B1633" s="242">
        <v>180181372</v>
      </c>
      <c r="C1633" s="247">
        <v>10</v>
      </c>
      <c r="D1633" s="246">
        <v>1364650</v>
      </c>
      <c r="E1633" s="242"/>
      <c r="F1633" s="247"/>
      <c r="G1633" s="246"/>
      <c r="H1633" s="245"/>
      <c r="I1633" s="245"/>
      <c r="J1633" s="246"/>
      <c r="K1633" s="138"/>
      <c r="L1633" s="138"/>
      <c r="M1633" s="138"/>
      <c r="N1633" s="138"/>
      <c r="O1633" s="138"/>
      <c r="P1633" s="138"/>
      <c r="Q1633" s="138"/>
      <c r="R1633" s="138"/>
    </row>
    <row r="1634" spans="1:18" s="134" customFormat="1" x14ac:dyDescent="0.25">
      <c r="A1634" s="241">
        <v>43445</v>
      </c>
      <c r="B1634" s="242">
        <v>180181374</v>
      </c>
      <c r="C1634" s="247">
        <v>8</v>
      </c>
      <c r="D1634" s="246">
        <v>512925</v>
      </c>
      <c r="E1634" s="242"/>
      <c r="F1634" s="247"/>
      <c r="G1634" s="246"/>
      <c r="H1634" s="245"/>
      <c r="I1634" s="245"/>
      <c r="J1634" s="246"/>
      <c r="K1634" s="138"/>
      <c r="L1634" s="138"/>
      <c r="M1634" s="138"/>
      <c r="N1634" s="138"/>
      <c r="O1634" s="138"/>
      <c r="P1634" s="138"/>
      <c r="Q1634" s="138"/>
      <c r="R1634" s="138"/>
    </row>
    <row r="1635" spans="1:18" s="134" customFormat="1" x14ac:dyDescent="0.25">
      <c r="A1635" s="241">
        <v>43445</v>
      </c>
      <c r="B1635" s="242">
        <v>180181376</v>
      </c>
      <c r="C1635" s="247">
        <v>8</v>
      </c>
      <c r="D1635" s="246">
        <v>733425</v>
      </c>
      <c r="E1635" s="242"/>
      <c r="F1635" s="247"/>
      <c r="G1635" s="246"/>
      <c r="H1635" s="245"/>
      <c r="I1635" s="245"/>
      <c r="J1635" s="246"/>
      <c r="K1635" s="138"/>
      <c r="L1635" s="138"/>
      <c r="M1635" s="138"/>
      <c r="N1635" s="138"/>
      <c r="O1635" s="138"/>
      <c r="P1635" s="138"/>
      <c r="Q1635" s="138"/>
      <c r="R1635" s="138"/>
    </row>
    <row r="1636" spans="1:18" s="134" customFormat="1" x14ac:dyDescent="0.25">
      <c r="A1636" s="241">
        <v>43445</v>
      </c>
      <c r="B1636" s="242">
        <v>180181397</v>
      </c>
      <c r="C1636" s="247">
        <v>25</v>
      </c>
      <c r="D1636" s="246">
        <v>2244813</v>
      </c>
      <c r="E1636" s="242"/>
      <c r="F1636" s="247"/>
      <c r="G1636" s="246"/>
      <c r="H1636" s="245"/>
      <c r="I1636" s="245"/>
      <c r="J1636" s="246"/>
      <c r="K1636" s="138"/>
      <c r="L1636" s="138"/>
      <c r="M1636" s="138"/>
      <c r="N1636" s="138"/>
      <c r="O1636" s="138"/>
      <c r="P1636" s="138"/>
      <c r="Q1636" s="138"/>
      <c r="R1636" s="138"/>
    </row>
    <row r="1637" spans="1:18" s="134" customFormat="1" x14ac:dyDescent="0.25">
      <c r="A1637" s="241">
        <v>43445</v>
      </c>
      <c r="B1637" s="242">
        <v>180181406</v>
      </c>
      <c r="C1637" s="247">
        <v>5</v>
      </c>
      <c r="D1637" s="246">
        <v>571113</v>
      </c>
      <c r="E1637" s="242"/>
      <c r="F1637" s="247"/>
      <c r="G1637" s="246"/>
      <c r="H1637" s="245"/>
      <c r="I1637" s="245">
        <v>10030476</v>
      </c>
      <c r="J1637" s="246" t="s">
        <v>17</v>
      </c>
      <c r="K1637" s="138"/>
      <c r="L1637" s="138"/>
      <c r="M1637" s="138"/>
      <c r="N1637" s="138"/>
      <c r="O1637" s="138"/>
      <c r="P1637" s="138"/>
      <c r="Q1637" s="138"/>
      <c r="R1637" s="138"/>
    </row>
    <row r="1638" spans="1:18" s="134" customFormat="1" x14ac:dyDescent="0.25">
      <c r="A1638" s="241">
        <v>43446</v>
      </c>
      <c r="B1638" s="242">
        <v>180181438</v>
      </c>
      <c r="C1638" s="247">
        <v>48</v>
      </c>
      <c r="D1638" s="246">
        <v>5349225</v>
      </c>
      <c r="E1638" s="242"/>
      <c r="F1638" s="247"/>
      <c r="G1638" s="246"/>
      <c r="H1638" s="245"/>
      <c r="I1638" s="245"/>
      <c r="J1638" s="246"/>
      <c r="K1638" s="138"/>
      <c r="L1638" s="138"/>
      <c r="M1638" s="138"/>
      <c r="N1638" s="138"/>
      <c r="O1638" s="138"/>
      <c r="P1638" s="138"/>
      <c r="Q1638" s="138"/>
      <c r="R1638" s="138"/>
    </row>
    <row r="1639" spans="1:18" s="134" customFormat="1" x14ac:dyDescent="0.25">
      <c r="A1639" s="241">
        <v>43446</v>
      </c>
      <c r="B1639" s="242">
        <v>180181452</v>
      </c>
      <c r="C1639" s="247">
        <v>20</v>
      </c>
      <c r="D1639" s="246">
        <v>2360750</v>
      </c>
      <c r="E1639" s="242"/>
      <c r="F1639" s="247"/>
      <c r="G1639" s="246"/>
      <c r="H1639" s="245"/>
      <c r="I1639" s="245"/>
      <c r="J1639" s="246"/>
      <c r="K1639" s="138"/>
      <c r="L1639" s="138"/>
      <c r="M1639" s="138"/>
      <c r="N1639" s="138"/>
      <c r="O1639" s="138"/>
      <c r="P1639" s="138"/>
      <c r="Q1639" s="138"/>
      <c r="R1639" s="138"/>
    </row>
    <row r="1640" spans="1:18" s="134" customFormat="1" x14ac:dyDescent="0.25">
      <c r="A1640" s="241">
        <v>43446</v>
      </c>
      <c r="B1640" s="242">
        <v>180181473</v>
      </c>
      <c r="C1640" s="247">
        <v>13</v>
      </c>
      <c r="D1640" s="246">
        <v>1250550</v>
      </c>
      <c r="E1640" s="242"/>
      <c r="F1640" s="247"/>
      <c r="G1640" s="246"/>
      <c r="H1640" s="245"/>
      <c r="I1640" s="245"/>
      <c r="J1640" s="246"/>
      <c r="K1640" s="138"/>
      <c r="L1640" s="138"/>
      <c r="M1640" s="138"/>
      <c r="N1640" s="138"/>
      <c r="O1640" s="138"/>
      <c r="P1640" s="138"/>
      <c r="Q1640" s="138"/>
      <c r="R1640" s="138"/>
    </row>
    <row r="1641" spans="1:18" s="134" customFormat="1" x14ac:dyDescent="0.25">
      <c r="A1641" s="241">
        <v>43446</v>
      </c>
      <c r="B1641" s="242">
        <v>180181482</v>
      </c>
      <c r="C1641" s="247">
        <v>3</v>
      </c>
      <c r="D1641" s="246">
        <v>339500</v>
      </c>
      <c r="E1641" s="242"/>
      <c r="F1641" s="247"/>
      <c r="G1641" s="246"/>
      <c r="H1641" s="245"/>
      <c r="I1641" s="245">
        <v>9300025</v>
      </c>
      <c r="J1641" s="246" t="s">
        <v>17</v>
      </c>
      <c r="K1641" s="138"/>
      <c r="L1641" s="138"/>
      <c r="M1641" s="138"/>
      <c r="N1641" s="138"/>
      <c r="O1641" s="138"/>
      <c r="P1641" s="138"/>
      <c r="Q1641" s="138"/>
      <c r="R1641" s="138"/>
    </row>
    <row r="1642" spans="1:18" s="134" customFormat="1" x14ac:dyDescent="0.25">
      <c r="A1642" s="241">
        <v>43447</v>
      </c>
      <c r="B1642" s="242">
        <v>180181519</v>
      </c>
      <c r="C1642" s="247">
        <v>65</v>
      </c>
      <c r="D1642" s="246">
        <v>6953450</v>
      </c>
      <c r="E1642" s="242"/>
      <c r="F1642" s="247"/>
      <c r="G1642" s="246"/>
      <c r="H1642" s="245"/>
      <c r="I1642" s="245"/>
      <c r="J1642" s="246"/>
      <c r="K1642" s="138"/>
      <c r="L1642" s="138"/>
      <c r="M1642" s="138"/>
      <c r="N1642" s="138"/>
      <c r="O1642" s="138"/>
      <c r="P1642" s="138"/>
      <c r="Q1642" s="138"/>
      <c r="R1642" s="138"/>
    </row>
    <row r="1643" spans="1:18" s="134" customFormat="1" x14ac:dyDescent="0.25">
      <c r="A1643" s="241">
        <v>43447</v>
      </c>
      <c r="B1643" s="242">
        <v>180181528</v>
      </c>
      <c r="C1643" s="247">
        <v>47</v>
      </c>
      <c r="D1643" s="246">
        <v>4637763</v>
      </c>
      <c r="E1643" s="242"/>
      <c r="F1643" s="247"/>
      <c r="G1643" s="246"/>
      <c r="H1643" s="245"/>
      <c r="I1643" s="245"/>
      <c r="J1643" s="246"/>
      <c r="K1643" s="138"/>
      <c r="L1643" s="138"/>
      <c r="M1643" s="138"/>
      <c r="N1643" s="138"/>
      <c r="O1643" s="138"/>
      <c r="P1643" s="138"/>
      <c r="Q1643" s="138"/>
      <c r="R1643" s="138"/>
    </row>
    <row r="1644" spans="1:18" s="134" customFormat="1" x14ac:dyDescent="0.25">
      <c r="A1644" s="241">
        <v>43447</v>
      </c>
      <c r="B1644" s="242">
        <v>180181536</v>
      </c>
      <c r="C1644" s="247">
        <v>29</v>
      </c>
      <c r="D1644" s="246">
        <v>3230938</v>
      </c>
      <c r="E1644" s="242"/>
      <c r="F1644" s="247"/>
      <c r="G1644" s="246"/>
      <c r="H1644" s="245"/>
      <c r="I1644" s="245"/>
      <c r="J1644" s="246"/>
      <c r="K1644" s="138"/>
      <c r="L1644" s="138"/>
      <c r="M1644" s="138"/>
      <c r="N1644" s="138"/>
      <c r="O1644" s="138"/>
      <c r="P1644" s="138"/>
      <c r="Q1644" s="138"/>
      <c r="R1644" s="138"/>
    </row>
    <row r="1645" spans="1:18" s="134" customFormat="1" x14ac:dyDescent="0.25">
      <c r="A1645" s="241">
        <v>43447</v>
      </c>
      <c r="B1645" s="242">
        <v>180181546</v>
      </c>
      <c r="C1645" s="247">
        <v>4</v>
      </c>
      <c r="D1645" s="246">
        <v>485013</v>
      </c>
      <c r="E1645" s="242"/>
      <c r="F1645" s="247"/>
      <c r="G1645" s="246"/>
      <c r="H1645" s="245"/>
      <c r="I1645" s="245">
        <v>15307164</v>
      </c>
      <c r="J1645" s="246" t="s">
        <v>17</v>
      </c>
      <c r="K1645" s="138"/>
      <c r="L1645" s="138"/>
      <c r="M1645" s="138"/>
      <c r="N1645" s="138"/>
      <c r="O1645" s="138"/>
      <c r="P1645" s="138"/>
      <c r="Q1645" s="138"/>
      <c r="R1645" s="138"/>
    </row>
    <row r="1646" spans="1:18" s="134" customFormat="1" x14ac:dyDescent="0.25">
      <c r="A1646" s="241">
        <v>43448</v>
      </c>
      <c r="B1646" s="242">
        <v>180181579</v>
      </c>
      <c r="C1646" s="247">
        <v>52</v>
      </c>
      <c r="D1646" s="246">
        <v>5237050</v>
      </c>
      <c r="E1646" s="242">
        <v>180046528</v>
      </c>
      <c r="F1646" s="247">
        <v>17</v>
      </c>
      <c r="G1646" s="246">
        <v>1671863</v>
      </c>
      <c r="H1646" s="245"/>
      <c r="I1646" s="245"/>
      <c r="J1646" s="246"/>
      <c r="K1646" s="138"/>
      <c r="L1646" s="138"/>
      <c r="M1646" s="138"/>
      <c r="N1646" s="138"/>
      <c r="O1646" s="138"/>
      <c r="P1646" s="138"/>
      <c r="Q1646" s="138"/>
      <c r="R1646" s="138"/>
    </row>
    <row r="1647" spans="1:18" s="134" customFormat="1" x14ac:dyDescent="0.25">
      <c r="A1647" s="241">
        <v>43448</v>
      </c>
      <c r="B1647" s="242">
        <v>180181592</v>
      </c>
      <c r="C1647" s="247">
        <v>24</v>
      </c>
      <c r="D1647" s="246">
        <v>2721688</v>
      </c>
      <c r="E1647" s="242"/>
      <c r="F1647" s="247"/>
      <c r="G1647" s="246"/>
      <c r="H1647" s="245"/>
      <c r="I1647" s="245"/>
      <c r="J1647" s="246"/>
      <c r="K1647" s="138"/>
      <c r="L1647" s="138"/>
      <c r="M1647" s="138"/>
      <c r="N1647" s="138"/>
      <c r="O1647" s="138"/>
      <c r="P1647" s="138"/>
      <c r="Q1647" s="138"/>
      <c r="R1647" s="138"/>
    </row>
    <row r="1648" spans="1:18" s="134" customFormat="1" x14ac:dyDescent="0.25">
      <c r="A1648" s="241">
        <v>43448</v>
      </c>
      <c r="B1648" s="242">
        <v>180181601</v>
      </c>
      <c r="C1648" s="247">
        <v>7</v>
      </c>
      <c r="D1648" s="246">
        <v>756613</v>
      </c>
      <c r="E1648" s="242"/>
      <c r="F1648" s="247"/>
      <c r="G1648" s="246"/>
      <c r="H1648" s="245"/>
      <c r="I1648" s="245">
        <v>7043488</v>
      </c>
      <c r="J1648" s="246" t="s">
        <v>17</v>
      </c>
      <c r="K1648" s="138"/>
      <c r="L1648" s="138"/>
      <c r="M1648" s="138"/>
      <c r="N1648" s="138"/>
      <c r="O1648" s="138"/>
      <c r="P1648" s="138"/>
      <c r="Q1648" s="138"/>
      <c r="R1648" s="138"/>
    </row>
    <row r="1649" spans="1:18" s="134" customFormat="1" x14ac:dyDescent="0.25">
      <c r="A1649" s="241">
        <v>43449</v>
      </c>
      <c r="B1649" s="242">
        <v>180181636</v>
      </c>
      <c r="C1649" s="247">
        <v>53</v>
      </c>
      <c r="D1649" s="246">
        <v>4966588</v>
      </c>
      <c r="E1649" s="242">
        <v>180046538</v>
      </c>
      <c r="F1649" s="247">
        <v>2</v>
      </c>
      <c r="G1649" s="246">
        <v>194950</v>
      </c>
      <c r="H1649" s="245"/>
      <c r="I1649" s="245"/>
      <c r="J1649" s="246"/>
      <c r="K1649" s="138"/>
      <c r="L1649" s="138"/>
      <c r="M1649" s="138"/>
      <c r="N1649" s="138"/>
      <c r="O1649" s="138"/>
      <c r="P1649" s="138"/>
      <c r="Q1649" s="138"/>
      <c r="R1649" s="138"/>
    </row>
    <row r="1650" spans="1:18" s="134" customFormat="1" x14ac:dyDescent="0.25">
      <c r="A1650" s="241">
        <v>43449</v>
      </c>
      <c r="B1650" s="242">
        <v>180181642</v>
      </c>
      <c r="C1650" s="247">
        <v>3</v>
      </c>
      <c r="D1650" s="246">
        <v>290588</v>
      </c>
      <c r="E1650" s="242"/>
      <c r="F1650" s="247"/>
      <c r="G1650" s="246"/>
      <c r="H1650" s="245"/>
      <c r="I1650" s="245"/>
      <c r="J1650" s="246"/>
      <c r="K1650" s="138"/>
      <c r="L1650" s="138"/>
      <c r="M1650" s="138"/>
      <c r="N1650" s="138"/>
      <c r="O1650" s="138"/>
      <c r="P1650" s="138"/>
      <c r="Q1650" s="138"/>
      <c r="R1650" s="138"/>
    </row>
    <row r="1651" spans="1:18" s="134" customFormat="1" x14ac:dyDescent="0.25">
      <c r="A1651" s="241">
        <v>43449</v>
      </c>
      <c r="B1651" s="242">
        <v>180181674</v>
      </c>
      <c r="C1651" s="247">
        <v>57</v>
      </c>
      <c r="D1651" s="246">
        <v>5261288</v>
      </c>
      <c r="E1651" s="242"/>
      <c r="F1651" s="247"/>
      <c r="G1651" s="246"/>
      <c r="H1651" s="245"/>
      <c r="I1651" s="245">
        <v>10323514</v>
      </c>
      <c r="J1651" s="246" t="s">
        <v>17</v>
      </c>
      <c r="K1651" s="138"/>
      <c r="L1651" s="138"/>
      <c r="M1651" s="138"/>
      <c r="N1651" s="138"/>
      <c r="O1651" s="138"/>
      <c r="P1651" s="138"/>
      <c r="Q1651" s="138"/>
      <c r="R1651" s="138"/>
    </row>
    <row r="1652" spans="1:18" s="134" customFormat="1" x14ac:dyDescent="0.25">
      <c r="A1652" s="241">
        <v>39799</v>
      </c>
      <c r="B1652" s="242">
        <v>180181748</v>
      </c>
      <c r="C1652" s="247">
        <v>64</v>
      </c>
      <c r="D1652" s="246">
        <v>7113750</v>
      </c>
      <c r="E1652" s="242">
        <v>180046574</v>
      </c>
      <c r="F1652" s="247">
        <v>15</v>
      </c>
      <c r="G1652" s="246">
        <v>1675713</v>
      </c>
      <c r="H1652" s="245"/>
      <c r="I1652" s="245"/>
      <c r="J1652" s="246"/>
      <c r="K1652" s="138"/>
      <c r="L1652" s="138"/>
      <c r="M1652" s="138"/>
      <c r="N1652" s="138"/>
      <c r="O1652" s="138"/>
      <c r="P1652" s="138"/>
      <c r="Q1652" s="138"/>
      <c r="R1652" s="138"/>
    </row>
    <row r="1653" spans="1:18" s="134" customFormat="1" x14ac:dyDescent="0.25">
      <c r="A1653" s="241">
        <v>43451</v>
      </c>
      <c r="B1653" s="242">
        <v>180181768</v>
      </c>
      <c r="C1653" s="247">
        <v>41</v>
      </c>
      <c r="D1653" s="246">
        <v>4524538</v>
      </c>
      <c r="E1653" s="242"/>
      <c r="F1653" s="247"/>
      <c r="G1653" s="246"/>
      <c r="H1653" s="245"/>
      <c r="I1653" s="245"/>
      <c r="J1653" s="246"/>
      <c r="K1653" s="138"/>
      <c r="L1653" s="138"/>
      <c r="M1653" s="138"/>
      <c r="N1653" s="138"/>
      <c r="O1653" s="138"/>
      <c r="P1653" s="138"/>
      <c r="Q1653" s="138"/>
      <c r="R1653" s="138"/>
    </row>
    <row r="1654" spans="1:18" s="134" customFormat="1" x14ac:dyDescent="0.25">
      <c r="A1654" s="241">
        <v>43451</v>
      </c>
      <c r="B1654" s="242">
        <v>180181789</v>
      </c>
      <c r="C1654" s="247">
        <v>13</v>
      </c>
      <c r="D1654" s="246">
        <v>1571850</v>
      </c>
      <c r="E1654" s="242"/>
      <c r="F1654" s="247"/>
      <c r="G1654" s="246"/>
      <c r="H1654" s="245"/>
      <c r="I1654" s="245"/>
      <c r="J1654" s="246"/>
      <c r="K1654" s="138"/>
      <c r="L1654" s="138"/>
      <c r="M1654" s="138"/>
      <c r="N1654" s="138"/>
      <c r="O1654" s="138"/>
      <c r="P1654" s="138"/>
      <c r="Q1654" s="138"/>
      <c r="R1654" s="138"/>
    </row>
    <row r="1655" spans="1:18" s="134" customFormat="1" x14ac:dyDescent="0.25">
      <c r="A1655" s="241">
        <v>43451</v>
      </c>
      <c r="B1655" s="242">
        <v>180181795</v>
      </c>
      <c r="C1655" s="247">
        <v>8</v>
      </c>
      <c r="D1655" s="246">
        <v>1053763</v>
      </c>
      <c r="E1655" s="242"/>
      <c r="F1655" s="247"/>
      <c r="G1655" s="246"/>
      <c r="H1655" s="245"/>
      <c r="I1655" s="245">
        <v>12588188</v>
      </c>
      <c r="J1655" s="246" t="s">
        <v>17</v>
      </c>
      <c r="K1655" s="138"/>
      <c r="L1655" s="138"/>
      <c r="M1655" s="138"/>
      <c r="N1655" s="138"/>
      <c r="O1655" s="138"/>
      <c r="P1655" s="138"/>
      <c r="Q1655" s="138"/>
      <c r="R1655" s="138"/>
    </row>
    <row r="1656" spans="1:18" s="134" customFormat="1" x14ac:dyDescent="0.25">
      <c r="A1656" s="241">
        <v>43452</v>
      </c>
      <c r="B1656" s="242">
        <v>180181822</v>
      </c>
      <c r="C1656" s="247">
        <v>5</v>
      </c>
      <c r="D1656" s="246">
        <v>542413</v>
      </c>
      <c r="E1656" s="242">
        <v>180046585</v>
      </c>
      <c r="F1656" s="247">
        <v>4</v>
      </c>
      <c r="G1656" s="246">
        <v>516600</v>
      </c>
      <c r="H1656" s="245"/>
      <c r="I1656" s="245"/>
      <c r="J1656" s="246"/>
      <c r="K1656" s="138"/>
      <c r="L1656" s="138"/>
      <c r="M1656" s="138"/>
      <c r="N1656" s="138"/>
      <c r="O1656" s="138"/>
      <c r="P1656" s="138"/>
      <c r="Q1656" s="138"/>
      <c r="R1656" s="138"/>
    </row>
    <row r="1657" spans="1:18" s="134" customFormat="1" x14ac:dyDescent="0.25">
      <c r="A1657" s="241">
        <v>43452</v>
      </c>
      <c r="B1657" s="242">
        <v>180181824</v>
      </c>
      <c r="C1657" s="247">
        <v>29</v>
      </c>
      <c r="D1657" s="246">
        <v>3284663</v>
      </c>
      <c r="E1657" s="242"/>
      <c r="F1657" s="247"/>
      <c r="G1657" s="246"/>
      <c r="H1657" s="245"/>
      <c r="I1657" s="245"/>
      <c r="J1657" s="246"/>
      <c r="K1657" s="138"/>
      <c r="L1657" s="138"/>
      <c r="M1657" s="138"/>
      <c r="N1657" s="138"/>
      <c r="O1657" s="138"/>
      <c r="P1657" s="138"/>
      <c r="Q1657" s="138"/>
      <c r="R1657" s="138"/>
    </row>
    <row r="1658" spans="1:18" s="134" customFormat="1" x14ac:dyDescent="0.25">
      <c r="A1658" s="241">
        <v>43452</v>
      </c>
      <c r="B1658" s="242">
        <v>180181846</v>
      </c>
      <c r="C1658" s="247">
        <v>19</v>
      </c>
      <c r="D1658" s="246">
        <v>2182863</v>
      </c>
      <c r="E1658" s="242"/>
      <c r="F1658" s="247"/>
      <c r="G1658" s="246"/>
      <c r="H1658" s="245"/>
      <c r="I1658" s="245"/>
      <c r="J1658" s="246"/>
      <c r="K1658" s="138"/>
      <c r="L1658" s="138"/>
      <c r="M1658" s="138"/>
      <c r="N1658" s="138"/>
      <c r="O1658" s="138"/>
      <c r="P1658" s="138"/>
      <c r="Q1658" s="138"/>
      <c r="R1658" s="138"/>
    </row>
    <row r="1659" spans="1:18" s="134" customFormat="1" x14ac:dyDescent="0.25">
      <c r="A1659" s="241">
        <v>43452</v>
      </c>
      <c r="B1659" s="242">
        <v>180181855</v>
      </c>
      <c r="C1659" s="247">
        <v>9</v>
      </c>
      <c r="D1659" s="246">
        <v>1035475</v>
      </c>
      <c r="E1659" s="242"/>
      <c r="F1659" s="247"/>
      <c r="G1659" s="246"/>
      <c r="H1659" s="245"/>
      <c r="I1659" s="245"/>
      <c r="J1659" s="246"/>
      <c r="K1659" s="138"/>
      <c r="L1659" s="138"/>
      <c r="M1659" s="138"/>
      <c r="N1659" s="138"/>
      <c r="O1659" s="138"/>
      <c r="P1659" s="138"/>
      <c r="Q1659" s="138"/>
      <c r="R1659" s="138"/>
    </row>
    <row r="1660" spans="1:18" s="134" customFormat="1" x14ac:dyDescent="0.25">
      <c r="A1660" s="241">
        <v>43453</v>
      </c>
      <c r="B1660" s="242">
        <v>180181877</v>
      </c>
      <c r="C1660" s="247">
        <v>39</v>
      </c>
      <c r="D1660" s="246">
        <v>4069100</v>
      </c>
      <c r="E1660" s="242">
        <v>180046592</v>
      </c>
      <c r="F1660" s="247">
        <v>4</v>
      </c>
      <c r="G1660" s="246">
        <v>392613</v>
      </c>
      <c r="H1660" s="245"/>
      <c r="I1660" s="245">
        <v>6528814</v>
      </c>
      <c r="J1660" s="246" t="s">
        <v>17</v>
      </c>
      <c r="K1660" s="138"/>
      <c r="L1660" s="138"/>
      <c r="M1660" s="138"/>
      <c r="N1660" s="138"/>
      <c r="O1660" s="138"/>
      <c r="P1660" s="138"/>
      <c r="Q1660" s="138"/>
      <c r="R1660" s="138"/>
    </row>
    <row r="1661" spans="1:18" s="134" customFormat="1" x14ac:dyDescent="0.25">
      <c r="A1661" s="241">
        <v>43453</v>
      </c>
      <c r="B1661" s="242">
        <v>180181884</v>
      </c>
      <c r="C1661" s="247">
        <v>8</v>
      </c>
      <c r="D1661" s="246">
        <v>735350</v>
      </c>
      <c r="E1661" s="242"/>
      <c r="F1661" s="247"/>
      <c r="G1661" s="246"/>
      <c r="H1661" s="245"/>
      <c r="I1661" s="245"/>
      <c r="J1661" s="246"/>
      <c r="K1661" s="138"/>
      <c r="L1661" s="138"/>
      <c r="M1661" s="138"/>
      <c r="N1661" s="138"/>
      <c r="O1661" s="138"/>
      <c r="P1661" s="138"/>
      <c r="Q1661" s="138"/>
      <c r="R1661" s="138"/>
    </row>
    <row r="1662" spans="1:18" s="134" customFormat="1" x14ac:dyDescent="0.25">
      <c r="A1662" s="241">
        <v>43453</v>
      </c>
      <c r="B1662" s="242">
        <v>180181911</v>
      </c>
      <c r="C1662" s="247">
        <v>5</v>
      </c>
      <c r="D1662" s="246">
        <v>578725</v>
      </c>
      <c r="E1662" s="242"/>
      <c r="F1662" s="247"/>
      <c r="G1662" s="246"/>
      <c r="H1662" s="245"/>
      <c r="I1662" s="245"/>
      <c r="J1662" s="246"/>
      <c r="K1662" s="138"/>
      <c r="L1662" s="138"/>
      <c r="M1662" s="138"/>
      <c r="N1662" s="138"/>
      <c r="O1662" s="138"/>
      <c r="P1662" s="138"/>
      <c r="Q1662" s="138"/>
      <c r="R1662" s="138"/>
    </row>
    <row r="1663" spans="1:18" s="134" customFormat="1" x14ac:dyDescent="0.25">
      <c r="A1663" s="241">
        <v>43453</v>
      </c>
      <c r="B1663" s="242">
        <v>180181913</v>
      </c>
      <c r="C1663" s="247">
        <v>13</v>
      </c>
      <c r="D1663" s="246">
        <v>1324575</v>
      </c>
      <c r="E1663" s="242"/>
      <c r="F1663" s="247"/>
      <c r="G1663" s="246"/>
      <c r="H1663" s="245"/>
      <c r="I1663" s="245">
        <v>6315137</v>
      </c>
      <c r="J1663" s="246" t="s">
        <v>17</v>
      </c>
      <c r="K1663" s="138"/>
      <c r="L1663" s="138"/>
      <c r="M1663" s="138"/>
      <c r="N1663" s="138"/>
      <c r="O1663" s="138"/>
      <c r="P1663" s="138"/>
      <c r="Q1663" s="138"/>
      <c r="R1663" s="138"/>
    </row>
    <row r="1664" spans="1:18" s="134" customFormat="1" x14ac:dyDescent="0.25">
      <c r="A1664" s="241">
        <v>43454</v>
      </c>
      <c r="B1664" s="242">
        <v>180181941</v>
      </c>
      <c r="C1664" s="247">
        <v>40</v>
      </c>
      <c r="D1664" s="246">
        <v>3964975</v>
      </c>
      <c r="E1664" s="242">
        <v>180046603</v>
      </c>
      <c r="F1664" s="247">
        <v>7</v>
      </c>
      <c r="G1664" s="246">
        <v>964425</v>
      </c>
      <c r="H1664" s="245"/>
      <c r="I1664" s="245"/>
      <c r="J1664" s="246"/>
      <c r="K1664" s="138"/>
      <c r="L1664" s="138"/>
      <c r="M1664" s="138"/>
      <c r="N1664" s="138"/>
      <c r="O1664" s="138"/>
      <c r="P1664" s="138"/>
      <c r="Q1664" s="138"/>
      <c r="R1664" s="138"/>
    </row>
    <row r="1665" spans="1:18" s="134" customFormat="1" x14ac:dyDescent="0.25">
      <c r="A1665" s="241">
        <v>43454</v>
      </c>
      <c r="B1665" s="242">
        <v>180181946</v>
      </c>
      <c r="C1665" s="247">
        <v>10</v>
      </c>
      <c r="D1665" s="246">
        <v>1126300</v>
      </c>
      <c r="E1665" s="242"/>
      <c r="F1665" s="247"/>
      <c r="G1665" s="246"/>
      <c r="H1665" s="245"/>
      <c r="I1665" s="245"/>
      <c r="J1665" s="246"/>
      <c r="K1665" s="138"/>
      <c r="L1665" s="138"/>
      <c r="M1665" s="138"/>
      <c r="N1665" s="138"/>
      <c r="O1665" s="138"/>
      <c r="P1665" s="138"/>
      <c r="Q1665" s="138"/>
      <c r="R1665" s="138"/>
    </row>
    <row r="1666" spans="1:18" s="134" customFormat="1" x14ac:dyDescent="0.25">
      <c r="A1666" s="241">
        <v>43454</v>
      </c>
      <c r="B1666" s="242">
        <v>180181963</v>
      </c>
      <c r="C1666" s="247">
        <v>8</v>
      </c>
      <c r="D1666" s="246">
        <v>1014038</v>
      </c>
      <c r="E1666" s="242"/>
      <c r="F1666" s="247"/>
      <c r="G1666" s="246"/>
      <c r="H1666" s="245"/>
      <c r="I1666" s="245"/>
      <c r="J1666" s="246"/>
      <c r="K1666" s="138"/>
      <c r="L1666" s="138"/>
      <c r="M1666" s="138"/>
      <c r="N1666" s="138"/>
      <c r="O1666" s="138"/>
      <c r="P1666" s="138"/>
      <c r="Q1666" s="138"/>
      <c r="R1666" s="138"/>
    </row>
    <row r="1667" spans="1:18" s="134" customFormat="1" x14ac:dyDescent="0.25">
      <c r="A1667" s="241">
        <v>43454</v>
      </c>
      <c r="B1667" s="242">
        <v>180181976</v>
      </c>
      <c r="C1667" s="247">
        <v>17</v>
      </c>
      <c r="D1667" s="246">
        <v>1758663</v>
      </c>
      <c r="E1667" s="242"/>
      <c r="F1667" s="247"/>
      <c r="G1667" s="246"/>
      <c r="H1667" s="245"/>
      <c r="I1667" s="245">
        <v>6899551</v>
      </c>
      <c r="J1667" s="246" t="s">
        <v>17</v>
      </c>
      <c r="K1667" s="138"/>
      <c r="L1667" s="138"/>
      <c r="M1667" s="138"/>
      <c r="N1667" s="138"/>
      <c r="O1667" s="138"/>
      <c r="P1667" s="138"/>
      <c r="Q1667" s="138"/>
      <c r="R1667" s="138"/>
    </row>
    <row r="1668" spans="1:18" s="134" customFormat="1" x14ac:dyDescent="0.25">
      <c r="A1668" s="241">
        <v>43455</v>
      </c>
      <c r="B1668" s="242">
        <v>180182005</v>
      </c>
      <c r="C1668" s="247">
        <v>69</v>
      </c>
      <c r="D1668" s="246">
        <v>6590063</v>
      </c>
      <c r="E1668" s="242"/>
      <c r="F1668" s="247"/>
      <c r="G1668" s="246"/>
      <c r="H1668" s="245"/>
      <c r="I1668" s="245"/>
      <c r="J1668" s="246"/>
      <c r="K1668" s="138"/>
      <c r="L1668" s="138"/>
      <c r="M1668" s="138"/>
      <c r="N1668" s="138"/>
      <c r="O1668" s="138"/>
      <c r="P1668" s="138"/>
      <c r="Q1668" s="138"/>
      <c r="R1668" s="138"/>
    </row>
    <row r="1669" spans="1:18" s="134" customFormat="1" x14ac:dyDescent="0.25">
      <c r="A1669" s="241">
        <v>43455</v>
      </c>
      <c r="B1669" s="242">
        <v>180182010</v>
      </c>
      <c r="C1669" s="247">
        <v>5</v>
      </c>
      <c r="D1669" s="246">
        <v>500850</v>
      </c>
      <c r="E1669" s="242"/>
      <c r="F1669" s="247"/>
      <c r="G1669" s="246"/>
      <c r="H1669" s="245"/>
      <c r="I1669" s="245"/>
      <c r="J1669" s="246"/>
      <c r="K1669" s="138"/>
      <c r="L1669" s="138"/>
      <c r="M1669" s="138"/>
      <c r="N1669" s="138"/>
      <c r="O1669" s="138"/>
      <c r="P1669" s="138"/>
      <c r="Q1669" s="138"/>
      <c r="R1669" s="138"/>
    </row>
    <row r="1670" spans="1:18" s="134" customFormat="1" x14ac:dyDescent="0.25">
      <c r="A1670" s="241">
        <v>43455</v>
      </c>
      <c r="B1670" s="242">
        <v>180182023</v>
      </c>
      <c r="C1670" s="247">
        <v>17</v>
      </c>
      <c r="D1670" s="246">
        <v>1933488</v>
      </c>
      <c r="E1670" s="242"/>
      <c r="F1670" s="247"/>
      <c r="G1670" s="246"/>
      <c r="H1670" s="245"/>
      <c r="I1670" s="245"/>
      <c r="J1670" s="246"/>
      <c r="K1670" s="138"/>
      <c r="L1670" s="138"/>
      <c r="M1670" s="138"/>
      <c r="N1670" s="138"/>
      <c r="O1670" s="138"/>
      <c r="P1670" s="138"/>
      <c r="Q1670" s="138"/>
      <c r="R1670" s="138"/>
    </row>
    <row r="1671" spans="1:18" s="134" customFormat="1" x14ac:dyDescent="0.25">
      <c r="A1671" s="241">
        <v>43455</v>
      </c>
      <c r="B1671" s="242">
        <v>180182029</v>
      </c>
      <c r="C1671" s="247">
        <v>3</v>
      </c>
      <c r="D1671" s="246">
        <v>401188</v>
      </c>
      <c r="E1671" s="242"/>
      <c r="F1671" s="247"/>
      <c r="G1671" s="246"/>
      <c r="H1671" s="245"/>
      <c r="I1671" s="245">
        <v>9425589</v>
      </c>
      <c r="J1671" s="246" t="s">
        <v>17</v>
      </c>
      <c r="K1671" s="138"/>
      <c r="L1671" s="138"/>
      <c r="M1671" s="138"/>
      <c r="N1671" s="138"/>
      <c r="O1671" s="138"/>
      <c r="P1671" s="138"/>
      <c r="Q1671" s="138"/>
      <c r="R1671" s="138"/>
    </row>
    <row r="1672" spans="1:18" s="134" customFormat="1" x14ac:dyDescent="0.25">
      <c r="A1672" s="241">
        <v>43456</v>
      </c>
      <c r="B1672" s="242">
        <v>180182058</v>
      </c>
      <c r="C1672" s="247">
        <v>49</v>
      </c>
      <c r="D1672" s="246">
        <v>4682563</v>
      </c>
      <c r="E1672" s="242"/>
      <c r="F1672" s="247"/>
      <c r="G1672" s="246"/>
      <c r="H1672" s="245"/>
      <c r="I1672" s="245"/>
      <c r="J1672" s="246"/>
      <c r="K1672" s="138"/>
      <c r="L1672" s="138"/>
      <c r="M1672" s="138"/>
      <c r="N1672" s="138"/>
      <c r="O1672" s="138"/>
      <c r="P1672" s="138"/>
      <c r="Q1672" s="138"/>
      <c r="R1672" s="138"/>
    </row>
    <row r="1673" spans="1:18" s="134" customFormat="1" x14ac:dyDescent="0.25">
      <c r="A1673" s="241">
        <v>43456</v>
      </c>
      <c r="B1673" s="242">
        <v>180182084</v>
      </c>
      <c r="C1673" s="247">
        <v>26</v>
      </c>
      <c r="D1673" s="246">
        <v>2305275</v>
      </c>
      <c r="E1673" s="242"/>
      <c r="F1673" s="247"/>
      <c r="G1673" s="246"/>
      <c r="H1673" s="245"/>
      <c r="I1673" s="245">
        <v>6987838</v>
      </c>
      <c r="J1673" s="246" t="s">
        <v>17</v>
      </c>
      <c r="K1673" s="138"/>
      <c r="L1673" s="138"/>
      <c r="M1673" s="138"/>
      <c r="N1673" s="138"/>
      <c r="O1673" s="138"/>
      <c r="P1673" s="138"/>
      <c r="Q1673" s="138"/>
      <c r="R1673" s="138"/>
    </row>
    <row r="1674" spans="1:18" s="134" customFormat="1" x14ac:dyDescent="0.25">
      <c r="A1674" s="241">
        <v>43458</v>
      </c>
      <c r="B1674" s="242">
        <v>180182151</v>
      </c>
      <c r="C1674" s="247">
        <v>53</v>
      </c>
      <c r="D1674" s="246">
        <v>4813200</v>
      </c>
      <c r="E1674" s="242"/>
      <c r="F1674" s="247"/>
      <c r="G1674" s="246"/>
      <c r="H1674" s="245"/>
      <c r="I1674" s="245"/>
      <c r="J1674" s="246"/>
      <c r="K1674" s="138"/>
      <c r="L1674" s="138"/>
      <c r="M1674" s="138"/>
      <c r="N1674" s="138"/>
      <c r="O1674" s="138"/>
      <c r="P1674" s="138"/>
      <c r="Q1674" s="138"/>
      <c r="R1674" s="138"/>
    </row>
    <row r="1675" spans="1:18" s="134" customFormat="1" x14ac:dyDescent="0.25">
      <c r="A1675" s="241">
        <v>43458</v>
      </c>
      <c r="B1675" s="242">
        <v>180182182</v>
      </c>
      <c r="C1675" s="247">
        <v>4</v>
      </c>
      <c r="D1675" s="246">
        <v>324800</v>
      </c>
      <c r="E1675" s="242"/>
      <c r="F1675" s="247"/>
      <c r="G1675" s="246"/>
      <c r="H1675" s="245"/>
      <c r="I1675" s="245"/>
      <c r="J1675" s="246"/>
      <c r="K1675" s="138"/>
      <c r="L1675" s="138"/>
      <c r="M1675" s="138"/>
      <c r="N1675" s="138"/>
      <c r="O1675" s="138"/>
      <c r="P1675" s="138"/>
      <c r="Q1675" s="138"/>
      <c r="R1675" s="138"/>
    </row>
    <row r="1676" spans="1:18" s="134" customFormat="1" x14ac:dyDescent="0.25">
      <c r="A1676" s="241">
        <v>43458</v>
      </c>
      <c r="B1676" s="242">
        <v>180182183</v>
      </c>
      <c r="C1676" s="247">
        <v>30</v>
      </c>
      <c r="D1676" s="246">
        <v>3128125</v>
      </c>
      <c r="E1676" s="242"/>
      <c r="F1676" s="247"/>
      <c r="G1676" s="246"/>
      <c r="H1676" s="245"/>
      <c r="I1676" s="245">
        <v>8266125</v>
      </c>
      <c r="J1676" s="246" t="s">
        <v>17</v>
      </c>
      <c r="K1676" s="138"/>
      <c r="L1676" s="138"/>
      <c r="M1676" s="138"/>
      <c r="N1676" s="138"/>
      <c r="O1676" s="138"/>
      <c r="P1676" s="138"/>
      <c r="Q1676" s="138"/>
      <c r="R1676" s="138"/>
    </row>
    <row r="1677" spans="1:18" s="134" customFormat="1" x14ac:dyDescent="0.25">
      <c r="A1677" s="241">
        <v>43459</v>
      </c>
      <c r="B1677" s="242">
        <v>180182208</v>
      </c>
      <c r="C1677" s="247">
        <v>26</v>
      </c>
      <c r="D1677" s="246">
        <v>2692550</v>
      </c>
      <c r="E1677" s="242"/>
      <c r="F1677" s="247"/>
      <c r="G1677" s="246"/>
      <c r="H1677" s="245"/>
      <c r="I1677" s="245"/>
      <c r="J1677" s="246"/>
      <c r="K1677" s="138"/>
      <c r="L1677" s="138"/>
      <c r="M1677" s="138"/>
      <c r="N1677" s="138"/>
      <c r="O1677" s="138"/>
      <c r="P1677" s="138"/>
      <c r="Q1677" s="138"/>
      <c r="R1677" s="138"/>
    </row>
    <row r="1678" spans="1:18" s="134" customFormat="1" x14ac:dyDescent="0.25">
      <c r="A1678" s="241">
        <v>43459</v>
      </c>
      <c r="B1678" s="242">
        <v>180182211</v>
      </c>
      <c r="C1678" s="247">
        <v>4</v>
      </c>
      <c r="D1678" s="246">
        <v>545475</v>
      </c>
      <c r="E1678" s="242"/>
      <c r="F1678" s="247"/>
      <c r="G1678" s="246"/>
      <c r="H1678" s="245"/>
      <c r="I1678" s="245"/>
      <c r="J1678" s="246"/>
      <c r="K1678" s="138"/>
      <c r="L1678" s="138"/>
      <c r="M1678" s="138"/>
      <c r="N1678" s="138"/>
      <c r="O1678" s="138"/>
      <c r="P1678" s="138"/>
      <c r="Q1678" s="138"/>
      <c r="R1678" s="138"/>
    </row>
    <row r="1679" spans="1:18" s="134" customFormat="1" x14ac:dyDescent="0.25">
      <c r="A1679" s="241">
        <v>43459</v>
      </c>
      <c r="B1679" s="242">
        <v>180182216</v>
      </c>
      <c r="C1679" s="247">
        <v>3</v>
      </c>
      <c r="D1679" s="246">
        <v>390950</v>
      </c>
      <c r="E1679" s="242"/>
      <c r="F1679" s="247"/>
      <c r="G1679" s="246"/>
      <c r="H1679" s="245"/>
      <c r="I1679" s="245"/>
      <c r="J1679" s="246"/>
      <c r="K1679" s="138"/>
      <c r="L1679" s="138"/>
      <c r="M1679" s="138"/>
      <c r="N1679" s="138"/>
      <c r="O1679" s="138"/>
      <c r="P1679" s="138"/>
      <c r="Q1679" s="138"/>
      <c r="R1679" s="138"/>
    </row>
    <row r="1680" spans="1:18" s="134" customFormat="1" x14ac:dyDescent="0.25">
      <c r="A1680" s="241">
        <v>43459</v>
      </c>
      <c r="B1680" s="242">
        <v>180182221</v>
      </c>
      <c r="C1680" s="247">
        <v>4</v>
      </c>
      <c r="D1680" s="246">
        <v>525175</v>
      </c>
      <c r="E1680" s="242"/>
      <c r="F1680" s="247"/>
      <c r="G1680" s="246"/>
      <c r="H1680" s="245"/>
      <c r="I1680" s="245"/>
      <c r="J1680" s="246"/>
      <c r="K1680" s="138"/>
      <c r="L1680" s="138"/>
      <c r="M1680" s="138"/>
      <c r="N1680" s="138"/>
      <c r="O1680" s="138"/>
      <c r="P1680" s="138"/>
      <c r="Q1680" s="138"/>
      <c r="R1680" s="138"/>
    </row>
    <row r="1681" spans="1:18" s="134" customFormat="1" x14ac:dyDescent="0.25">
      <c r="A1681" s="241">
        <v>43459</v>
      </c>
      <c r="B1681" s="242">
        <v>180182225</v>
      </c>
      <c r="C1681" s="247">
        <v>9</v>
      </c>
      <c r="D1681" s="246">
        <v>885500</v>
      </c>
      <c r="E1681" s="242"/>
      <c r="F1681" s="247"/>
      <c r="G1681" s="246"/>
      <c r="H1681" s="245"/>
      <c r="I1681" s="245">
        <v>5039650</v>
      </c>
      <c r="J1681" s="246" t="s">
        <v>17</v>
      </c>
      <c r="K1681" s="138"/>
      <c r="L1681" s="138"/>
      <c r="M1681" s="138"/>
      <c r="N1681" s="138"/>
      <c r="O1681" s="138"/>
      <c r="P1681" s="138"/>
      <c r="Q1681" s="138"/>
      <c r="R1681" s="138"/>
    </row>
    <row r="1682" spans="1:18" s="134" customFormat="1" x14ac:dyDescent="0.25">
      <c r="A1682" s="241">
        <v>43460</v>
      </c>
      <c r="B1682" s="242">
        <v>180182236</v>
      </c>
      <c r="C1682" s="247">
        <v>20</v>
      </c>
      <c r="D1682" s="246">
        <v>2148388</v>
      </c>
      <c r="E1682" s="242">
        <v>180046653</v>
      </c>
      <c r="F1682" s="247">
        <v>13</v>
      </c>
      <c r="G1682" s="246">
        <v>1385038</v>
      </c>
      <c r="H1682" s="245"/>
      <c r="I1682" s="245"/>
      <c r="J1682" s="246"/>
      <c r="K1682" s="138"/>
      <c r="L1682" s="138"/>
      <c r="M1682" s="138"/>
      <c r="N1682" s="138"/>
      <c r="O1682" s="138"/>
      <c r="P1682" s="138"/>
      <c r="Q1682" s="138"/>
      <c r="R1682" s="138"/>
    </row>
    <row r="1683" spans="1:18" s="134" customFormat="1" x14ac:dyDescent="0.25">
      <c r="A1683" s="241">
        <v>43460</v>
      </c>
      <c r="B1683" s="242">
        <v>180182241</v>
      </c>
      <c r="C1683" s="247">
        <v>3</v>
      </c>
      <c r="D1683" s="246">
        <v>390863</v>
      </c>
      <c r="E1683" s="242"/>
      <c r="F1683" s="247"/>
      <c r="G1683" s="246"/>
      <c r="H1683" s="245"/>
      <c r="I1683" s="245"/>
      <c r="J1683" s="246"/>
      <c r="K1683" s="138"/>
      <c r="L1683" s="138"/>
      <c r="M1683" s="138"/>
      <c r="N1683" s="138"/>
      <c r="O1683" s="138"/>
      <c r="P1683" s="138"/>
      <c r="Q1683" s="138"/>
      <c r="R1683" s="138"/>
    </row>
    <row r="1684" spans="1:18" s="134" customFormat="1" x14ac:dyDescent="0.25">
      <c r="A1684" s="241">
        <v>43460</v>
      </c>
      <c r="B1684" s="242">
        <v>180182246</v>
      </c>
      <c r="C1684" s="247">
        <v>4</v>
      </c>
      <c r="D1684" s="246">
        <v>417725</v>
      </c>
      <c r="E1684" s="242"/>
      <c r="F1684" s="247"/>
      <c r="G1684" s="246"/>
      <c r="H1684" s="245"/>
      <c r="I1684" s="245"/>
      <c r="J1684" s="246"/>
      <c r="K1684" s="138"/>
      <c r="L1684" s="138"/>
      <c r="M1684" s="138"/>
      <c r="N1684" s="138"/>
      <c r="O1684" s="138"/>
      <c r="P1684" s="138"/>
      <c r="Q1684" s="138"/>
      <c r="R1684" s="138"/>
    </row>
    <row r="1685" spans="1:18" s="134" customFormat="1" x14ac:dyDescent="0.25">
      <c r="A1685" s="241">
        <v>43460</v>
      </c>
      <c r="B1685" s="242">
        <v>180182259</v>
      </c>
      <c r="C1685" s="247">
        <v>14</v>
      </c>
      <c r="D1685" s="246">
        <v>1426688</v>
      </c>
      <c r="E1685" s="242"/>
      <c r="F1685" s="247"/>
      <c r="G1685" s="246"/>
      <c r="H1685" s="245"/>
      <c r="I1685" s="245"/>
      <c r="J1685" s="246"/>
      <c r="K1685" s="138"/>
      <c r="L1685" s="138"/>
      <c r="M1685" s="138"/>
      <c r="N1685" s="138"/>
      <c r="O1685" s="138"/>
      <c r="P1685" s="138"/>
      <c r="Q1685" s="138"/>
      <c r="R1685" s="138"/>
    </row>
    <row r="1686" spans="1:18" s="134" customFormat="1" x14ac:dyDescent="0.25">
      <c r="A1686" s="241">
        <v>43460</v>
      </c>
      <c r="B1686" s="242">
        <v>180182267</v>
      </c>
      <c r="C1686" s="247">
        <v>2</v>
      </c>
      <c r="D1686" s="246">
        <v>214375</v>
      </c>
      <c r="E1686" s="242"/>
      <c r="F1686" s="247"/>
      <c r="G1686" s="246"/>
      <c r="H1686" s="245"/>
      <c r="I1686" s="245"/>
      <c r="J1686" s="246"/>
      <c r="K1686" s="138"/>
      <c r="L1686" s="138"/>
      <c r="M1686" s="138"/>
      <c r="N1686" s="138"/>
      <c r="O1686" s="138"/>
      <c r="P1686" s="138"/>
      <c r="Q1686" s="138"/>
      <c r="R1686" s="138"/>
    </row>
    <row r="1687" spans="1:18" s="134" customFormat="1" x14ac:dyDescent="0.25">
      <c r="A1687" s="241">
        <v>43460</v>
      </c>
      <c r="B1687" s="242">
        <v>180182271</v>
      </c>
      <c r="C1687" s="247">
        <v>5</v>
      </c>
      <c r="D1687" s="246">
        <v>576013</v>
      </c>
      <c r="E1687" s="242"/>
      <c r="F1687" s="247"/>
      <c r="G1687" s="246"/>
      <c r="H1687" s="245"/>
      <c r="I1687" s="245">
        <v>3789014</v>
      </c>
      <c r="J1687" s="246" t="s">
        <v>17</v>
      </c>
      <c r="K1687" s="138"/>
      <c r="L1687" s="138"/>
      <c r="M1687" s="138"/>
      <c r="N1687" s="138"/>
      <c r="O1687" s="138"/>
      <c r="P1687" s="138"/>
      <c r="Q1687" s="138"/>
      <c r="R1687" s="138"/>
    </row>
    <row r="1688" spans="1:18" s="134" customFormat="1" x14ac:dyDescent="0.25">
      <c r="A1688" s="98">
        <v>43461</v>
      </c>
      <c r="B1688" s="99">
        <v>180182292</v>
      </c>
      <c r="C1688" s="100">
        <v>9</v>
      </c>
      <c r="D1688" s="34">
        <v>880688</v>
      </c>
      <c r="E1688" s="99">
        <v>180046662</v>
      </c>
      <c r="F1688" s="100">
        <v>3</v>
      </c>
      <c r="G1688" s="34">
        <v>194775</v>
      </c>
      <c r="H1688" s="102"/>
      <c r="I1688" s="102"/>
      <c r="J1688" s="34"/>
      <c r="K1688" s="138"/>
      <c r="L1688" s="138"/>
      <c r="M1688" s="138"/>
      <c r="N1688" s="138"/>
      <c r="O1688" s="138"/>
      <c r="P1688" s="138"/>
      <c r="Q1688" s="138"/>
      <c r="R1688" s="138"/>
    </row>
    <row r="1689" spans="1:18" s="134" customFormat="1" x14ac:dyDescent="0.25">
      <c r="A1689" s="98">
        <v>43461</v>
      </c>
      <c r="B1689" s="99">
        <v>180182293</v>
      </c>
      <c r="C1689" s="100">
        <v>22</v>
      </c>
      <c r="D1689" s="34">
        <v>2350950</v>
      </c>
      <c r="E1689" s="99"/>
      <c r="F1689" s="100"/>
      <c r="G1689" s="34"/>
      <c r="H1689" s="102"/>
      <c r="I1689" s="102"/>
      <c r="J1689" s="34"/>
      <c r="K1689" s="138"/>
      <c r="L1689" s="138"/>
      <c r="M1689" s="138"/>
      <c r="N1689" s="138"/>
      <c r="O1689" s="138"/>
      <c r="P1689" s="138"/>
      <c r="Q1689" s="138"/>
      <c r="R1689" s="138"/>
    </row>
    <row r="1690" spans="1:18" s="134" customFormat="1" x14ac:dyDescent="0.25">
      <c r="A1690" s="98">
        <v>43461</v>
      </c>
      <c r="B1690" s="99">
        <v>180182299</v>
      </c>
      <c r="C1690" s="100">
        <v>5</v>
      </c>
      <c r="D1690" s="34">
        <v>709100</v>
      </c>
      <c r="E1690" s="99"/>
      <c r="F1690" s="100"/>
      <c r="G1690" s="34"/>
      <c r="H1690" s="102"/>
      <c r="I1690" s="102"/>
      <c r="J1690" s="34"/>
      <c r="K1690" s="138"/>
      <c r="L1690" s="138"/>
      <c r="M1690" s="138"/>
      <c r="N1690" s="138"/>
      <c r="O1690" s="138"/>
      <c r="P1690" s="138"/>
      <c r="Q1690" s="138"/>
      <c r="R1690" s="138"/>
    </row>
    <row r="1691" spans="1:18" s="134" customFormat="1" x14ac:dyDescent="0.25">
      <c r="A1691" s="98">
        <v>43461</v>
      </c>
      <c r="B1691" s="99">
        <v>180182311</v>
      </c>
      <c r="C1691" s="100">
        <v>6</v>
      </c>
      <c r="D1691" s="34">
        <v>693613</v>
      </c>
      <c r="E1691" s="99"/>
      <c r="F1691" s="100"/>
      <c r="G1691" s="34"/>
      <c r="H1691" s="102"/>
      <c r="I1691" s="102"/>
      <c r="J1691" s="34"/>
      <c r="K1691" s="138"/>
      <c r="L1691" s="138"/>
      <c r="M1691" s="138"/>
      <c r="N1691" s="138"/>
      <c r="O1691" s="138"/>
      <c r="P1691" s="138"/>
      <c r="Q1691" s="138"/>
      <c r="R1691" s="138"/>
    </row>
    <row r="1692" spans="1:18" s="134" customFormat="1" x14ac:dyDescent="0.25">
      <c r="A1692" s="98">
        <v>43461</v>
      </c>
      <c r="B1692" s="99">
        <v>180182317</v>
      </c>
      <c r="C1692" s="100">
        <v>9</v>
      </c>
      <c r="D1692" s="34">
        <v>966525</v>
      </c>
      <c r="E1692" s="99"/>
      <c r="F1692" s="100"/>
      <c r="G1692" s="34"/>
      <c r="H1692" s="102"/>
      <c r="I1692" s="102"/>
      <c r="J1692" s="34"/>
      <c r="K1692" s="138"/>
      <c r="L1692" s="138"/>
      <c r="M1692" s="138"/>
      <c r="N1692" s="138"/>
      <c r="O1692" s="138"/>
      <c r="P1692" s="138"/>
      <c r="Q1692" s="138"/>
      <c r="R1692" s="138"/>
    </row>
    <row r="1693" spans="1:18" s="134" customFormat="1" x14ac:dyDescent="0.25">
      <c r="A1693" s="98"/>
      <c r="B1693" s="99"/>
      <c r="C1693" s="100"/>
      <c r="D1693" s="34"/>
      <c r="E1693" s="99"/>
      <c r="F1693" s="100"/>
      <c r="G1693" s="34"/>
      <c r="H1693" s="102"/>
      <c r="I1693" s="102"/>
      <c r="J1693" s="34"/>
      <c r="K1693" s="138"/>
      <c r="L1693" s="138"/>
      <c r="M1693" s="138"/>
      <c r="N1693" s="138"/>
      <c r="O1693" s="138"/>
      <c r="P1693" s="138"/>
      <c r="Q1693" s="138"/>
      <c r="R1693" s="138"/>
    </row>
    <row r="1694" spans="1:18" s="134" customFormat="1" x14ac:dyDescent="0.25">
      <c r="A1694" s="98"/>
      <c r="B1694" s="99"/>
      <c r="C1694" s="100"/>
      <c r="D1694" s="34"/>
      <c r="E1694" s="99"/>
      <c r="F1694" s="100"/>
      <c r="G1694" s="34"/>
      <c r="H1694" s="102"/>
      <c r="I1694" s="102"/>
      <c r="J1694" s="34"/>
      <c r="K1694" s="138"/>
      <c r="L1694" s="138"/>
      <c r="M1694" s="138"/>
      <c r="N1694" s="138"/>
      <c r="O1694" s="138"/>
      <c r="P1694" s="138"/>
      <c r="Q1694" s="138"/>
      <c r="R1694" s="138"/>
    </row>
    <row r="1695" spans="1:18" s="134" customFormat="1" x14ac:dyDescent="0.25">
      <c r="A1695" s="98"/>
      <c r="B1695" s="99"/>
      <c r="C1695" s="100"/>
      <c r="D1695" s="34"/>
      <c r="E1695" s="99"/>
      <c r="F1695" s="100"/>
      <c r="G1695" s="34"/>
      <c r="H1695" s="102"/>
      <c r="I1695" s="102"/>
      <c r="J1695" s="34"/>
      <c r="K1695" s="138"/>
      <c r="L1695" s="138"/>
      <c r="M1695" s="138"/>
      <c r="N1695" s="138"/>
      <c r="O1695" s="138"/>
      <c r="P1695" s="138"/>
      <c r="Q1695" s="138"/>
      <c r="R1695" s="138"/>
    </row>
    <row r="1696" spans="1:18" s="134" customFormat="1" x14ac:dyDescent="0.25">
      <c r="A1696" s="98"/>
      <c r="B1696" s="99"/>
      <c r="C1696" s="100"/>
      <c r="D1696" s="34"/>
      <c r="E1696" s="99"/>
      <c r="F1696" s="100"/>
      <c r="G1696" s="34"/>
      <c r="H1696" s="102"/>
      <c r="I1696" s="102"/>
      <c r="J1696" s="34"/>
      <c r="K1696" s="138"/>
      <c r="L1696" s="138"/>
      <c r="M1696" s="138"/>
      <c r="N1696" s="138"/>
      <c r="O1696" s="138"/>
      <c r="P1696" s="138"/>
      <c r="Q1696" s="138"/>
      <c r="R1696" s="138"/>
    </row>
    <row r="1697" spans="1:18" x14ac:dyDescent="0.25">
      <c r="A1697" s="235"/>
      <c r="B1697" s="234"/>
      <c r="C1697" s="240"/>
      <c r="D1697" s="236"/>
      <c r="E1697" s="234"/>
      <c r="F1697" s="240"/>
      <c r="G1697" s="236"/>
      <c r="H1697" s="239"/>
      <c r="I1697" s="239"/>
      <c r="J1697" s="236"/>
    </row>
    <row r="1698" spans="1:18" s="218" customFormat="1" x14ac:dyDescent="0.25">
      <c r="A1698" s="226"/>
      <c r="B1698" s="223" t="s">
        <v>11</v>
      </c>
      <c r="C1698" s="232">
        <f>SUM(C8:C1697)</f>
        <v>18091</v>
      </c>
      <c r="D1698" s="224">
        <f>SUM(D8:D1697)</f>
        <v>1949882538</v>
      </c>
      <c r="E1698" s="223" t="s">
        <v>11</v>
      </c>
      <c r="F1698" s="232">
        <f>SUM(F8:F1697)</f>
        <v>1534</v>
      </c>
      <c r="G1698" s="224">
        <f>SUM(G8:G1697)</f>
        <v>166942367</v>
      </c>
      <c r="H1698" s="232">
        <f>SUM(H8:H1697)</f>
        <v>0</v>
      </c>
      <c r="I1698" s="232">
        <f>SUM(I8:I1697)</f>
        <v>1777534070</v>
      </c>
      <c r="J1698" s="224"/>
      <c r="K1698" s="220"/>
      <c r="L1698" s="220"/>
      <c r="M1698" s="220"/>
      <c r="N1698" s="220"/>
      <c r="O1698" s="220"/>
      <c r="P1698" s="220"/>
      <c r="Q1698" s="220"/>
      <c r="R1698" s="220"/>
    </row>
    <row r="1699" spans="1:18" s="218" customFormat="1" x14ac:dyDescent="0.25">
      <c r="A1699" s="226"/>
      <c r="B1699" s="223"/>
      <c r="C1699" s="232"/>
      <c r="D1699" s="224"/>
      <c r="E1699" s="223"/>
      <c r="F1699" s="232"/>
      <c r="G1699" s="224"/>
      <c r="H1699" s="232"/>
      <c r="I1699" s="232"/>
      <c r="J1699" s="224"/>
      <c r="K1699" s="220"/>
      <c r="M1699" s="220"/>
      <c r="N1699" s="220"/>
      <c r="O1699" s="220"/>
      <c r="P1699" s="220"/>
      <c r="Q1699" s="220"/>
      <c r="R1699" s="220"/>
    </row>
    <row r="1700" spans="1:18" x14ac:dyDescent="0.25">
      <c r="A1700" s="225"/>
      <c r="B1700" s="226"/>
      <c r="C1700" s="240"/>
      <c r="D1700" s="236"/>
      <c r="E1700" s="223"/>
      <c r="F1700" s="240"/>
      <c r="G1700" s="430" t="s">
        <v>12</v>
      </c>
      <c r="H1700" s="431"/>
      <c r="I1700" s="236"/>
      <c r="J1700" s="227">
        <f>SUM(D8:D1697)</f>
        <v>1949882538</v>
      </c>
      <c r="P1700" s="220"/>
      <c r="Q1700" s="220"/>
      <c r="R1700" s="233"/>
    </row>
    <row r="1701" spans="1:18" x14ac:dyDescent="0.25">
      <c r="A1701" s="235"/>
      <c r="B1701" s="234"/>
      <c r="C1701" s="240"/>
      <c r="D1701" s="236"/>
      <c r="E1701" s="234"/>
      <c r="F1701" s="240"/>
      <c r="G1701" s="430" t="s">
        <v>13</v>
      </c>
      <c r="H1701" s="431"/>
      <c r="I1701" s="237"/>
      <c r="J1701" s="227">
        <f>SUM(G8:G1697)</f>
        <v>166942367</v>
      </c>
      <c r="R1701" s="233"/>
    </row>
    <row r="1702" spans="1:18" x14ac:dyDescent="0.25">
      <c r="A1702" s="228"/>
      <c r="B1702" s="237"/>
      <c r="C1702" s="240"/>
      <c r="D1702" s="236"/>
      <c r="E1702" s="234"/>
      <c r="F1702" s="240"/>
      <c r="G1702" s="430" t="s">
        <v>14</v>
      </c>
      <c r="H1702" s="431"/>
      <c r="I1702" s="229"/>
      <c r="J1702" s="229">
        <f>J1700-J1701</f>
        <v>1782940171</v>
      </c>
      <c r="L1702" s="220"/>
      <c r="R1702" s="233"/>
    </row>
    <row r="1703" spans="1:18" x14ac:dyDescent="0.25">
      <c r="A1703" s="235"/>
      <c r="B1703" s="230"/>
      <c r="C1703" s="240"/>
      <c r="D1703" s="231"/>
      <c r="E1703" s="234"/>
      <c r="F1703" s="240"/>
      <c r="G1703" s="430" t="s">
        <v>15</v>
      </c>
      <c r="H1703" s="431"/>
      <c r="I1703" s="237"/>
      <c r="J1703" s="227">
        <f>SUM(H8:H1697)</f>
        <v>0</v>
      </c>
      <c r="R1703" s="233"/>
    </row>
    <row r="1704" spans="1:18" x14ac:dyDescent="0.25">
      <c r="A1704" s="235"/>
      <c r="B1704" s="230"/>
      <c r="C1704" s="240"/>
      <c r="D1704" s="231"/>
      <c r="E1704" s="234"/>
      <c r="F1704" s="240"/>
      <c r="G1704" s="430" t="s">
        <v>16</v>
      </c>
      <c r="H1704" s="431"/>
      <c r="I1704" s="237"/>
      <c r="J1704" s="227">
        <f>J1702+J1703</f>
        <v>1782940171</v>
      </c>
      <c r="R1704" s="233"/>
    </row>
    <row r="1705" spans="1:18" x14ac:dyDescent="0.25">
      <c r="A1705" s="235"/>
      <c r="B1705" s="230"/>
      <c r="C1705" s="240"/>
      <c r="D1705" s="231"/>
      <c r="E1705" s="234"/>
      <c r="F1705" s="240"/>
      <c r="G1705" s="430" t="s">
        <v>5</v>
      </c>
      <c r="H1705" s="431"/>
      <c r="I1705" s="237"/>
      <c r="J1705" s="227">
        <f>SUM(I8:I1697)</f>
        <v>1777534070</v>
      </c>
      <c r="R1705" s="233"/>
    </row>
    <row r="1706" spans="1:18" x14ac:dyDescent="0.25">
      <c r="A1706" s="235"/>
      <c r="B1706" s="230"/>
      <c r="C1706" s="240"/>
      <c r="D1706" s="231"/>
      <c r="E1706" s="234"/>
      <c r="F1706" s="240"/>
      <c r="G1706" s="430" t="s">
        <v>31</v>
      </c>
      <c r="H1706" s="431"/>
      <c r="I1706" s="234" t="str">
        <f>IF(J1706&gt;0,"SALDO",IF(J1706&lt;0,"PIUTANG",IF(J1706=0,"LUNAS")))</f>
        <v>PIUTANG</v>
      </c>
      <c r="J1706" s="227">
        <f>J1705-J1704</f>
        <v>-5406101</v>
      </c>
      <c r="R1706" s="233"/>
    </row>
  </sheetData>
  <mergeCells count="13">
    <mergeCell ref="G1706:H1706"/>
    <mergeCell ref="G1700:H1700"/>
    <mergeCell ref="G1701:H1701"/>
    <mergeCell ref="G1702:H1702"/>
    <mergeCell ref="G1703:H1703"/>
    <mergeCell ref="G1704:H1704"/>
    <mergeCell ref="G1705:H1705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H732" sqref="H732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  <c r="O4" s="219">
        <v>1924738</v>
      </c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32" t="s">
        <v>12</v>
      </c>
      <c r="H745" s="432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32" t="s">
        <v>13</v>
      </c>
      <c r="H746" s="432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32" t="s">
        <v>14</v>
      </c>
      <c r="H747" s="432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32" t="s">
        <v>15</v>
      </c>
      <c r="H748" s="432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32" t="s">
        <v>16</v>
      </c>
      <c r="H749" s="432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32" t="s">
        <v>5</v>
      </c>
      <c r="H750" s="432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32" t="s">
        <v>31</v>
      </c>
      <c r="H751" s="432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7" activePane="bottomLeft" state="frozen"/>
      <selection pane="bottomLeft" activeCell="G84" sqref="G84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8" t="s">
        <v>12</v>
      </c>
      <c r="H650" s="448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32" t="s">
        <v>13</v>
      </c>
      <c r="H651" s="432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32" t="s">
        <v>14</v>
      </c>
      <c r="H652" s="432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32" t="s">
        <v>15</v>
      </c>
      <c r="H653" s="432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32" t="s">
        <v>16</v>
      </c>
      <c r="H654" s="432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32" t="s">
        <v>5</v>
      </c>
      <c r="H655" s="432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32" t="s">
        <v>31</v>
      </c>
      <c r="H656" s="432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506"/>
  <sheetViews>
    <sheetView zoomScale="85" zoomScaleNormal="85" workbookViewId="0">
      <pane ySplit="7" topLeftCell="A475" activePane="bottomLeft" state="frozen"/>
      <selection pane="bottomLeft" activeCell="B487" sqref="B486:B48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6" t="s">
        <v>22</v>
      </c>
      <c r="G1" s="416"/>
      <c r="H1" s="416"/>
      <c r="I1" s="220"/>
      <c r="J1" s="218"/>
      <c r="M1" s="219">
        <f>SUM(D444:D468)</f>
        <v>18789757</v>
      </c>
      <c r="N1" s="219">
        <v>10446975</v>
      </c>
      <c r="O1" s="219">
        <f>N1-M1</f>
        <v>-8342782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J500*-1</f>
        <v>9717568</v>
      </c>
      <c r="J2" s="218"/>
      <c r="M2" s="219">
        <f>SUM(G444:G468)</f>
        <v>639975</v>
      </c>
      <c r="N2" s="219">
        <v>197400</v>
      </c>
      <c r="O2" s="219">
        <f>N2-M2</f>
        <v>-442575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18149782</v>
      </c>
      <c r="N3" s="219">
        <f>N1-N2</f>
        <v>10249575</v>
      </c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7"/>
      <c r="I7" s="459"/>
      <c r="J7" s="429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241">
        <v>43435</v>
      </c>
      <c r="B396" s="242">
        <v>180180738</v>
      </c>
      <c r="C396" s="247">
        <v>11</v>
      </c>
      <c r="D396" s="246">
        <v>940800</v>
      </c>
      <c r="E396" s="244">
        <v>180046390</v>
      </c>
      <c r="F396" s="242">
        <v>6</v>
      </c>
      <c r="G396" s="246">
        <v>470750</v>
      </c>
      <c r="H396" s="245"/>
      <c r="I396" s="245"/>
      <c r="J396" s="246"/>
      <c r="K396" s="233"/>
      <c r="L396" s="233"/>
      <c r="M396" s="233"/>
      <c r="N396" s="233"/>
      <c r="O396" s="233"/>
      <c r="P396" s="233"/>
    </row>
    <row r="397" spans="1:16" x14ac:dyDescent="0.25">
      <c r="A397" s="241">
        <v>43435</v>
      </c>
      <c r="B397" s="242">
        <v>180180740</v>
      </c>
      <c r="C397" s="247">
        <v>4</v>
      </c>
      <c r="D397" s="246">
        <v>311763</v>
      </c>
      <c r="E397" s="244"/>
      <c r="F397" s="242"/>
      <c r="G397" s="246"/>
      <c r="H397" s="245"/>
      <c r="I397" s="245"/>
      <c r="J397" s="246"/>
      <c r="K397" s="233"/>
      <c r="L397" s="233"/>
      <c r="M397" s="233"/>
      <c r="N397" s="233"/>
      <c r="O397" s="233"/>
      <c r="P397" s="233"/>
    </row>
    <row r="398" spans="1:16" x14ac:dyDescent="0.25">
      <c r="A398" s="241">
        <v>43435</v>
      </c>
      <c r="B398" s="242">
        <v>180180768</v>
      </c>
      <c r="C398" s="247">
        <v>5</v>
      </c>
      <c r="D398" s="246">
        <v>571900</v>
      </c>
      <c r="E398" s="244"/>
      <c r="F398" s="242"/>
      <c r="G398" s="246"/>
      <c r="H398" s="245"/>
      <c r="I398" s="245"/>
      <c r="J398" s="246"/>
      <c r="K398" s="233"/>
      <c r="L398" s="233"/>
      <c r="M398" s="233"/>
      <c r="N398" s="233"/>
      <c r="O398" s="233"/>
      <c r="P398" s="233"/>
    </row>
    <row r="399" spans="1:16" x14ac:dyDescent="0.25">
      <c r="A399" s="241">
        <v>43435</v>
      </c>
      <c r="B399" s="242">
        <v>180180769</v>
      </c>
      <c r="C399" s="247">
        <v>10</v>
      </c>
      <c r="D399" s="246">
        <v>929950</v>
      </c>
      <c r="E399" s="244"/>
      <c r="F399" s="242"/>
      <c r="G399" s="246"/>
      <c r="H399" s="245"/>
      <c r="I399" s="245"/>
      <c r="J399" s="246"/>
      <c r="K399" s="233"/>
      <c r="L399" s="233"/>
      <c r="M399" s="233"/>
      <c r="N399" s="233"/>
      <c r="O399" s="233"/>
      <c r="P399" s="233"/>
    </row>
    <row r="400" spans="1:16" x14ac:dyDescent="0.25">
      <c r="A400" s="241">
        <v>43435</v>
      </c>
      <c r="B400" s="242">
        <v>180180773</v>
      </c>
      <c r="C400" s="247">
        <v>1</v>
      </c>
      <c r="D400" s="246">
        <v>73850</v>
      </c>
      <c r="E400" s="244"/>
      <c r="F400" s="242"/>
      <c r="G400" s="246"/>
      <c r="H400" s="245"/>
      <c r="I400" s="245"/>
      <c r="J400" s="246"/>
      <c r="K400" s="233"/>
      <c r="L400" s="233"/>
      <c r="M400" s="233"/>
      <c r="N400" s="233"/>
      <c r="O400" s="233"/>
      <c r="P400" s="233"/>
    </row>
    <row r="401" spans="1:16" x14ac:dyDescent="0.25">
      <c r="A401" s="241">
        <v>43437</v>
      </c>
      <c r="B401" s="242">
        <v>180180850</v>
      </c>
      <c r="C401" s="247">
        <v>17</v>
      </c>
      <c r="D401" s="246">
        <v>1611400</v>
      </c>
      <c r="E401" s="244"/>
      <c r="F401" s="242"/>
      <c r="G401" s="246"/>
      <c r="H401" s="245"/>
      <c r="I401" s="245"/>
      <c r="J401" s="246"/>
      <c r="K401" s="233"/>
      <c r="L401" s="233"/>
      <c r="M401" s="233"/>
      <c r="N401" s="233"/>
      <c r="O401" s="233"/>
      <c r="P401" s="233"/>
    </row>
    <row r="402" spans="1:16" x14ac:dyDescent="0.25">
      <c r="A402" s="241">
        <v>43437</v>
      </c>
      <c r="B402" s="242">
        <v>180180888</v>
      </c>
      <c r="C402" s="247">
        <v>13</v>
      </c>
      <c r="D402" s="246">
        <v>1472100</v>
      </c>
      <c r="E402" s="244"/>
      <c r="F402" s="242"/>
      <c r="G402" s="246"/>
      <c r="H402" s="245"/>
      <c r="I402" s="245"/>
      <c r="J402" s="246"/>
      <c r="K402" s="233"/>
      <c r="L402" s="233"/>
      <c r="M402" s="233"/>
      <c r="N402" s="233"/>
      <c r="O402" s="233"/>
      <c r="P402" s="233"/>
    </row>
    <row r="403" spans="1:16" x14ac:dyDescent="0.25">
      <c r="A403" s="241">
        <v>43437</v>
      </c>
      <c r="B403" s="242">
        <v>180180889</v>
      </c>
      <c r="C403" s="247">
        <v>14</v>
      </c>
      <c r="D403" s="246">
        <v>1541925</v>
      </c>
      <c r="E403" s="244"/>
      <c r="F403" s="242"/>
      <c r="G403" s="246"/>
      <c r="H403" s="245"/>
      <c r="I403" s="245"/>
      <c r="J403" s="246"/>
      <c r="K403" s="233"/>
      <c r="L403" s="233"/>
      <c r="M403" s="233"/>
      <c r="N403" s="233"/>
      <c r="O403" s="233"/>
      <c r="P403" s="233"/>
    </row>
    <row r="404" spans="1:16" x14ac:dyDescent="0.25">
      <c r="A404" s="241">
        <v>43438</v>
      </c>
      <c r="B404" s="242">
        <v>180180931</v>
      </c>
      <c r="C404" s="247">
        <v>9</v>
      </c>
      <c r="D404" s="246">
        <v>698513</v>
      </c>
      <c r="E404" s="244"/>
      <c r="F404" s="242"/>
      <c r="G404" s="246"/>
      <c r="H404" s="245"/>
      <c r="I404" s="245"/>
      <c r="J404" s="246"/>
      <c r="K404" s="233"/>
      <c r="L404" s="233"/>
      <c r="M404" s="233"/>
      <c r="N404" s="233"/>
      <c r="O404" s="233"/>
      <c r="P404" s="233"/>
    </row>
    <row r="405" spans="1:16" x14ac:dyDescent="0.25">
      <c r="A405" s="241">
        <v>43438</v>
      </c>
      <c r="B405" s="242">
        <v>180180933</v>
      </c>
      <c r="C405" s="247">
        <v>5</v>
      </c>
      <c r="D405" s="246">
        <v>454475</v>
      </c>
      <c r="E405" s="244"/>
      <c r="F405" s="242"/>
      <c r="G405" s="246"/>
      <c r="H405" s="245"/>
      <c r="I405" s="245"/>
      <c r="J405" s="246"/>
      <c r="K405" s="233"/>
      <c r="L405" s="233"/>
      <c r="M405" s="233"/>
      <c r="N405" s="233"/>
      <c r="O405" s="233"/>
      <c r="P405" s="233"/>
    </row>
    <row r="406" spans="1:16" x14ac:dyDescent="0.25">
      <c r="A406" s="241">
        <v>43438</v>
      </c>
      <c r="B406" s="242">
        <v>180180964</v>
      </c>
      <c r="C406" s="247">
        <v>3</v>
      </c>
      <c r="D406" s="246">
        <v>307475</v>
      </c>
      <c r="E406" s="244"/>
      <c r="F406" s="242"/>
      <c r="G406" s="246"/>
      <c r="H406" s="245"/>
      <c r="I406" s="245"/>
      <c r="J406" s="246"/>
      <c r="K406" s="233"/>
      <c r="L406" s="233"/>
      <c r="M406" s="233"/>
      <c r="N406" s="233"/>
      <c r="O406" s="233"/>
      <c r="P406" s="233"/>
    </row>
    <row r="407" spans="1:16" x14ac:dyDescent="0.25">
      <c r="A407" s="241">
        <v>43438</v>
      </c>
      <c r="B407" s="242">
        <v>180180965</v>
      </c>
      <c r="C407" s="247">
        <v>17</v>
      </c>
      <c r="D407" s="246">
        <v>1827175</v>
      </c>
      <c r="E407" s="244"/>
      <c r="F407" s="242"/>
      <c r="G407" s="246"/>
      <c r="H407" s="245"/>
      <c r="I407" s="245"/>
      <c r="J407" s="246"/>
      <c r="K407" s="233"/>
      <c r="L407" s="233"/>
      <c r="M407" s="233"/>
      <c r="N407" s="233"/>
      <c r="O407" s="233"/>
      <c r="P407" s="233"/>
    </row>
    <row r="408" spans="1:16" x14ac:dyDescent="0.25">
      <c r="A408" s="241">
        <v>43439</v>
      </c>
      <c r="B408" s="242">
        <v>180181007</v>
      </c>
      <c r="C408" s="247">
        <v>12</v>
      </c>
      <c r="D408" s="246">
        <v>1238650</v>
      </c>
      <c r="E408" s="244"/>
      <c r="F408" s="242"/>
      <c r="G408" s="246"/>
      <c r="H408" s="245"/>
      <c r="I408" s="245"/>
      <c r="J408" s="246"/>
      <c r="K408" s="233"/>
      <c r="L408" s="233"/>
      <c r="M408" s="233"/>
      <c r="N408" s="233"/>
      <c r="O408" s="233"/>
      <c r="P408" s="233"/>
    </row>
    <row r="409" spans="1:16" x14ac:dyDescent="0.25">
      <c r="A409" s="241">
        <v>43439</v>
      </c>
      <c r="B409" s="242">
        <v>180181011</v>
      </c>
      <c r="C409" s="247">
        <v>9</v>
      </c>
      <c r="D409" s="246">
        <v>1134963</v>
      </c>
      <c r="E409" s="244"/>
      <c r="F409" s="242"/>
      <c r="G409" s="246"/>
      <c r="H409" s="245"/>
      <c r="I409" s="245"/>
      <c r="J409" s="246"/>
      <c r="K409" s="233"/>
      <c r="L409" s="233"/>
      <c r="M409" s="233"/>
      <c r="N409" s="233"/>
      <c r="O409" s="233"/>
      <c r="P409" s="233"/>
    </row>
    <row r="410" spans="1:16" x14ac:dyDescent="0.25">
      <c r="A410" s="241">
        <v>43439</v>
      </c>
      <c r="B410" s="242">
        <v>180181033</v>
      </c>
      <c r="C410" s="247">
        <v>5</v>
      </c>
      <c r="D410" s="246">
        <v>610225</v>
      </c>
      <c r="E410" s="244"/>
      <c r="F410" s="242"/>
      <c r="G410" s="246"/>
      <c r="H410" s="245"/>
      <c r="I410" s="245"/>
      <c r="J410" s="246"/>
      <c r="K410" s="233"/>
      <c r="L410" s="233"/>
      <c r="M410" s="233"/>
      <c r="N410" s="233"/>
      <c r="O410" s="233"/>
      <c r="P410" s="233"/>
    </row>
    <row r="411" spans="1:16" x14ac:dyDescent="0.25">
      <c r="A411" s="241">
        <v>43439</v>
      </c>
      <c r="B411" s="242">
        <v>180181034</v>
      </c>
      <c r="C411" s="247">
        <v>9</v>
      </c>
      <c r="D411" s="246">
        <v>891713</v>
      </c>
      <c r="E411" s="244"/>
      <c r="F411" s="242"/>
      <c r="G411" s="246"/>
      <c r="H411" s="245"/>
      <c r="I411" s="245"/>
      <c r="J411" s="246"/>
      <c r="K411" s="233"/>
      <c r="L411" s="233"/>
      <c r="M411" s="233"/>
      <c r="N411" s="233"/>
      <c r="O411" s="233"/>
      <c r="P411" s="233"/>
    </row>
    <row r="412" spans="1:16" x14ac:dyDescent="0.25">
      <c r="A412" s="241">
        <v>43440</v>
      </c>
      <c r="B412" s="242">
        <v>180181078</v>
      </c>
      <c r="C412" s="247">
        <v>11</v>
      </c>
      <c r="D412" s="246">
        <v>1170225</v>
      </c>
      <c r="E412" s="244">
        <v>180046424</v>
      </c>
      <c r="F412" s="242">
        <v>1</v>
      </c>
      <c r="G412" s="246">
        <v>99050</v>
      </c>
      <c r="H412" s="245"/>
      <c r="I412" s="245"/>
      <c r="J412" s="246"/>
      <c r="K412" s="233"/>
      <c r="L412" s="233"/>
      <c r="M412" s="233"/>
      <c r="N412" s="233"/>
      <c r="O412" s="233"/>
      <c r="P412" s="233"/>
    </row>
    <row r="413" spans="1:16" x14ac:dyDescent="0.25">
      <c r="A413" s="241">
        <v>43440</v>
      </c>
      <c r="B413" s="242">
        <v>180181095</v>
      </c>
      <c r="C413" s="247">
        <v>14</v>
      </c>
      <c r="D413" s="246">
        <v>1394313</v>
      </c>
      <c r="E413" s="244"/>
      <c r="F413" s="242"/>
      <c r="G413" s="246"/>
      <c r="H413" s="245"/>
      <c r="I413" s="245"/>
      <c r="J413" s="246"/>
      <c r="K413" s="233"/>
      <c r="L413" s="233"/>
      <c r="M413" s="233"/>
      <c r="N413" s="233"/>
      <c r="O413" s="233"/>
      <c r="P413" s="233"/>
    </row>
    <row r="414" spans="1:16" x14ac:dyDescent="0.25">
      <c r="A414" s="241">
        <v>43441</v>
      </c>
      <c r="B414" s="242">
        <v>180181115</v>
      </c>
      <c r="C414" s="247">
        <v>9</v>
      </c>
      <c r="D414" s="246">
        <v>1069163</v>
      </c>
      <c r="E414" s="244"/>
      <c r="F414" s="242"/>
      <c r="G414" s="246"/>
      <c r="H414" s="245"/>
      <c r="I414" s="245"/>
      <c r="J414" s="246"/>
      <c r="K414" s="233"/>
      <c r="L414" s="233"/>
      <c r="M414" s="233"/>
      <c r="N414" s="233"/>
      <c r="O414" s="233"/>
      <c r="P414" s="233"/>
    </row>
    <row r="415" spans="1:16" x14ac:dyDescent="0.25">
      <c r="A415" s="241">
        <v>43441</v>
      </c>
      <c r="B415" s="242">
        <v>180181116</v>
      </c>
      <c r="C415" s="247">
        <v>2</v>
      </c>
      <c r="D415" s="246">
        <v>184275</v>
      </c>
      <c r="E415" s="244"/>
      <c r="F415" s="242"/>
      <c r="G415" s="246"/>
      <c r="H415" s="245"/>
      <c r="I415" s="245"/>
      <c r="J415" s="246"/>
      <c r="K415" s="233"/>
      <c r="L415" s="233"/>
      <c r="M415" s="233"/>
      <c r="N415" s="233"/>
      <c r="O415" s="233"/>
      <c r="P415" s="233"/>
    </row>
    <row r="416" spans="1:16" x14ac:dyDescent="0.25">
      <c r="A416" s="241">
        <v>43441</v>
      </c>
      <c r="B416" s="242">
        <v>180181154</v>
      </c>
      <c r="C416" s="247">
        <v>5</v>
      </c>
      <c r="D416" s="246">
        <v>488163</v>
      </c>
      <c r="E416" s="244"/>
      <c r="F416" s="242"/>
      <c r="G416" s="246"/>
      <c r="H416" s="245"/>
      <c r="I416" s="245"/>
      <c r="J416" s="246"/>
      <c r="K416" s="233"/>
      <c r="L416" s="233"/>
      <c r="M416" s="233"/>
      <c r="N416" s="233"/>
      <c r="O416" s="233"/>
      <c r="P416" s="233"/>
    </row>
    <row r="417" spans="1:16" x14ac:dyDescent="0.25">
      <c r="A417" s="241">
        <v>43441</v>
      </c>
      <c r="B417" s="242">
        <v>180181155</v>
      </c>
      <c r="C417" s="247">
        <v>15</v>
      </c>
      <c r="D417" s="246">
        <v>1413300</v>
      </c>
      <c r="E417" s="244"/>
      <c r="F417" s="242"/>
      <c r="G417" s="246"/>
      <c r="H417" s="245"/>
      <c r="I417" s="245">
        <v>19766516</v>
      </c>
      <c r="J417" s="246" t="s">
        <v>17</v>
      </c>
      <c r="K417" s="233"/>
      <c r="L417" s="233"/>
      <c r="M417" s="233"/>
      <c r="N417" s="233"/>
      <c r="O417" s="233"/>
      <c r="P417" s="233"/>
    </row>
    <row r="418" spans="1:16" x14ac:dyDescent="0.25">
      <c r="A418" s="241">
        <v>43442</v>
      </c>
      <c r="B418" s="242">
        <v>180181194</v>
      </c>
      <c r="C418" s="247">
        <v>3</v>
      </c>
      <c r="D418" s="246">
        <v>255238</v>
      </c>
      <c r="E418" s="244">
        <v>180046447</v>
      </c>
      <c r="F418" s="242">
        <v>1</v>
      </c>
      <c r="G418" s="246">
        <v>117075</v>
      </c>
      <c r="H418" s="245"/>
      <c r="I418" s="245"/>
      <c r="J418" s="246"/>
      <c r="K418" s="233"/>
      <c r="L418" s="233"/>
      <c r="M418" s="233"/>
      <c r="N418" s="233"/>
      <c r="O418" s="233"/>
      <c r="P418" s="233"/>
    </row>
    <row r="419" spans="1:16" x14ac:dyDescent="0.25">
      <c r="A419" s="241">
        <v>43442</v>
      </c>
      <c r="B419" s="242">
        <v>180181195</v>
      </c>
      <c r="C419" s="247">
        <v>4</v>
      </c>
      <c r="D419" s="246">
        <v>481338</v>
      </c>
      <c r="E419" s="244"/>
      <c r="F419" s="242"/>
      <c r="G419" s="246"/>
      <c r="H419" s="245"/>
      <c r="I419" s="245"/>
      <c r="J419" s="246"/>
      <c r="K419" s="233"/>
      <c r="L419" s="233"/>
      <c r="M419" s="233"/>
      <c r="N419" s="233"/>
      <c r="O419" s="233"/>
      <c r="P419" s="233"/>
    </row>
    <row r="420" spans="1:16" x14ac:dyDescent="0.25">
      <c r="A420" s="241">
        <v>43442</v>
      </c>
      <c r="B420" s="242">
        <v>180181209</v>
      </c>
      <c r="C420" s="247">
        <v>5</v>
      </c>
      <c r="D420" s="246">
        <v>607950</v>
      </c>
      <c r="E420" s="244"/>
      <c r="F420" s="242"/>
      <c r="G420" s="246"/>
      <c r="H420" s="245"/>
      <c r="I420" s="245"/>
      <c r="J420" s="246"/>
      <c r="K420" s="233"/>
      <c r="L420" s="233"/>
      <c r="M420" s="233"/>
      <c r="N420" s="233"/>
      <c r="O420" s="233"/>
      <c r="P420" s="233"/>
    </row>
    <row r="421" spans="1:16" x14ac:dyDescent="0.25">
      <c r="A421" s="241">
        <v>43442</v>
      </c>
      <c r="B421" s="242">
        <v>180181217</v>
      </c>
      <c r="C421" s="247">
        <v>3</v>
      </c>
      <c r="D421" s="246">
        <v>360850</v>
      </c>
      <c r="E421" s="244"/>
      <c r="F421" s="242"/>
      <c r="G421" s="246"/>
      <c r="H421" s="245"/>
      <c r="I421" s="245"/>
      <c r="J421" s="246"/>
      <c r="K421" s="233"/>
      <c r="L421" s="233"/>
      <c r="M421" s="233"/>
      <c r="N421" s="233"/>
      <c r="O421" s="233"/>
      <c r="P421" s="233"/>
    </row>
    <row r="422" spans="1:16" x14ac:dyDescent="0.25">
      <c r="A422" s="241">
        <v>43442</v>
      </c>
      <c r="B422" s="242">
        <v>180181219</v>
      </c>
      <c r="C422" s="247">
        <v>7</v>
      </c>
      <c r="D422" s="246">
        <v>801063</v>
      </c>
      <c r="E422" s="244"/>
      <c r="F422" s="242"/>
      <c r="G422" s="246"/>
      <c r="H422" s="245"/>
      <c r="I422" s="245"/>
      <c r="J422" s="246"/>
      <c r="K422" s="233"/>
      <c r="L422" s="233"/>
      <c r="M422" s="233"/>
      <c r="N422" s="233"/>
      <c r="O422" s="233"/>
      <c r="P422" s="233"/>
    </row>
    <row r="423" spans="1:16" x14ac:dyDescent="0.25">
      <c r="A423" s="241">
        <v>43444</v>
      </c>
      <c r="B423" s="242">
        <v>180181296</v>
      </c>
      <c r="C423" s="247">
        <v>1</v>
      </c>
      <c r="D423" s="246">
        <v>112000</v>
      </c>
      <c r="E423" s="244">
        <v>180046470</v>
      </c>
      <c r="F423" s="242">
        <v>2</v>
      </c>
      <c r="G423" s="246">
        <v>119175</v>
      </c>
      <c r="H423" s="245"/>
      <c r="I423" s="245"/>
      <c r="J423" s="246"/>
      <c r="K423" s="233"/>
      <c r="L423" s="233"/>
      <c r="M423" s="233"/>
      <c r="N423" s="233"/>
      <c r="O423" s="233"/>
      <c r="P423" s="233"/>
    </row>
    <row r="424" spans="1:16" x14ac:dyDescent="0.25">
      <c r="A424" s="241">
        <v>43444</v>
      </c>
      <c r="B424" s="242">
        <v>180181309</v>
      </c>
      <c r="C424" s="247">
        <v>12</v>
      </c>
      <c r="D424" s="246">
        <v>1147038</v>
      </c>
      <c r="E424" s="244"/>
      <c r="F424" s="242"/>
      <c r="G424" s="246"/>
      <c r="H424" s="245"/>
      <c r="I424" s="245"/>
      <c r="J424" s="246"/>
      <c r="K424" s="233"/>
      <c r="L424" s="233"/>
      <c r="M424" s="233"/>
      <c r="N424" s="233"/>
      <c r="O424" s="233"/>
      <c r="P424" s="233"/>
    </row>
    <row r="425" spans="1:16" x14ac:dyDescent="0.25">
      <c r="A425" s="241">
        <v>43444</v>
      </c>
      <c r="B425" s="242">
        <v>180181310</v>
      </c>
      <c r="C425" s="247">
        <v>1</v>
      </c>
      <c r="D425" s="246">
        <v>87150</v>
      </c>
      <c r="E425" s="244"/>
      <c r="F425" s="242"/>
      <c r="G425" s="246"/>
      <c r="H425" s="245"/>
      <c r="I425" s="245"/>
      <c r="J425" s="246"/>
      <c r="K425" s="233"/>
      <c r="L425" s="233"/>
      <c r="M425" s="233"/>
      <c r="N425" s="233"/>
      <c r="O425" s="233"/>
      <c r="P425" s="233"/>
    </row>
    <row r="426" spans="1:16" x14ac:dyDescent="0.25">
      <c r="A426" s="241">
        <v>43444</v>
      </c>
      <c r="B426" s="242">
        <v>180181349</v>
      </c>
      <c r="C426" s="247">
        <v>9</v>
      </c>
      <c r="D426" s="246">
        <v>735350</v>
      </c>
      <c r="E426" s="244"/>
      <c r="F426" s="242"/>
      <c r="G426" s="246"/>
      <c r="H426" s="245"/>
      <c r="I426" s="245"/>
      <c r="J426" s="246"/>
      <c r="K426" s="233"/>
      <c r="L426" s="233"/>
      <c r="M426" s="233"/>
      <c r="N426" s="233"/>
      <c r="O426" s="233"/>
      <c r="P426" s="233"/>
    </row>
    <row r="427" spans="1:16" x14ac:dyDescent="0.25">
      <c r="A427" s="241">
        <v>43444</v>
      </c>
      <c r="B427" s="242">
        <v>180181351</v>
      </c>
      <c r="C427" s="247">
        <v>15</v>
      </c>
      <c r="D427" s="246">
        <v>1593463</v>
      </c>
      <c r="E427" s="244"/>
      <c r="F427" s="242"/>
      <c r="G427" s="246"/>
      <c r="H427" s="245"/>
      <c r="I427" s="245"/>
      <c r="J427" s="246"/>
      <c r="K427" s="233"/>
      <c r="L427" s="233"/>
      <c r="M427" s="233"/>
      <c r="N427" s="233"/>
      <c r="O427" s="233"/>
      <c r="P427" s="233"/>
    </row>
    <row r="428" spans="1:16" x14ac:dyDescent="0.25">
      <c r="A428" s="241">
        <v>43445</v>
      </c>
      <c r="B428" s="242">
        <v>180181379</v>
      </c>
      <c r="C428" s="247">
        <v>8</v>
      </c>
      <c r="D428" s="246">
        <v>584413</v>
      </c>
      <c r="E428" s="244"/>
      <c r="F428" s="242"/>
      <c r="G428" s="246"/>
      <c r="H428" s="245"/>
      <c r="I428" s="245"/>
      <c r="J428" s="246"/>
      <c r="K428" s="233"/>
      <c r="L428" s="233"/>
      <c r="M428" s="233"/>
      <c r="N428" s="233"/>
      <c r="O428" s="233"/>
      <c r="P428" s="233"/>
    </row>
    <row r="429" spans="1:16" x14ac:dyDescent="0.25">
      <c r="A429" s="241">
        <v>43445</v>
      </c>
      <c r="B429" s="242">
        <v>180181380</v>
      </c>
      <c r="C429" s="247">
        <v>14</v>
      </c>
      <c r="D429" s="246">
        <v>1475600</v>
      </c>
      <c r="E429" s="244"/>
      <c r="F429" s="242"/>
      <c r="G429" s="246"/>
      <c r="H429" s="245"/>
      <c r="I429" s="245"/>
      <c r="J429" s="246"/>
      <c r="K429" s="233"/>
      <c r="L429" s="233"/>
      <c r="M429" s="233"/>
      <c r="N429" s="233"/>
      <c r="O429" s="233"/>
      <c r="P429" s="233"/>
    </row>
    <row r="430" spans="1:16" x14ac:dyDescent="0.25">
      <c r="A430" s="241">
        <v>43445</v>
      </c>
      <c r="B430" s="242">
        <v>180181420</v>
      </c>
      <c r="C430" s="247">
        <v>4</v>
      </c>
      <c r="D430" s="246">
        <v>438900</v>
      </c>
      <c r="E430" s="244"/>
      <c r="F430" s="242"/>
      <c r="G430" s="246"/>
      <c r="H430" s="245"/>
      <c r="I430" s="245"/>
      <c r="J430" s="246"/>
      <c r="K430" s="233"/>
      <c r="L430" s="233"/>
      <c r="M430" s="233"/>
      <c r="N430" s="233"/>
      <c r="O430" s="233"/>
      <c r="P430" s="233"/>
    </row>
    <row r="431" spans="1:16" x14ac:dyDescent="0.25">
      <c r="A431" s="241">
        <v>43445</v>
      </c>
      <c r="B431" s="242">
        <v>180181421</v>
      </c>
      <c r="C431" s="247">
        <v>11</v>
      </c>
      <c r="D431" s="246">
        <v>1416013</v>
      </c>
      <c r="E431" s="244"/>
      <c r="F431" s="242"/>
      <c r="G431" s="246"/>
      <c r="H431" s="245"/>
      <c r="I431" s="245"/>
      <c r="J431" s="246"/>
      <c r="K431" s="233"/>
      <c r="L431" s="233"/>
      <c r="M431" s="233"/>
      <c r="N431" s="233"/>
      <c r="O431" s="233"/>
      <c r="P431" s="233"/>
    </row>
    <row r="432" spans="1:16" x14ac:dyDescent="0.25">
      <c r="A432" s="241">
        <v>43446</v>
      </c>
      <c r="B432" s="242">
        <v>180181449</v>
      </c>
      <c r="C432" s="247">
        <v>9</v>
      </c>
      <c r="D432" s="246">
        <v>816113</v>
      </c>
      <c r="E432" s="244">
        <v>180046501</v>
      </c>
      <c r="F432" s="242">
        <v>2</v>
      </c>
      <c r="G432" s="246">
        <v>140175</v>
      </c>
      <c r="H432" s="245"/>
      <c r="I432" s="245"/>
      <c r="J432" s="246"/>
      <c r="K432" s="233"/>
      <c r="L432" s="233"/>
      <c r="M432" s="233"/>
      <c r="N432" s="233"/>
      <c r="O432" s="233"/>
      <c r="P432" s="233"/>
    </row>
    <row r="433" spans="1:16" x14ac:dyDescent="0.25">
      <c r="A433" s="241">
        <v>43446</v>
      </c>
      <c r="B433" s="242">
        <v>180181451</v>
      </c>
      <c r="C433" s="247">
        <v>14</v>
      </c>
      <c r="D433" s="246">
        <v>1298675</v>
      </c>
      <c r="E433" s="244"/>
      <c r="F433" s="242"/>
      <c r="G433" s="246"/>
      <c r="H433" s="245"/>
      <c r="I433" s="245"/>
      <c r="J433" s="246"/>
      <c r="K433" s="233"/>
      <c r="L433" s="233"/>
      <c r="M433" s="233"/>
      <c r="N433" s="233"/>
      <c r="O433" s="233"/>
      <c r="P433" s="233"/>
    </row>
    <row r="434" spans="1:16" x14ac:dyDescent="0.25">
      <c r="A434" s="241">
        <v>43446</v>
      </c>
      <c r="B434" s="242">
        <v>180181492</v>
      </c>
      <c r="C434" s="247">
        <v>5</v>
      </c>
      <c r="D434" s="246">
        <v>489738</v>
      </c>
      <c r="E434" s="244"/>
      <c r="F434" s="242"/>
      <c r="G434" s="246"/>
      <c r="H434" s="245"/>
      <c r="I434" s="245"/>
      <c r="J434" s="246"/>
      <c r="K434" s="233"/>
      <c r="L434" s="233"/>
      <c r="M434" s="233"/>
      <c r="N434" s="233"/>
      <c r="O434" s="233"/>
      <c r="P434" s="233"/>
    </row>
    <row r="435" spans="1:16" x14ac:dyDescent="0.25">
      <c r="A435" s="241">
        <v>43446</v>
      </c>
      <c r="B435" s="242">
        <v>180181493</v>
      </c>
      <c r="C435" s="247">
        <v>5</v>
      </c>
      <c r="D435" s="246">
        <v>591063</v>
      </c>
      <c r="E435" s="244"/>
      <c r="F435" s="242"/>
      <c r="G435" s="246"/>
      <c r="H435" s="245"/>
      <c r="I435" s="245"/>
      <c r="J435" s="246"/>
      <c r="K435" s="233"/>
      <c r="L435" s="233"/>
      <c r="M435" s="233"/>
      <c r="N435" s="233"/>
      <c r="O435" s="233"/>
      <c r="P435" s="233"/>
    </row>
    <row r="436" spans="1:16" x14ac:dyDescent="0.25">
      <c r="A436" s="241">
        <v>43447</v>
      </c>
      <c r="B436" s="242">
        <v>180181526</v>
      </c>
      <c r="C436" s="247">
        <v>3</v>
      </c>
      <c r="D436" s="246">
        <v>227063</v>
      </c>
      <c r="E436" s="244">
        <v>180046517</v>
      </c>
      <c r="F436" s="242">
        <v>1</v>
      </c>
      <c r="G436" s="246">
        <v>130025</v>
      </c>
      <c r="H436" s="245"/>
      <c r="I436" s="245"/>
      <c r="J436" s="246"/>
      <c r="K436" s="233"/>
      <c r="L436" s="233"/>
      <c r="M436" s="233"/>
      <c r="N436" s="233"/>
      <c r="O436" s="233"/>
      <c r="P436" s="233"/>
    </row>
    <row r="437" spans="1:16" x14ac:dyDescent="0.25">
      <c r="A437" s="241">
        <v>43447</v>
      </c>
      <c r="B437" s="242">
        <v>180181527</v>
      </c>
      <c r="C437" s="247">
        <v>10</v>
      </c>
      <c r="D437" s="246">
        <v>1043788</v>
      </c>
      <c r="E437" s="244"/>
      <c r="F437" s="242"/>
      <c r="G437" s="246"/>
      <c r="H437" s="245"/>
      <c r="I437" s="245"/>
      <c r="J437" s="246"/>
      <c r="K437" s="233"/>
      <c r="L437" s="233"/>
      <c r="M437" s="233"/>
      <c r="N437" s="233"/>
      <c r="O437" s="233"/>
      <c r="P437" s="233"/>
    </row>
    <row r="438" spans="1:16" x14ac:dyDescent="0.25">
      <c r="A438" s="241">
        <v>43447</v>
      </c>
      <c r="B438" s="242">
        <v>180181557</v>
      </c>
      <c r="C438" s="247">
        <v>8</v>
      </c>
      <c r="D438" s="246">
        <v>659575</v>
      </c>
      <c r="E438" s="244"/>
      <c r="F438" s="242"/>
      <c r="G438" s="246"/>
      <c r="H438" s="245"/>
      <c r="I438" s="245"/>
      <c r="J438" s="246"/>
      <c r="K438" s="233"/>
      <c r="L438" s="233"/>
      <c r="M438" s="233"/>
      <c r="N438" s="233"/>
      <c r="O438" s="233"/>
      <c r="P438" s="233"/>
    </row>
    <row r="439" spans="1:16" x14ac:dyDescent="0.25">
      <c r="A439" s="241">
        <v>43447</v>
      </c>
      <c r="B439" s="242">
        <v>180181559</v>
      </c>
      <c r="C439" s="247">
        <v>4</v>
      </c>
      <c r="D439" s="246">
        <v>343788</v>
      </c>
      <c r="E439" s="244"/>
      <c r="F439" s="242"/>
      <c r="G439" s="246"/>
      <c r="H439" s="245"/>
      <c r="I439" s="245"/>
      <c r="J439" s="246"/>
      <c r="K439" s="233"/>
      <c r="L439" s="233"/>
      <c r="M439" s="233"/>
      <c r="N439" s="233"/>
      <c r="O439" s="233"/>
      <c r="P439" s="233"/>
    </row>
    <row r="440" spans="1:16" x14ac:dyDescent="0.25">
      <c r="A440" s="241">
        <v>43448</v>
      </c>
      <c r="B440" s="242">
        <v>180181581</v>
      </c>
      <c r="C440" s="247">
        <v>4</v>
      </c>
      <c r="D440" s="246">
        <v>443450</v>
      </c>
      <c r="E440" s="244"/>
      <c r="F440" s="242"/>
      <c r="G440" s="246"/>
      <c r="H440" s="245"/>
      <c r="I440" s="245"/>
      <c r="J440" s="246"/>
      <c r="K440" s="233"/>
      <c r="L440" s="233"/>
      <c r="M440" s="233"/>
      <c r="N440" s="233"/>
      <c r="O440" s="233"/>
      <c r="P440" s="233"/>
    </row>
    <row r="441" spans="1:16" x14ac:dyDescent="0.25">
      <c r="A441" s="241">
        <v>43448</v>
      </c>
      <c r="B441" s="242">
        <v>180181582</v>
      </c>
      <c r="C441" s="247">
        <v>14</v>
      </c>
      <c r="D441" s="246">
        <v>1554788</v>
      </c>
      <c r="E441" s="244"/>
      <c r="F441" s="242"/>
      <c r="G441" s="246"/>
      <c r="H441" s="245"/>
      <c r="I441" s="245"/>
      <c r="J441" s="246"/>
      <c r="K441" s="233"/>
      <c r="L441" s="233"/>
      <c r="M441" s="233"/>
      <c r="N441" s="233"/>
      <c r="O441" s="233"/>
      <c r="P441" s="233"/>
    </row>
    <row r="442" spans="1:16" x14ac:dyDescent="0.25">
      <c r="A442" s="241">
        <v>43448</v>
      </c>
      <c r="B442" s="242">
        <v>180181615</v>
      </c>
      <c r="C442" s="247">
        <v>7</v>
      </c>
      <c r="D442" s="246">
        <v>665263</v>
      </c>
      <c r="E442" s="244"/>
      <c r="F442" s="242"/>
      <c r="G442" s="246"/>
      <c r="H442" s="245"/>
      <c r="I442" s="245"/>
      <c r="J442" s="246"/>
      <c r="K442" s="233"/>
      <c r="L442" s="233"/>
      <c r="M442" s="233"/>
      <c r="N442" s="233"/>
      <c r="O442" s="233"/>
      <c r="P442" s="233"/>
    </row>
    <row r="443" spans="1:16" x14ac:dyDescent="0.25">
      <c r="A443" s="241">
        <v>43448</v>
      </c>
      <c r="B443" s="242">
        <v>180181616</v>
      </c>
      <c r="C443" s="247">
        <v>15</v>
      </c>
      <c r="D443" s="246">
        <v>1499050</v>
      </c>
      <c r="E443" s="244"/>
      <c r="F443" s="242"/>
      <c r="G443" s="246"/>
      <c r="H443" s="245"/>
      <c r="I443" s="245">
        <v>19222270</v>
      </c>
      <c r="J443" s="246" t="s">
        <v>17</v>
      </c>
      <c r="K443" s="233"/>
      <c r="L443" s="233"/>
      <c r="M443" s="233"/>
      <c r="N443" s="233"/>
      <c r="O443" s="233"/>
      <c r="P443" s="233"/>
    </row>
    <row r="444" spans="1:16" x14ac:dyDescent="0.25">
      <c r="A444" s="241">
        <v>43449</v>
      </c>
      <c r="B444" s="242">
        <v>180181652</v>
      </c>
      <c r="C444" s="247">
        <v>3</v>
      </c>
      <c r="D444" s="246">
        <v>320075</v>
      </c>
      <c r="E444" s="244">
        <v>180046543</v>
      </c>
      <c r="F444" s="242">
        <v>2</v>
      </c>
      <c r="G444" s="246">
        <v>237825</v>
      </c>
      <c r="H444" s="245"/>
      <c r="I444" s="245"/>
      <c r="J444" s="246"/>
      <c r="K444" s="233"/>
      <c r="L444" s="233"/>
      <c r="M444" s="233"/>
      <c r="N444" s="233"/>
      <c r="O444" s="233"/>
      <c r="P444" s="233"/>
    </row>
    <row r="445" spans="1:16" x14ac:dyDescent="0.25">
      <c r="A445" s="241">
        <v>43449</v>
      </c>
      <c r="B445" s="242">
        <v>180181653</v>
      </c>
      <c r="C445" s="247">
        <v>7</v>
      </c>
      <c r="D445" s="246">
        <v>786713</v>
      </c>
      <c r="E445" s="244"/>
      <c r="F445" s="242"/>
      <c r="G445" s="246"/>
      <c r="H445" s="245"/>
      <c r="I445" s="245"/>
      <c r="J445" s="246"/>
      <c r="K445" s="233"/>
      <c r="L445" s="233"/>
      <c r="M445" s="233"/>
      <c r="N445" s="233"/>
      <c r="O445" s="233"/>
      <c r="P445" s="233"/>
    </row>
    <row r="446" spans="1:16" x14ac:dyDescent="0.25">
      <c r="A446" s="241">
        <v>43449</v>
      </c>
      <c r="B446" s="242">
        <v>180181670</v>
      </c>
      <c r="C446" s="247">
        <v>4</v>
      </c>
      <c r="D446" s="246">
        <v>497263</v>
      </c>
      <c r="E446" s="244"/>
      <c r="F446" s="242"/>
      <c r="G446" s="246"/>
      <c r="H446" s="245"/>
      <c r="I446" s="245"/>
      <c r="J446" s="246"/>
      <c r="K446" s="233"/>
      <c r="L446" s="233"/>
      <c r="M446" s="233"/>
      <c r="N446" s="233"/>
      <c r="O446" s="233"/>
      <c r="P446" s="233"/>
    </row>
    <row r="447" spans="1:16" x14ac:dyDescent="0.25">
      <c r="A447" s="241">
        <v>43449</v>
      </c>
      <c r="B447" s="242">
        <v>180181671</v>
      </c>
      <c r="C447" s="247">
        <v>10</v>
      </c>
      <c r="D447" s="246">
        <v>895475</v>
      </c>
      <c r="E447" s="244"/>
      <c r="F447" s="242"/>
      <c r="G447" s="246"/>
      <c r="H447" s="245"/>
      <c r="I447" s="245"/>
      <c r="J447" s="246"/>
      <c r="K447" s="233"/>
      <c r="L447" s="233"/>
      <c r="M447" s="233"/>
      <c r="N447" s="233"/>
      <c r="O447" s="233"/>
      <c r="P447" s="233"/>
    </row>
    <row r="448" spans="1:16" x14ac:dyDescent="0.25">
      <c r="A448" s="241">
        <v>43449</v>
      </c>
      <c r="B448" s="242">
        <v>180181673</v>
      </c>
      <c r="C448" s="247">
        <v>1</v>
      </c>
      <c r="D448" s="246">
        <v>86013</v>
      </c>
      <c r="E448" s="244"/>
      <c r="F448" s="242"/>
      <c r="G448" s="246"/>
      <c r="H448" s="245"/>
      <c r="I448" s="245"/>
      <c r="J448" s="246"/>
      <c r="K448" s="233"/>
      <c r="L448" s="233"/>
      <c r="M448" s="233"/>
      <c r="N448" s="233"/>
      <c r="O448" s="233"/>
      <c r="P448" s="233"/>
    </row>
    <row r="449" spans="1:16" x14ac:dyDescent="0.25">
      <c r="A449" s="241">
        <v>43451</v>
      </c>
      <c r="B449" s="242">
        <v>180181763</v>
      </c>
      <c r="C449" s="247">
        <v>12</v>
      </c>
      <c r="D449" s="246">
        <v>1195775</v>
      </c>
      <c r="E449" s="244"/>
      <c r="F449" s="242"/>
      <c r="G449" s="246"/>
      <c r="H449" s="245"/>
      <c r="I449" s="245"/>
      <c r="J449" s="246"/>
      <c r="K449" s="233"/>
      <c r="L449" s="233"/>
      <c r="M449" s="233"/>
      <c r="N449" s="233"/>
      <c r="O449" s="233"/>
      <c r="P449" s="233"/>
    </row>
    <row r="450" spans="1:16" x14ac:dyDescent="0.25">
      <c r="A450" s="241">
        <v>43451</v>
      </c>
      <c r="B450" s="242">
        <v>180181786</v>
      </c>
      <c r="C450" s="247">
        <v>6</v>
      </c>
      <c r="D450" s="246">
        <v>674450</v>
      </c>
      <c r="E450" s="244"/>
      <c r="F450" s="242"/>
      <c r="G450" s="246"/>
      <c r="H450" s="245"/>
      <c r="I450" s="245"/>
      <c r="J450" s="246"/>
      <c r="K450" s="233"/>
      <c r="L450" s="233"/>
      <c r="M450" s="233"/>
      <c r="N450" s="233"/>
      <c r="O450" s="233"/>
      <c r="P450" s="233"/>
    </row>
    <row r="451" spans="1:16" x14ac:dyDescent="0.25">
      <c r="A451" s="241">
        <v>43451</v>
      </c>
      <c r="B451" s="242">
        <v>180181805</v>
      </c>
      <c r="C451" s="247">
        <v>10</v>
      </c>
      <c r="D451" s="246">
        <v>1011588</v>
      </c>
      <c r="E451" s="244"/>
      <c r="F451" s="242"/>
      <c r="G451" s="246"/>
      <c r="H451" s="245"/>
      <c r="I451" s="245"/>
      <c r="J451" s="246"/>
      <c r="K451" s="233"/>
      <c r="L451" s="233"/>
      <c r="M451" s="233"/>
      <c r="N451" s="233"/>
      <c r="O451" s="233"/>
      <c r="P451" s="233"/>
    </row>
    <row r="452" spans="1:16" x14ac:dyDescent="0.25">
      <c r="A452" s="241">
        <v>43451</v>
      </c>
      <c r="B452" s="242">
        <v>180181806</v>
      </c>
      <c r="C452" s="247">
        <v>13</v>
      </c>
      <c r="D452" s="246">
        <v>1402713</v>
      </c>
      <c r="E452" s="244"/>
      <c r="F452" s="242"/>
      <c r="G452" s="246"/>
      <c r="H452" s="245"/>
      <c r="I452" s="245"/>
      <c r="J452" s="246"/>
      <c r="K452" s="233"/>
      <c r="L452" s="233"/>
      <c r="M452" s="233"/>
      <c r="N452" s="233"/>
      <c r="O452" s="233"/>
      <c r="P452" s="233"/>
    </row>
    <row r="453" spans="1:16" x14ac:dyDescent="0.25">
      <c r="A453" s="241">
        <v>43452</v>
      </c>
      <c r="B453" s="242">
        <v>180181831</v>
      </c>
      <c r="C453" s="247">
        <v>9</v>
      </c>
      <c r="D453" s="246">
        <v>959000</v>
      </c>
      <c r="E453" s="244"/>
      <c r="F453" s="242"/>
      <c r="G453" s="246"/>
      <c r="H453" s="245"/>
      <c r="I453" s="245"/>
      <c r="J453" s="246"/>
      <c r="K453" s="233"/>
      <c r="L453" s="233"/>
      <c r="M453" s="233"/>
      <c r="N453" s="233"/>
      <c r="O453" s="233"/>
      <c r="P453" s="233"/>
    </row>
    <row r="454" spans="1:16" x14ac:dyDescent="0.25">
      <c r="A454" s="241">
        <v>43452</v>
      </c>
      <c r="B454" s="242">
        <v>180181832</v>
      </c>
      <c r="C454" s="247">
        <v>4</v>
      </c>
      <c r="D454" s="246">
        <v>408975</v>
      </c>
      <c r="E454" s="244"/>
      <c r="F454" s="242"/>
      <c r="G454" s="246"/>
      <c r="H454" s="245"/>
      <c r="I454" s="245"/>
      <c r="J454" s="246"/>
      <c r="K454" s="233"/>
      <c r="L454" s="233"/>
      <c r="M454" s="233"/>
      <c r="N454" s="233"/>
      <c r="O454" s="233"/>
      <c r="P454" s="233"/>
    </row>
    <row r="455" spans="1:16" x14ac:dyDescent="0.25">
      <c r="A455" s="241">
        <v>43452</v>
      </c>
      <c r="B455" s="242">
        <v>180181864</v>
      </c>
      <c r="C455" s="247">
        <v>9</v>
      </c>
      <c r="D455" s="246">
        <v>933713</v>
      </c>
      <c r="E455" s="244"/>
      <c r="F455" s="242"/>
      <c r="G455" s="246"/>
      <c r="H455" s="245"/>
      <c r="I455" s="245"/>
      <c r="J455" s="246"/>
      <c r="K455" s="233"/>
      <c r="L455" s="233"/>
      <c r="M455" s="233"/>
      <c r="N455" s="233"/>
      <c r="O455" s="233"/>
      <c r="P455" s="233"/>
    </row>
    <row r="456" spans="1:16" x14ac:dyDescent="0.25">
      <c r="A456" s="241">
        <v>43452</v>
      </c>
      <c r="B456" s="242">
        <v>180181865</v>
      </c>
      <c r="C456" s="247">
        <v>19</v>
      </c>
      <c r="D456" s="246">
        <v>1898838</v>
      </c>
      <c r="E456" s="244"/>
      <c r="F456" s="242"/>
      <c r="G456" s="246"/>
      <c r="H456" s="245"/>
      <c r="I456" s="245"/>
      <c r="J456" s="246"/>
      <c r="K456" s="233"/>
      <c r="L456" s="233"/>
      <c r="M456" s="233"/>
      <c r="N456" s="233"/>
      <c r="O456" s="233"/>
      <c r="P456" s="233"/>
    </row>
    <row r="457" spans="1:16" x14ac:dyDescent="0.25">
      <c r="A457" s="241">
        <v>43453</v>
      </c>
      <c r="B457" s="242">
        <v>180181889</v>
      </c>
      <c r="C457" s="247">
        <v>7</v>
      </c>
      <c r="D457" s="246">
        <v>568750</v>
      </c>
      <c r="E457" s="244">
        <v>180046591</v>
      </c>
      <c r="F457" s="242">
        <v>4</v>
      </c>
      <c r="G457" s="246">
        <v>309050</v>
      </c>
      <c r="H457" s="245"/>
      <c r="I457" s="245"/>
      <c r="J457" s="246"/>
      <c r="K457" s="233"/>
      <c r="L457" s="233"/>
      <c r="M457" s="233"/>
      <c r="N457" s="233"/>
      <c r="O457" s="233"/>
      <c r="P457" s="233"/>
    </row>
    <row r="458" spans="1:16" x14ac:dyDescent="0.25">
      <c r="A458" s="241">
        <v>43453</v>
      </c>
      <c r="B458" s="242">
        <v>180181890</v>
      </c>
      <c r="C458" s="247">
        <v>2</v>
      </c>
      <c r="D458" s="246">
        <v>199588</v>
      </c>
      <c r="E458" s="244">
        <v>180046597</v>
      </c>
      <c r="F458" s="242">
        <v>1</v>
      </c>
      <c r="G458" s="246">
        <v>93100</v>
      </c>
      <c r="H458" s="245"/>
      <c r="I458" s="245"/>
      <c r="J458" s="246"/>
      <c r="K458" s="233"/>
      <c r="L458" s="233"/>
      <c r="M458" s="233"/>
      <c r="N458" s="233"/>
      <c r="O458" s="233"/>
      <c r="P458" s="233"/>
    </row>
    <row r="459" spans="1:16" x14ac:dyDescent="0.25">
      <c r="A459" s="241">
        <v>43453</v>
      </c>
      <c r="B459" s="242">
        <v>180181928</v>
      </c>
      <c r="C459" s="247">
        <v>4</v>
      </c>
      <c r="D459" s="246">
        <v>328563</v>
      </c>
      <c r="E459" s="244"/>
      <c r="F459" s="242"/>
      <c r="G459" s="246"/>
      <c r="H459" s="245"/>
      <c r="I459" s="245"/>
      <c r="J459" s="246"/>
      <c r="K459" s="233"/>
      <c r="L459" s="233"/>
      <c r="M459" s="233"/>
      <c r="N459" s="233"/>
      <c r="O459" s="233"/>
      <c r="P459" s="233"/>
    </row>
    <row r="460" spans="1:16" x14ac:dyDescent="0.25">
      <c r="A460" s="241">
        <v>43453</v>
      </c>
      <c r="B460" s="242">
        <v>180181929</v>
      </c>
      <c r="C460" s="247">
        <v>13</v>
      </c>
      <c r="D460" s="246">
        <v>1246963</v>
      </c>
      <c r="E460" s="244"/>
      <c r="F460" s="242"/>
      <c r="G460" s="246"/>
      <c r="H460" s="245"/>
      <c r="I460" s="245"/>
      <c r="J460" s="246"/>
      <c r="K460" s="233"/>
      <c r="L460" s="233"/>
      <c r="M460" s="233"/>
      <c r="N460" s="233"/>
      <c r="O460" s="233"/>
      <c r="P460" s="233"/>
    </row>
    <row r="461" spans="1:16" x14ac:dyDescent="0.25">
      <c r="A461" s="241">
        <v>43454</v>
      </c>
      <c r="B461" s="242">
        <v>180181949</v>
      </c>
      <c r="C461" s="247">
        <v>8</v>
      </c>
      <c r="D461" s="246">
        <v>725638</v>
      </c>
      <c r="E461" s="244"/>
      <c r="F461" s="242"/>
      <c r="G461" s="246"/>
      <c r="H461" s="245"/>
      <c r="I461" s="245"/>
      <c r="J461" s="246"/>
      <c r="K461" s="233"/>
      <c r="L461" s="233"/>
      <c r="M461" s="233"/>
      <c r="N461" s="233"/>
      <c r="O461" s="233"/>
      <c r="P461" s="233"/>
    </row>
    <row r="462" spans="1:16" x14ac:dyDescent="0.25">
      <c r="A462" s="241">
        <v>43454</v>
      </c>
      <c r="B462" s="242">
        <v>180181950</v>
      </c>
      <c r="C462" s="247">
        <v>2</v>
      </c>
      <c r="D462" s="246">
        <v>321563</v>
      </c>
      <c r="E462" s="244"/>
      <c r="F462" s="242"/>
      <c r="G462" s="246"/>
      <c r="H462" s="245"/>
      <c r="I462" s="245"/>
      <c r="J462" s="246"/>
      <c r="K462" s="233"/>
      <c r="L462" s="233"/>
      <c r="M462" s="233"/>
      <c r="N462" s="233"/>
      <c r="O462" s="233"/>
      <c r="P462" s="233"/>
    </row>
    <row r="463" spans="1:16" x14ac:dyDescent="0.25">
      <c r="A463" s="241">
        <v>43454</v>
      </c>
      <c r="B463" s="242">
        <v>180181985</v>
      </c>
      <c r="C463" s="247">
        <v>2</v>
      </c>
      <c r="D463" s="246">
        <v>119175</v>
      </c>
      <c r="E463" s="244"/>
      <c r="F463" s="242"/>
      <c r="G463" s="246"/>
      <c r="H463" s="245"/>
      <c r="I463" s="245"/>
      <c r="J463" s="246"/>
      <c r="K463" s="233"/>
      <c r="L463" s="233"/>
      <c r="M463" s="233"/>
      <c r="N463" s="233"/>
      <c r="O463" s="233"/>
      <c r="P463" s="233"/>
    </row>
    <row r="464" spans="1:16" x14ac:dyDescent="0.25">
      <c r="A464" s="241">
        <v>43454</v>
      </c>
      <c r="B464" s="242">
        <v>180181986</v>
      </c>
      <c r="C464" s="247">
        <v>16</v>
      </c>
      <c r="D464" s="246">
        <v>1598975</v>
      </c>
      <c r="E464" s="244"/>
      <c r="F464" s="242"/>
      <c r="G464" s="246"/>
      <c r="H464" s="245"/>
      <c r="I464" s="245"/>
      <c r="J464" s="246"/>
      <c r="K464" s="233"/>
      <c r="L464" s="233"/>
      <c r="M464" s="233"/>
      <c r="N464" s="233"/>
      <c r="O464" s="233"/>
      <c r="P464" s="233"/>
    </row>
    <row r="465" spans="1:16" x14ac:dyDescent="0.25">
      <c r="A465" s="241">
        <v>43455</v>
      </c>
      <c r="B465" s="242">
        <v>180182015</v>
      </c>
      <c r="C465" s="247">
        <v>3</v>
      </c>
      <c r="D465" s="246">
        <v>178063</v>
      </c>
      <c r="E465" s="244"/>
      <c r="F465" s="242"/>
      <c r="G465" s="246"/>
      <c r="H465" s="245"/>
      <c r="I465" s="245"/>
      <c r="J465" s="246"/>
      <c r="K465" s="233"/>
      <c r="L465" s="233"/>
      <c r="M465" s="233"/>
      <c r="N465" s="233"/>
      <c r="O465" s="233"/>
      <c r="P465" s="233"/>
    </row>
    <row r="466" spans="1:16" x14ac:dyDescent="0.25">
      <c r="A466" s="241">
        <v>43455</v>
      </c>
      <c r="B466" s="242">
        <v>180182016</v>
      </c>
      <c r="C466" s="247">
        <v>3</v>
      </c>
      <c r="D466" s="246">
        <v>315963</v>
      </c>
      <c r="E466" s="244"/>
      <c r="F466" s="242"/>
      <c r="G466" s="246"/>
      <c r="H466" s="245"/>
      <c r="I466" s="245"/>
      <c r="J466" s="246"/>
      <c r="K466" s="233"/>
      <c r="L466" s="233"/>
      <c r="M466" s="233"/>
      <c r="N466" s="233"/>
      <c r="O466" s="233"/>
      <c r="P466" s="233"/>
    </row>
    <row r="467" spans="1:16" x14ac:dyDescent="0.25">
      <c r="A467" s="241">
        <v>43455</v>
      </c>
      <c r="B467" s="242">
        <v>180182037</v>
      </c>
      <c r="C467" s="247">
        <v>16</v>
      </c>
      <c r="D467" s="246">
        <v>1572200</v>
      </c>
      <c r="E467" s="244"/>
      <c r="F467" s="242"/>
      <c r="G467" s="246"/>
      <c r="H467" s="245"/>
      <c r="I467" s="245"/>
      <c r="J467" s="246"/>
      <c r="K467" s="233"/>
      <c r="L467" s="233"/>
      <c r="M467" s="233"/>
      <c r="N467" s="233"/>
      <c r="O467" s="233"/>
      <c r="P467" s="233"/>
    </row>
    <row r="468" spans="1:16" x14ac:dyDescent="0.25">
      <c r="A468" s="241">
        <v>43455</v>
      </c>
      <c r="B468" s="242">
        <v>180182039</v>
      </c>
      <c r="C468" s="247">
        <v>6</v>
      </c>
      <c r="D468" s="246">
        <v>543725</v>
      </c>
      <c r="E468" s="244"/>
      <c r="F468" s="242"/>
      <c r="G468" s="246"/>
      <c r="H468" s="245"/>
      <c r="I468" s="245">
        <v>18149781</v>
      </c>
      <c r="J468" s="246" t="s">
        <v>17</v>
      </c>
      <c r="K468" s="233"/>
      <c r="L468" s="233"/>
      <c r="M468" s="233"/>
      <c r="N468" s="233"/>
      <c r="O468" s="233"/>
      <c r="P468" s="233"/>
    </row>
    <row r="469" spans="1:16" x14ac:dyDescent="0.25">
      <c r="A469" s="98">
        <v>43456</v>
      </c>
      <c r="B469" s="99">
        <v>180182071</v>
      </c>
      <c r="C469" s="100">
        <v>10</v>
      </c>
      <c r="D469" s="34">
        <v>1210738</v>
      </c>
      <c r="E469" s="101">
        <v>180046630</v>
      </c>
      <c r="F469" s="99">
        <v>1</v>
      </c>
      <c r="G469" s="34">
        <v>86013</v>
      </c>
      <c r="H469" s="102"/>
      <c r="I469" s="102"/>
      <c r="J469" s="34"/>
      <c r="K469" s="233"/>
      <c r="L469" s="233"/>
      <c r="M469" s="233"/>
      <c r="N469" s="233"/>
      <c r="O469" s="233"/>
      <c r="P469" s="233"/>
    </row>
    <row r="470" spans="1:16" x14ac:dyDescent="0.25">
      <c r="A470" s="98">
        <v>43456</v>
      </c>
      <c r="B470" s="99">
        <v>180182072</v>
      </c>
      <c r="C470" s="100">
        <v>3</v>
      </c>
      <c r="D470" s="34">
        <v>317800</v>
      </c>
      <c r="E470" s="101"/>
      <c r="F470" s="99"/>
      <c r="G470" s="34"/>
      <c r="H470" s="102"/>
      <c r="I470" s="102"/>
      <c r="J470" s="34"/>
      <c r="K470" s="233"/>
      <c r="L470" s="233"/>
      <c r="M470" s="233"/>
      <c r="N470" s="233"/>
      <c r="O470" s="233"/>
      <c r="P470" s="233"/>
    </row>
    <row r="471" spans="1:16" x14ac:dyDescent="0.25">
      <c r="A471" s="98">
        <v>43456</v>
      </c>
      <c r="B471" s="99">
        <v>180182099</v>
      </c>
      <c r="C471" s="100">
        <v>5</v>
      </c>
      <c r="D471" s="34">
        <v>513713</v>
      </c>
      <c r="E471" s="101"/>
      <c r="F471" s="99"/>
      <c r="G471" s="34"/>
      <c r="H471" s="102"/>
      <c r="I471" s="102"/>
      <c r="J471" s="34"/>
      <c r="K471" s="233"/>
      <c r="L471" s="233"/>
      <c r="M471" s="233"/>
      <c r="N471" s="233"/>
      <c r="O471" s="233"/>
      <c r="P471" s="233"/>
    </row>
    <row r="472" spans="1:16" x14ac:dyDescent="0.25">
      <c r="A472" s="98">
        <v>43458</v>
      </c>
      <c r="B472" s="99">
        <v>180182167</v>
      </c>
      <c r="C472" s="100">
        <v>8</v>
      </c>
      <c r="D472" s="34">
        <v>736750</v>
      </c>
      <c r="E472" s="101"/>
      <c r="F472" s="99"/>
      <c r="G472" s="34"/>
      <c r="H472" s="102"/>
      <c r="I472" s="102"/>
      <c r="J472" s="34"/>
      <c r="K472" s="233"/>
      <c r="L472" s="233"/>
      <c r="M472" s="233"/>
      <c r="N472" s="233"/>
      <c r="O472" s="233"/>
      <c r="P472" s="233"/>
    </row>
    <row r="473" spans="1:16" x14ac:dyDescent="0.25">
      <c r="A473" s="98">
        <v>43458</v>
      </c>
      <c r="B473" s="99">
        <v>180182168</v>
      </c>
      <c r="C473" s="100">
        <v>3</v>
      </c>
      <c r="D473" s="34">
        <v>346150</v>
      </c>
      <c r="E473" s="101"/>
      <c r="F473" s="99"/>
      <c r="G473" s="34"/>
      <c r="H473" s="102"/>
      <c r="I473" s="102"/>
      <c r="J473" s="34"/>
      <c r="K473" s="233"/>
      <c r="L473" s="233"/>
      <c r="M473" s="233"/>
      <c r="N473" s="233"/>
      <c r="O473" s="233"/>
      <c r="P473" s="233"/>
    </row>
    <row r="474" spans="1:16" x14ac:dyDescent="0.25">
      <c r="A474" s="98">
        <v>43458</v>
      </c>
      <c r="B474" s="99">
        <v>180182195</v>
      </c>
      <c r="C474" s="100">
        <v>5</v>
      </c>
      <c r="D474" s="34">
        <v>464188</v>
      </c>
      <c r="E474" s="101"/>
      <c r="F474" s="99"/>
      <c r="G474" s="34"/>
      <c r="H474" s="102"/>
      <c r="I474" s="102"/>
      <c r="J474" s="34"/>
      <c r="K474" s="233"/>
      <c r="L474" s="233"/>
      <c r="M474" s="233"/>
      <c r="N474" s="233"/>
      <c r="O474" s="233"/>
      <c r="P474" s="233"/>
    </row>
    <row r="475" spans="1:16" x14ac:dyDescent="0.25">
      <c r="A475" s="98">
        <v>43458</v>
      </c>
      <c r="B475" s="99">
        <v>180182196</v>
      </c>
      <c r="C475" s="100">
        <v>2</v>
      </c>
      <c r="D475" s="34">
        <v>196963</v>
      </c>
      <c r="E475" s="101"/>
      <c r="F475" s="99"/>
      <c r="G475" s="34"/>
      <c r="H475" s="102"/>
      <c r="I475" s="102"/>
      <c r="J475" s="34"/>
      <c r="K475" s="233"/>
      <c r="L475" s="233"/>
      <c r="M475" s="233"/>
      <c r="N475" s="233"/>
      <c r="O475" s="233"/>
      <c r="P475" s="233"/>
    </row>
    <row r="476" spans="1:16" x14ac:dyDescent="0.25">
      <c r="A476" s="98">
        <v>43459</v>
      </c>
      <c r="B476" s="99">
        <v>180182215</v>
      </c>
      <c r="C476" s="100">
        <v>8</v>
      </c>
      <c r="D476" s="34">
        <v>835625</v>
      </c>
      <c r="E476" s="101"/>
      <c r="F476" s="99"/>
      <c r="G476" s="34"/>
      <c r="H476" s="102"/>
      <c r="I476" s="102"/>
      <c r="J476" s="34"/>
      <c r="K476" s="233"/>
      <c r="L476" s="233"/>
      <c r="M476" s="233"/>
      <c r="N476" s="233"/>
      <c r="O476" s="233"/>
      <c r="P476" s="233"/>
    </row>
    <row r="477" spans="1:16" x14ac:dyDescent="0.25">
      <c r="A477" s="98">
        <v>43459</v>
      </c>
      <c r="B477" s="99">
        <v>180182217</v>
      </c>
      <c r="C477" s="100">
        <v>5</v>
      </c>
      <c r="D477" s="34">
        <v>373975</v>
      </c>
      <c r="E477" s="101"/>
      <c r="F477" s="99"/>
      <c r="G477" s="34"/>
      <c r="H477" s="102"/>
      <c r="I477" s="102"/>
      <c r="J477" s="34"/>
      <c r="K477" s="233"/>
      <c r="L477" s="233"/>
      <c r="M477" s="233"/>
      <c r="N477" s="233"/>
      <c r="O477" s="233"/>
      <c r="P477" s="233"/>
    </row>
    <row r="478" spans="1:16" x14ac:dyDescent="0.25">
      <c r="A478" s="98">
        <v>43459</v>
      </c>
      <c r="B478" s="99">
        <v>180182226</v>
      </c>
      <c r="C478" s="100">
        <v>6</v>
      </c>
      <c r="D478" s="34">
        <v>725638</v>
      </c>
      <c r="E478" s="101"/>
      <c r="F478" s="99"/>
      <c r="G478" s="34"/>
      <c r="H478" s="102"/>
      <c r="I478" s="102"/>
      <c r="J478" s="34"/>
      <c r="K478" s="233"/>
      <c r="L478" s="233"/>
      <c r="M478" s="233"/>
      <c r="N478" s="233"/>
      <c r="O478" s="233"/>
      <c r="P478" s="233"/>
    </row>
    <row r="479" spans="1:16" x14ac:dyDescent="0.25">
      <c r="A479" s="98">
        <v>43459</v>
      </c>
      <c r="B479" s="99">
        <v>180182227</v>
      </c>
      <c r="C479" s="100">
        <v>1</v>
      </c>
      <c r="D479" s="34">
        <v>116725</v>
      </c>
      <c r="E479" s="101"/>
      <c r="F479" s="99"/>
      <c r="G479" s="34"/>
      <c r="H479" s="102"/>
      <c r="I479" s="102"/>
      <c r="J479" s="34"/>
      <c r="K479" s="233"/>
      <c r="L479" s="233"/>
      <c r="M479" s="233"/>
      <c r="N479" s="233"/>
      <c r="O479" s="233"/>
      <c r="P479" s="233"/>
    </row>
    <row r="480" spans="1:16" x14ac:dyDescent="0.25">
      <c r="A480" s="98">
        <v>43460</v>
      </c>
      <c r="B480" s="99">
        <v>180182247</v>
      </c>
      <c r="C480" s="100">
        <v>3</v>
      </c>
      <c r="D480" s="34">
        <v>244125</v>
      </c>
      <c r="E480" s="101">
        <v>180046651</v>
      </c>
      <c r="F480" s="99">
        <v>1</v>
      </c>
      <c r="G480" s="34">
        <v>59588</v>
      </c>
      <c r="H480" s="102"/>
      <c r="I480" s="102"/>
      <c r="J480" s="34"/>
      <c r="K480" s="233"/>
      <c r="L480" s="233"/>
      <c r="M480" s="233"/>
      <c r="N480" s="233"/>
      <c r="O480" s="233"/>
      <c r="P480" s="233"/>
    </row>
    <row r="481" spans="1:16" x14ac:dyDescent="0.25">
      <c r="A481" s="98">
        <v>43460</v>
      </c>
      <c r="B481" s="99">
        <v>180182248</v>
      </c>
      <c r="C481" s="100">
        <v>4</v>
      </c>
      <c r="D481" s="34">
        <v>385875</v>
      </c>
      <c r="E481" s="101"/>
      <c r="F481" s="99"/>
      <c r="G481" s="34"/>
      <c r="H481" s="102"/>
      <c r="I481" s="102"/>
      <c r="J481" s="34"/>
      <c r="K481" s="233"/>
      <c r="L481" s="233"/>
      <c r="M481" s="233"/>
      <c r="N481" s="233"/>
      <c r="O481" s="233"/>
      <c r="P481" s="233"/>
    </row>
    <row r="482" spans="1:16" x14ac:dyDescent="0.25">
      <c r="A482" s="98">
        <v>43460</v>
      </c>
      <c r="B482" s="99">
        <v>180182275</v>
      </c>
      <c r="C482" s="100">
        <v>6</v>
      </c>
      <c r="D482" s="34">
        <v>492538</v>
      </c>
      <c r="E482" s="101"/>
      <c r="F482" s="99"/>
      <c r="G482" s="34"/>
      <c r="H482" s="102"/>
      <c r="I482" s="102"/>
      <c r="J482" s="34"/>
      <c r="K482" s="233"/>
      <c r="L482" s="233"/>
      <c r="M482" s="233"/>
      <c r="N482" s="233"/>
      <c r="O482" s="233"/>
      <c r="P482" s="233"/>
    </row>
    <row r="483" spans="1:16" x14ac:dyDescent="0.25">
      <c r="A483" s="98">
        <v>43460</v>
      </c>
      <c r="B483" s="99">
        <v>180182276</v>
      </c>
      <c r="C483" s="100">
        <v>4</v>
      </c>
      <c r="D483" s="34">
        <v>432163</v>
      </c>
      <c r="E483" s="101"/>
      <c r="F483" s="99"/>
      <c r="G483" s="34"/>
      <c r="H483" s="102"/>
      <c r="I483" s="102"/>
      <c r="J483" s="34"/>
      <c r="K483" s="233"/>
      <c r="L483" s="233"/>
      <c r="M483" s="233"/>
      <c r="N483" s="233"/>
      <c r="O483" s="233"/>
      <c r="P483" s="233"/>
    </row>
    <row r="484" spans="1:16" x14ac:dyDescent="0.25">
      <c r="A484" s="98">
        <v>43461</v>
      </c>
      <c r="B484" s="99">
        <v>180182302</v>
      </c>
      <c r="C484" s="100">
        <v>13</v>
      </c>
      <c r="D484" s="34">
        <v>1399038</v>
      </c>
      <c r="E484" s="101"/>
      <c r="F484" s="99"/>
      <c r="G484" s="34"/>
      <c r="H484" s="102"/>
      <c r="I484" s="102"/>
      <c r="J484" s="34"/>
      <c r="K484" s="233"/>
      <c r="L484" s="233"/>
      <c r="M484" s="233"/>
      <c r="N484" s="233"/>
      <c r="O484" s="233"/>
      <c r="P484" s="233"/>
    </row>
    <row r="485" spans="1:16" x14ac:dyDescent="0.25">
      <c r="A485" s="98">
        <v>43461</v>
      </c>
      <c r="B485" s="99">
        <v>180182303</v>
      </c>
      <c r="C485" s="100">
        <v>5</v>
      </c>
      <c r="D485" s="34">
        <v>398038</v>
      </c>
      <c r="E485" s="101"/>
      <c r="F485" s="99"/>
      <c r="G485" s="34"/>
      <c r="H485" s="102"/>
      <c r="I485" s="102"/>
      <c r="J485" s="34"/>
      <c r="K485" s="233"/>
      <c r="L485" s="233"/>
      <c r="M485" s="233"/>
      <c r="N485" s="233"/>
      <c r="O485" s="233"/>
      <c r="P485" s="233"/>
    </row>
    <row r="486" spans="1:16" x14ac:dyDescent="0.25">
      <c r="A486" s="98">
        <v>43461</v>
      </c>
      <c r="B486" s="99">
        <v>180182329</v>
      </c>
      <c r="C486" s="100">
        <v>5</v>
      </c>
      <c r="D486" s="34">
        <v>489563</v>
      </c>
      <c r="E486" s="101"/>
      <c r="F486" s="99"/>
      <c r="G486" s="34"/>
      <c r="H486" s="102"/>
      <c r="I486" s="102"/>
      <c r="J486" s="34"/>
      <c r="K486" s="233"/>
      <c r="L486" s="233"/>
      <c r="M486" s="233"/>
      <c r="N486" s="233"/>
      <c r="O486" s="233"/>
      <c r="P486" s="233"/>
    </row>
    <row r="487" spans="1:16" x14ac:dyDescent="0.25">
      <c r="A487" s="98">
        <v>43461</v>
      </c>
      <c r="B487" s="99">
        <v>180182330</v>
      </c>
      <c r="C487" s="100">
        <v>2</v>
      </c>
      <c r="D487" s="34">
        <v>183575</v>
      </c>
      <c r="E487" s="101"/>
      <c r="F487" s="99"/>
      <c r="G487" s="34"/>
      <c r="H487" s="102"/>
      <c r="I487" s="102"/>
      <c r="J487" s="34"/>
      <c r="K487" s="233"/>
      <c r="L487" s="233"/>
      <c r="M487" s="233"/>
      <c r="N487" s="233"/>
      <c r="O487" s="233"/>
      <c r="P487" s="233"/>
    </row>
    <row r="488" spans="1:16" x14ac:dyDescent="0.25">
      <c r="A488" s="98"/>
      <c r="B488" s="99"/>
      <c r="C488" s="100"/>
      <c r="D488" s="34"/>
      <c r="E488" s="101"/>
      <c r="F488" s="99"/>
      <c r="G488" s="34"/>
      <c r="H488" s="102"/>
      <c r="I488" s="102"/>
      <c r="J488" s="34"/>
      <c r="K488" s="233"/>
      <c r="L488" s="233"/>
      <c r="M488" s="233"/>
      <c r="N488" s="233"/>
      <c r="O488" s="233"/>
      <c r="P488" s="233"/>
    </row>
    <row r="489" spans="1:16" x14ac:dyDescent="0.25">
      <c r="A489" s="98"/>
      <c r="B489" s="99"/>
      <c r="C489" s="100"/>
      <c r="D489" s="34"/>
      <c r="E489" s="101"/>
      <c r="F489" s="99"/>
      <c r="G489" s="34"/>
      <c r="H489" s="102"/>
      <c r="I489" s="102"/>
      <c r="J489" s="34"/>
      <c r="K489" s="233"/>
      <c r="L489" s="233"/>
      <c r="M489" s="233"/>
      <c r="N489" s="233"/>
      <c r="O489" s="233"/>
      <c r="P489" s="233"/>
    </row>
    <row r="490" spans="1:16" x14ac:dyDescent="0.25">
      <c r="A490" s="98"/>
      <c r="B490" s="99"/>
      <c r="C490" s="100"/>
      <c r="D490" s="34"/>
      <c r="E490" s="101"/>
      <c r="F490" s="99"/>
      <c r="G490" s="34"/>
      <c r="H490" s="102"/>
      <c r="I490" s="102"/>
      <c r="J490" s="34"/>
      <c r="K490" s="233"/>
      <c r="L490" s="233"/>
      <c r="M490" s="233"/>
      <c r="N490" s="233"/>
      <c r="O490" s="233"/>
      <c r="P490" s="233"/>
    </row>
    <row r="491" spans="1:16" x14ac:dyDescent="0.25">
      <c r="A491" s="235"/>
      <c r="B491" s="234"/>
      <c r="C491" s="240"/>
      <c r="D491" s="236"/>
      <c r="E491" s="237"/>
      <c r="F491" s="234"/>
      <c r="G491" s="236"/>
      <c r="H491" s="239"/>
      <c r="I491" s="239"/>
      <c r="J491" s="236"/>
      <c r="K491" s="233"/>
      <c r="L491" s="233"/>
      <c r="M491" s="233"/>
      <c r="N491" s="233"/>
      <c r="O491" s="233"/>
      <c r="P491" s="233"/>
    </row>
    <row r="492" spans="1:16" x14ac:dyDescent="0.25">
      <c r="A492" s="235"/>
      <c r="B492" s="223" t="s">
        <v>11</v>
      </c>
      <c r="C492" s="232">
        <f>SUM(C8:C491)</f>
        <v>3219</v>
      </c>
      <c r="D492" s="224"/>
      <c r="E492" s="223" t="s">
        <v>11</v>
      </c>
      <c r="F492" s="223">
        <f>SUM(F8:F491)</f>
        <v>259</v>
      </c>
      <c r="G492" s="224">
        <f>SUM(G8:G491)</f>
        <v>27266932</v>
      </c>
      <c r="H492" s="239"/>
      <c r="I492" s="239"/>
      <c r="J492" s="236"/>
      <c r="K492" s="233"/>
      <c r="L492" s="233"/>
      <c r="M492" s="233"/>
      <c r="N492" s="233"/>
      <c r="O492" s="233"/>
      <c r="P492" s="233"/>
    </row>
    <row r="493" spans="1:16" x14ac:dyDescent="0.25">
      <c r="A493" s="235"/>
      <c r="B493" s="223"/>
      <c r="C493" s="232"/>
      <c r="D493" s="224"/>
      <c r="E493" s="237"/>
      <c r="F493" s="234"/>
      <c r="G493" s="236"/>
      <c r="H493" s="239"/>
      <c r="I493" s="239"/>
      <c r="J493" s="236"/>
      <c r="K493" s="233"/>
      <c r="L493" s="233"/>
      <c r="M493" s="233"/>
      <c r="N493" s="233"/>
      <c r="O493" s="233"/>
      <c r="P493" s="233"/>
    </row>
    <row r="494" spans="1:16" x14ac:dyDescent="0.25">
      <c r="A494" s="225"/>
      <c r="B494" s="226"/>
      <c r="C494" s="240"/>
      <c r="D494" s="236"/>
      <c r="E494" s="223"/>
      <c r="F494" s="234"/>
      <c r="G494" s="415" t="s">
        <v>12</v>
      </c>
      <c r="H494" s="415"/>
      <c r="I494" s="239"/>
      <c r="J494" s="227">
        <f>SUM(D8:D491)</f>
        <v>317760313</v>
      </c>
      <c r="K494" s="233"/>
      <c r="L494" s="233"/>
      <c r="M494" s="233"/>
      <c r="N494" s="233"/>
      <c r="O494" s="233"/>
      <c r="P494" s="233"/>
    </row>
    <row r="495" spans="1:16" x14ac:dyDescent="0.25">
      <c r="A495" s="235"/>
      <c r="B495" s="234"/>
      <c r="C495" s="240"/>
      <c r="D495" s="236"/>
      <c r="E495" s="223"/>
      <c r="F495" s="234"/>
      <c r="G495" s="415" t="s">
        <v>13</v>
      </c>
      <c r="H495" s="415"/>
      <c r="I495" s="239"/>
      <c r="J495" s="227">
        <f>SUM(G8:G491)</f>
        <v>27266932</v>
      </c>
    </row>
    <row r="496" spans="1:16" x14ac:dyDescent="0.25">
      <c r="A496" s="228"/>
      <c r="B496" s="237"/>
      <c r="C496" s="240"/>
      <c r="D496" s="236"/>
      <c r="E496" s="237"/>
      <c r="F496" s="234"/>
      <c r="G496" s="415" t="s">
        <v>14</v>
      </c>
      <c r="H496" s="415"/>
      <c r="I496" s="41"/>
      <c r="J496" s="229">
        <f>J494-J495</f>
        <v>290493381</v>
      </c>
    </row>
    <row r="497" spans="1:16" x14ac:dyDescent="0.25">
      <c r="A497" s="235"/>
      <c r="B497" s="230"/>
      <c r="C497" s="240"/>
      <c r="D497" s="231"/>
      <c r="E497" s="237"/>
      <c r="F497" s="223"/>
      <c r="G497" s="415" t="s">
        <v>15</v>
      </c>
      <c r="H497" s="415"/>
      <c r="I497" s="239"/>
      <c r="J497" s="227">
        <f>SUM(H8:H493)</f>
        <v>375000</v>
      </c>
    </row>
    <row r="498" spans="1:16" x14ac:dyDescent="0.25">
      <c r="A498" s="235"/>
      <c r="B498" s="230"/>
      <c r="C498" s="240"/>
      <c r="D498" s="231"/>
      <c r="E498" s="237"/>
      <c r="F498" s="223"/>
      <c r="G498" s="415" t="s">
        <v>16</v>
      </c>
      <c r="H498" s="415"/>
      <c r="I498" s="239"/>
      <c r="J498" s="227">
        <f>J496+J497</f>
        <v>290868381</v>
      </c>
    </row>
    <row r="499" spans="1:16" x14ac:dyDescent="0.25">
      <c r="A499" s="235"/>
      <c r="B499" s="230"/>
      <c r="C499" s="240"/>
      <c r="D499" s="231"/>
      <c r="E499" s="237"/>
      <c r="F499" s="234"/>
      <c r="G499" s="415" t="s">
        <v>5</v>
      </c>
      <c r="H499" s="415"/>
      <c r="I499" s="239"/>
      <c r="J499" s="227">
        <f>SUM(I8:I493)</f>
        <v>281150813</v>
      </c>
    </row>
    <row r="500" spans="1:16" x14ac:dyDescent="0.25">
      <c r="A500" s="235"/>
      <c r="B500" s="230"/>
      <c r="C500" s="240"/>
      <c r="D500" s="231"/>
      <c r="E500" s="237"/>
      <c r="F500" s="234"/>
      <c r="G500" s="415" t="s">
        <v>31</v>
      </c>
      <c r="H500" s="415"/>
      <c r="I500" s="240" t="str">
        <f>IF(J500&gt;0,"SALDO",IF(J500&lt;0,"PIUTANG",IF(J500=0,"LUNAS")))</f>
        <v>PIUTANG</v>
      </c>
      <c r="J500" s="227">
        <f>J499-J498</f>
        <v>-9717568</v>
      </c>
    </row>
    <row r="501" spans="1:16" x14ac:dyDescent="0.25">
      <c r="F501" s="219"/>
      <c r="G501" s="219"/>
      <c r="J501" s="219"/>
    </row>
    <row r="502" spans="1:16" x14ac:dyDescent="0.25">
      <c r="C502" s="219"/>
      <c r="D502" s="219"/>
      <c r="F502" s="219"/>
      <c r="G502" s="219"/>
      <c r="J502" s="219"/>
      <c r="L502" s="233"/>
      <c r="M502" s="233"/>
      <c r="N502" s="233"/>
      <c r="O502" s="233"/>
      <c r="P502" s="233"/>
    </row>
    <row r="503" spans="1:16" x14ac:dyDescent="0.25">
      <c r="C503" s="219"/>
      <c r="D503" s="219"/>
      <c r="F503" s="219"/>
      <c r="G503" s="219"/>
      <c r="J503" s="219"/>
      <c r="L503" s="233"/>
      <c r="M503" s="233"/>
      <c r="N503" s="233"/>
      <c r="O503" s="233"/>
      <c r="P503" s="233"/>
    </row>
    <row r="504" spans="1:16" x14ac:dyDescent="0.25">
      <c r="C504" s="219"/>
      <c r="D504" s="219"/>
      <c r="F504" s="219"/>
      <c r="G504" s="219"/>
      <c r="J504" s="219"/>
      <c r="L504" s="233"/>
      <c r="M504" s="233"/>
      <c r="N504" s="233"/>
      <c r="O504" s="233"/>
      <c r="P504" s="233"/>
    </row>
    <row r="505" spans="1:16" x14ac:dyDescent="0.25">
      <c r="C505" s="219"/>
      <c r="D505" s="219"/>
      <c r="F505" s="219"/>
      <c r="G505" s="219"/>
      <c r="J505" s="219"/>
      <c r="L505" s="233"/>
      <c r="M505" s="233"/>
      <c r="N505" s="233"/>
      <c r="O505" s="233"/>
      <c r="P505" s="233"/>
    </row>
    <row r="506" spans="1:16" x14ac:dyDescent="0.25">
      <c r="C506" s="219"/>
      <c r="D506" s="219"/>
      <c r="L506" s="233"/>
      <c r="M506" s="233"/>
      <c r="N506" s="233"/>
      <c r="O506" s="233"/>
      <c r="P506" s="233"/>
    </row>
  </sheetData>
  <mergeCells count="15">
    <mergeCell ref="G500:H500"/>
    <mergeCell ref="G494:H494"/>
    <mergeCell ref="G495:H495"/>
    <mergeCell ref="G496:H496"/>
    <mergeCell ref="G497:H497"/>
    <mergeCell ref="G498:H498"/>
    <mergeCell ref="G499:H49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L239"/>
  <sheetViews>
    <sheetView workbookViewId="0">
      <pane ySplit="7" topLeftCell="A140" activePane="bottomLeft" state="frozen"/>
      <selection pane="bottomLeft" activeCell="I148" sqref="I1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33" customWidth="1"/>
    <col min="13" max="16384" width="9.140625" style="233"/>
  </cols>
  <sheetData>
    <row r="1" spans="1:12" x14ac:dyDescent="0.25">
      <c r="A1" s="218" t="s">
        <v>0</v>
      </c>
      <c r="B1" s="218"/>
      <c r="C1" s="221" t="s">
        <v>186</v>
      </c>
      <c r="D1" s="218"/>
      <c r="E1" s="218"/>
      <c r="F1" s="416" t="s">
        <v>22</v>
      </c>
      <c r="G1" s="416"/>
      <c r="H1" s="416"/>
      <c r="I1" s="220"/>
      <c r="J1" s="218"/>
      <c r="L1" s="238">
        <f>SUM(D113:D124)</f>
        <v>1234565</v>
      </c>
    </row>
    <row r="2" spans="1:12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J233*-1</f>
        <v>1679370</v>
      </c>
      <c r="J2" s="218"/>
      <c r="L2" s="233">
        <v>1658400</v>
      </c>
    </row>
    <row r="3" spans="1:12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  <c r="L3" s="238">
        <f>I2-L2</f>
        <v>20970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2" x14ac:dyDescent="0.25">
      <c r="A7" s="452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7"/>
      <c r="I7" s="459"/>
      <c r="J7" s="429"/>
    </row>
    <row r="8" spans="1:12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2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2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2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2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2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2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2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2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241">
        <v>43435</v>
      </c>
      <c r="B103" s="242">
        <v>18000197</v>
      </c>
      <c r="C103" s="247">
        <v>1</v>
      </c>
      <c r="D103" s="246">
        <v>162450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43437</v>
      </c>
      <c r="B104" s="242">
        <v>18000198</v>
      </c>
      <c r="C104" s="247">
        <v>2</v>
      </c>
      <c r="D104" s="246">
        <v>140670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43437</v>
      </c>
      <c r="B105" s="242">
        <v>18000199</v>
      </c>
      <c r="C105" s="247">
        <v>1</v>
      </c>
      <c r="D105" s="246">
        <v>44955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43438</v>
      </c>
      <c r="B106" s="242">
        <v>18000200</v>
      </c>
      <c r="C106" s="247">
        <v>2</v>
      </c>
      <c r="D106" s="246">
        <v>117000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43438</v>
      </c>
      <c r="B107" s="242">
        <v>18000201</v>
      </c>
      <c r="C107" s="247">
        <v>1</v>
      </c>
      <c r="D107" s="246">
        <v>43875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43439</v>
      </c>
      <c r="B108" s="242">
        <v>18000202</v>
      </c>
      <c r="C108" s="247">
        <v>1</v>
      </c>
      <c r="D108" s="246">
        <v>53505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43439</v>
      </c>
      <c r="B109" s="242">
        <v>18000203</v>
      </c>
      <c r="C109" s="247">
        <v>3</v>
      </c>
      <c r="D109" s="246">
        <v>129915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43440</v>
      </c>
      <c r="B110" s="242">
        <v>18000205</v>
      </c>
      <c r="C110" s="247">
        <v>2</v>
      </c>
      <c r="D110" s="246">
        <v>68130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43441</v>
      </c>
      <c r="B111" s="242">
        <v>18000206</v>
      </c>
      <c r="C111" s="247">
        <v>1</v>
      </c>
      <c r="D111" s="246">
        <v>51435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43441</v>
      </c>
      <c r="B112" s="242">
        <v>18000207</v>
      </c>
      <c r="C112" s="247">
        <v>1</v>
      </c>
      <c r="D112" s="246">
        <v>48000</v>
      </c>
      <c r="E112" s="244"/>
      <c r="F112" s="242"/>
      <c r="G112" s="246"/>
      <c r="H112" s="245"/>
      <c r="I112" s="245">
        <v>859935</v>
      </c>
      <c r="J112" s="246" t="s">
        <v>17</v>
      </c>
    </row>
    <row r="113" spans="1:10" x14ac:dyDescent="0.25">
      <c r="A113" s="241">
        <v>43442</v>
      </c>
      <c r="B113" s="242">
        <v>18000208</v>
      </c>
      <c r="C113" s="247">
        <v>2</v>
      </c>
      <c r="D113" s="246">
        <v>118875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43442</v>
      </c>
      <c r="B114" s="242">
        <v>18000209</v>
      </c>
      <c r="C114" s="247">
        <v>1</v>
      </c>
      <c r="D114" s="246">
        <v>53100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43442</v>
      </c>
      <c r="B115" s="242">
        <v>18000210</v>
      </c>
      <c r="C115" s="247">
        <v>2</v>
      </c>
      <c r="D115" s="246">
        <v>173565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43444</v>
      </c>
      <c r="B116" s="242">
        <v>18000211</v>
      </c>
      <c r="C116" s="247">
        <v>2</v>
      </c>
      <c r="D116" s="246">
        <v>104310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43444</v>
      </c>
      <c r="B117" s="242">
        <v>18000215</v>
      </c>
      <c r="C117" s="247">
        <v>3</v>
      </c>
      <c r="D117" s="246">
        <v>169155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43445</v>
      </c>
      <c r="B118" s="242">
        <v>18000217</v>
      </c>
      <c r="C118" s="247">
        <v>2</v>
      </c>
      <c r="D118" s="246">
        <v>85635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43446</v>
      </c>
      <c r="B119" s="242">
        <v>18000224</v>
      </c>
      <c r="C119" s="247">
        <v>1</v>
      </c>
      <c r="D119" s="246">
        <v>35170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43446</v>
      </c>
      <c r="B120" s="242">
        <v>18000225</v>
      </c>
      <c r="C120" s="247">
        <v>4</v>
      </c>
      <c r="D120" s="246">
        <v>146155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43446</v>
      </c>
      <c r="B121" s="242">
        <v>18000226</v>
      </c>
      <c r="C121" s="247">
        <v>3</v>
      </c>
      <c r="D121" s="246">
        <v>142110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43447</v>
      </c>
      <c r="B122" s="242">
        <v>18000228</v>
      </c>
      <c r="C122" s="247">
        <v>2</v>
      </c>
      <c r="D122" s="246">
        <v>61740</v>
      </c>
      <c r="E122" s="244" t="s">
        <v>229</v>
      </c>
      <c r="F122" s="242">
        <v>1</v>
      </c>
      <c r="G122" s="246">
        <v>51435</v>
      </c>
      <c r="H122" s="245"/>
      <c r="I122" s="245"/>
      <c r="J122" s="246"/>
    </row>
    <row r="123" spans="1:10" x14ac:dyDescent="0.25">
      <c r="A123" s="241">
        <v>43448</v>
      </c>
      <c r="B123" s="242">
        <v>18000235</v>
      </c>
      <c r="C123" s="247">
        <v>1</v>
      </c>
      <c r="D123" s="246">
        <v>42750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39796</v>
      </c>
      <c r="B124" s="242">
        <v>18000236</v>
      </c>
      <c r="C124" s="247">
        <v>2</v>
      </c>
      <c r="D124" s="246">
        <v>102000</v>
      </c>
      <c r="E124" s="244"/>
      <c r="F124" s="242"/>
      <c r="G124" s="246"/>
      <c r="H124" s="245"/>
      <c r="I124" s="245">
        <v>1183130</v>
      </c>
      <c r="J124" s="246" t="s">
        <v>17</v>
      </c>
    </row>
    <row r="125" spans="1:10" x14ac:dyDescent="0.25">
      <c r="A125" s="241">
        <v>43449</v>
      </c>
      <c r="B125" s="242">
        <v>18000239</v>
      </c>
      <c r="C125" s="247">
        <v>1</v>
      </c>
      <c r="D125" s="246">
        <v>52500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43449</v>
      </c>
      <c r="B126" s="242">
        <v>18000240</v>
      </c>
      <c r="C126" s="247">
        <v>1</v>
      </c>
      <c r="D126" s="246">
        <v>26370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43451</v>
      </c>
      <c r="B127" s="242">
        <v>18000245</v>
      </c>
      <c r="C127" s="247">
        <v>3</v>
      </c>
      <c r="D127" s="246">
        <v>189000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43451</v>
      </c>
      <c r="B128" s="242">
        <v>18000246</v>
      </c>
      <c r="C128" s="247">
        <v>8</v>
      </c>
      <c r="D128" s="246">
        <v>364500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43452</v>
      </c>
      <c r="B129" s="242">
        <v>18000248</v>
      </c>
      <c r="C129" s="247">
        <v>1</v>
      </c>
      <c r="D129" s="246">
        <v>35625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43452</v>
      </c>
      <c r="B130" s="242">
        <v>18000250</v>
      </c>
      <c r="C130" s="247">
        <v>1</v>
      </c>
      <c r="D130" s="246">
        <v>42930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43452</v>
      </c>
      <c r="B131" s="242">
        <v>18000253</v>
      </c>
      <c r="C131" s="247">
        <v>2</v>
      </c>
      <c r="D131" s="246">
        <v>113265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43452</v>
      </c>
      <c r="B132" s="242">
        <v>18000254</v>
      </c>
      <c r="C132" s="247">
        <v>3</v>
      </c>
      <c r="D132" s="246">
        <v>167850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43453</v>
      </c>
      <c r="B133" s="242">
        <v>18000256</v>
      </c>
      <c r="C133" s="247">
        <v>2</v>
      </c>
      <c r="D133" s="246">
        <v>90270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43453</v>
      </c>
      <c r="B134" s="242">
        <v>18000257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43454</v>
      </c>
      <c r="B135" s="242">
        <v>18000258</v>
      </c>
      <c r="C135" s="247">
        <v>4</v>
      </c>
      <c r="D135" s="246">
        <v>280710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43454</v>
      </c>
      <c r="B136" s="242">
        <v>18000260</v>
      </c>
      <c r="C136" s="247">
        <v>1</v>
      </c>
      <c r="D136" s="246">
        <v>85500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43454</v>
      </c>
      <c r="B137" s="242">
        <v>18000261</v>
      </c>
      <c r="C137" s="247">
        <v>1</v>
      </c>
      <c r="D137" s="246">
        <v>67125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43455</v>
      </c>
      <c r="B138" s="242">
        <v>18000266</v>
      </c>
      <c r="C138" s="247">
        <v>1</v>
      </c>
      <c r="D138" s="246">
        <v>24000</v>
      </c>
      <c r="E138" s="244"/>
      <c r="F138" s="242"/>
      <c r="G138" s="246"/>
      <c r="H138" s="245"/>
      <c r="I138" s="245">
        <v>1604895</v>
      </c>
      <c r="J138" s="246" t="s">
        <v>17</v>
      </c>
    </row>
    <row r="139" spans="1:10" x14ac:dyDescent="0.25">
      <c r="A139" s="98">
        <v>43456</v>
      </c>
      <c r="B139" s="99">
        <v>18000269</v>
      </c>
      <c r="C139" s="100">
        <v>2</v>
      </c>
      <c r="D139" s="34">
        <v>140940</v>
      </c>
      <c r="E139" s="101"/>
      <c r="F139" s="99"/>
      <c r="G139" s="34"/>
      <c r="H139" s="102"/>
      <c r="I139" s="102"/>
      <c r="J139" s="34"/>
    </row>
    <row r="140" spans="1:10" x14ac:dyDescent="0.25">
      <c r="A140" s="98">
        <v>43456</v>
      </c>
      <c r="B140" s="99">
        <v>18000270</v>
      </c>
      <c r="C140" s="100">
        <v>1</v>
      </c>
      <c r="D140" s="34">
        <v>49125</v>
      </c>
      <c r="E140" s="101"/>
      <c r="F140" s="99"/>
      <c r="G140" s="34"/>
      <c r="H140" s="102"/>
      <c r="I140" s="102"/>
      <c r="J140" s="34"/>
    </row>
    <row r="141" spans="1:10" x14ac:dyDescent="0.25">
      <c r="A141" s="98">
        <v>43458</v>
      </c>
      <c r="B141" s="99">
        <v>18000278</v>
      </c>
      <c r="C141" s="100">
        <v>3</v>
      </c>
      <c r="D141" s="34">
        <v>113160</v>
      </c>
      <c r="E141" s="101"/>
      <c r="F141" s="99"/>
      <c r="G141" s="34"/>
      <c r="H141" s="102"/>
      <c r="I141" s="102"/>
      <c r="J141" s="34"/>
    </row>
    <row r="142" spans="1:10" x14ac:dyDescent="0.25">
      <c r="A142" s="98">
        <v>43458</v>
      </c>
      <c r="B142" s="99">
        <v>18000277</v>
      </c>
      <c r="C142" s="100">
        <v>1</v>
      </c>
      <c r="D142" s="34">
        <v>63750</v>
      </c>
      <c r="E142" s="101"/>
      <c r="F142" s="99"/>
      <c r="G142" s="34"/>
      <c r="H142" s="102"/>
      <c r="I142" s="102"/>
      <c r="J142" s="34"/>
    </row>
    <row r="143" spans="1:10" x14ac:dyDescent="0.25">
      <c r="A143" s="98">
        <v>43458</v>
      </c>
      <c r="B143" s="99">
        <v>18000279</v>
      </c>
      <c r="C143" s="100">
        <v>8</v>
      </c>
      <c r="D143" s="34">
        <v>469095</v>
      </c>
      <c r="E143" s="101"/>
      <c r="F143" s="99"/>
      <c r="G143" s="34"/>
      <c r="H143" s="102"/>
      <c r="I143" s="102"/>
      <c r="J143" s="34"/>
    </row>
    <row r="144" spans="1:10" x14ac:dyDescent="0.25">
      <c r="A144" s="98">
        <v>43459</v>
      </c>
      <c r="B144" s="99">
        <v>18000281</v>
      </c>
      <c r="C144" s="100">
        <v>1</v>
      </c>
      <c r="D144" s="34">
        <v>29520</v>
      </c>
      <c r="E144" s="101"/>
      <c r="F144" s="99"/>
      <c r="G144" s="34"/>
      <c r="H144" s="102"/>
      <c r="I144" s="102"/>
      <c r="J144" s="34"/>
    </row>
    <row r="145" spans="1:10" x14ac:dyDescent="0.25">
      <c r="A145" s="98">
        <v>43459</v>
      </c>
      <c r="B145" s="99">
        <v>18000284</v>
      </c>
      <c r="C145" s="100">
        <v>5</v>
      </c>
      <c r="D145" s="34">
        <v>207495</v>
      </c>
      <c r="E145" s="101"/>
      <c r="F145" s="99"/>
      <c r="G145" s="34"/>
      <c r="H145" s="102"/>
      <c r="I145" s="102"/>
      <c r="J145" s="34"/>
    </row>
    <row r="146" spans="1:10" x14ac:dyDescent="0.25">
      <c r="A146" s="98">
        <v>43460</v>
      </c>
      <c r="B146" s="99">
        <v>18000288</v>
      </c>
      <c r="C146" s="100">
        <v>8</v>
      </c>
      <c r="D146" s="34">
        <v>462180</v>
      </c>
      <c r="E146" s="101"/>
      <c r="F146" s="99"/>
      <c r="G146" s="34"/>
      <c r="H146" s="102"/>
      <c r="I146" s="102"/>
      <c r="J146" s="34"/>
    </row>
    <row r="147" spans="1:10" x14ac:dyDescent="0.25">
      <c r="A147" s="98">
        <v>43461</v>
      </c>
      <c r="B147" s="99">
        <v>18000289</v>
      </c>
      <c r="C147" s="100">
        <v>3</v>
      </c>
      <c r="D147" s="34">
        <v>144105</v>
      </c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</row>
    <row r="225" spans="1:10" x14ac:dyDescent="0.25">
      <c r="A225" s="235"/>
      <c r="B225" s="223" t="s">
        <v>11</v>
      </c>
      <c r="C225" s="232">
        <f>SUM(C8:C224)</f>
        <v>261</v>
      </c>
      <c r="D225" s="224"/>
      <c r="E225" s="223" t="s">
        <v>11</v>
      </c>
      <c r="F225" s="223">
        <f>SUM(F8:F224)</f>
        <v>4</v>
      </c>
      <c r="G225" s="224">
        <f>SUM(G8:G224)</f>
        <v>292635</v>
      </c>
      <c r="H225" s="239"/>
      <c r="I225" s="239"/>
      <c r="J225" s="236"/>
    </row>
    <row r="226" spans="1:10" x14ac:dyDescent="0.25">
      <c r="A226" s="235"/>
      <c r="B226" s="223"/>
      <c r="C226" s="232"/>
      <c r="D226" s="224"/>
      <c r="E226" s="237"/>
      <c r="F226" s="234"/>
      <c r="G226" s="236"/>
      <c r="H226" s="239"/>
      <c r="I226" s="239"/>
      <c r="J226" s="236"/>
    </row>
    <row r="227" spans="1:10" x14ac:dyDescent="0.25">
      <c r="A227" s="225"/>
      <c r="B227" s="226"/>
      <c r="C227" s="240"/>
      <c r="D227" s="236"/>
      <c r="E227" s="223"/>
      <c r="F227" s="234"/>
      <c r="G227" s="415" t="s">
        <v>12</v>
      </c>
      <c r="H227" s="415"/>
      <c r="I227" s="239"/>
      <c r="J227" s="227">
        <f>SUM(D8:D224)</f>
        <v>15779733</v>
      </c>
    </row>
    <row r="228" spans="1:10" x14ac:dyDescent="0.25">
      <c r="A228" s="235"/>
      <c r="B228" s="234"/>
      <c r="C228" s="240"/>
      <c r="D228" s="236"/>
      <c r="E228" s="223"/>
      <c r="F228" s="234"/>
      <c r="G228" s="415" t="s">
        <v>13</v>
      </c>
      <c r="H228" s="415"/>
      <c r="I228" s="239"/>
      <c r="J228" s="227">
        <f>SUM(G8:G224)</f>
        <v>292635</v>
      </c>
    </row>
    <row r="229" spans="1:10" x14ac:dyDescent="0.25">
      <c r="A229" s="228"/>
      <c r="B229" s="237"/>
      <c r="C229" s="240"/>
      <c r="D229" s="236"/>
      <c r="E229" s="237"/>
      <c r="F229" s="234"/>
      <c r="G229" s="415" t="s">
        <v>14</v>
      </c>
      <c r="H229" s="415"/>
      <c r="I229" s="41"/>
      <c r="J229" s="229">
        <f>J227-J228</f>
        <v>15487098</v>
      </c>
    </row>
    <row r="230" spans="1:10" x14ac:dyDescent="0.25">
      <c r="A230" s="235"/>
      <c r="B230" s="230"/>
      <c r="C230" s="240"/>
      <c r="D230" s="231"/>
      <c r="E230" s="237"/>
      <c r="F230" s="223"/>
      <c r="G230" s="415" t="s">
        <v>15</v>
      </c>
      <c r="H230" s="415"/>
      <c r="I230" s="239"/>
      <c r="J230" s="227">
        <f>SUM(H8:H226)</f>
        <v>0</v>
      </c>
    </row>
    <row r="231" spans="1:10" x14ac:dyDescent="0.25">
      <c r="A231" s="235"/>
      <c r="B231" s="230"/>
      <c r="C231" s="240"/>
      <c r="D231" s="231"/>
      <c r="E231" s="237"/>
      <c r="F231" s="223"/>
      <c r="G231" s="415" t="s">
        <v>16</v>
      </c>
      <c r="H231" s="415"/>
      <c r="I231" s="239"/>
      <c r="J231" s="227">
        <f>J229+J230</f>
        <v>15487098</v>
      </c>
    </row>
    <row r="232" spans="1:10" x14ac:dyDescent="0.25">
      <c r="A232" s="235"/>
      <c r="B232" s="230"/>
      <c r="C232" s="240"/>
      <c r="D232" s="231"/>
      <c r="E232" s="237"/>
      <c r="F232" s="234"/>
      <c r="G232" s="415" t="s">
        <v>5</v>
      </c>
      <c r="H232" s="415"/>
      <c r="I232" s="239"/>
      <c r="J232" s="227">
        <f>SUM(I8:I226)</f>
        <v>13807728</v>
      </c>
    </row>
    <row r="233" spans="1:10" x14ac:dyDescent="0.25">
      <c r="A233" s="235"/>
      <c r="B233" s="230"/>
      <c r="C233" s="240"/>
      <c r="D233" s="231"/>
      <c r="E233" s="237"/>
      <c r="F233" s="234"/>
      <c r="G233" s="415" t="s">
        <v>31</v>
      </c>
      <c r="H233" s="415"/>
      <c r="I233" s="240" t="str">
        <f>IF(J233&gt;0,"SALDO",IF(J233&lt;0,"PIUTANG",IF(J233=0,"LUNAS")))</f>
        <v>PIUTANG</v>
      </c>
      <c r="J233" s="227">
        <f>J232-J231</f>
        <v>-1679370</v>
      </c>
    </row>
    <row r="234" spans="1:10" x14ac:dyDescent="0.25">
      <c r="F234" s="219"/>
      <c r="G234" s="219"/>
      <c r="J234" s="219"/>
    </row>
    <row r="235" spans="1:10" x14ac:dyDescent="0.25">
      <c r="C235" s="219"/>
      <c r="D235" s="219"/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50"/>
  <sheetViews>
    <sheetView workbookViewId="0">
      <pane ySplit="7" topLeftCell="A132" activePane="bottomLeft" state="frozen"/>
      <selection pane="bottomLeft" activeCell="I138" sqref="I13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6" t="s">
        <v>22</v>
      </c>
      <c r="G1" s="416"/>
      <c r="H1" s="416"/>
      <c r="I1" s="220" t="s">
        <v>188</v>
      </c>
      <c r="J1" s="218"/>
      <c r="L1" s="238">
        <f>SUM(D130:D134)</f>
        <v>2608814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6" t="s">
        <v>21</v>
      </c>
      <c r="G2" s="416"/>
      <c r="H2" s="416"/>
      <c r="I2" s="220">
        <f>J150*-1</f>
        <v>2608639</v>
      </c>
      <c r="J2" s="218"/>
      <c r="L2" s="238">
        <f>SUM(G130:G132)</f>
        <v>844288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1764526</v>
      </c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5"/>
      <c r="I7" s="459"/>
      <c r="J7" s="429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241">
        <v>43439</v>
      </c>
      <c r="B116" s="242">
        <v>180181001</v>
      </c>
      <c r="C116" s="129">
        <v>5</v>
      </c>
      <c r="D116" s="246">
        <v>633150</v>
      </c>
      <c r="E116" s="244"/>
      <c r="F116" s="242"/>
      <c r="G116" s="246"/>
      <c r="H116" s="244"/>
      <c r="I116" s="245"/>
      <c r="J116" s="246"/>
      <c r="L116" s="238"/>
    </row>
    <row r="117" spans="1:12" x14ac:dyDescent="0.25">
      <c r="A117" s="241">
        <v>43439</v>
      </c>
      <c r="B117" s="242">
        <v>180181008</v>
      </c>
      <c r="C117" s="129">
        <v>1</v>
      </c>
      <c r="D117" s="246">
        <v>79013</v>
      </c>
      <c r="E117" s="244"/>
      <c r="F117" s="242"/>
      <c r="G117" s="246"/>
      <c r="H117" s="244"/>
      <c r="I117" s="245"/>
      <c r="J117" s="246"/>
      <c r="L117" s="238"/>
    </row>
    <row r="118" spans="1:12" x14ac:dyDescent="0.25">
      <c r="A118" s="241">
        <v>43440</v>
      </c>
      <c r="B118" s="242">
        <v>180181057</v>
      </c>
      <c r="C118" s="129">
        <v>7</v>
      </c>
      <c r="D118" s="246">
        <v>664825</v>
      </c>
      <c r="E118" s="244"/>
      <c r="F118" s="242"/>
      <c r="G118" s="246"/>
      <c r="H118" s="244"/>
      <c r="I118" s="245"/>
      <c r="J118" s="246"/>
      <c r="L118" s="238"/>
    </row>
    <row r="119" spans="1:12" x14ac:dyDescent="0.25">
      <c r="A119" s="241">
        <v>43441</v>
      </c>
      <c r="B119" s="242">
        <v>180181160</v>
      </c>
      <c r="C119" s="129">
        <v>8</v>
      </c>
      <c r="D119" s="246">
        <v>842975</v>
      </c>
      <c r="E119" s="244"/>
      <c r="F119" s="242"/>
      <c r="G119" s="246"/>
      <c r="H119" s="244"/>
      <c r="I119" s="245">
        <v>2219963</v>
      </c>
      <c r="J119" s="246" t="s">
        <v>17</v>
      </c>
      <c r="L119" s="238"/>
    </row>
    <row r="120" spans="1:12" x14ac:dyDescent="0.25">
      <c r="A120" s="241">
        <v>43442</v>
      </c>
      <c r="B120" s="242">
        <v>180181192</v>
      </c>
      <c r="C120" s="129">
        <v>6</v>
      </c>
      <c r="D120" s="246">
        <v>769650</v>
      </c>
      <c r="E120" s="244"/>
      <c r="F120" s="242"/>
      <c r="G120" s="246"/>
      <c r="H120" s="244"/>
      <c r="I120" s="245"/>
      <c r="J120" s="246"/>
      <c r="L120" s="238"/>
    </row>
    <row r="121" spans="1:12" x14ac:dyDescent="0.25">
      <c r="A121" s="241">
        <v>43444</v>
      </c>
      <c r="B121" s="242">
        <v>180181300</v>
      </c>
      <c r="C121" s="129">
        <v>4</v>
      </c>
      <c r="D121" s="246">
        <v>459988</v>
      </c>
      <c r="E121" s="244"/>
      <c r="F121" s="242"/>
      <c r="G121" s="246"/>
      <c r="H121" s="244"/>
      <c r="I121" s="245"/>
      <c r="J121" s="246"/>
      <c r="L121" s="238"/>
    </row>
    <row r="122" spans="1:12" x14ac:dyDescent="0.25">
      <c r="A122" s="241">
        <v>43444</v>
      </c>
      <c r="B122" s="242">
        <v>180181329</v>
      </c>
      <c r="C122" s="129">
        <v>3</v>
      </c>
      <c r="D122" s="246">
        <v>415188</v>
      </c>
      <c r="E122" s="244"/>
      <c r="F122" s="242"/>
      <c r="G122" s="246"/>
      <c r="H122" s="244"/>
      <c r="I122" s="245"/>
      <c r="J122" s="246"/>
      <c r="L122" s="238"/>
    </row>
    <row r="123" spans="1:12" x14ac:dyDescent="0.25">
      <c r="A123" s="241">
        <v>43445</v>
      </c>
      <c r="B123" s="242">
        <v>180181383</v>
      </c>
      <c r="C123" s="129">
        <v>8</v>
      </c>
      <c r="D123" s="246">
        <v>953138</v>
      </c>
      <c r="E123" s="244"/>
      <c r="F123" s="242"/>
      <c r="G123" s="246"/>
      <c r="H123" s="244"/>
      <c r="I123" s="245">
        <v>2597964</v>
      </c>
      <c r="J123" s="246" t="s">
        <v>17</v>
      </c>
      <c r="L123" s="238"/>
    </row>
    <row r="124" spans="1:12" x14ac:dyDescent="0.25">
      <c r="A124" s="241">
        <v>43446</v>
      </c>
      <c r="B124" s="242">
        <v>180181443</v>
      </c>
      <c r="C124" s="129">
        <v>25</v>
      </c>
      <c r="D124" s="246">
        <v>3123925</v>
      </c>
      <c r="E124" s="244"/>
      <c r="F124" s="242"/>
      <c r="G124" s="246"/>
      <c r="H124" s="244"/>
      <c r="I124" s="245"/>
      <c r="J124" s="246"/>
      <c r="L124" s="238"/>
    </row>
    <row r="125" spans="1:12" x14ac:dyDescent="0.25">
      <c r="A125" s="241">
        <v>43447</v>
      </c>
      <c r="B125" s="242">
        <v>180181518</v>
      </c>
      <c r="C125" s="129">
        <v>28</v>
      </c>
      <c r="D125" s="246">
        <v>3256750</v>
      </c>
      <c r="E125" s="244"/>
      <c r="F125" s="242"/>
      <c r="G125" s="246"/>
      <c r="H125" s="244"/>
      <c r="I125" s="245"/>
      <c r="J125" s="246"/>
      <c r="L125" s="238"/>
    </row>
    <row r="126" spans="1:12" x14ac:dyDescent="0.25">
      <c r="A126" s="241">
        <v>43448</v>
      </c>
      <c r="B126" s="242">
        <v>180181597</v>
      </c>
      <c r="C126" s="129">
        <v>6</v>
      </c>
      <c r="D126" s="246">
        <v>692738</v>
      </c>
      <c r="E126" s="244"/>
      <c r="F126" s="242"/>
      <c r="G126" s="246"/>
      <c r="H126" s="244"/>
      <c r="I126" s="245">
        <v>7073413</v>
      </c>
      <c r="J126" s="246" t="s">
        <v>17</v>
      </c>
      <c r="L126" s="238"/>
    </row>
    <row r="127" spans="1:12" x14ac:dyDescent="0.25">
      <c r="A127" s="241">
        <v>43449</v>
      </c>
      <c r="B127" s="242">
        <v>180181649</v>
      </c>
      <c r="C127" s="129">
        <v>7</v>
      </c>
      <c r="D127" s="246">
        <v>836588</v>
      </c>
      <c r="E127" s="244"/>
      <c r="F127" s="242"/>
      <c r="G127" s="246"/>
      <c r="H127" s="244"/>
      <c r="I127" s="245"/>
      <c r="J127" s="246"/>
      <c r="L127" s="238"/>
    </row>
    <row r="128" spans="1:12" x14ac:dyDescent="0.25">
      <c r="A128" s="241">
        <v>43451</v>
      </c>
      <c r="B128" s="242">
        <v>180181794</v>
      </c>
      <c r="C128" s="129">
        <v>7</v>
      </c>
      <c r="D128" s="246">
        <v>703325</v>
      </c>
      <c r="E128" s="244"/>
      <c r="F128" s="242"/>
      <c r="G128" s="246"/>
      <c r="H128" s="244"/>
      <c r="I128" s="245"/>
      <c r="J128" s="246"/>
      <c r="L128" s="238"/>
    </row>
    <row r="129" spans="1:12" x14ac:dyDescent="0.25">
      <c r="A129" s="241">
        <v>43452</v>
      </c>
      <c r="B129" s="242">
        <v>180181823</v>
      </c>
      <c r="C129" s="129">
        <v>6</v>
      </c>
      <c r="D129" s="246">
        <v>707263</v>
      </c>
      <c r="E129" s="244"/>
      <c r="F129" s="242"/>
      <c r="G129" s="246"/>
      <c r="H129" s="244"/>
      <c r="I129" s="245">
        <v>2247176</v>
      </c>
      <c r="J129" s="246" t="s">
        <v>17</v>
      </c>
      <c r="L129" s="238"/>
    </row>
    <row r="130" spans="1:12" x14ac:dyDescent="0.25">
      <c r="A130" s="241">
        <v>43453</v>
      </c>
      <c r="B130" s="242">
        <v>180181897</v>
      </c>
      <c r="C130" s="129">
        <v>5</v>
      </c>
      <c r="D130" s="246">
        <v>618625</v>
      </c>
      <c r="E130" s="244"/>
      <c r="F130" s="242"/>
      <c r="G130" s="246"/>
      <c r="H130" s="244"/>
      <c r="I130" s="245"/>
      <c r="J130" s="246"/>
      <c r="L130" s="238"/>
    </row>
    <row r="131" spans="1:12" x14ac:dyDescent="0.25">
      <c r="A131" s="241">
        <v>43454</v>
      </c>
      <c r="B131" s="242">
        <v>180181992</v>
      </c>
      <c r="C131" s="129">
        <v>7</v>
      </c>
      <c r="D131" s="246">
        <v>819613</v>
      </c>
      <c r="E131" s="244"/>
      <c r="F131" s="242"/>
      <c r="G131" s="246"/>
      <c r="H131" s="244"/>
      <c r="I131" s="245"/>
      <c r="J131" s="246"/>
      <c r="L131" s="238"/>
    </row>
    <row r="132" spans="1:12" x14ac:dyDescent="0.25">
      <c r="A132" s="241">
        <v>43455</v>
      </c>
      <c r="B132" s="242">
        <v>180182014</v>
      </c>
      <c r="C132" s="129">
        <v>2</v>
      </c>
      <c r="D132" s="246">
        <v>263025</v>
      </c>
      <c r="E132" s="244">
        <v>180046620</v>
      </c>
      <c r="F132" s="242">
        <v>8</v>
      </c>
      <c r="G132" s="246">
        <v>844288</v>
      </c>
      <c r="H132" s="244"/>
      <c r="I132" s="245"/>
      <c r="J132" s="246"/>
      <c r="L132" s="238"/>
    </row>
    <row r="133" spans="1:12" x14ac:dyDescent="0.25">
      <c r="A133" s="241">
        <v>43456</v>
      </c>
      <c r="B133" s="242">
        <v>180182026</v>
      </c>
      <c r="C133" s="129">
        <v>7</v>
      </c>
      <c r="D133" s="246">
        <v>805963</v>
      </c>
      <c r="E133" s="244"/>
      <c r="F133" s="242"/>
      <c r="G133" s="246"/>
      <c r="H133" s="244"/>
      <c r="I133" s="245"/>
      <c r="J133" s="246"/>
      <c r="L133" s="238"/>
    </row>
    <row r="134" spans="1:12" x14ac:dyDescent="0.25">
      <c r="A134" s="241">
        <v>43456</v>
      </c>
      <c r="B134" s="242">
        <v>180182070</v>
      </c>
      <c r="C134" s="129">
        <v>1</v>
      </c>
      <c r="D134" s="246">
        <v>101588</v>
      </c>
      <c r="E134" s="244"/>
      <c r="F134" s="242"/>
      <c r="G134" s="246"/>
      <c r="H134" s="244"/>
      <c r="I134" s="245">
        <v>1764526</v>
      </c>
      <c r="J134" s="246" t="s">
        <v>17</v>
      </c>
      <c r="L134" s="238"/>
    </row>
    <row r="135" spans="1:12" x14ac:dyDescent="0.25">
      <c r="A135" s="98">
        <v>43458</v>
      </c>
      <c r="B135" s="99">
        <v>180182157</v>
      </c>
      <c r="C135" s="253">
        <v>6</v>
      </c>
      <c r="D135" s="34">
        <v>810775</v>
      </c>
      <c r="E135" s="101"/>
      <c r="F135" s="99"/>
      <c r="G135" s="34"/>
      <c r="H135" s="101"/>
      <c r="I135" s="102"/>
      <c r="J135" s="34"/>
      <c r="L135" s="238"/>
    </row>
    <row r="136" spans="1:12" x14ac:dyDescent="0.25">
      <c r="A136" s="98">
        <v>43458</v>
      </c>
      <c r="B136" s="99">
        <v>180182173</v>
      </c>
      <c r="C136" s="253">
        <v>2</v>
      </c>
      <c r="D136" s="34">
        <v>217613</v>
      </c>
      <c r="E136" s="101"/>
      <c r="F136" s="99"/>
      <c r="G136" s="34"/>
      <c r="H136" s="101"/>
      <c r="I136" s="102"/>
      <c r="J136" s="34"/>
      <c r="L136" s="238"/>
    </row>
    <row r="137" spans="1:12" x14ac:dyDescent="0.25">
      <c r="A137" s="98">
        <v>43459</v>
      </c>
      <c r="B137" s="99">
        <v>180182245</v>
      </c>
      <c r="C137" s="253">
        <v>7</v>
      </c>
      <c r="D137" s="34">
        <v>850588</v>
      </c>
      <c r="E137" s="101"/>
      <c r="F137" s="99"/>
      <c r="G137" s="34"/>
      <c r="H137" s="101"/>
      <c r="I137" s="102"/>
      <c r="J137" s="34"/>
      <c r="L137" s="238"/>
    </row>
    <row r="138" spans="1:12" x14ac:dyDescent="0.25">
      <c r="A138" s="98">
        <v>43459</v>
      </c>
      <c r="B138" s="99">
        <v>180182262</v>
      </c>
      <c r="C138" s="253">
        <v>3</v>
      </c>
      <c r="D138" s="34">
        <v>391475</v>
      </c>
      <c r="E138" s="101"/>
      <c r="F138" s="99"/>
      <c r="G138" s="34"/>
      <c r="H138" s="101"/>
      <c r="I138" s="102"/>
      <c r="J138" s="34"/>
      <c r="L138" s="238"/>
    </row>
    <row r="139" spans="1:12" x14ac:dyDescent="0.25">
      <c r="A139" s="98">
        <v>43461</v>
      </c>
      <c r="B139" s="99">
        <v>180182291</v>
      </c>
      <c r="C139" s="253">
        <v>3</v>
      </c>
      <c r="D139" s="34">
        <v>338188</v>
      </c>
      <c r="E139" s="101"/>
      <c r="F139" s="99"/>
      <c r="G139" s="34"/>
      <c r="H139" s="101"/>
      <c r="I139" s="102"/>
      <c r="J139" s="34"/>
      <c r="L139" s="238"/>
    </row>
    <row r="140" spans="1:12" x14ac:dyDescent="0.25">
      <c r="A140" s="98"/>
      <c r="B140" s="99"/>
      <c r="C140" s="253"/>
      <c r="D140" s="34"/>
      <c r="E140" s="101"/>
      <c r="F140" s="99"/>
      <c r="G140" s="34"/>
      <c r="H140" s="101"/>
      <c r="I140" s="102"/>
      <c r="J140" s="34"/>
      <c r="L140" s="238"/>
    </row>
    <row r="141" spans="1:12" x14ac:dyDescent="0.25">
      <c r="A141" s="235"/>
      <c r="B141" s="234"/>
      <c r="C141" s="26"/>
      <c r="D141" s="236"/>
      <c r="E141" s="237"/>
      <c r="F141" s="234"/>
      <c r="G141" s="236"/>
      <c r="H141" s="237"/>
      <c r="I141" s="239"/>
      <c r="J141" s="236"/>
    </row>
    <row r="142" spans="1:12" x14ac:dyDescent="0.25">
      <c r="A142" s="235"/>
      <c r="B142" s="223" t="s">
        <v>11</v>
      </c>
      <c r="C142" s="27">
        <f>SUM(C8:C141)</f>
        <v>587</v>
      </c>
      <c r="D142" s="224"/>
      <c r="E142" s="223" t="s">
        <v>11</v>
      </c>
      <c r="F142" s="223">
        <f>SUM(F8:F141)</f>
        <v>32</v>
      </c>
      <c r="G142" s="5"/>
      <c r="H142" s="234"/>
      <c r="I142" s="240"/>
      <c r="J142" s="5"/>
    </row>
    <row r="143" spans="1:12" x14ac:dyDescent="0.25">
      <c r="A143" s="235"/>
      <c r="B143" s="223"/>
      <c r="C143" s="27"/>
      <c r="D143" s="224"/>
      <c r="E143" s="223"/>
      <c r="F143" s="223"/>
      <c r="G143" s="32"/>
      <c r="H143" s="33"/>
      <c r="I143" s="240"/>
      <c r="J143" s="5"/>
    </row>
    <row r="144" spans="1:12" x14ac:dyDescent="0.25">
      <c r="A144" s="225"/>
      <c r="B144" s="226"/>
      <c r="C144" s="26"/>
      <c r="D144" s="236"/>
      <c r="E144" s="223"/>
      <c r="F144" s="234"/>
      <c r="G144" s="415" t="s">
        <v>12</v>
      </c>
      <c r="H144" s="415"/>
      <c r="I144" s="239"/>
      <c r="J144" s="227">
        <f>SUM(D8:D141)</f>
        <v>65117796</v>
      </c>
    </row>
    <row r="145" spans="1:10" x14ac:dyDescent="0.25">
      <c r="A145" s="235"/>
      <c r="B145" s="234"/>
      <c r="C145" s="26"/>
      <c r="D145" s="236"/>
      <c r="E145" s="237"/>
      <c r="F145" s="234"/>
      <c r="G145" s="415" t="s">
        <v>13</v>
      </c>
      <c r="H145" s="415"/>
      <c r="I145" s="239"/>
      <c r="J145" s="227">
        <f>SUM(G8:G141)</f>
        <v>3332353</v>
      </c>
    </row>
    <row r="146" spans="1:10" x14ac:dyDescent="0.25">
      <c r="A146" s="228"/>
      <c r="B146" s="237"/>
      <c r="C146" s="26"/>
      <c r="D146" s="236"/>
      <c r="E146" s="237"/>
      <c r="F146" s="234"/>
      <c r="G146" s="415" t="s">
        <v>14</v>
      </c>
      <c r="H146" s="415"/>
      <c r="I146" s="41"/>
      <c r="J146" s="229">
        <f>J144-J145</f>
        <v>61785443</v>
      </c>
    </row>
    <row r="147" spans="1:10" x14ac:dyDescent="0.25">
      <c r="A147" s="235"/>
      <c r="B147" s="230"/>
      <c r="C147" s="26"/>
      <c r="D147" s="231"/>
      <c r="E147" s="237"/>
      <c r="F147" s="234"/>
      <c r="G147" s="415" t="s">
        <v>15</v>
      </c>
      <c r="H147" s="415"/>
      <c r="I147" s="239"/>
      <c r="J147" s="227">
        <f>SUM(H8:H142)</f>
        <v>0</v>
      </c>
    </row>
    <row r="148" spans="1:10" x14ac:dyDescent="0.25">
      <c r="A148" s="235"/>
      <c r="B148" s="230"/>
      <c r="C148" s="26"/>
      <c r="D148" s="231"/>
      <c r="E148" s="237"/>
      <c r="F148" s="234"/>
      <c r="G148" s="415" t="s">
        <v>16</v>
      </c>
      <c r="H148" s="415"/>
      <c r="I148" s="239"/>
      <c r="J148" s="227">
        <f>J146+J147</f>
        <v>61785443</v>
      </c>
    </row>
    <row r="149" spans="1:10" x14ac:dyDescent="0.25">
      <c r="A149" s="235"/>
      <c r="B149" s="230"/>
      <c r="C149" s="26"/>
      <c r="D149" s="231"/>
      <c r="E149" s="237"/>
      <c r="F149" s="234"/>
      <c r="G149" s="415" t="s">
        <v>5</v>
      </c>
      <c r="H149" s="415"/>
      <c r="I149" s="239"/>
      <c r="J149" s="227">
        <f>SUM(I8:I142)</f>
        <v>59176804</v>
      </c>
    </row>
    <row r="150" spans="1:10" x14ac:dyDescent="0.25">
      <c r="A150" s="235"/>
      <c r="B150" s="230"/>
      <c r="C150" s="26"/>
      <c r="D150" s="231"/>
      <c r="E150" s="237"/>
      <c r="F150" s="234"/>
      <c r="G150" s="415" t="s">
        <v>31</v>
      </c>
      <c r="H150" s="415"/>
      <c r="I150" s="240" t="str">
        <f>IF(J150&gt;0,"SALDO",IF(J150&lt;0,"PIUTANG",IF(J150=0,"LUNAS")))</f>
        <v>PIUTANG</v>
      </c>
      <c r="J150" s="227">
        <f>J149-J148</f>
        <v>-2608639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0:H150"/>
    <mergeCell ref="G144:H144"/>
    <mergeCell ref="G145:H145"/>
    <mergeCell ref="G146:H146"/>
    <mergeCell ref="G147:H147"/>
    <mergeCell ref="G148:H148"/>
    <mergeCell ref="G149:H14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72" activePane="bottomLeft" state="frozen"/>
      <selection pane="bottomLeft" activeCell="J80" sqref="J8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6" t="s">
        <v>22</v>
      </c>
      <c r="G1" s="416"/>
      <c r="H1" s="416"/>
      <c r="I1" s="38" t="s">
        <v>36</v>
      </c>
      <c r="J1" s="20"/>
      <c r="L1" s="37">
        <f>SUM(D78:D80)</f>
        <v>693000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J91*-1</f>
        <v>0</v>
      </c>
      <c r="J2" s="20"/>
      <c r="L2" s="37">
        <f>SUM(G78:G80)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693000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M5" s="37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M6" s="37"/>
    </row>
    <row r="7" spans="1:17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/>
      <c r="C78" s="100"/>
      <c r="D78" s="34"/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>
        <v>693000</v>
      </c>
      <c r="J80" s="34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407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5" t="s">
        <v>12</v>
      </c>
      <c r="H85" s="415"/>
      <c r="I85" s="39"/>
      <c r="J85" s="13">
        <f>SUM(D8:D82)</f>
        <v>45663903</v>
      </c>
      <c r="M85" s="37"/>
    </row>
    <row r="86" spans="1:17" x14ac:dyDescent="0.25">
      <c r="A86" s="4"/>
      <c r="B86" s="3"/>
      <c r="C86" s="40"/>
      <c r="D86" s="6"/>
      <c r="E86" s="7"/>
      <c r="F86" s="3"/>
      <c r="G86" s="415" t="s">
        <v>13</v>
      </c>
      <c r="H86" s="415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5" t="s">
        <v>14</v>
      </c>
      <c r="H87" s="415"/>
      <c r="I87" s="41"/>
      <c r="J87" s="15">
        <f>J85-J86</f>
        <v>31855968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5" t="s">
        <v>15</v>
      </c>
      <c r="H88" s="415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5" t="s">
        <v>16</v>
      </c>
      <c r="H89" s="415"/>
      <c r="I89" s="39"/>
      <c r="J89" s="13">
        <f>J87+J88</f>
        <v>31855968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5" t="s">
        <v>5</v>
      </c>
      <c r="H90" s="415"/>
      <c r="I90" s="39"/>
      <c r="J90" s="13">
        <f>SUM(I8:I83)</f>
        <v>31855968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5" t="s">
        <v>31</v>
      </c>
      <c r="H91" s="415"/>
      <c r="I91" s="40" t="str">
        <f>IF(J91&gt;0,"SALDO",IF(J91&lt;0,"PIUTANG",IF(J91=0,"LUNAS")))</f>
        <v>LUNAS</v>
      </c>
      <c r="J91" s="13">
        <f>J90-J89</f>
        <v>0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9" activePane="bottomLeft" state="frozen"/>
      <selection pane="bottomLeft" activeCell="J32" sqref="J3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J42*-1</f>
        <v>-7838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9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>
        <v>43435</v>
      </c>
      <c r="B30" s="99">
        <v>180180745</v>
      </c>
      <c r="C30" s="253">
        <v>24</v>
      </c>
      <c r="D30" s="34">
        <v>2083375</v>
      </c>
      <c r="E30" s="101">
        <v>180046371</v>
      </c>
      <c r="F30" s="99">
        <v>5</v>
      </c>
      <c r="G30" s="34">
        <v>492713</v>
      </c>
      <c r="H30" s="101"/>
      <c r="I30" s="102">
        <v>1590000</v>
      </c>
      <c r="J30" s="34" t="s">
        <v>17</v>
      </c>
      <c r="L30" s="238"/>
    </row>
    <row r="31" spans="1:12" s="233" customFormat="1" x14ac:dyDescent="0.25">
      <c r="A31" s="98">
        <v>43446</v>
      </c>
      <c r="B31" s="99">
        <v>180181437</v>
      </c>
      <c r="C31" s="253">
        <v>23</v>
      </c>
      <c r="D31" s="34">
        <v>2584400</v>
      </c>
      <c r="E31" s="101">
        <v>180046499</v>
      </c>
      <c r="F31" s="99">
        <v>1</v>
      </c>
      <c r="G31" s="34">
        <v>51363</v>
      </c>
      <c r="H31" s="101"/>
      <c r="I31" s="102">
        <v>2535000</v>
      </c>
      <c r="J31" s="34" t="s">
        <v>17</v>
      </c>
      <c r="L31" s="238"/>
    </row>
    <row r="32" spans="1:12" s="233" customFormat="1" x14ac:dyDescent="0.25">
      <c r="A32" s="98">
        <v>43454</v>
      </c>
      <c r="B32" s="99">
        <v>180181951</v>
      </c>
      <c r="C32" s="253">
        <v>28</v>
      </c>
      <c r="D32" s="34">
        <v>3061713</v>
      </c>
      <c r="E32" s="101">
        <v>180046604</v>
      </c>
      <c r="F32" s="99">
        <v>3</v>
      </c>
      <c r="G32" s="34">
        <v>263463</v>
      </c>
      <c r="H32" s="101"/>
      <c r="I32" s="102">
        <v>2800000</v>
      </c>
      <c r="J32" s="34" t="s">
        <v>17</v>
      </c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803</v>
      </c>
      <c r="D34" s="9"/>
      <c r="E34" s="8" t="s">
        <v>11</v>
      </c>
      <c r="F34" s="8">
        <f>SUM(F8:F33)</f>
        <v>130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15" t="s">
        <v>12</v>
      </c>
      <c r="H36" s="415"/>
      <c r="I36" s="39"/>
      <c r="J36" s="13">
        <f>SUM(D8:D33)</f>
        <v>84064931</v>
      </c>
    </row>
    <row r="37" spans="1:10" x14ac:dyDescent="0.25">
      <c r="A37" s="4"/>
      <c r="B37" s="3"/>
      <c r="C37" s="26"/>
      <c r="D37" s="6"/>
      <c r="E37" s="7"/>
      <c r="F37" s="3"/>
      <c r="G37" s="415" t="s">
        <v>13</v>
      </c>
      <c r="H37" s="415"/>
      <c r="I37" s="39"/>
      <c r="J37" s="13">
        <f>SUM(G8:G33)</f>
        <v>13963769</v>
      </c>
    </row>
    <row r="38" spans="1:10" x14ac:dyDescent="0.25">
      <c r="A38" s="14"/>
      <c r="B38" s="7"/>
      <c r="C38" s="26"/>
      <c r="D38" s="6"/>
      <c r="E38" s="7"/>
      <c r="F38" s="3"/>
      <c r="G38" s="415" t="s">
        <v>14</v>
      </c>
      <c r="H38" s="415"/>
      <c r="I38" s="41"/>
      <c r="J38" s="15">
        <f>J36-J37</f>
        <v>70101162</v>
      </c>
    </row>
    <row r="39" spans="1:10" x14ac:dyDescent="0.25">
      <c r="A39" s="4"/>
      <c r="B39" s="16"/>
      <c r="C39" s="26"/>
      <c r="D39" s="17"/>
      <c r="E39" s="7"/>
      <c r="F39" s="3"/>
      <c r="G39" s="415" t="s">
        <v>15</v>
      </c>
      <c r="H39" s="415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15" t="s">
        <v>16</v>
      </c>
      <c r="H40" s="415"/>
      <c r="I40" s="39"/>
      <c r="J40" s="13">
        <f>J38+J39</f>
        <v>70101162</v>
      </c>
    </row>
    <row r="41" spans="1:10" x14ac:dyDescent="0.25">
      <c r="A41" s="4"/>
      <c r="B41" s="16"/>
      <c r="C41" s="26"/>
      <c r="D41" s="17"/>
      <c r="E41" s="7"/>
      <c r="F41" s="3"/>
      <c r="G41" s="415" t="s">
        <v>5</v>
      </c>
      <c r="H41" s="415"/>
      <c r="I41" s="39"/>
      <c r="J41" s="13">
        <f>SUM(I8:I34)</f>
        <v>70109000</v>
      </c>
    </row>
    <row r="42" spans="1:10" x14ac:dyDescent="0.25">
      <c r="A42" s="4"/>
      <c r="B42" s="16"/>
      <c r="C42" s="26"/>
      <c r="D42" s="17"/>
      <c r="E42" s="7"/>
      <c r="F42" s="3"/>
      <c r="G42" s="415" t="s">
        <v>31</v>
      </c>
      <c r="H42" s="415"/>
      <c r="I42" s="40" t="str">
        <f>IF(J42&gt;0,"SALDO",IF(J42&lt;0,"PIUTANG",IF(J42=0,"LUNAS")))</f>
        <v>SALDO</v>
      </c>
      <c r="J42" s="13">
        <f>J41-J40</f>
        <v>7838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9"/>
  <sheetViews>
    <sheetView workbookViewId="0">
      <pane ySplit="7" topLeftCell="A218" activePane="bottomLeft" state="frozen"/>
      <selection pane="bottomLeft" activeCell="I231" sqref="I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6" t="s">
        <v>22</v>
      </c>
      <c r="G1" s="416"/>
      <c r="H1" s="416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220">
        <f>J233*-1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7"/>
      <c r="I7" s="459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35"/>
      <c r="B224" s="234"/>
      <c r="C224" s="240"/>
      <c r="D224" s="236"/>
      <c r="E224" s="237"/>
      <c r="F224" s="234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4"/>
      <c r="B225" s="8" t="s">
        <v>11</v>
      </c>
      <c r="C225" s="77">
        <f>SUM(C8:C224)</f>
        <v>923</v>
      </c>
      <c r="D225" s="9"/>
      <c r="E225" s="223" t="s">
        <v>11</v>
      </c>
      <c r="F225" s="223">
        <f>SUM(F8:F224)</f>
        <v>1</v>
      </c>
      <c r="G225" s="224">
        <f>SUM(G8:G224)</f>
        <v>98525</v>
      </c>
      <c r="H225" s="239"/>
      <c r="I225" s="239"/>
      <c r="J225" s="23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4"/>
      <c r="B226" s="8"/>
      <c r="C226" s="77"/>
      <c r="D226" s="9"/>
      <c r="E226" s="237"/>
      <c r="F226" s="234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10"/>
      <c r="B227" s="11"/>
      <c r="C227" s="40"/>
      <c r="D227" s="6"/>
      <c r="E227" s="8"/>
      <c r="F227" s="234"/>
      <c r="G227" s="415" t="s">
        <v>12</v>
      </c>
      <c r="H227" s="415"/>
      <c r="I227" s="39"/>
      <c r="J227" s="13">
        <f>SUM(D8:D224)</f>
        <v>82898558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4"/>
      <c r="B228" s="3"/>
      <c r="C228" s="40"/>
      <c r="D228" s="6"/>
      <c r="E228" s="8"/>
      <c r="F228" s="234"/>
      <c r="G228" s="415" t="s">
        <v>13</v>
      </c>
      <c r="H228" s="415"/>
      <c r="I228" s="39"/>
      <c r="J228" s="13">
        <f>SUM(G8:G224)</f>
        <v>98525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14"/>
      <c r="B229" s="7"/>
      <c r="C229" s="40"/>
      <c r="D229" s="6"/>
      <c r="E229" s="7"/>
      <c r="F229" s="234"/>
      <c r="G229" s="415" t="s">
        <v>14</v>
      </c>
      <c r="H229" s="415"/>
      <c r="I229" s="41"/>
      <c r="J229" s="15">
        <f>J227-J228</f>
        <v>82800033</v>
      </c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16"/>
      <c r="C230" s="40"/>
      <c r="D230" s="17"/>
      <c r="E230" s="7"/>
      <c r="F230" s="8"/>
      <c r="G230" s="415" t="s">
        <v>15</v>
      </c>
      <c r="H230" s="415"/>
      <c r="I230" s="39"/>
      <c r="J230" s="13">
        <f>SUM(H8:H226)</f>
        <v>5057500</v>
      </c>
      <c r="K230" s="219"/>
      <c r="L230" s="219"/>
      <c r="M230" s="219"/>
      <c r="N230" s="219"/>
      <c r="O230" s="219"/>
      <c r="P230" s="219"/>
    </row>
    <row r="231" spans="1:16" x14ac:dyDescent="0.25">
      <c r="A231" s="4"/>
      <c r="B231" s="16"/>
      <c r="C231" s="40"/>
      <c r="D231" s="17"/>
      <c r="E231" s="7"/>
      <c r="F231" s="8"/>
      <c r="G231" s="415" t="s">
        <v>16</v>
      </c>
      <c r="H231" s="415"/>
      <c r="I231" s="39"/>
      <c r="J231" s="13">
        <f>J229+J230</f>
        <v>87857533</v>
      </c>
    </row>
    <row r="232" spans="1:16" x14ac:dyDescent="0.25">
      <c r="A232" s="4"/>
      <c r="B232" s="16"/>
      <c r="C232" s="40"/>
      <c r="D232" s="17"/>
      <c r="E232" s="7"/>
      <c r="F232" s="3"/>
      <c r="G232" s="415" t="s">
        <v>5</v>
      </c>
      <c r="H232" s="415"/>
      <c r="I232" s="39"/>
      <c r="J232" s="13">
        <f>SUM(I8:I226)</f>
        <v>87857533</v>
      </c>
    </row>
    <row r="233" spans="1:16" x14ac:dyDescent="0.25">
      <c r="A233" s="4"/>
      <c r="B233" s="16"/>
      <c r="C233" s="40"/>
      <c r="D233" s="17"/>
      <c r="E233" s="7"/>
      <c r="F233" s="3"/>
      <c r="G233" s="415" t="s">
        <v>31</v>
      </c>
      <c r="H233" s="415"/>
      <c r="I233" s="40" t="str">
        <f>IF(J233&gt;0,"SALDO",IF(J233&lt;0,"PIUTANG",IF(J233=0,"LUNAS")))</f>
        <v>LUNAS</v>
      </c>
      <c r="J233" s="13">
        <f>J232-J231</f>
        <v>0</v>
      </c>
    </row>
    <row r="234" spans="1:16" x14ac:dyDescent="0.25">
      <c r="F234" s="37"/>
      <c r="G234" s="37"/>
      <c r="J234" s="37"/>
    </row>
    <row r="235" spans="1:16" x14ac:dyDescent="0.25">
      <c r="C235" s="37"/>
      <c r="D235" s="37"/>
      <c r="F235" s="37"/>
      <c r="G235" s="37"/>
      <c r="J235" s="37"/>
      <c r="L235"/>
      <c r="M235"/>
      <c r="N235"/>
      <c r="O235"/>
      <c r="P235"/>
    </row>
    <row r="236" spans="1:16" x14ac:dyDescent="0.25">
      <c r="C236" s="37"/>
      <c r="D236" s="37"/>
      <c r="F236" s="37"/>
      <c r="G236" s="37"/>
      <c r="J236" s="37"/>
      <c r="L236"/>
      <c r="M236"/>
      <c r="N236"/>
      <c r="O236"/>
      <c r="P236"/>
    </row>
    <row r="237" spans="1:16" x14ac:dyDescent="0.25">
      <c r="A237" s="405">
        <v>43411</v>
      </c>
      <c r="C237" s="37"/>
      <c r="D237" s="37"/>
      <c r="F237" s="37"/>
      <c r="G237" s="37"/>
      <c r="J237" s="37"/>
      <c r="L237"/>
      <c r="M237"/>
      <c r="N237"/>
      <c r="O237"/>
      <c r="P237"/>
    </row>
    <row r="238" spans="1:16" x14ac:dyDescent="0.25">
      <c r="C238" s="37"/>
      <c r="D238" s="37"/>
      <c r="F238" s="37"/>
      <c r="G238" s="37"/>
      <c r="J238" s="37"/>
      <c r="L238"/>
      <c r="M238"/>
      <c r="N238"/>
      <c r="O238"/>
      <c r="P238"/>
    </row>
    <row r="239" spans="1:16" x14ac:dyDescent="0.25">
      <c r="C239" s="37"/>
      <c r="D239" s="37"/>
      <c r="L239"/>
      <c r="M239"/>
      <c r="N239"/>
      <c r="O239"/>
      <c r="P239"/>
    </row>
  </sheetData>
  <mergeCells count="15">
    <mergeCell ref="G233:H233"/>
    <mergeCell ref="G227:H227"/>
    <mergeCell ref="G228:H228"/>
    <mergeCell ref="G229:H229"/>
    <mergeCell ref="G230:H230"/>
    <mergeCell ref="G231:H231"/>
    <mergeCell ref="G232:H232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93"/>
  <sheetViews>
    <sheetView workbookViewId="0">
      <pane ySplit="7" topLeftCell="A64" activePane="bottomLeft" state="frozen"/>
      <selection pane="bottomLeft" activeCell="B75" sqref="B7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6" t="s">
        <v>22</v>
      </c>
      <c r="G1" s="416"/>
      <c r="H1" s="41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J87*-1</f>
        <v>6463304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0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98">
        <v>43451</v>
      </c>
      <c r="B71" s="99">
        <v>180181739</v>
      </c>
      <c r="C71" s="100">
        <v>94</v>
      </c>
      <c r="D71" s="34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101"/>
      <c r="F72" s="99"/>
      <c r="G72" s="34"/>
      <c r="H72" s="102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101"/>
      <c r="F73" s="99"/>
      <c r="G73" s="34"/>
      <c r="H73" s="102"/>
      <c r="I73" s="245"/>
      <c r="J73" s="246"/>
    </row>
    <row r="74" spans="1:10" x14ac:dyDescent="0.25">
      <c r="A74" s="98">
        <v>43458</v>
      </c>
      <c r="B74" s="99"/>
      <c r="C74" s="100"/>
      <c r="D74" s="34"/>
      <c r="E74" s="101"/>
      <c r="F74" s="99"/>
      <c r="G74" s="34"/>
      <c r="H74" s="102"/>
      <c r="I74" s="245">
        <v>9000000</v>
      </c>
      <c r="J74" s="246" t="s">
        <v>17</v>
      </c>
    </row>
    <row r="75" spans="1:10" x14ac:dyDescent="0.25">
      <c r="A75" s="98">
        <v>43461</v>
      </c>
      <c r="B75" s="99">
        <v>180182306</v>
      </c>
      <c r="C75" s="100">
        <v>20</v>
      </c>
      <c r="D75" s="34">
        <v>2286550</v>
      </c>
      <c r="E75" s="101">
        <v>180046665</v>
      </c>
      <c r="F75" s="99">
        <v>9</v>
      </c>
      <c r="G75" s="34">
        <v>1029525</v>
      </c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235"/>
      <c r="B78" s="234"/>
      <c r="C78" s="240"/>
      <c r="D78" s="236"/>
      <c r="E78" s="237"/>
      <c r="F78" s="234"/>
      <c r="G78" s="236"/>
      <c r="H78" s="239"/>
      <c r="I78" s="239"/>
      <c r="J78" s="236"/>
    </row>
    <row r="79" spans="1:10" x14ac:dyDescent="0.25">
      <c r="A79" s="235"/>
      <c r="B79" s="223" t="s">
        <v>11</v>
      </c>
      <c r="C79" s="232">
        <f>SUM(C8:C78)</f>
        <v>1298</v>
      </c>
      <c r="D79" s="224"/>
      <c r="E79" s="223" t="s">
        <v>11</v>
      </c>
      <c r="F79" s="223">
        <f>SUM(F8:F78)</f>
        <v>203</v>
      </c>
      <c r="G79" s="224">
        <f>SUM(G8:G78)</f>
        <v>21230655</v>
      </c>
      <c r="H79" s="239"/>
      <c r="I79" s="239"/>
      <c r="J79" s="236"/>
    </row>
    <row r="80" spans="1:10" x14ac:dyDescent="0.25">
      <c r="A80" s="235"/>
      <c r="B80" s="223"/>
      <c r="C80" s="232"/>
      <c r="D80" s="224"/>
      <c r="E80" s="237"/>
      <c r="F80" s="234"/>
      <c r="G80" s="236"/>
      <c r="H80" s="239"/>
      <c r="I80" s="239"/>
      <c r="J80" s="236"/>
    </row>
    <row r="81" spans="1:16" x14ac:dyDescent="0.25">
      <c r="A81" s="225"/>
      <c r="B81" s="226"/>
      <c r="C81" s="240"/>
      <c r="D81" s="236"/>
      <c r="E81" s="223"/>
      <c r="F81" s="234"/>
      <c r="G81" s="415" t="s">
        <v>12</v>
      </c>
      <c r="H81" s="415"/>
      <c r="I81" s="239"/>
      <c r="J81" s="227">
        <f>SUM(D8:D78)</f>
        <v>136051135</v>
      </c>
    </row>
    <row r="82" spans="1:16" x14ac:dyDescent="0.25">
      <c r="A82" s="235"/>
      <c r="B82" s="234"/>
      <c r="C82" s="240"/>
      <c r="D82" s="236"/>
      <c r="E82" s="223"/>
      <c r="F82" s="234"/>
      <c r="G82" s="415" t="s">
        <v>13</v>
      </c>
      <c r="H82" s="415"/>
      <c r="I82" s="239"/>
      <c r="J82" s="227">
        <f>SUM(G8:G78)</f>
        <v>21230655</v>
      </c>
    </row>
    <row r="83" spans="1:16" x14ac:dyDescent="0.25">
      <c r="A83" s="228"/>
      <c r="B83" s="237"/>
      <c r="C83" s="240"/>
      <c r="D83" s="236"/>
      <c r="E83" s="237"/>
      <c r="F83" s="234"/>
      <c r="G83" s="415" t="s">
        <v>14</v>
      </c>
      <c r="H83" s="415"/>
      <c r="I83" s="41"/>
      <c r="J83" s="229">
        <f>J81-J82</f>
        <v>114820480</v>
      </c>
    </row>
    <row r="84" spans="1:16" x14ac:dyDescent="0.25">
      <c r="A84" s="235"/>
      <c r="B84" s="230"/>
      <c r="C84" s="240"/>
      <c r="D84" s="231"/>
      <c r="E84" s="237"/>
      <c r="F84" s="223"/>
      <c r="G84" s="415" t="s">
        <v>15</v>
      </c>
      <c r="H84" s="415"/>
      <c r="I84" s="239"/>
      <c r="J84" s="227">
        <f>SUM(H8:H80)</f>
        <v>0</v>
      </c>
    </row>
    <row r="85" spans="1:16" x14ac:dyDescent="0.25">
      <c r="A85" s="235"/>
      <c r="B85" s="230"/>
      <c r="C85" s="240"/>
      <c r="D85" s="231"/>
      <c r="E85" s="237"/>
      <c r="F85" s="223"/>
      <c r="G85" s="415" t="s">
        <v>16</v>
      </c>
      <c r="H85" s="415"/>
      <c r="I85" s="239"/>
      <c r="J85" s="227">
        <f>J83+J84</f>
        <v>114820480</v>
      </c>
    </row>
    <row r="86" spans="1:16" x14ac:dyDescent="0.25">
      <c r="A86" s="235"/>
      <c r="B86" s="230"/>
      <c r="C86" s="240"/>
      <c r="D86" s="231"/>
      <c r="E86" s="237"/>
      <c r="F86" s="234"/>
      <c r="G86" s="415" t="s">
        <v>5</v>
      </c>
      <c r="H86" s="415"/>
      <c r="I86" s="239"/>
      <c r="J86" s="227">
        <f>SUM(I8:I80)</f>
        <v>108357176</v>
      </c>
    </row>
    <row r="87" spans="1:16" x14ac:dyDescent="0.25">
      <c r="A87" s="235"/>
      <c r="B87" s="230"/>
      <c r="C87" s="240"/>
      <c r="D87" s="231"/>
      <c r="E87" s="237"/>
      <c r="F87" s="234"/>
      <c r="G87" s="415" t="s">
        <v>31</v>
      </c>
      <c r="H87" s="415"/>
      <c r="I87" s="240" t="str">
        <f>IF(J87&gt;0,"SALDO",IF(J87&lt;0,"PIUTANG",IF(J87=0,"LUNAS")))</f>
        <v>PIUTANG</v>
      </c>
      <c r="J87" s="227">
        <f>J86-J85</f>
        <v>-6463304</v>
      </c>
    </row>
    <row r="88" spans="1:16" x14ac:dyDescent="0.25">
      <c r="F88" s="219"/>
      <c r="G88" s="219"/>
      <c r="J88" s="219"/>
    </row>
    <row r="89" spans="1:16" x14ac:dyDescent="0.25">
      <c r="C89" s="219"/>
      <c r="D89" s="219"/>
      <c r="F89" s="219"/>
      <c r="G89" s="219"/>
      <c r="J89" s="219"/>
      <c r="M89" s="233"/>
      <c r="N89" s="233"/>
      <c r="O89" s="233"/>
      <c r="P89" s="233"/>
    </row>
    <row r="90" spans="1:16" x14ac:dyDescent="0.25">
      <c r="C90" s="219"/>
      <c r="D90" s="219"/>
      <c r="F90" s="219"/>
      <c r="G90" s="219"/>
      <c r="J90" s="219"/>
      <c r="L90" s="238"/>
      <c r="M90" s="233"/>
      <c r="N90" s="233"/>
      <c r="O90" s="233"/>
      <c r="P90" s="233"/>
    </row>
    <row r="91" spans="1:16" x14ac:dyDescent="0.25">
      <c r="C91" s="219"/>
      <c r="D91" s="219"/>
      <c r="F91" s="219"/>
      <c r="G91" s="219"/>
      <c r="J91" s="219"/>
      <c r="L91" s="238"/>
      <c r="M91" s="233"/>
      <c r="N91" s="233"/>
      <c r="O91" s="233"/>
      <c r="P91" s="233"/>
    </row>
    <row r="92" spans="1:16" x14ac:dyDescent="0.25">
      <c r="C92" s="219"/>
      <c r="D92" s="219"/>
      <c r="F92" s="219"/>
      <c r="G92" s="219"/>
      <c r="J92" s="219"/>
      <c r="L92" s="233"/>
      <c r="M92" s="233"/>
      <c r="N92" s="233"/>
      <c r="O92" s="233"/>
      <c r="P92" s="233"/>
    </row>
    <row r="93" spans="1:16" x14ac:dyDescent="0.25">
      <c r="C93" s="219"/>
      <c r="D93" s="219"/>
      <c r="L93" s="233"/>
      <c r="M93" s="233"/>
      <c r="N93" s="233"/>
      <c r="O93" s="233"/>
      <c r="P9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87:H87"/>
    <mergeCell ref="G81:H81"/>
    <mergeCell ref="G82:H82"/>
    <mergeCell ref="G83:H83"/>
    <mergeCell ref="G84:H84"/>
    <mergeCell ref="G85:H85"/>
    <mergeCell ref="G86:H8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9" activePane="bottomLeft" state="frozen"/>
      <selection pane="bottomLeft"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6" t="s">
        <v>22</v>
      </c>
      <c r="G1" s="416"/>
      <c r="H1" s="416"/>
      <c r="I1" s="220"/>
      <c r="J1" s="218"/>
      <c r="L1" s="219">
        <f>SUM(D21:D22)</f>
        <v>929338</v>
      </c>
      <c r="M1" s="219">
        <f>D21-I2</f>
        <v>-525328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J36*-1</f>
        <v>834028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3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/>
      <c r="J24" s="34"/>
    </row>
    <row r="25" spans="1:12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2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2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2" x14ac:dyDescent="0.25">
      <c r="A28" s="235"/>
      <c r="B28" s="223" t="s">
        <v>11</v>
      </c>
      <c r="C28" s="232">
        <f>SUM(C8:C27)</f>
        <v>428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2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2" x14ac:dyDescent="0.25">
      <c r="A30" s="225"/>
      <c r="B30" s="226"/>
      <c r="C30" s="240"/>
      <c r="D30" s="236"/>
      <c r="E30" s="223"/>
      <c r="F30" s="234"/>
      <c r="G30" s="415" t="s">
        <v>12</v>
      </c>
      <c r="H30" s="415"/>
      <c r="I30" s="239"/>
      <c r="J30" s="227">
        <f>SUM(D8:D27)</f>
        <v>43177580</v>
      </c>
    </row>
    <row r="31" spans="1:12" x14ac:dyDescent="0.25">
      <c r="A31" s="235"/>
      <c r="B31" s="234"/>
      <c r="C31" s="240"/>
      <c r="D31" s="236"/>
      <c r="E31" s="223"/>
      <c r="F31" s="234"/>
      <c r="G31" s="415" t="s">
        <v>13</v>
      </c>
      <c r="H31" s="415"/>
      <c r="I31" s="239"/>
      <c r="J31" s="227">
        <f>SUM(G8:G27)</f>
        <v>8667052</v>
      </c>
    </row>
    <row r="32" spans="1:12" x14ac:dyDescent="0.25">
      <c r="A32" s="228"/>
      <c r="B32" s="237"/>
      <c r="C32" s="240"/>
      <c r="D32" s="236"/>
      <c r="E32" s="237"/>
      <c r="F32" s="234"/>
      <c r="G32" s="415" t="s">
        <v>14</v>
      </c>
      <c r="H32" s="415"/>
      <c r="I32" s="41"/>
      <c r="J32" s="229">
        <f>J30-J31</f>
        <v>34510528</v>
      </c>
    </row>
    <row r="33" spans="1:16" x14ac:dyDescent="0.25">
      <c r="A33" s="235"/>
      <c r="B33" s="230"/>
      <c r="C33" s="240"/>
      <c r="D33" s="231"/>
      <c r="E33" s="237"/>
      <c r="F33" s="223"/>
      <c r="G33" s="415" t="s">
        <v>15</v>
      </c>
      <c r="H33" s="415"/>
      <c r="I33" s="239"/>
      <c r="J33" s="227">
        <f>SUM(H8:H29)</f>
        <v>60000</v>
      </c>
    </row>
    <row r="34" spans="1:16" x14ac:dyDescent="0.25">
      <c r="A34" s="235"/>
      <c r="B34" s="230"/>
      <c r="C34" s="240"/>
      <c r="D34" s="231"/>
      <c r="E34" s="237"/>
      <c r="F34" s="223"/>
      <c r="G34" s="415" t="s">
        <v>16</v>
      </c>
      <c r="H34" s="415"/>
      <c r="I34" s="239"/>
      <c r="J34" s="227">
        <f>J32+J33</f>
        <v>34570528</v>
      </c>
    </row>
    <row r="35" spans="1:16" x14ac:dyDescent="0.25">
      <c r="A35" s="235"/>
      <c r="B35" s="230"/>
      <c r="C35" s="240"/>
      <c r="D35" s="231"/>
      <c r="E35" s="237"/>
      <c r="F35" s="234"/>
      <c r="G35" s="415" t="s">
        <v>5</v>
      </c>
      <c r="H35" s="415"/>
      <c r="I35" s="239"/>
      <c r="J35" s="227">
        <f>SUM(I8:I29)</f>
        <v>33736500</v>
      </c>
    </row>
    <row r="36" spans="1:16" x14ac:dyDescent="0.25">
      <c r="A36" s="235"/>
      <c r="B36" s="230"/>
      <c r="C36" s="240"/>
      <c r="D36" s="231"/>
      <c r="E36" s="237"/>
      <c r="F36" s="234"/>
      <c r="G36" s="415" t="s">
        <v>31</v>
      </c>
      <c r="H36" s="415"/>
      <c r="I36" s="240" t="str">
        <f>IF(J36&gt;0,"SALDO",IF(J36&lt;0,"PIUTANG",IF(J36=0,"LUNAS")))</f>
        <v>PIUTANG</v>
      </c>
      <c r="J36" s="227">
        <f>J35-J34</f>
        <v>-834028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6" t="s">
        <v>21</v>
      </c>
      <c r="G2" s="416"/>
      <c r="H2" s="416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7"/>
      <c r="I7" s="459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5" t="s">
        <v>12</v>
      </c>
      <c r="H46" s="41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5" t="s">
        <v>13</v>
      </c>
      <c r="H47" s="41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5" t="s">
        <v>14</v>
      </c>
      <c r="H48" s="41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5" t="s">
        <v>15</v>
      </c>
      <c r="H49" s="41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5" t="s">
        <v>16</v>
      </c>
      <c r="H50" s="41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5" t="s">
        <v>5</v>
      </c>
      <c r="H51" s="41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5" t="s">
        <v>31</v>
      </c>
      <c r="H52" s="41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G59" sqref="G59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5" t="s">
        <v>12</v>
      </c>
      <c r="H69" s="41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5" t="s">
        <v>13</v>
      </c>
      <c r="H70" s="41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5" t="s">
        <v>14</v>
      </c>
      <c r="H71" s="41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5" t="s">
        <v>15</v>
      </c>
      <c r="H72" s="41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5" t="s">
        <v>16</v>
      </c>
      <c r="H73" s="41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5" t="s">
        <v>5</v>
      </c>
      <c r="H74" s="41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5" t="s">
        <v>31</v>
      </c>
      <c r="H75" s="41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J14" sqref="J14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2" t="s">
        <v>227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2" t="s">
        <v>19</v>
      </c>
      <c r="D2" s="131"/>
      <c r="E2" s="131"/>
      <c r="F2" s="460" t="s">
        <v>21</v>
      </c>
      <c r="G2" s="460"/>
      <c r="H2" s="460"/>
      <c r="I2" s="135">
        <f>J40*-1</f>
        <v>833663</v>
      </c>
      <c r="J2" s="131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1"/>
      <c r="B4" s="461"/>
      <c r="C4" s="461"/>
      <c r="D4" s="461"/>
      <c r="E4" s="461"/>
      <c r="F4" s="461"/>
      <c r="G4" s="461"/>
      <c r="H4" s="461"/>
      <c r="I4" s="461"/>
      <c r="J4" s="461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62" t="s">
        <v>2</v>
      </c>
      <c r="B5" s="463" t="s">
        <v>3</v>
      </c>
      <c r="C5" s="463"/>
      <c r="D5" s="463"/>
      <c r="E5" s="463"/>
      <c r="F5" s="463"/>
      <c r="G5" s="463"/>
      <c r="H5" s="463" t="s">
        <v>4</v>
      </c>
      <c r="I5" s="464" t="s">
        <v>5</v>
      </c>
      <c r="J5" s="465" t="s">
        <v>6</v>
      </c>
      <c r="L5" s="37"/>
      <c r="M5" s="37"/>
      <c r="N5" s="37"/>
      <c r="O5" s="37"/>
      <c r="P5" s="37"/>
      <c r="Q5" s="37"/>
    </row>
    <row r="6" spans="1:17" x14ac:dyDescent="0.25">
      <c r="A6" s="462"/>
      <c r="B6" s="410" t="s">
        <v>7</v>
      </c>
      <c r="C6" s="413" t="s">
        <v>8</v>
      </c>
      <c r="D6" s="411" t="s">
        <v>9</v>
      </c>
      <c r="E6" s="410" t="s">
        <v>10</v>
      </c>
      <c r="F6" s="413" t="s">
        <v>8</v>
      </c>
      <c r="G6" s="411" t="s">
        <v>9</v>
      </c>
      <c r="H6" s="463"/>
      <c r="I6" s="464"/>
      <c r="J6" s="465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102">
        <v>60000</v>
      </c>
      <c r="I15" s="102">
        <v>400000</v>
      </c>
      <c r="J15" s="34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>
        <v>43444</v>
      </c>
      <c r="B17" s="99"/>
      <c r="C17" s="100"/>
      <c r="D17" s="34"/>
      <c r="E17" s="101">
        <v>180046485</v>
      </c>
      <c r="F17" s="100">
        <v>4</v>
      </c>
      <c r="G17" s="34">
        <v>387188</v>
      </c>
      <c r="H17" s="102"/>
      <c r="I17" s="102"/>
      <c r="J17" s="34"/>
    </row>
    <row r="18" spans="1:10" x14ac:dyDescent="0.25">
      <c r="A18" s="98">
        <v>43445</v>
      </c>
      <c r="B18" s="99">
        <v>180181419</v>
      </c>
      <c r="C18" s="100">
        <v>7</v>
      </c>
      <c r="D18" s="34">
        <v>764575</v>
      </c>
      <c r="E18" s="101"/>
      <c r="F18" s="100"/>
      <c r="G18" s="34"/>
      <c r="H18" s="102">
        <v>65000</v>
      </c>
      <c r="I18" s="102">
        <v>500000</v>
      </c>
      <c r="J18" s="34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56</v>
      </c>
      <c r="D32" s="9">
        <f>SUM(D7:D31)</f>
        <v>5969077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632000</v>
      </c>
      <c r="I32" s="77">
        <f>SUM(I7:I31)</f>
        <v>3230000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5" t="s">
        <v>12</v>
      </c>
      <c r="H34" s="415"/>
      <c r="I34" s="6"/>
      <c r="J34" s="13">
        <f>SUM(D7:D31)</f>
        <v>5969077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5" t="s">
        <v>13</v>
      </c>
      <c r="H35" s="415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5" t="s">
        <v>14</v>
      </c>
      <c r="H36" s="415"/>
      <c r="I36" s="15"/>
      <c r="J36" s="15">
        <f>J34-J35</f>
        <v>3431663</v>
      </c>
    </row>
    <row r="37" spans="1:17" x14ac:dyDescent="0.25">
      <c r="A37" s="4"/>
      <c r="B37" s="16"/>
      <c r="C37" s="40"/>
      <c r="D37" s="17"/>
      <c r="E37" s="7"/>
      <c r="F37" s="40"/>
      <c r="G37" s="415" t="s">
        <v>15</v>
      </c>
      <c r="H37" s="415"/>
      <c r="I37" s="7"/>
      <c r="J37" s="13">
        <f>SUM(H7:H31)</f>
        <v>632000</v>
      </c>
    </row>
    <row r="38" spans="1:17" x14ac:dyDescent="0.25">
      <c r="A38" s="4"/>
      <c r="B38" s="16"/>
      <c r="C38" s="40"/>
      <c r="D38" s="17"/>
      <c r="E38" s="7"/>
      <c r="F38" s="40"/>
      <c r="G38" s="415" t="s">
        <v>16</v>
      </c>
      <c r="H38" s="415"/>
      <c r="I38" s="7"/>
      <c r="J38" s="13">
        <f>J36+J37</f>
        <v>4063663</v>
      </c>
    </row>
    <row r="39" spans="1:17" x14ac:dyDescent="0.25">
      <c r="A39" s="4"/>
      <c r="B39" s="16"/>
      <c r="C39" s="40"/>
      <c r="D39" s="17"/>
      <c r="E39" s="7"/>
      <c r="F39" s="40"/>
      <c r="G39" s="415" t="s">
        <v>5</v>
      </c>
      <c r="H39" s="415"/>
      <c r="I39" s="7"/>
      <c r="J39" s="13">
        <f>SUM(I7:I31)</f>
        <v>3230000</v>
      </c>
    </row>
    <row r="40" spans="1:17" x14ac:dyDescent="0.25">
      <c r="A40" s="4"/>
      <c r="B40" s="16"/>
      <c r="C40" s="40"/>
      <c r="D40" s="17"/>
      <c r="E40" s="7"/>
      <c r="F40" s="40"/>
      <c r="G40" s="415" t="s">
        <v>31</v>
      </c>
      <c r="H40" s="415"/>
      <c r="I40" s="3" t="str">
        <f>IF(J40&gt;0,"SALDO",IF(J40&lt;0,"PIUTANG",IF(J40=0,"LUNAS")))</f>
        <v>PIUTANG</v>
      </c>
      <c r="J40" s="13">
        <f>J39-J38</f>
        <v>-833663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6" t="s">
        <v>21</v>
      </c>
      <c r="H1" s="466"/>
      <c r="I1" s="466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6" t="s">
        <v>107</v>
      </c>
      <c r="H2" s="466"/>
      <c r="I2" s="46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6" t="s">
        <v>108</v>
      </c>
      <c r="H3" s="466"/>
      <c r="I3" s="466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9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5" t="s">
        <v>12</v>
      </c>
      <c r="H44" s="41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5" t="s">
        <v>13</v>
      </c>
      <c r="H45" s="41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5" t="s">
        <v>14</v>
      </c>
      <c r="H46" s="41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5" t="s">
        <v>15</v>
      </c>
      <c r="H47" s="41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5" t="s">
        <v>16</v>
      </c>
      <c r="H48" s="41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5" t="s">
        <v>5</v>
      </c>
      <c r="H49" s="41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5" t="s">
        <v>31</v>
      </c>
      <c r="H50" s="41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7" t="s">
        <v>48</v>
      </c>
      <c r="B1" s="467"/>
      <c r="C1" s="467"/>
    </row>
    <row r="2" spans="1:5" ht="15" customHeight="1" x14ac:dyDescent="0.25">
      <c r="A2" s="467"/>
      <c r="B2" s="467"/>
      <c r="C2" s="46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ST'!A530</f>
        <v>43458</v>
      </c>
      <c r="C5" s="281">
        <f>'Taufik ST'!I2</f>
        <v>3456951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Fashion'!A231</f>
        <v>43444</v>
      </c>
      <c r="C6" s="281">
        <f>'Indra Fashion'!I2</f>
        <v>773501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43461</v>
      </c>
      <c r="C8" s="281">
        <f>Bandros!I2</f>
        <v>5406101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Bentang!A71</f>
        <v>43451</v>
      </c>
      <c r="C9" s="281">
        <f>Bentang!I2</f>
        <v>6463304</v>
      </c>
      <c r="E9" s="289" t="s">
        <v>183</v>
      </c>
    </row>
    <row r="10" spans="1:5" s="267" customFormat="1" ht="18.75" customHeight="1" x14ac:dyDescent="0.25">
      <c r="A10" s="185" t="s">
        <v>185</v>
      </c>
      <c r="B10" s="184">
        <f>Azalea!A24</f>
        <v>43456</v>
      </c>
      <c r="C10" s="281">
        <f>Azalea!I2</f>
        <v>834028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ESP!A469</f>
        <v>43456</v>
      </c>
      <c r="C11" s="281">
        <f>ESP!I2</f>
        <v>9717568</v>
      </c>
      <c r="E11" s="289"/>
    </row>
    <row r="12" spans="1:5" s="267" customFormat="1" ht="18.75" customHeight="1" x14ac:dyDescent="0.25">
      <c r="A12" s="185" t="s">
        <v>201</v>
      </c>
      <c r="B12" s="184">
        <f>Yuan!A130</f>
        <v>43453</v>
      </c>
      <c r="C12" s="281">
        <f>Yuan!I2</f>
        <v>2608639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Yanyan!A79</f>
        <v>43426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Agus!A32</f>
        <v>43454</v>
      </c>
      <c r="C18" s="281">
        <f>Agus!I2</f>
        <v>-7838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f>Febri!A18</f>
        <v>43445</v>
      </c>
      <c r="C20" s="281">
        <f>Febri!I2</f>
        <v>833663</v>
      </c>
      <c r="E20" s="288"/>
    </row>
    <row r="21" spans="1:5" s="267" customFormat="1" ht="18.75" customHeight="1" x14ac:dyDescent="0.25">
      <c r="A21" s="185" t="s">
        <v>212</v>
      </c>
      <c r="B21" s="184">
        <v>43456</v>
      </c>
      <c r="C21" s="281">
        <f>'Sale ESP'!I2</f>
        <v>1679370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70" t="s">
        <v>11</v>
      </c>
      <c r="B24" s="471"/>
      <c r="C24" s="468">
        <f>SUM(C5:C23)</f>
        <v>31765439.5</v>
      </c>
    </row>
    <row r="25" spans="1:5" s="267" customFormat="1" ht="15" customHeight="1" x14ac:dyDescent="0.25">
      <c r="A25" s="472"/>
      <c r="B25" s="473"/>
      <c r="C25" s="469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9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5" t="s">
        <v>12</v>
      </c>
      <c r="H49" s="41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5" t="s">
        <v>13</v>
      </c>
      <c r="H50" s="41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5" t="s">
        <v>14</v>
      </c>
      <c r="H51" s="41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5" t="s">
        <v>15</v>
      </c>
      <c r="H52" s="41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5" t="s">
        <v>16</v>
      </c>
      <c r="H53" s="41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5" t="s">
        <v>5</v>
      </c>
      <c r="H54" s="41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5" t="s">
        <v>31</v>
      </c>
      <c r="H55" s="41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33" t="s">
        <v>22</v>
      </c>
      <c r="G1" s="433"/>
      <c r="H1" s="433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33" t="s">
        <v>21</v>
      </c>
      <c r="G2" s="433"/>
      <c r="H2" s="433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43"/>
      <c r="I6" s="445"/>
      <c r="J6" s="447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8" t="s">
        <v>12</v>
      </c>
      <c r="H647" s="448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32" t="s">
        <v>13</v>
      </c>
      <c r="H648" s="432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32" t="s">
        <v>14</v>
      </c>
      <c r="H649" s="432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32" t="s">
        <v>15</v>
      </c>
      <c r="H650" s="432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32" t="s">
        <v>16</v>
      </c>
      <c r="H651" s="432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32" t="s">
        <v>5</v>
      </c>
      <c r="H652" s="432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32" t="s">
        <v>31</v>
      </c>
      <c r="H653" s="432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6" t="s">
        <v>22</v>
      </c>
      <c r="G1" s="416"/>
      <c r="H1" s="416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2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9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5" t="s">
        <v>12</v>
      </c>
      <c r="H120" s="41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5" t="s">
        <v>13</v>
      </c>
      <c r="H121" s="41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5" t="s">
        <v>14</v>
      </c>
      <c r="H122" s="41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5" t="s">
        <v>15</v>
      </c>
      <c r="H123" s="41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5" t="s">
        <v>16</v>
      </c>
      <c r="H124" s="41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5" t="s">
        <v>5</v>
      </c>
      <c r="H125" s="41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5" t="s">
        <v>31</v>
      </c>
      <c r="H126" s="41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75" t="s">
        <v>4</v>
      </c>
      <c r="I6" s="477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6"/>
      <c r="I7" s="477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4" t="s">
        <v>12</v>
      </c>
      <c r="H89" s="47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4" t="s">
        <v>13</v>
      </c>
      <c r="H90" s="47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4" t="s">
        <v>14</v>
      </c>
      <c r="H91" s="47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4" t="s">
        <v>15</v>
      </c>
      <c r="H92" s="47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4" t="s">
        <v>16</v>
      </c>
      <c r="H93" s="47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4" t="s">
        <v>5</v>
      </c>
      <c r="H94" s="47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4" t="s">
        <v>31</v>
      </c>
      <c r="H95" s="47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6" t="s">
        <v>22</v>
      </c>
      <c r="G1" s="416"/>
      <c r="H1" s="41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6" t="s">
        <v>21</v>
      </c>
      <c r="G2" s="416"/>
      <c r="H2" s="41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7"/>
      <c r="I6" s="459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5" t="s">
        <v>12</v>
      </c>
      <c r="H121" s="41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5" t="s">
        <v>13</v>
      </c>
      <c r="H122" s="41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5" t="s">
        <v>14</v>
      </c>
      <c r="H123" s="41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5" t="s">
        <v>15</v>
      </c>
      <c r="H124" s="41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5" t="s">
        <v>16</v>
      </c>
      <c r="H125" s="41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5" t="s">
        <v>5</v>
      </c>
      <c r="H126" s="41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5" t="s">
        <v>31</v>
      </c>
      <c r="H127" s="41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-34807202</v>
      </c>
      <c r="J2" s="20"/>
    </row>
    <row r="4" spans="1:10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0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0" x14ac:dyDescent="0.25">
      <c r="A6" s="45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7"/>
      <c r="I6" s="459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8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8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8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8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8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8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8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8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8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8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6" t="s">
        <v>21</v>
      </c>
      <c r="G2" s="416"/>
      <c r="H2" s="416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L6" s="238"/>
    </row>
    <row r="7" spans="1:12" x14ac:dyDescent="0.25">
      <c r="A7" s="45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7"/>
      <c r="I7" s="459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5" t="s">
        <v>12</v>
      </c>
      <c r="H53" s="41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5" t="s">
        <v>13</v>
      </c>
      <c r="H54" s="41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5" t="s">
        <v>14</v>
      </c>
      <c r="H55" s="41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5" t="s">
        <v>15</v>
      </c>
      <c r="H56" s="41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5" t="s">
        <v>16</v>
      </c>
      <c r="H57" s="41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5" t="s">
        <v>5</v>
      </c>
      <c r="H58" s="41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5" t="s">
        <v>31</v>
      </c>
      <c r="H59" s="41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9"/>
      <c r="I7" s="480"/>
      <c r="J7" s="42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6" t="s">
        <v>22</v>
      </c>
      <c r="G1" s="416"/>
      <c r="H1" s="416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7" t="s">
        <v>61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19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9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20"/>
      <c r="J7" s="42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5" t="s">
        <v>12</v>
      </c>
      <c r="H32" s="41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5" t="s">
        <v>13</v>
      </c>
      <c r="H33" s="41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5" t="s">
        <v>14</v>
      </c>
      <c r="H34" s="41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5" t="s">
        <v>15</v>
      </c>
      <c r="H35" s="41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5" t="s">
        <v>16</v>
      </c>
      <c r="H36" s="41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5" t="s">
        <v>5</v>
      </c>
      <c r="H37" s="41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5" t="s">
        <v>31</v>
      </c>
      <c r="H38" s="41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6" t="s">
        <v>21</v>
      </c>
      <c r="G2" s="416"/>
      <c r="H2" s="41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9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5" t="s">
        <v>12</v>
      </c>
      <c r="H73" s="41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5" t="s">
        <v>13</v>
      </c>
      <c r="H74" s="41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5" t="s">
        <v>14</v>
      </c>
      <c r="H75" s="41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5" t="s">
        <v>15</v>
      </c>
      <c r="H76" s="41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5" t="s">
        <v>16</v>
      </c>
      <c r="H77" s="41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5" t="s">
        <v>5</v>
      </c>
      <c r="H78" s="41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5" t="s">
        <v>31</v>
      </c>
      <c r="H79" s="41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6" t="s">
        <v>118</v>
      </c>
      <c r="G2" s="416"/>
      <c r="H2" s="416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18"/>
      <c r="N5" s="18"/>
      <c r="O5" s="37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82" t="s">
        <v>4</v>
      </c>
      <c r="I6" s="484" t="s">
        <v>5</v>
      </c>
      <c r="J6" s="485" t="s">
        <v>6</v>
      </c>
      <c r="L6" s="18"/>
      <c r="N6" s="18"/>
      <c r="O6" s="37"/>
    </row>
    <row r="7" spans="1:15" x14ac:dyDescent="0.25">
      <c r="A7" s="41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3"/>
      <c r="I7" s="484"/>
      <c r="J7" s="48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1" t="s">
        <v>12</v>
      </c>
      <c r="H19" s="48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1" t="s">
        <v>13</v>
      </c>
      <c r="H20" s="48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1" t="s">
        <v>14</v>
      </c>
      <c r="H21" s="48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1" t="s">
        <v>15</v>
      </c>
      <c r="H22" s="48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1" t="s">
        <v>16</v>
      </c>
      <c r="H23" s="48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1" t="s">
        <v>5</v>
      </c>
      <c r="H24" s="48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1" t="s">
        <v>31</v>
      </c>
      <c r="H25" s="48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6" t="s">
        <v>22</v>
      </c>
      <c r="G1" s="416"/>
      <c r="H1" s="416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9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6" t="s">
        <v>22</v>
      </c>
      <c r="G1" s="416"/>
      <c r="H1" s="416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6" t="s">
        <v>21</v>
      </c>
      <c r="G2" s="416"/>
      <c r="H2" s="416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9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5" t="s">
        <v>12</v>
      </c>
      <c r="H35" s="41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5" t="s">
        <v>13</v>
      </c>
      <c r="H36" s="41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5" t="s">
        <v>14</v>
      </c>
      <c r="H37" s="41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5" t="s">
        <v>15</v>
      </c>
      <c r="H38" s="41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5" t="s">
        <v>16</v>
      </c>
      <c r="H39" s="41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5" t="s">
        <v>5</v>
      </c>
      <c r="H40" s="41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5" t="s">
        <v>31</v>
      </c>
      <c r="H41" s="41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6" t="s">
        <v>22</v>
      </c>
      <c r="G1" s="416"/>
      <c r="H1" s="416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6" t="s">
        <v>21</v>
      </c>
      <c r="G2" s="416"/>
      <c r="H2" s="416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7" x14ac:dyDescent="0.25">
      <c r="A7" s="45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9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6" t="s">
        <v>21</v>
      </c>
      <c r="G2" s="416"/>
      <c r="H2" s="416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9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5" t="s">
        <v>12</v>
      </c>
      <c r="H35" s="41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5" t="s">
        <v>13</v>
      </c>
      <c r="H36" s="41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5" t="s">
        <v>14</v>
      </c>
      <c r="H37" s="41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5" t="s">
        <v>15</v>
      </c>
      <c r="H38" s="41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5" t="s">
        <v>16</v>
      </c>
      <c r="H39" s="41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5" t="s">
        <v>5</v>
      </c>
      <c r="H40" s="41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6" t="s">
        <v>21</v>
      </c>
      <c r="G2" s="416"/>
      <c r="H2" s="416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9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6" t="s">
        <v>22</v>
      </c>
      <c r="G1" s="416"/>
      <c r="H1" s="416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6" x14ac:dyDescent="0.25">
      <c r="A7" s="45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9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5" t="s">
        <v>12</v>
      </c>
      <c r="H158" s="41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5" t="s">
        <v>13</v>
      </c>
      <c r="H159" s="41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5" t="s">
        <v>14</v>
      </c>
      <c r="H160" s="41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5" t="s">
        <v>15</v>
      </c>
      <c r="H161" s="41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5" t="s">
        <v>16</v>
      </c>
      <c r="H162" s="41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5" t="s">
        <v>5</v>
      </c>
      <c r="H163" s="41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5" t="s">
        <v>31</v>
      </c>
      <c r="H164" s="41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6" t="s">
        <v>22</v>
      </c>
      <c r="G1" s="416"/>
      <c r="H1" s="416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6" t="s">
        <v>21</v>
      </c>
      <c r="G2" s="416"/>
      <c r="H2" s="41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74"/>
      <c r="M5" s="18"/>
      <c r="O5" s="18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  <c r="L6" s="174"/>
    </row>
    <row r="7" spans="1:15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9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5" t="s">
        <v>12</v>
      </c>
      <c r="H57" s="41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5" t="s">
        <v>13</v>
      </c>
      <c r="H58" s="41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5" t="s">
        <v>14</v>
      </c>
      <c r="H59" s="41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5" t="s">
        <v>15</v>
      </c>
      <c r="H60" s="41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5" t="s">
        <v>16</v>
      </c>
      <c r="H61" s="41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5" t="s">
        <v>5</v>
      </c>
      <c r="H62" s="41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5" t="s">
        <v>31</v>
      </c>
      <c r="H63" s="41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6" t="s">
        <v>22</v>
      </c>
      <c r="G1" s="416"/>
      <c r="H1" s="416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6" t="s">
        <v>21</v>
      </c>
      <c r="G2" s="416"/>
      <c r="H2" s="416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1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1" x14ac:dyDescent="0.25">
      <c r="A7" s="45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5" t="s">
        <v>12</v>
      </c>
      <c r="H116" s="41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5" t="s">
        <v>13</v>
      </c>
      <c r="H117" s="41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5" t="s">
        <v>14</v>
      </c>
      <c r="H118" s="41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5" t="s">
        <v>15</v>
      </c>
      <c r="H119" s="41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5" t="s">
        <v>16</v>
      </c>
      <c r="H120" s="41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5" t="s">
        <v>5</v>
      </c>
      <c r="H121" s="41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5" t="s">
        <v>31</v>
      </c>
      <c r="H122" s="41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J72*-1</f>
        <v>0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1" t="s">
        <v>12</v>
      </c>
      <c r="H66" s="48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13</v>
      </c>
      <c r="H67" s="48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1" t="s">
        <v>14</v>
      </c>
      <c r="H68" s="48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15</v>
      </c>
      <c r="H69" s="48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16</v>
      </c>
      <c r="H70" s="48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5</v>
      </c>
      <c r="H71" s="48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1" t="s">
        <v>31</v>
      </c>
      <c r="H72" s="48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J40*-1</f>
        <v>0</v>
      </c>
      <c r="J2" s="20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7"/>
      <c r="I6" s="459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5" t="s">
        <v>12</v>
      </c>
      <c r="H34" s="41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5" t="s">
        <v>13</v>
      </c>
      <c r="H35" s="41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5" t="s">
        <v>14</v>
      </c>
      <c r="H36" s="41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5" t="s">
        <v>15</v>
      </c>
      <c r="H37" s="41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5" t="s">
        <v>16</v>
      </c>
      <c r="H38" s="41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5" t="s">
        <v>5</v>
      </c>
      <c r="H39" s="41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5" t="s">
        <v>31</v>
      </c>
      <c r="H40" s="41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J71*-1</f>
        <v>12110891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1" t="s">
        <v>12</v>
      </c>
      <c r="H65" s="48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1" t="s">
        <v>13</v>
      </c>
      <c r="H66" s="48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14</v>
      </c>
      <c r="H67" s="48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1" t="s">
        <v>15</v>
      </c>
      <c r="H68" s="48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16</v>
      </c>
      <c r="H69" s="48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5</v>
      </c>
      <c r="H70" s="48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31</v>
      </c>
      <c r="H71" s="48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2018-12-27T10:20:26Z</dcterms:modified>
</cp:coreProperties>
</file>