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ST'!$A$5:$J$550</definedName>
    <definedName name="_xlnm.Print_Area" localSheetId="28">Widya!$A$1:$J$25</definedName>
    <definedName name="_xlnm.Print_Area" localSheetId="7">Yuan!$N$70:$N$143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2" i="61" l="1"/>
  <c r="L1" i="61"/>
  <c r="L1" i="64" l="1"/>
  <c r="M2" i="57"/>
  <c r="M1" i="57"/>
  <c r="L2" i="58"/>
  <c r="L1" i="58"/>
  <c r="B10" i="15" l="1"/>
  <c r="B9" i="15"/>
  <c r="B5" i="15"/>
  <c r="L2" i="2" l="1"/>
  <c r="L1" i="2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M73" i="61" l="1"/>
  <c r="M72" i="61"/>
  <c r="M71" i="61"/>
  <c r="M434" i="54" l="1"/>
  <c r="M433" i="54"/>
  <c r="M435" i="54" s="1"/>
  <c r="L3" i="58" l="1"/>
  <c r="L66" i="62" l="1"/>
  <c r="L678" i="63" l="1"/>
  <c r="L677" i="63"/>
  <c r="J232" i="64"/>
  <c r="J230" i="64"/>
  <c r="J228" i="64"/>
  <c r="J227" i="64"/>
  <c r="G225" i="64"/>
  <c r="F225" i="64"/>
  <c r="C225" i="64"/>
  <c r="J229" i="64" l="1"/>
  <c r="J231" i="64" s="1"/>
  <c r="J233" i="64" s="1"/>
  <c r="I2" i="64" s="1"/>
  <c r="L679" i="63"/>
  <c r="C21" i="15" l="1"/>
  <c r="L3" i="64"/>
  <c r="I2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49" i="61" l="1"/>
  <c r="J147" i="61"/>
  <c r="J145" i="61"/>
  <c r="J144" i="61"/>
  <c r="F142" i="61"/>
  <c r="C142" i="61"/>
  <c r="J146" i="61" l="1"/>
  <c r="J148" i="61" s="1"/>
  <c r="J150" i="61" s="1"/>
  <c r="I150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711" i="58" l="1"/>
  <c r="J1709" i="58"/>
  <c r="J1707" i="58"/>
  <c r="J1706" i="58"/>
  <c r="I1704" i="58"/>
  <c r="H1704" i="58"/>
  <c r="G1704" i="58"/>
  <c r="F1704" i="58"/>
  <c r="D1704" i="58"/>
  <c r="C1704" i="58"/>
  <c r="L666" i="58"/>
  <c r="L665" i="58"/>
  <c r="M3" i="58"/>
  <c r="N3" i="58" l="1"/>
  <c r="J1708" i="58"/>
  <c r="J1710" i="58" s="1"/>
  <c r="J1712" i="58" s="1"/>
  <c r="I1712" i="58" l="1"/>
  <c r="I2" i="58"/>
  <c r="C8" i="15" s="1"/>
  <c r="M66" i="57" l="1"/>
  <c r="M65" i="57"/>
  <c r="M67" i="57" l="1"/>
  <c r="L15" i="2"/>
  <c r="L16" i="2"/>
  <c r="L17" i="2"/>
  <c r="J505" i="57" l="1"/>
  <c r="J503" i="57"/>
  <c r="J501" i="57"/>
  <c r="J500" i="57"/>
  <c r="G498" i="57"/>
  <c r="F498" i="57"/>
  <c r="C498" i="57"/>
  <c r="J502" i="57" l="1"/>
  <c r="J504" i="57" s="1"/>
  <c r="J506" i="57" s="1"/>
  <c r="I506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549" i="54" l="1"/>
  <c r="J547" i="54"/>
  <c r="J545" i="54"/>
  <c r="J544" i="54"/>
  <c r="I542" i="54"/>
  <c r="H542" i="54"/>
  <c r="G542" i="54"/>
  <c r="F542" i="54"/>
  <c r="D542" i="54"/>
  <c r="C542" i="54"/>
  <c r="J546" i="54" l="1"/>
  <c r="J548" i="54" s="1"/>
  <c r="J550" i="54" s="1"/>
  <c r="I2" i="54" s="1"/>
  <c r="C5" i="15" s="1"/>
  <c r="L3" i="54"/>
  <c r="N3" i="54" s="1"/>
  <c r="I550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8" i="2" l="1"/>
  <c r="I243" i="2"/>
  <c r="H243" i="2"/>
  <c r="G243" i="2"/>
  <c r="F24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0" i="2"/>
  <c r="J246" i="2"/>
  <c r="J245" i="2"/>
  <c r="D243" i="2"/>
  <c r="C24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7" i="2"/>
  <c r="J249" i="2" s="1"/>
  <c r="J251" i="2" s="1"/>
  <c r="I251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  <comment ref="J516" authorId="0">
      <text>
        <r>
          <rPr>
            <b/>
            <sz val="9"/>
            <color indexed="81"/>
            <rFont val="Tahoma"/>
            <charset val="1"/>
          </rPr>
          <t xml:space="preserve"> PEND
TRSF E-BANKING CR
1712/FTSCY/WS95011
7710764.00
Pembayaran Taufik
TAUFIK HIDAYAT
0000
7,710,764.00
CR
395,759,319.92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6017115.00
Pembayaran Taufik
TAUFIK HIDAYAT
0000
6,017,115.00
CR
419,283,393.92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29/12/18  TRANSFER IBNK INDRA MASTOTI TO ABDUL RAHMAN
  655.463,00  9.016.908,00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  <comment ref="J1645" authorId="0">
      <text>
        <r>
          <rPr>
            <b/>
            <sz val="9"/>
            <color indexed="81"/>
            <rFont val="Tahoma"/>
            <charset val="1"/>
          </rPr>
          <t>14/12/2018  MCM InhouseTrf CS-CS
Inficlo Bandros
DARI TIKA KARTIKA SARI
Inficlo Bandros
 0,00  15.307.164,00</t>
        </r>
      </text>
    </comment>
    <comment ref="J1648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7043488.00
Inficlo Bandros
TIKA KARTIKA SARI
0000
7,043,488.00
CR
363,938,902.92</t>
        </r>
      </text>
    </comment>
    <comment ref="J1651" authorId="0">
      <text>
        <r>
          <rPr>
            <b/>
            <sz val="9"/>
            <color indexed="81"/>
            <rFont val="Tahoma"/>
            <charset val="1"/>
          </rPr>
          <t>17/12/2018  MCM InhouseTrf CS-CS
Inficlo Bandros
DARI TIKA KARTIKA SARI
Inficlo Bandros
 0,00  10.323.514,00</t>
        </r>
      </text>
    </comment>
    <comment ref="J1655" authorId="0">
      <text>
        <r>
          <rPr>
            <b/>
            <sz val="9"/>
            <color indexed="81"/>
            <rFont val="Tahoma"/>
            <family val="2"/>
          </rPr>
          <t>18/12/2018  MCM InhouseTrf CS-CS
Inficlo Bandros
DARI TIKA KARTIKA SARI
Inficlo Bandros
 0,00  12.588.188,00</t>
        </r>
      </text>
    </comment>
    <comment ref="J1660" authorId="0">
      <text>
        <r>
          <rPr>
            <b/>
            <sz val="9"/>
            <color indexed="81"/>
            <rFont val="Tahoma"/>
            <charset val="1"/>
          </rPr>
          <t>19/12/2018  MCM InhouseTrf CS-CS
Inficlo Bandros
DARI TIKA KARTIKA SARI
Inficlo Bandros
 0,00  6.528.814,00</t>
        </r>
      </text>
    </comment>
    <comment ref="J1663" authorId="0">
      <text>
        <r>
          <rPr>
            <b/>
            <sz val="9"/>
            <color indexed="81"/>
            <rFont val="Tahoma"/>
            <family val="2"/>
          </rPr>
          <t>20/12/2018  MCM InhouseTrf CS-CS
Inficlo Bandros
DARI TIKA KARTIKA SARI
Inficlo Bandros
 0,00  6.315.137,00</t>
        </r>
      </text>
    </comment>
    <comment ref="J1667" authorId="0">
      <text>
        <r>
          <rPr>
            <b/>
            <sz val="9"/>
            <color indexed="81"/>
            <rFont val="Tahoma"/>
            <family val="2"/>
          </rPr>
          <t>21/12/2018  MCM InhouseTrf CS-CS
Inficlo Bandros
DARI TIKA KARTIKA SARI
Inficlo Bandros
 0,00  6.899.551,00</t>
        </r>
      </text>
    </comment>
    <comment ref="J1671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9425589.00
Inficlo Bandros
TIKA KARTIKA SARI
0000
9,425,589.00
CR
390,148,730.92</t>
        </r>
      </text>
    </comment>
    <comment ref="J1673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6987838.00
Inficlo Bandros
TIKA KARTIKA SARI
0000
6,987,838.00
CR
426,339,106.92</t>
        </r>
      </text>
    </comment>
    <comment ref="J1676" authorId="0">
      <text>
        <r>
          <rPr>
            <b/>
            <sz val="9"/>
            <color indexed="81"/>
            <rFont val="Tahoma"/>
            <charset val="1"/>
          </rPr>
          <t xml:space="preserve"> PEND
TRSF E-BANKING CR
2512/FTSCY/WS95011
8266125.00
Inficlo Bandros
TIKA KARTIKA SARI
0000
8,266,125.00
CR
435,799,522.92</t>
        </r>
      </text>
    </comment>
    <comment ref="J1681" authorId="0">
      <text>
        <r>
          <rPr>
            <b/>
            <sz val="9"/>
            <color indexed="81"/>
            <rFont val="Tahoma"/>
            <charset val="1"/>
          </rPr>
          <t xml:space="preserve"> PEND
TRSF E-BANKING CR
2612/FTSCY/WS95011
5039650.00
Inficlo Bandros
TIKA KARTIKA SARI
0000
5,039,650.00
CR
441,135,373.92</t>
        </r>
      </text>
    </comment>
    <comment ref="J1687" authorId="0">
      <text>
        <r>
          <rPr>
            <b/>
            <sz val="9"/>
            <color indexed="81"/>
            <rFont val="Tahoma"/>
            <family val="2"/>
          </rPr>
          <t>27/12/2018  MCM InhouseTrf CS-CS
Inficlo Bandros
DARI TIKA KARTIKA SARI
Inficlo Bandros
 0,00  3.789.014,00</t>
        </r>
      </text>
    </comment>
    <comment ref="J1692" authorId="0">
      <text>
        <r>
          <rPr>
            <b/>
            <sz val="9"/>
            <color indexed="81"/>
            <rFont val="Tahoma"/>
            <charset val="1"/>
          </rPr>
          <t xml:space="preserve"> PEND
TRSF E-BANKING CR
2812/FTSCY/WS95011
5406101.00
Inficlo Bandros
TIKA KARTIKA SARI
0000
5,406,101.00
CR
444,406,769.92</t>
        </r>
      </text>
    </comment>
    <comment ref="J1696" authorId="0">
      <text>
        <r>
          <rPr>
            <b/>
            <sz val="9"/>
            <color indexed="81"/>
            <rFont val="Tahoma"/>
            <family val="2"/>
          </rPr>
          <t>29/12/2018  MCM InhouseTrf CS-CS
Inficlo Bandros
DARI TIKA KARTIKA SARI
Inficlo Bandros
 0,00  7.585.376,00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  <comment ref="J443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19222270.00
Transfer
Inficlo-Blackkelly
WAHYUNI
0000
19,222,270.00
CR
383,161,172.92</t>
        </r>
      </text>
    </comment>
    <comment ref="J46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18149781.00
Transfer
INF-BCL
WAHYUNI
0000
18,149,781.00
CR
408,298,511.92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2912/FTSCY/WS95011
12704218.00
Transfer
INF-BCL
WAHYUNI
0000
12,704,218.00
CR
462,072,691.92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1183130.00
Transfer
INF-BCL Sale
WAHYUNI
0000
1,183,130.00
CR
384,344,302.92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1604895.00
Transfer
INF-BCL SALE
WAHYUNI
0000
1,604,895.00
CR
409,903,406.92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2912/FTSCY/WS95011
1710210.00
Transfer
INF-BCL SALE
WAHYUNI
0000
1,710,210.00
CR
465,340,402.92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  <comment ref="J126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PELUNASAN KREDIT I
NFICLO N BCLLY
YUAN PERDANA
0000
7,073,413.00
CR
405,449,408.92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PEND
TRSF E-BANKING CR
12/20 95031
PELUNASAN INFCL N
BCLLY 15.18DES
YUAN PERDANA
0000
2,247,176.00
CR
377,384,324.92</t>
        </r>
      </text>
    </comment>
    <comment ref="J134" authorId="0">
      <text>
        <r>
          <rPr>
            <b/>
            <sz val="9"/>
            <color indexed="81"/>
            <rFont val="Tahoma"/>
            <charset val="1"/>
          </rPr>
          <t xml:space="preserve"> 26/12
TRSF E-BANKING CR
12/26 95031
PELUNASAN PENDING
INFICLO N BCLL
YUAN PERDANA
0000
1,764,526.00
CR
443,706,114.92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 xml:space="preserve"> PEND
TRSF E-BANKING CR
12/29 95031
PELUNASAN INFCL N
BCLLY
YUAN PERDANA
0000
3,162,864.00
CR
449,368,473.92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<sst xmlns="http://schemas.openxmlformats.org/spreadsheetml/2006/main" count="2508" uniqueCount="230">
  <si>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</si>
  <si>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</si>
  <si>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</si>
  <si>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</si>
  <si>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</si>
  <si>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</si>
  <si>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</si>
  <si>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</si>
  <si>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</si>
  <si>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</si>
  <si>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</si>
  <si>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</si>
  <si>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</si>
  <si>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</si>
  <si>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</si>
  <si>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</si>
  <si>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</si>
  <si>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</si>
  <si>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</si>
  <si>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</si>
  <si>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</si>
  <si>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</si>
  <si>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</si>
  <si>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</si>
  <si>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</si>
  <si>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</si>
  <si>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</si>
  <si>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</si>
  <si>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</si>
  <si>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</si>
  <si>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</si>
  <si>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</si>
  <si>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</si>
  <si>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</si>
  <si>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</si>
  <si>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</si>
  <si>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</si>
  <si>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</si>
  <si>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</si>
  <si>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</si>
  <si>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</si>
  <si>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</si>
  <si>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</si>
  <si>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</si>
  <si>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</si>
  <si>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</si>
  <si>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</si>
  <si>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</si>
  <si>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</si>
  <si>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</si>
  <si>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</si>
  <si>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</si>
  <si>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</si>
  <si>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</si>
  <si>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</si>
  <si>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</si>
  <si>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</si>
  <si>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</si>
  <si>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</si>
  <si>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</si>
  <si>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</si>
  <si>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</si>
  <si>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</si>
  <si>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</si>
  <si>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</si>
  <si>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</si>
  <si>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</si>
  <si>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</si>
  <si>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</si>
  <si>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</si>
  <si>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</si>
  <si>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</si>
  <si>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</si>
  <si>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</si>
  <si>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</si>
  <si>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</si>
  <si>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</si>
  <si>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</si>
  <si>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</si>
  <si>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</si>
  <si>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</si>
  <si>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</si>
  <si>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</si>
  <si>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</si>
  <si>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</si>
  <si>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</si>
  <si>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</si>
  <si>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</si>
  <si>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</si>
  <si>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</si>
  <si>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</si>
  <si>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</si>
  <si>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</si>
  <si>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</si>
  <si>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</si>
  <si>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</si>
  <si>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</si>
  <si>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</si>
  <si>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</si>
  <si>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</si>
  <si>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</si>
  <si>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</si>
  <si>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</si>
  <si>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</si>
  <si>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</si>
  <si>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</si>
  <si>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</si>
  <si>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</si>
  <si>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</si>
  <si>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</si>
  <si>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</si>
  <si>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</si>
  <si>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</si>
  <si>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</si>
  <si>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</si>
  <si>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</si>
  <si>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</si>
  <si>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</si>
  <si>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</si>
  <si>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</si>
  <si>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</si>
  <si>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</si>
  <si>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</si>
  <si>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</si>
  <si>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</si>
  <si>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</si>
  <si>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</si>
  <si>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</si>
  <si>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</si>
  <si>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</si>
  <si>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</si>
  <si>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</si>
  <si>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</si>
  <si>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</si>
  <si>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</si>
  <si>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</si>
  <si>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</si>
  <si>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</si>
  <si>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</si>
  <si>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</si>
  <si>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</si>
  <si>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</si>
  <si>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</si>
  <si>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</si>
  <si>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</si>
  <si>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</si>
  <si>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</si>
  <si>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</si>
  <si>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</si>
  <si>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</si>
  <si>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</si>
  <si>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</si>
  <si>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</si>
  <si>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</si>
  <si>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</si>
  <si>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</si>
  <si>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</si>
  <si>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</si>
  <si>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</si>
  <si>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</si>
  <si>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</si>
  <si>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</si>
  <si>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</si>
  <si>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</si>
  <si>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</si>
  <si>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</si>
  <si>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</si>
  <si>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</si>
  <si>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</si>
  <si>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</si>
  <si>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</si>
  <si>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</si>
  <si>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</si>
  <si>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</si>
  <si>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</si>
  <si>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</si>
  <si>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</si>
  <si>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</si>
  <si>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</si>
  <si>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</si>
  <si>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</si>
  <si>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</si>
  <si>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</si>
  <si>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</si>
  <si>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</si>
  <si>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</si>
  <si>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</si>
  <si>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</si>
  <si>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</si>
  <si>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</si>
  <si>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</si>
  <si>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</si>
  <si>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</si>
  <si>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</si>
  <si>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</si>
  <si>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</si>
  <si>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</si>
  <si>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</si>
  <si>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</si>
  <si>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</si>
  <si>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</si>
  <si>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</si>
  <si>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</si>
  <si>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</si>
  <si>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</si>
  <si>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</si>
  <si>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</si>
  <si>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</si>
  <si>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</si>
  <si>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</si>
  <si>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</si>
  <si>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</si>
  <si>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</si>
  <si>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</si>
  <si>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</si>
  <si>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</si>
  <si>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</si>
  <si>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</si>
  <si>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</si>
  <si>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</si>
  <si>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</si>
  <si>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</si>
  <si>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</si>
  <si>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</si>
  <si>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</si>
  <si>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</si>
  <si>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</si>
  <si>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</si>
  <si>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</si>
  <si>
    <t>R18000023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</si>
</sst>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50"/>
  <sheetViews>
    <sheetView zoomScaleNormal="100" workbookViewId="0">
      <pane ySplit="7" topLeftCell="A526" activePane="bottomLeft" state="frozen"/>
      <selection pane="bottomLeft" activeCell="E537" sqref="E53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6" t="s">
        <v>22</v>
      </c>
      <c r="G1" s="416"/>
      <c r="H1" s="416"/>
      <c r="I1" s="220" t="s">
        <v>20</v>
      </c>
      <c r="J1" s="218"/>
      <c r="L1" s="275">
        <f>SUM(D530:D537)</f>
        <v>5197240</v>
      </c>
      <c r="M1" s="238">
        <v>6205588</v>
      </c>
      <c r="N1" s="238">
        <f>L1-M1</f>
        <v>-1008348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6" t="s">
        <v>21</v>
      </c>
      <c r="G2" s="416"/>
      <c r="H2" s="416"/>
      <c r="I2" s="220">
        <f>J550*-1</f>
        <v>4447802</v>
      </c>
      <c r="J2" s="218"/>
      <c r="L2" s="276">
        <f>SUM(G530:G537)</f>
        <v>749438</v>
      </c>
      <c r="M2" s="238">
        <v>519138</v>
      </c>
      <c r="N2" s="238">
        <f>L2-M2</f>
        <v>230300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4447802</v>
      </c>
      <c r="M3" s="238">
        <f>M1-M2</f>
        <v>5686450</v>
      </c>
      <c r="N3" s="238">
        <f>L3+M3</f>
        <v>10134252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7" t="s">
        <v>59</v>
      </c>
      <c r="B5" s="417"/>
      <c r="C5" s="417"/>
      <c r="D5" s="417"/>
      <c r="E5" s="417"/>
      <c r="F5" s="417"/>
      <c r="G5" s="417"/>
      <c r="H5" s="417"/>
      <c r="I5" s="417"/>
      <c r="J5" s="417"/>
      <c r="L5" s="274"/>
      <c r="M5" s="238"/>
      <c r="N5" s="238"/>
      <c r="O5" s="238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5" x14ac:dyDescent="0.25">
      <c r="A7" s="418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9"/>
      <c r="I7" s="420"/>
      <c r="J7" s="42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241">
        <v>43444</v>
      </c>
      <c r="B505" s="242">
        <v>180181311</v>
      </c>
      <c r="C505" s="106">
        <v>13</v>
      </c>
      <c r="D505" s="246">
        <v>1046238</v>
      </c>
      <c r="E505" s="244">
        <v>180046481</v>
      </c>
      <c r="F505" s="247">
        <v>1</v>
      </c>
      <c r="G505" s="246">
        <v>93013</v>
      </c>
      <c r="H505" s="244"/>
      <c r="I505" s="245"/>
      <c r="J505" s="246"/>
    </row>
    <row r="506" spans="1:10" ht="15.75" customHeight="1" x14ac:dyDescent="0.25">
      <c r="A506" s="241">
        <v>43444</v>
      </c>
      <c r="B506" s="242">
        <v>180181345</v>
      </c>
      <c r="C506" s="106">
        <v>5</v>
      </c>
      <c r="D506" s="246">
        <v>516075</v>
      </c>
      <c r="E506" s="244"/>
      <c r="F506" s="247"/>
      <c r="G506" s="246"/>
      <c r="H506" s="244"/>
      <c r="I506" s="245"/>
      <c r="J506" s="246"/>
    </row>
    <row r="507" spans="1:10" ht="15.75" customHeight="1" x14ac:dyDescent="0.25">
      <c r="A507" s="241">
        <v>43445</v>
      </c>
      <c r="B507" s="242">
        <v>180181386</v>
      </c>
      <c r="C507" s="106">
        <v>7</v>
      </c>
      <c r="D507" s="246">
        <v>585725</v>
      </c>
      <c r="E507" s="244">
        <v>180046493</v>
      </c>
      <c r="F507" s="247">
        <v>1</v>
      </c>
      <c r="G507" s="246">
        <v>93100</v>
      </c>
      <c r="H507" s="244"/>
      <c r="I507" s="245"/>
      <c r="J507" s="246"/>
    </row>
    <row r="508" spans="1:10" ht="15.75" customHeight="1" x14ac:dyDescent="0.25">
      <c r="A508" s="241">
        <v>43445</v>
      </c>
      <c r="B508" s="242">
        <v>180181418</v>
      </c>
      <c r="C508" s="106">
        <v>3</v>
      </c>
      <c r="D508" s="246">
        <v>331713</v>
      </c>
      <c r="E508" s="244"/>
      <c r="F508" s="247"/>
      <c r="G508" s="246"/>
      <c r="H508" s="244"/>
      <c r="I508" s="245"/>
      <c r="J508" s="246"/>
    </row>
    <row r="509" spans="1:10" ht="15.75" customHeight="1" x14ac:dyDescent="0.25">
      <c r="A509" s="241">
        <v>43446</v>
      </c>
      <c r="B509" s="242">
        <v>180181450</v>
      </c>
      <c r="C509" s="106">
        <v>8</v>
      </c>
      <c r="D509" s="246">
        <v>672700</v>
      </c>
      <c r="E509" s="244">
        <v>180046511</v>
      </c>
      <c r="F509" s="247">
        <v>1</v>
      </c>
      <c r="G509" s="246">
        <v>76038</v>
      </c>
      <c r="H509" s="244"/>
      <c r="I509" s="245"/>
      <c r="J509" s="246"/>
    </row>
    <row r="510" spans="1:10" ht="15.75" customHeight="1" x14ac:dyDescent="0.25">
      <c r="A510" s="241">
        <v>43446</v>
      </c>
      <c r="B510" s="242">
        <v>180181490</v>
      </c>
      <c r="C510" s="106">
        <v>5</v>
      </c>
      <c r="D510" s="246">
        <v>499625</v>
      </c>
      <c r="E510" s="244"/>
      <c r="F510" s="247"/>
      <c r="G510" s="246"/>
      <c r="H510" s="244"/>
      <c r="I510" s="245"/>
      <c r="J510" s="246"/>
    </row>
    <row r="511" spans="1:10" ht="15.75" customHeight="1" x14ac:dyDescent="0.25">
      <c r="A511" s="241">
        <v>43447</v>
      </c>
      <c r="B511" s="242">
        <v>180181532</v>
      </c>
      <c r="C511" s="106">
        <v>18</v>
      </c>
      <c r="D511" s="246">
        <v>1545863</v>
      </c>
      <c r="E511" s="244"/>
      <c r="F511" s="247"/>
      <c r="G511" s="246"/>
      <c r="H511" s="244"/>
      <c r="I511" s="245"/>
      <c r="J511" s="246"/>
    </row>
    <row r="512" spans="1:10" ht="15.75" customHeight="1" x14ac:dyDescent="0.25">
      <c r="A512" s="241">
        <v>43447</v>
      </c>
      <c r="B512" s="242">
        <v>180181561</v>
      </c>
      <c r="C512" s="106">
        <v>5</v>
      </c>
      <c r="D512" s="246">
        <v>476613</v>
      </c>
      <c r="E512" s="244"/>
      <c r="F512" s="247"/>
      <c r="G512" s="246"/>
      <c r="H512" s="244"/>
      <c r="I512" s="245"/>
      <c r="J512" s="246"/>
    </row>
    <row r="513" spans="1:10" ht="15.75" customHeight="1" x14ac:dyDescent="0.25">
      <c r="A513" s="241">
        <v>43448</v>
      </c>
      <c r="B513" s="242">
        <v>180181586</v>
      </c>
      <c r="C513" s="106">
        <v>8</v>
      </c>
      <c r="D513" s="246">
        <v>860388</v>
      </c>
      <c r="E513" s="244">
        <v>180046527</v>
      </c>
      <c r="F513" s="247">
        <v>2</v>
      </c>
      <c r="G513" s="246">
        <v>251388</v>
      </c>
      <c r="H513" s="244"/>
      <c r="I513" s="245"/>
      <c r="J513" s="246"/>
    </row>
    <row r="514" spans="1:10" ht="15.75" customHeight="1" x14ac:dyDescent="0.25">
      <c r="A514" s="241">
        <v>43448</v>
      </c>
      <c r="B514" s="242">
        <v>180181618</v>
      </c>
      <c r="C514" s="106">
        <v>3</v>
      </c>
      <c r="D514" s="246">
        <v>301088</v>
      </c>
      <c r="E514" s="244"/>
      <c r="F514" s="247"/>
      <c r="G514" s="246"/>
      <c r="H514" s="244"/>
      <c r="I514" s="245"/>
      <c r="J514" s="246"/>
    </row>
    <row r="515" spans="1:10" ht="15.75" customHeight="1" x14ac:dyDescent="0.25">
      <c r="A515" s="241">
        <v>43449</v>
      </c>
      <c r="B515" s="242">
        <v>180181660</v>
      </c>
      <c r="C515" s="106">
        <v>13</v>
      </c>
      <c r="D515" s="246">
        <v>1261050</v>
      </c>
      <c r="E515" s="244"/>
      <c r="F515" s="247"/>
      <c r="G515" s="246"/>
      <c r="H515" s="244"/>
      <c r="I515" s="245"/>
      <c r="J515" s="246"/>
    </row>
    <row r="516" spans="1:10" ht="15.75" customHeight="1" x14ac:dyDescent="0.25">
      <c r="A516" s="241">
        <v>43449</v>
      </c>
      <c r="B516" s="242">
        <v>180181667</v>
      </c>
      <c r="C516" s="106">
        <v>1</v>
      </c>
      <c r="D516" s="246">
        <v>127225</v>
      </c>
      <c r="E516" s="244"/>
      <c r="F516" s="247"/>
      <c r="G516" s="246"/>
      <c r="H516" s="244"/>
      <c r="I516" s="245">
        <v>7710764</v>
      </c>
      <c r="J516" s="246" t="s">
        <v>17</v>
      </c>
    </row>
    <row r="517" spans="1:10" ht="15.75" customHeight="1" x14ac:dyDescent="0.25">
      <c r="A517" s="241">
        <v>43413</v>
      </c>
      <c r="B517" s="242">
        <v>180179198</v>
      </c>
      <c r="C517" s="106">
        <v>4</v>
      </c>
      <c r="D517" s="246">
        <v>440475</v>
      </c>
      <c r="E517" s="244"/>
      <c r="F517" s="247"/>
      <c r="G517" s="246"/>
      <c r="H517" s="244"/>
      <c r="I517" s="245"/>
      <c r="J517" s="246"/>
    </row>
    <row r="518" spans="1:10" ht="15.75" customHeight="1" x14ac:dyDescent="0.25">
      <c r="A518" s="241">
        <v>43451</v>
      </c>
      <c r="B518" s="242">
        <v>180181770</v>
      </c>
      <c r="C518" s="106">
        <v>12</v>
      </c>
      <c r="D518" s="246">
        <v>1104075</v>
      </c>
      <c r="E518" s="244">
        <v>180046570</v>
      </c>
      <c r="F518" s="247">
        <v>3</v>
      </c>
      <c r="G518" s="246">
        <v>221900</v>
      </c>
      <c r="H518" s="244"/>
      <c r="I518" s="245"/>
      <c r="J518" s="246"/>
    </row>
    <row r="519" spans="1:10" ht="15.75" customHeight="1" x14ac:dyDescent="0.25">
      <c r="A519" s="241">
        <v>43451</v>
      </c>
      <c r="B519" s="242">
        <v>180181803</v>
      </c>
      <c r="C519" s="106">
        <v>4</v>
      </c>
      <c r="D519" s="246">
        <v>341863</v>
      </c>
      <c r="E519" s="244"/>
      <c r="F519" s="247"/>
      <c r="G519" s="246"/>
      <c r="H519" s="244"/>
      <c r="I519" s="245"/>
      <c r="J519" s="246"/>
    </row>
    <row r="520" spans="1:10" ht="15.75" customHeight="1" x14ac:dyDescent="0.25">
      <c r="A520" s="241">
        <v>43452</v>
      </c>
      <c r="B520" s="242">
        <v>180181841</v>
      </c>
      <c r="C520" s="106">
        <v>16</v>
      </c>
      <c r="D520" s="246">
        <v>1443225</v>
      </c>
      <c r="E520" s="244">
        <v>180046583</v>
      </c>
      <c r="F520" s="247">
        <v>1</v>
      </c>
      <c r="G520" s="246">
        <v>113050</v>
      </c>
      <c r="H520" s="244"/>
      <c r="I520" s="245"/>
      <c r="J520" s="246"/>
    </row>
    <row r="521" spans="1:10" ht="15.75" customHeight="1" x14ac:dyDescent="0.25">
      <c r="A521" s="241">
        <v>43452</v>
      </c>
      <c r="B521" s="242">
        <v>180181859</v>
      </c>
      <c r="C521" s="106">
        <v>3</v>
      </c>
      <c r="D521" s="246">
        <v>279825</v>
      </c>
      <c r="E521" s="244"/>
      <c r="F521" s="247"/>
      <c r="G521" s="246"/>
      <c r="H521" s="244"/>
      <c r="I521" s="245"/>
      <c r="J521" s="246"/>
    </row>
    <row r="522" spans="1:10" ht="15.75" customHeight="1" x14ac:dyDescent="0.25">
      <c r="A522" s="241">
        <v>43453</v>
      </c>
      <c r="B522" s="242">
        <v>180181898</v>
      </c>
      <c r="C522" s="106">
        <v>8</v>
      </c>
      <c r="D522" s="246">
        <v>706563</v>
      </c>
      <c r="E522" s="244">
        <v>180046596</v>
      </c>
      <c r="F522" s="247">
        <v>4</v>
      </c>
      <c r="G522" s="246">
        <v>427175</v>
      </c>
      <c r="H522" s="244"/>
      <c r="I522" s="245"/>
      <c r="J522" s="246"/>
    </row>
    <row r="523" spans="1:10" ht="15.75" customHeight="1" x14ac:dyDescent="0.25">
      <c r="A523" s="241">
        <v>43453</v>
      </c>
      <c r="B523" s="242">
        <v>180181920</v>
      </c>
      <c r="C523" s="106">
        <v>3</v>
      </c>
      <c r="D523" s="246">
        <v>219800</v>
      </c>
      <c r="E523" s="244"/>
      <c r="F523" s="247"/>
      <c r="G523" s="246"/>
      <c r="H523" s="244"/>
      <c r="I523" s="245"/>
      <c r="J523" s="246"/>
    </row>
    <row r="524" spans="1:10" ht="15.75" customHeight="1" x14ac:dyDescent="0.25">
      <c r="A524" s="241">
        <v>43454</v>
      </c>
      <c r="B524" s="242">
        <v>180181963</v>
      </c>
      <c r="C524" s="106">
        <v>6</v>
      </c>
      <c r="D524" s="246">
        <v>562713</v>
      </c>
      <c r="E524" s="244">
        <v>180046607</v>
      </c>
      <c r="F524" s="247">
        <v>1</v>
      </c>
      <c r="G524" s="246">
        <v>149013</v>
      </c>
      <c r="H524" s="244"/>
      <c r="I524" s="245"/>
      <c r="J524" s="246"/>
    </row>
    <row r="525" spans="1:10" ht="15.75" customHeight="1" x14ac:dyDescent="0.25">
      <c r="A525" s="241">
        <v>43454</v>
      </c>
      <c r="B525" s="242">
        <v>180181980</v>
      </c>
      <c r="C525" s="106">
        <v>3</v>
      </c>
      <c r="D525" s="246">
        <v>288663</v>
      </c>
      <c r="E525" s="244"/>
      <c r="F525" s="247"/>
      <c r="G525" s="246"/>
      <c r="H525" s="244"/>
      <c r="I525" s="245"/>
      <c r="J525" s="246"/>
    </row>
    <row r="526" spans="1:10" ht="15.75" customHeight="1" x14ac:dyDescent="0.25">
      <c r="A526" s="241">
        <v>43455</v>
      </c>
      <c r="B526" s="242">
        <v>180182018</v>
      </c>
      <c r="C526" s="106">
        <v>10</v>
      </c>
      <c r="D526" s="246">
        <v>899150</v>
      </c>
      <c r="E526" s="244">
        <v>180046617</v>
      </c>
      <c r="F526" s="247">
        <v>1</v>
      </c>
      <c r="G526" s="246">
        <v>99050</v>
      </c>
      <c r="H526" s="244"/>
      <c r="I526" s="245"/>
      <c r="J526" s="246"/>
    </row>
    <row r="527" spans="1:10" ht="15.75" customHeight="1" x14ac:dyDescent="0.25">
      <c r="A527" s="241">
        <v>43455</v>
      </c>
      <c r="B527" s="242">
        <v>180182031</v>
      </c>
      <c r="C527" s="106">
        <v>1</v>
      </c>
      <c r="D527" s="246">
        <v>110075</v>
      </c>
      <c r="E527" s="244"/>
      <c r="F527" s="247"/>
      <c r="G527" s="246"/>
      <c r="H527" s="244"/>
      <c r="I527" s="245"/>
      <c r="J527" s="246"/>
    </row>
    <row r="528" spans="1:10" ht="15.75" customHeight="1" x14ac:dyDescent="0.25">
      <c r="A528" s="241">
        <v>43456</v>
      </c>
      <c r="B528" s="242">
        <v>180182080</v>
      </c>
      <c r="C528" s="106">
        <v>6</v>
      </c>
      <c r="D528" s="246">
        <v>458763</v>
      </c>
      <c r="E528" s="244">
        <v>180046626</v>
      </c>
      <c r="F528" s="247">
        <v>3</v>
      </c>
      <c r="G528" s="246">
        <v>220500</v>
      </c>
      <c r="H528" s="244"/>
      <c r="I528" s="245"/>
      <c r="J528" s="246"/>
    </row>
    <row r="529" spans="1:10" ht="15.75" customHeight="1" x14ac:dyDescent="0.25">
      <c r="A529" s="241">
        <v>43456</v>
      </c>
      <c r="B529" s="242">
        <v>180182089</v>
      </c>
      <c r="C529" s="106">
        <v>4</v>
      </c>
      <c r="D529" s="246">
        <v>392613</v>
      </c>
      <c r="E529" s="244"/>
      <c r="F529" s="247"/>
      <c r="G529" s="246"/>
      <c r="H529" s="244"/>
      <c r="I529" s="245">
        <v>6017115</v>
      </c>
      <c r="J529" s="246" t="s">
        <v>17</v>
      </c>
    </row>
    <row r="530" spans="1:10" ht="15.75" customHeight="1" x14ac:dyDescent="0.25">
      <c r="A530" s="98">
        <v>43458</v>
      </c>
      <c r="B530" s="99">
        <v>180182171</v>
      </c>
      <c r="C530" s="414">
        <v>10</v>
      </c>
      <c r="D530" s="34">
        <v>937125</v>
      </c>
      <c r="E530" s="101"/>
      <c r="F530" s="100"/>
      <c r="G530" s="34"/>
      <c r="H530" s="101"/>
      <c r="I530" s="102"/>
      <c r="J530" s="34"/>
    </row>
    <row r="531" spans="1:10" ht="15.75" customHeight="1" x14ac:dyDescent="0.25">
      <c r="A531" s="98">
        <v>43458</v>
      </c>
      <c r="B531" s="99">
        <v>180182190</v>
      </c>
      <c r="C531" s="414">
        <v>1</v>
      </c>
      <c r="D531" s="34">
        <v>86013</v>
      </c>
      <c r="E531" s="101"/>
      <c r="F531" s="100"/>
      <c r="G531" s="34"/>
      <c r="H531" s="101"/>
      <c r="I531" s="102"/>
      <c r="J531" s="34"/>
    </row>
    <row r="532" spans="1:10" ht="15.75" customHeight="1" x14ac:dyDescent="0.25">
      <c r="A532" s="98">
        <v>43460</v>
      </c>
      <c r="B532" s="99">
        <v>180182250</v>
      </c>
      <c r="C532" s="414">
        <v>15</v>
      </c>
      <c r="D532" s="34">
        <v>1307163</v>
      </c>
      <c r="E532" s="101">
        <v>180046657</v>
      </c>
      <c r="F532" s="100">
        <v>2</v>
      </c>
      <c r="G532" s="34">
        <v>186113</v>
      </c>
      <c r="H532" s="101"/>
      <c r="I532" s="102"/>
      <c r="J532" s="34"/>
    </row>
    <row r="533" spans="1:10" ht="15.75" customHeight="1" x14ac:dyDescent="0.25">
      <c r="A533" s="98">
        <v>43460</v>
      </c>
      <c r="B533" s="99">
        <v>180182270</v>
      </c>
      <c r="C533" s="414">
        <v>3</v>
      </c>
      <c r="D533" s="34">
        <v>279125</v>
      </c>
      <c r="E533" s="101"/>
      <c r="F533" s="100"/>
      <c r="G533" s="34"/>
      <c r="H533" s="101"/>
      <c r="I533" s="102"/>
      <c r="J533" s="34"/>
    </row>
    <row r="534" spans="1:10" ht="15.75" customHeight="1" x14ac:dyDescent="0.25">
      <c r="A534" s="98">
        <v>43461</v>
      </c>
      <c r="B534" s="99">
        <v>180182301</v>
      </c>
      <c r="C534" s="414">
        <v>14</v>
      </c>
      <c r="D534" s="34">
        <v>1195688</v>
      </c>
      <c r="E534" s="101">
        <v>180046667</v>
      </c>
      <c r="F534" s="100">
        <v>2</v>
      </c>
      <c r="G534" s="34">
        <v>162050</v>
      </c>
      <c r="H534" s="101"/>
      <c r="I534" s="102"/>
      <c r="J534" s="34"/>
    </row>
    <row r="535" spans="1:10" ht="15.75" customHeight="1" x14ac:dyDescent="0.25">
      <c r="A535" s="98">
        <v>43462</v>
      </c>
      <c r="B535" s="99">
        <v>180182359</v>
      </c>
      <c r="C535" s="414">
        <v>9</v>
      </c>
      <c r="D535" s="34">
        <v>675238</v>
      </c>
      <c r="E535" s="101">
        <v>180046682</v>
      </c>
      <c r="F535" s="100">
        <v>2</v>
      </c>
      <c r="G535" s="34">
        <v>233100</v>
      </c>
      <c r="H535" s="101"/>
      <c r="I535" s="102"/>
      <c r="J535" s="34"/>
    </row>
    <row r="536" spans="1:10" ht="15.75" customHeight="1" x14ac:dyDescent="0.25">
      <c r="A536" s="98">
        <v>43462</v>
      </c>
      <c r="B536" s="99">
        <v>180182372</v>
      </c>
      <c r="C536" s="414">
        <v>2</v>
      </c>
      <c r="D536" s="34">
        <v>202825</v>
      </c>
      <c r="E536" s="101"/>
      <c r="F536" s="100"/>
      <c r="G536" s="34"/>
      <c r="H536" s="101"/>
      <c r="I536" s="102"/>
      <c r="J536" s="34"/>
    </row>
    <row r="537" spans="1:10" ht="15.75" customHeight="1" x14ac:dyDescent="0.25">
      <c r="A537" s="98">
        <v>43463</v>
      </c>
      <c r="B537" s="99">
        <v>180182401</v>
      </c>
      <c r="C537" s="414">
        <v>5</v>
      </c>
      <c r="D537" s="34">
        <v>514063</v>
      </c>
      <c r="E537" s="101">
        <v>180046692</v>
      </c>
      <c r="F537" s="100">
        <v>2</v>
      </c>
      <c r="G537" s="34">
        <v>168175</v>
      </c>
      <c r="H537" s="101"/>
      <c r="I537" s="102"/>
      <c r="J537" s="34"/>
    </row>
    <row r="538" spans="1:10" ht="15.75" customHeight="1" x14ac:dyDescent="0.25">
      <c r="A538" s="98"/>
      <c r="B538" s="99"/>
      <c r="C538" s="414"/>
      <c r="D538" s="34"/>
      <c r="E538" s="101"/>
      <c r="F538" s="100"/>
      <c r="G538" s="34"/>
      <c r="H538" s="101"/>
      <c r="I538" s="102"/>
      <c r="J538" s="34"/>
    </row>
    <row r="539" spans="1:10" ht="15.75" customHeight="1" x14ac:dyDescent="0.25">
      <c r="A539" s="98"/>
      <c r="B539" s="99"/>
      <c r="C539" s="414"/>
      <c r="D539" s="34"/>
      <c r="E539" s="101"/>
      <c r="F539" s="100"/>
      <c r="G539" s="34"/>
      <c r="H539" s="101"/>
      <c r="I539" s="102"/>
      <c r="J539" s="34"/>
    </row>
    <row r="540" spans="1:10" ht="15.75" customHeight="1" x14ac:dyDescent="0.25">
      <c r="A540" s="98"/>
      <c r="B540" s="99"/>
      <c r="C540" s="414"/>
      <c r="D540" s="34"/>
      <c r="E540" s="101"/>
      <c r="F540" s="100"/>
      <c r="G540" s="34"/>
      <c r="H540" s="101"/>
      <c r="I540" s="102"/>
      <c r="J540" s="34"/>
    </row>
    <row r="541" spans="1:10" x14ac:dyDescent="0.25">
      <c r="A541" s="235"/>
      <c r="B541" s="234"/>
      <c r="C541" s="12"/>
      <c r="D541" s="236"/>
      <c r="E541" s="237"/>
      <c r="F541" s="240"/>
      <c r="G541" s="236"/>
      <c r="H541" s="237"/>
      <c r="I541" s="239"/>
      <c r="J541" s="236"/>
    </row>
    <row r="542" spans="1:10" x14ac:dyDescent="0.25">
      <c r="A542" s="235"/>
      <c r="B542" s="223" t="s">
        <v>11</v>
      </c>
      <c r="C542" s="229">
        <f>SUM(C8:C541)</f>
        <v>4648</v>
      </c>
      <c r="D542" s="224">
        <f>SUM(D8:D541)</f>
        <v>476106184</v>
      </c>
      <c r="E542" s="223" t="s">
        <v>11</v>
      </c>
      <c r="F542" s="232">
        <f>SUM(F8:F541)</f>
        <v>598</v>
      </c>
      <c r="G542" s="224">
        <f>SUM(G8:G541)</f>
        <v>65193586</v>
      </c>
      <c r="H542" s="232">
        <f>SUM(H8:H541)</f>
        <v>0</v>
      </c>
      <c r="I542" s="232">
        <f>SUM(I8:I541)</f>
        <v>406464796</v>
      </c>
      <c r="J542" s="5"/>
    </row>
    <row r="543" spans="1:10" x14ac:dyDescent="0.25">
      <c r="A543" s="235"/>
      <c r="B543" s="223"/>
      <c r="C543" s="229"/>
      <c r="D543" s="224"/>
      <c r="E543" s="223"/>
      <c r="F543" s="232"/>
      <c r="G543" s="224"/>
      <c r="H543" s="232"/>
      <c r="I543" s="232"/>
      <c r="J543" s="5"/>
    </row>
    <row r="544" spans="1:10" x14ac:dyDescent="0.25">
      <c r="A544" s="225"/>
      <c r="B544" s="226"/>
      <c r="C544" s="12"/>
      <c r="D544" s="236"/>
      <c r="E544" s="223"/>
      <c r="F544" s="240"/>
      <c r="G544" s="415" t="s">
        <v>12</v>
      </c>
      <c r="H544" s="415"/>
      <c r="I544" s="239"/>
      <c r="J544" s="227">
        <f>SUM(D8:D541)</f>
        <v>476106184</v>
      </c>
    </row>
    <row r="545" spans="1:10" x14ac:dyDescent="0.25">
      <c r="A545" s="235"/>
      <c r="B545" s="234"/>
      <c r="C545" s="12"/>
      <c r="D545" s="236"/>
      <c r="E545" s="237"/>
      <c r="F545" s="240"/>
      <c r="G545" s="415" t="s">
        <v>13</v>
      </c>
      <c r="H545" s="415"/>
      <c r="I545" s="239"/>
      <c r="J545" s="227">
        <f>SUM(G8:G541)</f>
        <v>65193586</v>
      </c>
    </row>
    <row r="546" spans="1:10" x14ac:dyDescent="0.25">
      <c r="A546" s="228"/>
      <c r="B546" s="237"/>
      <c r="C546" s="12"/>
      <c r="D546" s="236"/>
      <c r="E546" s="237"/>
      <c r="F546" s="240"/>
      <c r="G546" s="415" t="s">
        <v>14</v>
      </c>
      <c r="H546" s="415"/>
      <c r="I546" s="41"/>
      <c r="J546" s="229">
        <f>J544-J545</f>
        <v>410912598</v>
      </c>
    </row>
    <row r="547" spans="1:10" x14ac:dyDescent="0.25">
      <c r="A547" s="235"/>
      <c r="B547" s="230"/>
      <c r="C547" s="12"/>
      <c r="D547" s="231"/>
      <c r="E547" s="237"/>
      <c r="F547" s="240"/>
      <c r="G547" s="415" t="s">
        <v>15</v>
      </c>
      <c r="H547" s="415"/>
      <c r="I547" s="239"/>
      <c r="J547" s="227">
        <f>SUM(H8:H541)</f>
        <v>0</v>
      </c>
    </row>
    <row r="548" spans="1:10" x14ac:dyDescent="0.25">
      <c r="A548" s="235"/>
      <c r="B548" s="230"/>
      <c r="C548" s="12"/>
      <c r="D548" s="231"/>
      <c r="E548" s="237"/>
      <c r="F548" s="240"/>
      <c r="G548" s="415" t="s">
        <v>16</v>
      </c>
      <c r="H548" s="415"/>
      <c r="I548" s="239"/>
      <c r="J548" s="227">
        <f>J546+J547</f>
        <v>410912598</v>
      </c>
    </row>
    <row r="549" spans="1:10" x14ac:dyDescent="0.25">
      <c r="A549" s="235"/>
      <c r="B549" s="230"/>
      <c r="C549" s="12"/>
      <c r="D549" s="231"/>
      <c r="E549" s="237"/>
      <c r="F549" s="240"/>
      <c r="G549" s="415" t="s">
        <v>5</v>
      </c>
      <c r="H549" s="415"/>
      <c r="I549" s="239"/>
      <c r="J549" s="227">
        <f>SUM(I8:I541)</f>
        <v>406464796</v>
      </c>
    </row>
    <row r="550" spans="1:10" x14ac:dyDescent="0.25">
      <c r="A550" s="235"/>
      <c r="B550" s="230"/>
      <c r="C550" s="12"/>
      <c r="D550" s="231"/>
      <c r="E550" s="237"/>
      <c r="F550" s="240"/>
      <c r="G550" s="415" t="s">
        <v>31</v>
      </c>
      <c r="H550" s="415"/>
      <c r="I550" s="240" t="str">
        <f>IF(J550&gt;0,"SALDO",IF(J550&lt;0,"PIUTANG",IF(J550=0,"LUNAS")))</f>
        <v>PIUTANG</v>
      </c>
      <c r="J550" s="227">
        <f>J549-J548</f>
        <v>-4447802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0:H550"/>
    <mergeCell ref="G544:H544"/>
    <mergeCell ref="G545:H545"/>
    <mergeCell ref="G546:H546"/>
    <mergeCell ref="G547:H547"/>
    <mergeCell ref="G548:H548"/>
    <mergeCell ref="G549:H549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51"/>
  <sheetViews>
    <sheetView workbookViewId="0">
      <pane ySplit="7" topLeftCell="A230" activePane="bottomLeft" state="frozen"/>
      <selection pane="bottomLeft" activeCell="J238" sqref="J23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6" t="s">
        <v>22</v>
      </c>
      <c r="G1" s="416"/>
      <c r="H1" s="416"/>
      <c r="I1" s="42" t="s">
        <v>20</v>
      </c>
      <c r="J1" s="20"/>
      <c r="L1" s="277">
        <f>SUM(D231:D238)</f>
        <v>861526</v>
      </c>
      <c r="M1" s="219">
        <f>SUM(D227:D230)</f>
        <v>1365876</v>
      </c>
      <c r="N1" s="219">
        <f>L3+M3</f>
        <v>1522651</v>
      </c>
      <c r="O1" s="219">
        <f>L2+N1</f>
        <v>1728714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J251*-1</f>
        <v>238088</v>
      </c>
      <c r="J2" s="20"/>
      <c r="L2" s="277">
        <f>SUM(G231:G238)</f>
        <v>206063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655463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23" t="s">
        <v>4</v>
      </c>
      <c r="I6" s="420" t="s">
        <v>5</v>
      </c>
      <c r="J6" s="421" t="s">
        <v>6</v>
      </c>
    </row>
    <row r="7" spans="1:18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20"/>
      <c r="J7" s="42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1">
        <v>43444</v>
      </c>
      <c r="B231" s="242">
        <v>180181337</v>
      </c>
      <c r="C231" s="247">
        <v>1</v>
      </c>
      <c r="D231" s="246">
        <v>88025</v>
      </c>
      <c r="E231" s="244"/>
      <c r="F231" s="247"/>
      <c r="G231" s="246"/>
      <c r="H231" s="245"/>
      <c r="I231" s="245"/>
      <c r="J231" s="24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1">
        <v>43445</v>
      </c>
      <c r="B232" s="242"/>
      <c r="C232" s="247"/>
      <c r="D232" s="246"/>
      <c r="E232" s="244">
        <v>180046496</v>
      </c>
      <c r="F232" s="247">
        <v>1</v>
      </c>
      <c r="G232" s="246">
        <v>88025</v>
      </c>
      <c r="H232" s="245"/>
      <c r="I232" s="245"/>
      <c r="J232" s="24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1">
        <v>43446</v>
      </c>
      <c r="B233" s="242">
        <v>180181494</v>
      </c>
      <c r="C233" s="247">
        <v>2</v>
      </c>
      <c r="D233" s="246">
        <v>249200</v>
      </c>
      <c r="E233" s="244"/>
      <c r="F233" s="247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1">
        <v>43447</v>
      </c>
      <c r="B234" s="242">
        <v>180181551</v>
      </c>
      <c r="C234" s="247">
        <v>1</v>
      </c>
      <c r="D234" s="246">
        <v>112875</v>
      </c>
      <c r="E234" s="244"/>
      <c r="F234" s="247"/>
      <c r="G234" s="246"/>
      <c r="H234" s="245"/>
      <c r="I234" s="245"/>
      <c r="J234" s="24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1">
        <v>43448</v>
      </c>
      <c r="B235" s="242">
        <v>180181613</v>
      </c>
      <c r="C235" s="247">
        <v>2</v>
      </c>
      <c r="D235" s="246">
        <v>199325</v>
      </c>
      <c r="E235" s="244"/>
      <c r="F235" s="247"/>
      <c r="G235" s="246"/>
      <c r="H235" s="245"/>
      <c r="I235" s="245"/>
      <c r="J235" s="246"/>
      <c r="K235" s="219"/>
      <c r="L235" s="219"/>
      <c r="M235" s="219"/>
      <c r="N235" s="219"/>
      <c r="O235" s="219"/>
      <c r="P235" s="219"/>
      <c r="Q235" s="219"/>
      <c r="R235" s="219"/>
    </row>
    <row r="236" spans="1:18" s="233" customFormat="1" ht="15.75" customHeight="1" x14ac:dyDescent="0.25">
      <c r="A236" s="161">
        <v>43449</v>
      </c>
      <c r="B236" s="242">
        <v>180181665</v>
      </c>
      <c r="C236" s="247">
        <v>1</v>
      </c>
      <c r="D236" s="246">
        <v>118038</v>
      </c>
      <c r="E236" s="244"/>
      <c r="F236" s="247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  <c r="Q236" s="219"/>
      <c r="R236" s="219"/>
    </row>
    <row r="237" spans="1:18" s="233" customFormat="1" ht="15.75" customHeight="1" x14ac:dyDescent="0.25">
      <c r="A237" s="161">
        <v>43452</v>
      </c>
      <c r="B237" s="242">
        <v>180181866</v>
      </c>
      <c r="C237" s="247">
        <v>1</v>
      </c>
      <c r="D237" s="246">
        <v>94063</v>
      </c>
      <c r="E237" s="244"/>
      <c r="F237" s="247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  <c r="Q237" s="219"/>
      <c r="R237" s="219"/>
    </row>
    <row r="238" spans="1:18" s="233" customFormat="1" ht="15.75" customHeight="1" x14ac:dyDescent="0.25">
      <c r="A238" s="161">
        <v>43456</v>
      </c>
      <c r="B238" s="242"/>
      <c r="C238" s="247"/>
      <c r="D238" s="246"/>
      <c r="E238" s="244">
        <v>180046628</v>
      </c>
      <c r="F238" s="247">
        <v>1</v>
      </c>
      <c r="G238" s="246">
        <v>118038</v>
      </c>
      <c r="H238" s="245"/>
      <c r="I238" s="245">
        <v>655463</v>
      </c>
      <c r="J238" s="246" t="s">
        <v>17</v>
      </c>
      <c r="K238" s="219"/>
      <c r="L238" s="219"/>
      <c r="M238" s="219"/>
      <c r="N238" s="219"/>
      <c r="O238" s="219"/>
      <c r="P238" s="219"/>
      <c r="Q238" s="219"/>
      <c r="R238" s="219"/>
    </row>
    <row r="239" spans="1:18" s="233" customFormat="1" ht="15.75" customHeight="1" x14ac:dyDescent="0.25">
      <c r="A239" s="162">
        <v>43460</v>
      </c>
      <c r="B239" s="234">
        <v>180182263</v>
      </c>
      <c r="C239" s="240">
        <v>1</v>
      </c>
      <c r="D239" s="236">
        <v>118038</v>
      </c>
      <c r="E239" s="237"/>
      <c r="F239" s="240"/>
      <c r="G239" s="236"/>
      <c r="H239" s="239"/>
      <c r="I239" s="239"/>
      <c r="J239" s="236"/>
      <c r="K239" s="219"/>
      <c r="L239" s="219"/>
      <c r="M239" s="219"/>
      <c r="N239" s="219"/>
      <c r="O239" s="219"/>
      <c r="P239" s="219"/>
      <c r="Q239" s="219"/>
      <c r="R239" s="219"/>
    </row>
    <row r="240" spans="1:18" s="233" customFormat="1" ht="15.75" customHeight="1" x14ac:dyDescent="0.25">
      <c r="A240" s="162">
        <v>43463</v>
      </c>
      <c r="B240" s="234">
        <v>180182393</v>
      </c>
      <c r="C240" s="240">
        <v>1</v>
      </c>
      <c r="D240" s="236">
        <v>120050</v>
      </c>
      <c r="E240" s="237"/>
      <c r="F240" s="240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  <c r="Q240" s="219"/>
      <c r="R240" s="219"/>
    </row>
    <row r="241" spans="1:18" s="233" customFormat="1" ht="15.75" customHeight="1" x14ac:dyDescent="0.25">
      <c r="A241" s="162"/>
      <c r="B241" s="234"/>
      <c r="C241" s="240"/>
      <c r="D241" s="236"/>
      <c r="E241" s="237"/>
      <c r="F241" s="240"/>
      <c r="G241" s="236"/>
      <c r="H241" s="239"/>
      <c r="I241" s="239"/>
      <c r="J241" s="236"/>
      <c r="K241" s="219"/>
      <c r="L241" s="219"/>
      <c r="M241" s="219"/>
      <c r="N241" s="219"/>
      <c r="O241" s="219"/>
      <c r="P241" s="219"/>
      <c r="Q241" s="219"/>
      <c r="R241" s="219"/>
    </row>
    <row r="242" spans="1:18" x14ac:dyDescent="0.25">
      <c r="A242" s="162"/>
      <c r="B242" s="3"/>
      <c r="C242" s="40"/>
      <c r="D242" s="6"/>
      <c r="E242" s="7"/>
      <c r="F242" s="40"/>
      <c r="G242" s="6"/>
      <c r="H242" s="39"/>
      <c r="I242" s="39"/>
      <c r="J242" s="6"/>
    </row>
    <row r="243" spans="1:18" x14ac:dyDescent="0.25">
      <c r="A243" s="162"/>
      <c r="B243" s="8" t="s">
        <v>11</v>
      </c>
      <c r="C243" s="77">
        <f>SUM(C8:C242)</f>
        <v>1110</v>
      </c>
      <c r="D243" s="9">
        <f>SUM(D8:D242)</f>
        <v>119822989</v>
      </c>
      <c r="E243" s="8" t="s">
        <v>11</v>
      </c>
      <c r="F243" s="77">
        <f>SUM(F8:F242)</f>
        <v>101</v>
      </c>
      <c r="G243" s="5">
        <f>SUM(G8:G242)</f>
        <v>20651917</v>
      </c>
      <c r="H243" s="40">
        <f>SUM(H8:H242)</f>
        <v>0</v>
      </c>
      <c r="I243" s="40">
        <f>SUM(I8:I242)</f>
        <v>98932984</v>
      </c>
      <c r="J243" s="5"/>
    </row>
    <row r="244" spans="1:18" x14ac:dyDescent="0.25">
      <c r="A244" s="162"/>
      <c r="B244" s="8"/>
      <c r="C244" s="77"/>
      <c r="D244" s="9"/>
      <c r="E244" s="8"/>
      <c r="F244" s="77"/>
      <c r="G244" s="5"/>
      <c r="H244" s="40"/>
      <c r="I244" s="40"/>
      <c r="J244" s="5"/>
    </row>
    <row r="245" spans="1:18" x14ac:dyDescent="0.25">
      <c r="A245" s="163"/>
      <c r="B245" s="11"/>
      <c r="C245" s="40"/>
      <c r="D245" s="6"/>
      <c r="E245" s="8"/>
      <c r="F245" s="40"/>
      <c r="G245" s="415" t="s">
        <v>12</v>
      </c>
      <c r="H245" s="415"/>
      <c r="I245" s="39"/>
      <c r="J245" s="13">
        <f>SUM(D8:D242)</f>
        <v>119822989</v>
      </c>
    </row>
    <row r="246" spans="1:18" x14ac:dyDescent="0.25">
      <c r="A246" s="162"/>
      <c r="B246" s="3"/>
      <c r="C246" s="40"/>
      <c r="D246" s="6"/>
      <c r="E246" s="7"/>
      <c r="F246" s="40"/>
      <c r="G246" s="415" t="s">
        <v>13</v>
      </c>
      <c r="H246" s="415"/>
      <c r="I246" s="39"/>
      <c r="J246" s="13">
        <f>SUM(G8:G242)</f>
        <v>20651917</v>
      </c>
    </row>
    <row r="247" spans="1:18" x14ac:dyDescent="0.25">
      <c r="A247" s="164"/>
      <c r="B247" s="7"/>
      <c r="C247" s="40"/>
      <c r="D247" s="6"/>
      <c r="E247" s="7"/>
      <c r="F247" s="40"/>
      <c r="G247" s="415" t="s">
        <v>14</v>
      </c>
      <c r="H247" s="415"/>
      <c r="I247" s="41"/>
      <c r="J247" s="15">
        <f>J245-J246</f>
        <v>99171072</v>
      </c>
    </row>
    <row r="248" spans="1:18" x14ac:dyDescent="0.25">
      <c r="A248" s="162"/>
      <c r="B248" s="16"/>
      <c r="C248" s="40"/>
      <c r="D248" s="17"/>
      <c r="E248" s="7"/>
      <c r="F248" s="40"/>
      <c r="G248" s="415" t="s">
        <v>15</v>
      </c>
      <c r="H248" s="415"/>
      <c r="I248" s="39"/>
      <c r="J248" s="13">
        <f>SUM(H8:H242)</f>
        <v>0</v>
      </c>
      <c r="K248"/>
      <c r="L248"/>
      <c r="M248"/>
      <c r="N248"/>
      <c r="O248"/>
      <c r="P248"/>
      <c r="Q248"/>
      <c r="R248"/>
    </row>
    <row r="249" spans="1:18" x14ac:dyDescent="0.25">
      <c r="A249" s="162"/>
      <c r="B249" s="16"/>
      <c r="C249" s="40"/>
      <c r="D249" s="17"/>
      <c r="E249" s="7"/>
      <c r="F249" s="40"/>
      <c r="G249" s="415" t="s">
        <v>16</v>
      </c>
      <c r="H249" s="415"/>
      <c r="I249" s="39"/>
      <c r="J249" s="13">
        <f>J247+J248</f>
        <v>99171072</v>
      </c>
      <c r="K249"/>
      <c r="L249"/>
      <c r="M249"/>
      <c r="N249"/>
      <c r="O249"/>
      <c r="P249"/>
      <c r="Q249"/>
      <c r="R249"/>
    </row>
    <row r="250" spans="1:18" x14ac:dyDescent="0.25">
      <c r="A250" s="162"/>
      <c r="B250" s="16"/>
      <c r="C250" s="40"/>
      <c r="D250" s="17"/>
      <c r="E250" s="7"/>
      <c r="F250" s="40"/>
      <c r="G250" s="415" t="s">
        <v>5</v>
      </c>
      <c r="H250" s="415"/>
      <c r="I250" s="39"/>
      <c r="J250" s="13">
        <f>SUM(I8:I242)</f>
        <v>98932984</v>
      </c>
      <c r="K250"/>
      <c r="L250"/>
      <c r="M250"/>
      <c r="N250"/>
      <c r="O250"/>
      <c r="P250"/>
      <c r="Q250"/>
      <c r="R250"/>
    </row>
    <row r="251" spans="1:18" x14ac:dyDescent="0.25">
      <c r="A251" s="162"/>
      <c r="B251" s="16"/>
      <c r="C251" s="40"/>
      <c r="D251" s="17"/>
      <c r="E251" s="7"/>
      <c r="F251" s="40"/>
      <c r="G251" s="415" t="s">
        <v>31</v>
      </c>
      <c r="H251" s="415"/>
      <c r="I251" s="40" t="str">
        <f>IF(J251&gt;0,"SALDO",IF(J251&lt;0,"PIUTANG",IF(J251=0,"LUNAS")))</f>
        <v>PIUTANG</v>
      </c>
      <c r="J251" s="13">
        <f>J250-J249</f>
        <v>-238088</v>
      </c>
      <c r="K251"/>
      <c r="L251"/>
      <c r="M251"/>
      <c r="N251"/>
      <c r="O251"/>
      <c r="P251"/>
      <c r="Q251"/>
      <c r="R251"/>
    </row>
  </sheetData>
  <mergeCells count="15">
    <mergeCell ref="G250:H250"/>
    <mergeCell ref="G251:H251"/>
    <mergeCell ref="G245:H245"/>
    <mergeCell ref="G246:H246"/>
    <mergeCell ref="G247:H247"/>
    <mergeCell ref="G248:H248"/>
    <mergeCell ref="G249:H24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712"/>
  <sheetViews>
    <sheetView workbookViewId="0">
      <pane ySplit="7" topLeftCell="A1689" activePane="bottomLeft" state="frozen"/>
      <selection pane="bottomLeft" activeCell="L1704" sqref="L170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SUM(D1693:D1696)</f>
        <v>7983501</v>
      </c>
      <c r="M1" s="219">
        <f>SUM(D1660:D1663)</f>
        <v>6707750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J1712*-1</f>
        <v>2914013</v>
      </c>
      <c r="J2" s="218"/>
      <c r="L2" s="219">
        <f>SUM(G1693:G1696)</f>
        <v>398125</v>
      </c>
      <c r="M2" s="219">
        <f>SUM(G1660:G1663)</f>
        <v>392613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7585376</v>
      </c>
      <c r="M3" s="219">
        <f>M1-M2</f>
        <v>6315137</v>
      </c>
      <c r="N3" s="219">
        <f>L3+M3</f>
        <v>13900513</v>
      </c>
    </row>
    <row r="4" spans="1:18" x14ac:dyDescent="0.25">
      <c r="L4" s="233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24" t="s">
        <v>4</v>
      </c>
      <c r="I6" s="426" t="s">
        <v>5</v>
      </c>
      <c r="J6" s="428" t="s">
        <v>6</v>
      </c>
    </row>
    <row r="7" spans="1:18" x14ac:dyDescent="0.25">
      <c r="A7" s="418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241">
        <v>43447</v>
      </c>
      <c r="B1642" s="242">
        <v>180181519</v>
      </c>
      <c r="C1642" s="247">
        <v>65</v>
      </c>
      <c r="D1642" s="246">
        <v>6953450</v>
      </c>
      <c r="E1642" s="242"/>
      <c r="F1642" s="247"/>
      <c r="G1642" s="246"/>
      <c r="H1642" s="245"/>
      <c r="I1642" s="245"/>
      <c r="J1642" s="246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241">
        <v>43447</v>
      </c>
      <c r="B1643" s="242">
        <v>180181528</v>
      </c>
      <c r="C1643" s="247">
        <v>47</v>
      </c>
      <c r="D1643" s="246">
        <v>4637763</v>
      </c>
      <c r="E1643" s="242"/>
      <c r="F1643" s="247"/>
      <c r="G1643" s="246"/>
      <c r="H1643" s="245"/>
      <c r="I1643" s="245"/>
      <c r="J1643" s="246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241">
        <v>43447</v>
      </c>
      <c r="B1644" s="242">
        <v>180181536</v>
      </c>
      <c r="C1644" s="247">
        <v>29</v>
      </c>
      <c r="D1644" s="246">
        <v>3230938</v>
      </c>
      <c r="E1644" s="242"/>
      <c r="F1644" s="247"/>
      <c r="G1644" s="246"/>
      <c r="H1644" s="245"/>
      <c r="I1644" s="245"/>
      <c r="J1644" s="246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241">
        <v>43447</v>
      </c>
      <c r="B1645" s="242">
        <v>180181546</v>
      </c>
      <c r="C1645" s="247">
        <v>4</v>
      </c>
      <c r="D1645" s="246">
        <v>485013</v>
      </c>
      <c r="E1645" s="242"/>
      <c r="F1645" s="247"/>
      <c r="G1645" s="246"/>
      <c r="H1645" s="245"/>
      <c r="I1645" s="245">
        <v>15307164</v>
      </c>
      <c r="J1645" s="246" t="s">
        <v>17</v>
      </c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241">
        <v>43448</v>
      </c>
      <c r="B1646" s="242">
        <v>180181579</v>
      </c>
      <c r="C1646" s="247">
        <v>52</v>
      </c>
      <c r="D1646" s="246">
        <v>5237050</v>
      </c>
      <c r="E1646" s="242">
        <v>180046528</v>
      </c>
      <c r="F1646" s="247">
        <v>17</v>
      </c>
      <c r="G1646" s="246">
        <v>1671863</v>
      </c>
      <c r="H1646" s="245"/>
      <c r="I1646" s="245"/>
      <c r="J1646" s="246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241">
        <v>43448</v>
      </c>
      <c r="B1647" s="242">
        <v>180181592</v>
      </c>
      <c r="C1647" s="247">
        <v>24</v>
      </c>
      <c r="D1647" s="246">
        <v>2721688</v>
      </c>
      <c r="E1647" s="242"/>
      <c r="F1647" s="247"/>
      <c r="G1647" s="246"/>
      <c r="H1647" s="245"/>
      <c r="I1647" s="245"/>
      <c r="J1647" s="246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241">
        <v>43448</v>
      </c>
      <c r="B1648" s="242">
        <v>180181601</v>
      </c>
      <c r="C1648" s="247">
        <v>7</v>
      </c>
      <c r="D1648" s="246">
        <v>756613</v>
      </c>
      <c r="E1648" s="242"/>
      <c r="F1648" s="247"/>
      <c r="G1648" s="246"/>
      <c r="H1648" s="245"/>
      <c r="I1648" s="245">
        <v>7043488</v>
      </c>
      <c r="J1648" s="246" t="s">
        <v>17</v>
      </c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241">
        <v>43449</v>
      </c>
      <c r="B1649" s="242">
        <v>180181636</v>
      </c>
      <c r="C1649" s="247">
        <v>53</v>
      </c>
      <c r="D1649" s="246">
        <v>4966588</v>
      </c>
      <c r="E1649" s="242">
        <v>180046538</v>
      </c>
      <c r="F1649" s="247">
        <v>2</v>
      </c>
      <c r="G1649" s="246">
        <v>194950</v>
      </c>
      <c r="H1649" s="245"/>
      <c r="I1649" s="245"/>
      <c r="J1649" s="246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241">
        <v>43449</v>
      </c>
      <c r="B1650" s="242">
        <v>180181642</v>
      </c>
      <c r="C1650" s="247">
        <v>3</v>
      </c>
      <c r="D1650" s="246">
        <v>290588</v>
      </c>
      <c r="E1650" s="242"/>
      <c r="F1650" s="247"/>
      <c r="G1650" s="246"/>
      <c r="H1650" s="245"/>
      <c r="I1650" s="245"/>
      <c r="J1650" s="246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241">
        <v>43449</v>
      </c>
      <c r="B1651" s="242">
        <v>180181674</v>
      </c>
      <c r="C1651" s="247">
        <v>57</v>
      </c>
      <c r="D1651" s="246">
        <v>5261288</v>
      </c>
      <c r="E1651" s="242"/>
      <c r="F1651" s="247"/>
      <c r="G1651" s="246"/>
      <c r="H1651" s="245"/>
      <c r="I1651" s="245">
        <v>10323514</v>
      </c>
      <c r="J1651" s="246" t="s">
        <v>17</v>
      </c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241">
        <v>39799</v>
      </c>
      <c r="B1652" s="242">
        <v>180181748</v>
      </c>
      <c r="C1652" s="247">
        <v>64</v>
      </c>
      <c r="D1652" s="246">
        <v>7113750</v>
      </c>
      <c r="E1652" s="242">
        <v>180046574</v>
      </c>
      <c r="F1652" s="247">
        <v>15</v>
      </c>
      <c r="G1652" s="246">
        <v>1675713</v>
      </c>
      <c r="H1652" s="245"/>
      <c r="I1652" s="245"/>
      <c r="J1652" s="246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241">
        <v>43451</v>
      </c>
      <c r="B1653" s="242">
        <v>180181768</v>
      </c>
      <c r="C1653" s="247">
        <v>41</v>
      </c>
      <c r="D1653" s="246">
        <v>4524538</v>
      </c>
      <c r="E1653" s="242"/>
      <c r="F1653" s="247"/>
      <c r="G1653" s="246"/>
      <c r="H1653" s="245"/>
      <c r="I1653" s="245"/>
      <c r="J1653" s="246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241">
        <v>43451</v>
      </c>
      <c r="B1654" s="242">
        <v>180181789</v>
      </c>
      <c r="C1654" s="247">
        <v>13</v>
      </c>
      <c r="D1654" s="246">
        <v>1571850</v>
      </c>
      <c r="E1654" s="242"/>
      <c r="F1654" s="247"/>
      <c r="G1654" s="246"/>
      <c r="H1654" s="245"/>
      <c r="I1654" s="245"/>
      <c r="J1654" s="246"/>
      <c r="K1654" s="138"/>
      <c r="L1654" s="138"/>
      <c r="M1654" s="138"/>
      <c r="N1654" s="138"/>
      <c r="O1654" s="138"/>
      <c r="P1654" s="138"/>
      <c r="Q1654" s="138"/>
      <c r="R1654" s="138"/>
    </row>
    <row r="1655" spans="1:18" s="134" customFormat="1" x14ac:dyDescent="0.25">
      <c r="A1655" s="241">
        <v>43451</v>
      </c>
      <c r="B1655" s="242">
        <v>180181795</v>
      </c>
      <c r="C1655" s="247">
        <v>8</v>
      </c>
      <c r="D1655" s="246">
        <v>1053763</v>
      </c>
      <c r="E1655" s="242"/>
      <c r="F1655" s="247"/>
      <c r="G1655" s="246"/>
      <c r="H1655" s="245"/>
      <c r="I1655" s="245">
        <v>12588188</v>
      </c>
      <c r="J1655" s="246" t="s">
        <v>17</v>
      </c>
      <c r="K1655" s="138"/>
      <c r="L1655" s="138"/>
      <c r="M1655" s="138"/>
      <c r="N1655" s="138"/>
      <c r="O1655" s="138"/>
      <c r="P1655" s="138"/>
      <c r="Q1655" s="138"/>
      <c r="R1655" s="138"/>
    </row>
    <row r="1656" spans="1:18" s="134" customFormat="1" x14ac:dyDescent="0.25">
      <c r="A1656" s="241">
        <v>43452</v>
      </c>
      <c r="B1656" s="242">
        <v>180181822</v>
      </c>
      <c r="C1656" s="247">
        <v>5</v>
      </c>
      <c r="D1656" s="246">
        <v>542413</v>
      </c>
      <c r="E1656" s="242">
        <v>180046585</v>
      </c>
      <c r="F1656" s="247">
        <v>4</v>
      </c>
      <c r="G1656" s="246">
        <v>516600</v>
      </c>
      <c r="H1656" s="245"/>
      <c r="I1656" s="245"/>
      <c r="J1656" s="246"/>
      <c r="K1656" s="138"/>
      <c r="L1656" s="138"/>
      <c r="M1656" s="138"/>
      <c r="N1656" s="138"/>
      <c r="O1656" s="138"/>
      <c r="P1656" s="138"/>
      <c r="Q1656" s="138"/>
      <c r="R1656" s="138"/>
    </row>
    <row r="1657" spans="1:18" s="134" customFormat="1" x14ac:dyDescent="0.25">
      <c r="A1657" s="241">
        <v>43452</v>
      </c>
      <c r="B1657" s="242">
        <v>180181824</v>
      </c>
      <c r="C1657" s="247">
        <v>29</v>
      </c>
      <c r="D1657" s="246">
        <v>3284663</v>
      </c>
      <c r="E1657" s="242"/>
      <c r="F1657" s="247"/>
      <c r="G1657" s="246"/>
      <c r="H1657" s="245"/>
      <c r="I1657" s="245"/>
      <c r="J1657" s="246"/>
      <c r="K1657" s="138"/>
      <c r="L1657" s="138"/>
      <c r="M1657" s="138"/>
      <c r="N1657" s="138"/>
      <c r="O1657" s="138"/>
      <c r="P1657" s="138"/>
      <c r="Q1657" s="138"/>
      <c r="R1657" s="138"/>
    </row>
    <row r="1658" spans="1:18" s="134" customFormat="1" x14ac:dyDescent="0.25">
      <c r="A1658" s="241">
        <v>43452</v>
      </c>
      <c r="B1658" s="242">
        <v>180181846</v>
      </c>
      <c r="C1658" s="247">
        <v>19</v>
      </c>
      <c r="D1658" s="246">
        <v>2182863</v>
      </c>
      <c r="E1658" s="242"/>
      <c r="F1658" s="247"/>
      <c r="G1658" s="246"/>
      <c r="H1658" s="245"/>
      <c r="I1658" s="245"/>
      <c r="J1658" s="246"/>
      <c r="K1658" s="138"/>
      <c r="L1658" s="138"/>
      <c r="M1658" s="138"/>
      <c r="N1658" s="138"/>
      <c r="O1658" s="138"/>
      <c r="P1658" s="138"/>
      <c r="Q1658" s="138"/>
      <c r="R1658" s="138"/>
    </row>
    <row r="1659" spans="1:18" s="134" customFormat="1" x14ac:dyDescent="0.25">
      <c r="A1659" s="241">
        <v>43452</v>
      </c>
      <c r="B1659" s="242">
        <v>180181855</v>
      </c>
      <c r="C1659" s="247">
        <v>9</v>
      </c>
      <c r="D1659" s="246">
        <v>1035475</v>
      </c>
      <c r="E1659" s="242"/>
      <c r="F1659" s="247"/>
      <c r="G1659" s="246"/>
      <c r="H1659" s="245"/>
      <c r="I1659" s="245"/>
      <c r="J1659" s="246"/>
      <c r="K1659" s="138"/>
      <c r="L1659" s="138"/>
      <c r="M1659" s="138"/>
      <c r="N1659" s="138"/>
      <c r="O1659" s="138"/>
      <c r="P1659" s="138"/>
      <c r="Q1659" s="138"/>
      <c r="R1659" s="138"/>
    </row>
    <row r="1660" spans="1:18" s="134" customFormat="1" x14ac:dyDescent="0.25">
      <c r="A1660" s="241">
        <v>43453</v>
      </c>
      <c r="B1660" s="242">
        <v>180181877</v>
      </c>
      <c r="C1660" s="247">
        <v>39</v>
      </c>
      <c r="D1660" s="246">
        <v>4069100</v>
      </c>
      <c r="E1660" s="242">
        <v>180046592</v>
      </c>
      <c r="F1660" s="247">
        <v>4</v>
      </c>
      <c r="G1660" s="246">
        <v>392613</v>
      </c>
      <c r="H1660" s="245"/>
      <c r="I1660" s="245">
        <v>6528814</v>
      </c>
      <c r="J1660" s="246" t="s">
        <v>17</v>
      </c>
      <c r="K1660" s="138"/>
      <c r="L1660" s="138"/>
      <c r="M1660" s="138"/>
      <c r="N1660" s="138"/>
      <c r="O1660" s="138"/>
      <c r="P1660" s="138"/>
      <c r="Q1660" s="138"/>
      <c r="R1660" s="138"/>
    </row>
    <row r="1661" spans="1:18" s="134" customFormat="1" x14ac:dyDescent="0.25">
      <c r="A1661" s="241">
        <v>43453</v>
      </c>
      <c r="B1661" s="242">
        <v>180181884</v>
      </c>
      <c r="C1661" s="247">
        <v>8</v>
      </c>
      <c r="D1661" s="246">
        <v>735350</v>
      </c>
      <c r="E1661" s="242"/>
      <c r="F1661" s="247"/>
      <c r="G1661" s="246"/>
      <c r="H1661" s="245"/>
      <c r="I1661" s="245"/>
      <c r="J1661" s="246"/>
      <c r="K1661" s="138"/>
      <c r="L1661" s="138"/>
      <c r="M1661" s="138"/>
      <c r="N1661" s="138"/>
      <c r="O1661" s="138"/>
      <c r="P1661" s="138"/>
      <c r="Q1661" s="138"/>
      <c r="R1661" s="138"/>
    </row>
    <row r="1662" spans="1:18" s="134" customFormat="1" x14ac:dyDescent="0.25">
      <c r="A1662" s="241">
        <v>43453</v>
      </c>
      <c r="B1662" s="242">
        <v>180181911</v>
      </c>
      <c r="C1662" s="247">
        <v>5</v>
      </c>
      <c r="D1662" s="246">
        <v>578725</v>
      </c>
      <c r="E1662" s="242"/>
      <c r="F1662" s="247"/>
      <c r="G1662" s="246"/>
      <c r="H1662" s="245"/>
      <c r="I1662" s="245"/>
      <c r="J1662" s="246"/>
      <c r="K1662" s="138"/>
      <c r="L1662" s="138"/>
      <c r="M1662" s="138"/>
      <c r="N1662" s="138"/>
      <c r="O1662" s="138"/>
      <c r="P1662" s="138"/>
      <c r="Q1662" s="138"/>
      <c r="R1662" s="138"/>
    </row>
    <row r="1663" spans="1:18" s="134" customFormat="1" x14ac:dyDescent="0.25">
      <c r="A1663" s="241">
        <v>43453</v>
      </c>
      <c r="B1663" s="242">
        <v>180181913</v>
      </c>
      <c r="C1663" s="247">
        <v>13</v>
      </c>
      <c r="D1663" s="246">
        <v>1324575</v>
      </c>
      <c r="E1663" s="242"/>
      <c r="F1663" s="247"/>
      <c r="G1663" s="246"/>
      <c r="H1663" s="245"/>
      <c r="I1663" s="245">
        <v>6315137</v>
      </c>
      <c r="J1663" s="246" t="s">
        <v>17</v>
      </c>
      <c r="K1663" s="138"/>
      <c r="L1663" s="138"/>
      <c r="M1663" s="138"/>
      <c r="N1663" s="138"/>
      <c r="O1663" s="138"/>
      <c r="P1663" s="138"/>
      <c r="Q1663" s="138"/>
      <c r="R1663" s="138"/>
    </row>
    <row r="1664" spans="1:18" s="134" customFormat="1" x14ac:dyDescent="0.25">
      <c r="A1664" s="241">
        <v>43454</v>
      </c>
      <c r="B1664" s="242">
        <v>180181941</v>
      </c>
      <c r="C1664" s="247">
        <v>40</v>
      </c>
      <c r="D1664" s="246">
        <v>3964975</v>
      </c>
      <c r="E1664" s="242">
        <v>180046603</v>
      </c>
      <c r="F1664" s="247">
        <v>7</v>
      </c>
      <c r="G1664" s="246">
        <v>964425</v>
      </c>
      <c r="H1664" s="245"/>
      <c r="I1664" s="245"/>
      <c r="J1664" s="246"/>
      <c r="K1664" s="138"/>
      <c r="L1664" s="138"/>
      <c r="M1664" s="138"/>
      <c r="N1664" s="138"/>
      <c r="O1664" s="138"/>
      <c r="P1664" s="138"/>
      <c r="Q1664" s="138"/>
      <c r="R1664" s="138"/>
    </row>
    <row r="1665" spans="1:18" s="134" customFormat="1" x14ac:dyDescent="0.25">
      <c r="A1665" s="241">
        <v>43454</v>
      </c>
      <c r="B1665" s="242">
        <v>180181946</v>
      </c>
      <c r="C1665" s="247">
        <v>10</v>
      </c>
      <c r="D1665" s="246">
        <v>1126300</v>
      </c>
      <c r="E1665" s="242"/>
      <c r="F1665" s="247"/>
      <c r="G1665" s="246"/>
      <c r="H1665" s="245"/>
      <c r="I1665" s="245"/>
      <c r="J1665" s="246"/>
      <c r="K1665" s="138"/>
      <c r="L1665" s="138"/>
      <c r="M1665" s="138"/>
      <c r="N1665" s="138"/>
      <c r="O1665" s="138"/>
      <c r="P1665" s="138"/>
      <c r="Q1665" s="138"/>
      <c r="R1665" s="138"/>
    </row>
    <row r="1666" spans="1:18" s="134" customFormat="1" x14ac:dyDescent="0.25">
      <c r="A1666" s="241">
        <v>43454</v>
      </c>
      <c r="B1666" s="242">
        <v>180181963</v>
      </c>
      <c r="C1666" s="247">
        <v>8</v>
      </c>
      <c r="D1666" s="246">
        <v>1014038</v>
      </c>
      <c r="E1666" s="242"/>
      <c r="F1666" s="247"/>
      <c r="G1666" s="246"/>
      <c r="H1666" s="245"/>
      <c r="I1666" s="245"/>
      <c r="J1666" s="246"/>
      <c r="K1666" s="138"/>
      <c r="L1666" s="138"/>
      <c r="M1666" s="138"/>
      <c r="N1666" s="138"/>
      <c r="O1666" s="138"/>
      <c r="P1666" s="138"/>
      <c r="Q1666" s="138"/>
      <c r="R1666" s="138"/>
    </row>
    <row r="1667" spans="1:18" s="134" customFormat="1" x14ac:dyDescent="0.25">
      <c r="A1667" s="241">
        <v>43454</v>
      </c>
      <c r="B1667" s="242">
        <v>180181976</v>
      </c>
      <c r="C1667" s="247">
        <v>17</v>
      </c>
      <c r="D1667" s="246">
        <v>1758663</v>
      </c>
      <c r="E1667" s="242"/>
      <c r="F1667" s="247"/>
      <c r="G1667" s="246"/>
      <c r="H1667" s="245"/>
      <c r="I1667" s="245">
        <v>6899551</v>
      </c>
      <c r="J1667" s="246" t="s">
        <v>17</v>
      </c>
      <c r="K1667" s="138"/>
      <c r="L1667" s="138"/>
      <c r="M1667" s="138"/>
      <c r="N1667" s="138"/>
      <c r="O1667" s="138"/>
      <c r="P1667" s="138"/>
      <c r="Q1667" s="138"/>
      <c r="R1667" s="138"/>
    </row>
    <row r="1668" spans="1:18" s="134" customFormat="1" x14ac:dyDescent="0.25">
      <c r="A1668" s="241">
        <v>43455</v>
      </c>
      <c r="B1668" s="242">
        <v>180182005</v>
      </c>
      <c r="C1668" s="247">
        <v>69</v>
      </c>
      <c r="D1668" s="246">
        <v>6590063</v>
      </c>
      <c r="E1668" s="242"/>
      <c r="F1668" s="247"/>
      <c r="G1668" s="246"/>
      <c r="H1668" s="245"/>
      <c r="I1668" s="245"/>
      <c r="J1668" s="246"/>
      <c r="K1668" s="138"/>
      <c r="L1668" s="138"/>
      <c r="M1668" s="138"/>
      <c r="N1668" s="138"/>
      <c r="O1668" s="138"/>
      <c r="P1668" s="138"/>
      <c r="Q1668" s="138"/>
      <c r="R1668" s="138"/>
    </row>
    <row r="1669" spans="1:18" s="134" customFormat="1" x14ac:dyDescent="0.25">
      <c r="A1669" s="241">
        <v>43455</v>
      </c>
      <c r="B1669" s="242">
        <v>180182010</v>
      </c>
      <c r="C1669" s="247">
        <v>5</v>
      </c>
      <c r="D1669" s="246">
        <v>500850</v>
      </c>
      <c r="E1669" s="242"/>
      <c r="F1669" s="247"/>
      <c r="G1669" s="246"/>
      <c r="H1669" s="245"/>
      <c r="I1669" s="245"/>
      <c r="J1669" s="246"/>
      <c r="K1669" s="138"/>
      <c r="L1669" s="138"/>
      <c r="M1669" s="138"/>
      <c r="N1669" s="138"/>
      <c r="O1669" s="138"/>
      <c r="P1669" s="138"/>
      <c r="Q1669" s="138"/>
      <c r="R1669" s="138"/>
    </row>
    <row r="1670" spans="1:18" s="134" customFormat="1" x14ac:dyDescent="0.25">
      <c r="A1670" s="241">
        <v>43455</v>
      </c>
      <c r="B1670" s="242">
        <v>180182023</v>
      </c>
      <c r="C1670" s="247">
        <v>17</v>
      </c>
      <c r="D1670" s="246">
        <v>1933488</v>
      </c>
      <c r="E1670" s="242"/>
      <c r="F1670" s="247"/>
      <c r="G1670" s="246"/>
      <c r="H1670" s="245"/>
      <c r="I1670" s="245"/>
      <c r="J1670" s="246"/>
      <c r="K1670" s="138"/>
      <c r="L1670" s="138"/>
      <c r="M1670" s="138"/>
      <c r="N1670" s="138"/>
      <c r="O1670" s="138"/>
      <c r="P1670" s="138"/>
      <c r="Q1670" s="138"/>
      <c r="R1670" s="138"/>
    </row>
    <row r="1671" spans="1:18" s="134" customFormat="1" x14ac:dyDescent="0.25">
      <c r="A1671" s="241">
        <v>43455</v>
      </c>
      <c r="B1671" s="242">
        <v>180182029</v>
      </c>
      <c r="C1671" s="247">
        <v>3</v>
      </c>
      <c r="D1671" s="246">
        <v>401188</v>
      </c>
      <c r="E1671" s="242"/>
      <c r="F1671" s="247"/>
      <c r="G1671" s="246"/>
      <c r="H1671" s="245"/>
      <c r="I1671" s="245">
        <v>9425589</v>
      </c>
      <c r="J1671" s="246" t="s">
        <v>17</v>
      </c>
      <c r="K1671" s="138"/>
      <c r="L1671" s="138"/>
      <c r="M1671" s="138"/>
      <c r="N1671" s="138"/>
      <c r="O1671" s="138"/>
      <c r="P1671" s="138"/>
      <c r="Q1671" s="138"/>
      <c r="R1671" s="138"/>
    </row>
    <row r="1672" spans="1:18" s="134" customFormat="1" x14ac:dyDescent="0.25">
      <c r="A1672" s="241">
        <v>43456</v>
      </c>
      <c r="B1672" s="242">
        <v>180182058</v>
      </c>
      <c r="C1672" s="247">
        <v>49</v>
      </c>
      <c r="D1672" s="246">
        <v>4682563</v>
      </c>
      <c r="E1672" s="242"/>
      <c r="F1672" s="247"/>
      <c r="G1672" s="246"/>
      <c r="H1672" s="245"/>
      <c r="I1672" s="245"/>
      <c r="J1672" s="246"/>
      <c r="K1672" s="138"/>
      <c r="L1672" s="138"/>
      <c r="M1672" s="138"/>
      <c r="N1672" s="138"/>
      <c r="O1672" s="138"/>
      <c r="P1672" s="138"/>
      <c r="Q1672" s="138"/>
      <c r="R1672" s="138"/>
    </row>
    <row r="1673" spans="1:18" s="134" customFormat="1" x14ac:dyDescent="0.25">
      <c r="A1673" s="241">
        <v>43456</v>
      </c>
      <c r="B1673" s="242">
        <v>180182084</v>
      </c>
      <c r="C1673" s="247">
        <v>26</v>
      </c>
      <c r="D1673" s="246">
        <v>2305275</v>
      </c>
      <c r="E1673" s="242"/>
      <c r="F1673" s="247"/>
      <c r="G1673" s="246"/>
      <c r="H1673" s="245"/>
      <c r="I1673" s="245">
        <v>6987838</v>
      </c>
      <c r="J1673" s="246" t="s">
        <v>17</v>
      </c>
      <c r="K1673" s="138"/>
      <c r="L1673" s="138"/>
      <c r="M1673" s="138"/>
      <c r="N1673" s="138"/>
      <c r="O1673" s="138"/>
      <c r="P1673" s="138"/>
      <c r="Q1673" s="138"/>
      <c r="R1673" s="138"/>
    </row>
    <row r="1674" spans="1:18" s="134" customFormat="1" x14ac:dyDescent="0.25">
      <c r="A1674" s="241">
        <v>43458</v>
      </c>
      <c r="B1674" s="242">
        <v>180182151</v>
      </c>
      <c r="C1674" s="247">
        <v>53</v>
      </c>
      <c r="D1674" s="246">
        <v>4813200</v>
      </c>
      <c r="E1674" s="242"/>
      <c r="F1674" s="247"/>
      <c r="G1674" s="246"/>
      <c r="H1674" s="245"/>
      <c r="I1674" s="245"/>
      <c r="J1674" s="246"/>
      <c r="K1674" s="138"/>
      <c r="L1674" s="138"/>
      <c r="M1674" s="138"/>
      <c r="N1674" s="138"/>
      <c r="O1674" s="138"/>
      <c r="P1674" s="138"/>
      <c r="Q1674" s="138"/>
      <c r="R1674" s="138"/>
    </row>
    <row r="1675" spans="1:18" s="134" customFormat="1" x14ac:dyDescent="0.25">
      <c r="A1675" s="241">
        <v>43458</v>
      </c>
      <c r="B1675" s="242">
        <v>180182182</v>
      </c>
      <c r="C1675" s="247">
        <v>4</v>
      </c>
      <c r="D1675" s="246">
        <v>324800</v>
      </c>
      <c r="E1675" s="242"/>
      <c r="F1675" s="247"/>
      <c r="G1675" s="246"/>
      <c r="H1675" s="245"/>
      <c r="I1675" s="245"/>
      <c r="J1675" s="246"/>
      <c r="K1675" s="138"/>
      <c r="L1675" s="138"/>
      <c r="M1675" s="138"/>
      <c r="N1675" s="138"/>
      <c r="O1675" s="138"/>
      <c r="P1675" s="138"/>
      <c r="Q1675" s="138"/>
      <c r="R1675" s="138"/>
    </row>
    <row r="1676" spans="1:18" s="134" customFormat="1" x14ac:dyDescent="0.25">
      <c r="A1676" s="241">
        <v>43458</v>
      </c>
      <c r="B1676" s="242">
        <v>180182183</v>
      </c>
      <c r="C1676" s="247">
        <v>30</v>
      </c>
      <c r="D1676" s="246">
        <v>3128125</v>
      </c>
      <c r="E1676" s="242"/>
      <c r="F1676" s="247"/>
      <c r="G1676" s="246"/>
      <c r="H1676" s="245"/>
      <c r="I1676" s="245">
        <v>8266125</v>
      </c>
      <c r="J1676" s="246" t="s">
        <v>17</v>
      </c>
      <c r="K1676" s="138"/>
      <c r="L1676" s="138"/>
      <c r="M1676" s="138"/>
      <c r="N1676" s="138"/>
      <c r="O1676" s="138"/>
      <c r="P1676" s="138"/>
      <c r="Q1676" s="138"/>
      <c r="R1676" s="138"/>
    </row>
    <row r="1677" spans="1:18" s="134" customFormat="1" x14ac:dyDescent="0.25">
      <c r="A1677" s="241">
        <v>43459</v>
      </c>
      <c r="B1677" s="242">
        <v>180182208</v>
      </c>
      <c r="C1677" s="247">
        <v>26</v>
      </c>
      <c r="D1677" s="246">
        <v>2692550</v>
      </c>
      <c r="E1677" s="242"/>
      <c r="F1677" s="247"/>
      <c r="G1677" s="246"/>
      <c r="H1677" s="245"/>
      <c r="I1677" s="245"/>
      <c r="J1677" s="246"/>
      <c r="K1677" s="138"/>
      <c r="L1677" s="138"/>
      <c r="M1677" s="138"/>
      <c r="N1677" s="138"/>
      <c r="O1677" s="138"/>
      <c r="P1677" s="138"/>
      <c r="Q1677" s="138"/>
      <c r="R1677" s="138"/>
    </row>
    <row r="1678" spans="1:18" s="134" customFormat="1" x14ac:dyDescent="0.25">
      <c r="A1678" s="241">
        <v>43459</v>
      </c>
      <c r="B1678" s="242">
        <v>180182211</v>
      </c>
      <c r="C1678" s="247">
        <v>4</v>
      </c>
      <c r="D1678" s="246">
        <v>545475</v>
      </c>
      <c r="E1678" s="242"/>
      <c r="F1678" s="247"/>
      <c r="G1678" s="246"/>
      <c r="H1678" s="245"/>
      <c r="I1678" s="245"/>
      <c r="J1678" s="246"/>
      <c r="K1678" s="138"/>
      <c r="L1678" s="138"/>
      <c r="M1678" s="138"/>
      <c r="N1678" s="138"/>
      <c r="O1678" s="138"/>
      <c r="P1678" s="138"/>
      <c r="Q1678" s="138"/>
      <c r="R1678" s="138"/>
    </row>
    <row r="1679" spans="1:18" s="134" customFormat="1" x14ac:dyDescent="0.25">
      <c r="A1679" s="241">
        <v>43459</v>
      </c>
      <c r="B1679" s="242">
        <v>180182216</v>
      </c>
      <c r="C1679" s="247">
        <v>3</v>
      </c>
      <c r="D1679" s="246">
        <v>390950</v>
      </c>
      <c r="E1679" s="242"/>
      <c r="F1679" s="247"/>
      <c r="G1679" s="246"/>
      <c r="H1679" s="245"/>
      <c r="I1679" s="245"/>
      <c r="J1679" s="246"/>
      <c r="K1679" s="138"/>
      <c r="L1679" s="138"/>
      <c r="M1679" s="138"/>
      <c r="N1679" s="138"/>
      <c r="O1679" s="138"/>
      <c r="P1679" s="138"/>
      <c r="Q1679" s="138"/>
      <c r="R1679" s="138"/>
    </row>
    <row r="1680" spans="1:18" s="134" customFormat="1" x14ac:dyDescent="0.25">
      <c r="A1680" s="241">
        <v>43459</v>
      </c>
      <c r="B1680" s="242">
        <v>180182221</v>
      </c>
      <c r="C1680" s="247">
        <v>4</v>
      </c>
      <c r="D1680" s="246">
        <v>525175</v>
      </c>
      <c r="E1680" s="242"/>
      <c r="F1680" s="247"/>
      <c r="G1680" s="246"/>
      <c r="H1680" s="245"/>
      <c r="I1680" s="245"/>
      <c r="J1680" s="246"/>
      <c r="K1680" s="138"/>
      <c r="L1680" s="138"/>
      <c r="M1680" s="138"/>
      <c r="N1680" s="138"/>
      <c r="O1680" s="138"/>
      <c r="P1680" s="138"/>
      <c r="Q1680" s="138"/>
      <c r="R1680" s="138"/>
    </row>
    <row r="1681" spans="1:18" s="134" customFormat="1" x14ac:dyDescent="0.25">
      <c r="A1681" s="241">
        <v>43459</v>
      </c>
      <c r="B1681" s="242">
        <v>180182225</v>
      </c>
      <c r="C1681" s="247">
        <v>9</v>
      </c>
      <c r="D1681" s="246">
        <v>885500</v>
      </c>
      <c r="E1681" s="242"/>
      <c r="F1681" s="247"/>
      <c r="G1681" s="246"/>
      <c r="H1681" s="245"/>
      <c r="I1681" s="245">
        <v>5039650</v>
      </c>
      <c r="J1681" s="246" t="s">
        <v>17</v>
      </c>
      <c r="K1681" s="138"/>
      <c r="L1681" s="138"/>
      <c r="M1681" s="138"/>
      <c r="N1681" s="138"/>
      <c r="O1681" s="138"/>
      <c r="P1681" s="138"/>
      <c r="Q1681" s="138"/>
      <c r="R1681" s="138"/>
    </row>
    <row r="1682" spans="1:18" s="134" customFormat="1" x14ac:dyDescent="0.25">
      <c r="A1682" s="241">
        <v>43460</v>
      </c>
      <c r="B1682" s="242">
        <v>180182236</v>
      </c>
      <c r="C1682" s="247">
        <v>20</v>
      </c>
      <c r="D1682" s="246">
        <v>2148388</v>
      </c>
      <c r="E1682" s="242">
        <v>180046653</v>
      </c>
      <c r="F1682" s="247">
        <v>13</v>
      </c>
      <c r="G1682" s="246">
        <v>1385038</v>
      </c>
      <c r="H1682" s="245"/>
      <c r="I1682" s="245"/>
      <c r="J1682" s="246"/>
      <c r="K1682" s="138"/>
      <c r="L1682" s="138"/>
      <c r="M1682" s="138"/>
      <c r="N1682" s="138"/>
      <c r="O1682" s="138"/>
      <c r="P1682" s="138"/>
      <c r="Q1682" s="138"/>
      <c r="R1682" s="138"/>
    </row>
    <row r="1683" spans="1:18" s="134" customFormat="1" x14ac:dyDescent="0.25">
      <c r="A1683" s="241">
        <v>43460</v>
      </c>
      <c r="B1683" s="242">
        <v>180182241</v>
      </c>
      <c r="C1683" s="247">
        <v>3</v>
      </c>
      <c r="D1683" s="246">
        <v>390863</v>
      </c>
      <c r="E1683" s="242"/>
      <c r="F1683" s="247"/>
      <c r="G1683" s="246"/>
      <c r="H1683" s="245"/>
      <c r="I1683" s="245"/>
      <c r="J1683" s="246"/>
      <c r="K1683" s="138"/>
      <c r="L1683" s="138"/>
      <c r="M1683" s="138"/>
      <c r="N1683" s="138"/>
      <c r="O1683" s="138"/>
      <c r="P1683" s="138"/>
      <c r="Q1683" s="138"/>
      <c r="R1683" s="138"/>
    </row>
    <row r="1684" spans="1:18" s="134" customFormat="1" x14ac:dyDescent="0.25">
      <c r="A1684" s="241">
        <v>43460</v>
      </c>
      <c r="B1684" s="242">
        <v>180182246</v>
      </c>
      <c r="C1684" s="247">
        <v>4</v>
      </c>
      <c r="D1684" s="246">
        <v>417725</v>
      </c>
      <c r="E1684" s="242"/>
      <c r="F1684" s="247"/>
      <c r="G1684" s="246"/>
      <c r="H1684" s="245"/>
      <c r="I1684" s="245"/>
      <c r="J1684" s="246"/>
      <c r="K1684" s="138"/>
      <c r="L1684" s="138"/>
      <c r="M1684" s="138"/>
      <c r="N1684" s="138"/>
      <c r="O1684" s="138"/>
      <c r="P1684" s="138"/>
      <c r="Q1684" s="138"/>
      <c r="R1684" s="138"/>
    </row>
    <row r="1685" spans="1:18" s="134" customFormat="1" x14ac:dyDescent="0.25">
      <c r="A1685" s="241">
        <v>43460</v>
      </c>
      <c r="B1685" s="242">
        <v>180182259</v>
      </c>
      <c r="C1685" s="247">
        <v>14</v>
      </c>
      <c r="D1685" s="246">
        <v>1426688</v>
      </c>
      <c r="E1685" s="242"/>
      <c r="F1685" s="247"/>
      <c r="G1685" s="246"/>
      <c r="H1685" s="245"/>
      <c r="I1685" s="245"/>
      <c r="J1685" s="246"/>
      <c r="K1685" s="138"/>
      <c r="L1685" s="138"/>
      <c r="M1685" s="138"/>
      <c r="N1685" s="138"/>
      <c r="O1685" s="138"/>
      <c r="P1685" s="138"/>
      <c r="Q1685" s="138"/>
      <c r="R1685" s="138"/>
    </row>
    <row r="1686" spans="1:18" s="134" customFormat="1" x14ac:dyDescent="0.25">
      <c r="A1686" s="241">
        <v>43460</v>
      </c>
      <c r="B1686" s="242">
        <v>180182267</v>
      </c>
      <c r="C1686" s="247">
        <v>2</v>
      </c>
      <c r="D1686" s="246">
        <v>214375</v>
      </c>
      <c r="E1686" s="242"/>
      <c r="F1686" s="247"/>
      <c r="G1686" s="246"/>
      <c r="H1686" s="245"/>
      <c r="I1686" s="245"/>
      <c r="J1686" s="246"/>
      <c r="K1686" s="138"/>
      <c r="L1686" s="138"/>
      <c r="M1686" s="138"/>
      <c r="N1686" s="138"/>
      <c r="O1686" s="138"/>
      <c r="P1686" s="138"/>
      <c r="Q1686" s="138"/>
      <c r="R1686" s="138"/>
    </row>
    <row r="1687" spans="1:18" s="134" customFormat="1" x14ac:dyDescent="0.25">
      <c r="A1687" s="241">
        <v>43460</v>
      </c>
      <c r="B1687" s="242">
        <v>180182271</v>
      </c>
      <c r="C1687" s="247">
        <v>5</v>
      </c>
      <c r="D1687" s="246">
        <v>576013</v>
      </c>
      <c r="E1687" s="242"/>
      <c r="F1687" s="247"/>
      <c r="G1687" s="246"/>
      <c r="H1687" s="245"/>
      <c r="I1687" s="245">
        <v>3789014</v>
      </c>
      <c r="J1687" s="246" t="s">
        <v>17</v>
      </c>
      <c r="K1687" s="138"/>
      <c r="L1687" s="138"/>
      <c r="M1687" s="138"/>
      <c r="N1687" s="138"/>
      <c r="O1687" s="138"/>
      <c r="P1687" s="138"/>
      <c r="Q1687" s="138"/>
      <c r="R1687" s="138"/>
    </row>
    <row r="1688" spans="1:18" s="134" customFormat="1" x14ac:dyDescent="0.25">
      <c r="A1688" s="241">
        <v>43461</v>
      </c>
      <c r="B1688" s="242">
        <v>180182292</v>
      </c>
      <c r="C1688" s="247">
        <v>9</v>
      </c>
      <c r="D1688" s="246">
        <v>880688</v>
      </c>
      <c r="E1688" s="242">
        <v>180046662</v>
      </c>
      <c r="F1688" s="247">
        <v>3</v>
      </c>
      <c r="G1688" s="246">
        <v>194775</v>
      </c>
      <c r="H1688" s="245"/>
      <c r="I1688" s="245"/>
      <c r="J1688" s="246"/>
      <c r="K1688" s="138"/>
      <c r="L1688" s="138"/>
      <c r="M1688" s="138"/>
      <c r="N1688" s="138"/>
      <c r="O1688" s="138"/>
      <c r="P1688" s="138"/>
      <c r="Q1688" s="138"/>
      <c r="R1688" s="138"/>
    </row>
    <row r="1689" spans="1:18" s="134" customFormat="1" x14ac:dyDescent="0.25">
      <c r="A1689" s="241">
        <v>43461</v>
      </c>
      <c r="B1689" s="242">
        <v>180182293</v>
      </c>
      <c r="C1689" s="247">
        <v>22</v>
      </c>
      <c r="D1689" s="246">
        <v>2350950</v>
      </c>
      <c r="E1689" s="242"/>
      <c r="F1689" s="247"/>
      <c r="G1689" s="246"/>
      <c r="H1689" s="245"/>
      <c r="I1689" s="245"/>
      <c r="J1689" s="246"/>
      <c r="K1689" s="138"/>
      <c r="L1689" s="138"/>
      <c r="M1689" s="138"/>
      <c r="N1689" s="138"/>
      <c r="O1689" s="138"/>
      <c r="P1689" s="138"/>
      <c r="Q1689" s="138"/>
      <c r="R1689" s="138"/>
    </row>
    <row r="1690" spans="1:18" s="134" customFormat="1" x14ac:dyDescent="0.25">
      <c r="A1690" s="241">
        <v>43461</v>
      </c>
      <c r="B1690" s="242">
        <v>180182299</v>
      </c>
      <c r="C1690" s="247">
        <v>5</v>
      </c>
      <c r="D1690" s="246">
        <v>709100</v>
      </c>
      <c r="E1690" s="242"/>
      <c r="F1690" s="247"/>
      <c r="G1690" s="246"/>
      <c r="H1690" s="245"/>
      <c r="I1690" s="245"/>
      <c r="J1690" s="246"/>
      <c r="K1690" s="138"/>
      <c r="L1690" s="138"/>
      <c r="M1690" s="138"/>
      <c r="N1690" s="138"/>
      <c r="O1690" s="138"/>
      <c r="P1690" s="138"/>
      <c r="Q1690" s="138"/>
      <c r="R1690" s="138"/>
    </row>
    <row r="1691" spans="1:18" s="134" customFormat="1" x14ac:dyDescent="0.25">
      <c r="A1691" s="241">
        <v>43461</v>
      </c>
      <c r="B1691" s="242">
        <v>180182311</v>
      </c>
      <c r="C1691" s="247">
        <v>6</v>
      </c>
      <c r="D1691" s="246">
        <v>693613</v>
      </c>
      <c r="E1691" s="242"/>
      <c r="F1691" s="247"/>
      <c r="G1691" s="246"/>
      <c r="H1691" s="245"/>
      <c r="I1691" s="245"/>
      <c r="J1691" s="246"/>
      <c r="K1691" s="138"/>
      <c r="L1691" s="138"/>
      <c r="M1691" s="138"/>
      <c r="N1691" s="138"/>
      <c r="O1691" s="138"/>
      <c r="P1691" s="138"/>
      <c r="Q1691" s="138"/>
      <c r="R1691" s="138"/>
    </row>
    <row r="1692" spans="1:18" s="134" customFormat="1" x14ac:dyDescent="0.25">
      <c r="A1692" s="241">
        <v>43461</v>
      </c>
      <c r="B1692" s="242">
        <v>180182317</v>
      </c>
      <c r="C1692" s="247">
        <v>9</v>
      </c>
      <c r="D1692" s="246">
        <v>966525</v>
      </c>
      <c r="E1692" s="242"/>
      <c r="F1692" s="247"/>
      <c r="G1692" s="246"/>
      <c r="H1692" s="245"/>
      <c r="I1692" s="245">
        <v>5406101</v>
      </c>
      <c r="J1692" s="246" t="s">
        <v>17</v>
      </c>
      <c r="K1692" s="138"/>
      <c r="L1692" s="138"/>
      <c r="M1692" s="138"/>
      <c r="N1692" s="138"/>
      <c r="O1692" s="138"/>
      <c r="P1692" s="138"/>
      <c r="Q1692" s="138"/>
      <c r="R1692" s="138"/>
    </row>
    <row r="1693" spans="1:18" s="134" customFormat="1" x14ac:dyDescent="0.25">
      <c r="A1693" s="241">
        <v>43462</v>
      </c>
      <c r="B1693" s="242">
        <v>180182349</v>
      </c>
      <c r="C1693" s="247">
        <v>47</v>
      </c>
      <c r="D1693" s="246">
        <v>4368700</v>
      </c>
      <c r="E1693" s="242">
        <v>180046681</v>
      </c>
      <c r="F1693" s="247">
        <v>3</v>
      </c>
      <c r="G1693" s="246">
        <v>398125</v>
      </c>
      <c r="H1693" s="245"/>
      <c r="I1693" s="245"/>
      <c r="J1693" s="246"/>
      <c r="K1693" s="138"/>
      <c r="L1693" s="138"/>
      <c r="M1693" s="138"/>
      <c r="N1693" s="138"/>
      <c r="O1693" s="138"/>
      <c r="P1693" s="138"/>
      <c r="Q1693" s="138"/>
      <c r="R1693" s="138"/>
    </row>
    <row r="1694" spans="1:18" s="134" customFormat="1" x14ac:dyDescent="0.25">
      <c r="A1694" s="241">
        <v>43462</v>
      </c>
      <c r="B1694" s="242">
        <v>180182357</v>
      </c>
      <c r="C1694" s="247">
        <v>24</v>
      </c>
      <c r="D1694" s="246">
        <v>2237638</v>
      </c>
      <c r="E1694" s="242"/>
      <c r="F1694" s="247"/>
      <c r="G1694" s="246"/>
      <c r="H1694" s="245"/>
      <c r="I1694" s="245"/>
      <c r="J1694" s="246"/>
      <c r="K1694" s="138"/>
      <c r="L1694" s="138"/>
      <c r="M1694" s="138"/>
      <c r="N1694" s="138"/>
      <c r="O1694" s="138"/>
      <c r="P1694" s="138"/>
      <c r="Q1694" s="138"/>
      <c r="R1694" s="138"/>
    </row>
    <row r="1695" spans="1:18" s="134" customFormat="1" x14ac:dyDescent="0.25">
      <c r="A1695" s="241">
        <v>43462</v>
      </c>
      <c r="B1695" s="242">
        <v>180182358</v>
      </c>
      <c r="C1695" s="247">
        <v>9</v>
      </c>
      <c r="D1695" s="246">
        <v>748300</v>
      </c>
      <c r="E1695" s="242"/>
      <c r="F1695" s="247"/>
      <c r="G1695" s="246"/>
      <c r="H1695" s="245"/>
      <c r="I1695" s="245"/>
      <c r="J1695" s="246"/>
      <c r="K1695" s="138"/>
      <c r="L1695" s="138"/>
      <c r="M1695" s="138"/>
      <c r="N1695" s="138"/>
      <c r="O1695" s="138"/>
      <c r="P1695" s="138"/>
      <c r="Q1695" s="138"/>
      <c r="R1695" s="138"/>
    </row>
    <row r="1696" spans="1:18" s="134" customFormat="1" x14ac:dyDescent="0.25">
      <c r="A1696" s="241">
        <v>43462</v>
      </c>
      <c r="B1696" s="242">
        <v>180182369</v>
      </c>
      <c r="C1696" s="247">
        <v>5</v>
      </c>
      <c r="D1696" s="246">
        <v>628863</v>
      </c>
      <c r="E1696" s="242"/>
      <c r="F1696" s="247"/>
      <c r="G1696" s="246"/>
      <c r="H1696" s="245"/>
      <c r="I1696" s="245">
        <v>7585376</v>
      </c>
      <c r="J1696" s="246" t="s">
        <v>17</v>
      </c>
      <c r="K1696" s="138"/>
      <c r="L1696" s="138"/>
      <c r="M1696" s="138"/>
      <c r="N1696" s="138"/>
      <c r="O1696" s="138"/>
      <c r="P1696" s="138"/>
      <c r="Q1696" s="138"/>
      <c r="R1696" s="138"/>
    </row>
    <row r="1697" spans="1:18" s="134" customFormat="1" x14ac:dyDescent="0.25">
      <c r="A1697" s="98">
        <v>43463</v>
      </c>
      <c r="B1697" s="99">
        <v>180182394</v>
      </c>
      <c r="C1697" s="100">
        <v>17</v>
      </c>
      <c r="D1697" s="34">
        <v>1617088</v>
      </c>
      <c r="E1697" s="99">
        <v>180046690</v>
      </c>
      <c r="F1697" s="100">
        <v>10</v>
      </c>
      <c r="G1697" s="34">
        <v>1207063</v>
      </c>
      <c r="H1697" s="102"/>
      <c r="I1697" s="102"/>
      <c r="J1697" s="34"/>
      <c r="K1697" s="138"/>
      <c r="L1697" s="138"/>
      <c r="M1697" s="138"/>
      <c r="N1697" s="138"/>
      <c r="O1697" s="138"/>
      <c r="P1697" s="138"/>
      <c r="Q1697" s="138"/>
      <c r="R1697" s="138"/>
    </row>
    <row r="1698" spans="1:18" s="134" customFormat="1" x14ac:dyDescent="0.25">
      <c r="A1698" s="98">
        <v>43463</v>
      </c>
      <c r="B1698" s="99">
        <v>180182397</v>
      </c>
      <c r="C1698" s="100">
        <v>6</v>
      </c>
      <c r="D1698" s="34">
        <v>795725</v>
      </c>
      <c r="E1698" s="99"/>
      <c r="F1698" s="100"/>
      <c r="G1698" s="34"/>
      <c r="H1698" s="102"/>
      <c r="I1698" s="102"/>
      <c r="J1698" s="34"/>
      <c r="K1698" s="138"/>
      <c r="L1698" s="138"/>
      <c r="M1698" s="138"/>
      <c r="N1698" s="138"/>
      <c r="O1698" s="138"/>
      <c r="P1698" s="138"/>
      <c r="Q1698" s="138"/>
      <c r="R1698" s="138"/>
    </row>
    <row r="1699" spans="1:18" s="134" customFormat="1" x14ac:dyDescent="0.25">
      <c r="A1699" s="98">
        <v>43463</v>
      </c>
      <c r="B1699" s="99">
        <v>180182403</v>
      </c>
      <c r="C1699" s="100">
        <v>3</v>
      </c>
      <c r="D1699" s="34">
        <v>338450</v>
      </c>
      <c r="E1699" s="99"/>
      <c r="F1699" s="100"/>
      <c r="G1699" s="34"/>
      <c r="H1699" s="102"/>
      <c r="I1699" s="102"/>
      <c r="J1699" s="34"/>
      <c r="K1699" s="138"/>
      <c r="L1699" s="138"/>
      <c r="M1699" s="138"/>
      <c r="N1699" s="138"/>
      <c r="O1699" s="138"/>
      <c r="P1699" s="138"/>
      <c r="Q1699" s="138"/>
      <c r="R1699" s="138"/>
    </row>
    <row r="1700" spans="1:18" s="134" customFormat="1" x14ac:dyDescent="0.25">
      <c r="A1700" s="98">
        <v>43463</v>
      </c>
      <c r="B1700" s="99">
        <v>180182414</v>
      </c>
      <c r="C1700" s="100">
        <v>14</v>
      </c>
      <c r="D1700" s="34">
        <v>1242588</v>
      </c>
      <c r="E1700" s="99"/>
      <c r="F1700" s="100"/>
      <c r="G1700" s="34"/>
      <c r="H1700" s="102"/>
      <c r="I1700" s="102"/>
      <c r="J1700" s="34"/>
      <c r="K1700" s="138"/>
      <c r="L1700" s="138"/>
      <c r="M1700" s="138"/>
      <c r="N1700" s="138"/>
      <c r="O1700" s="138"/>
      <c r="P1700" s="138"/>
      <c r="Q1700" s="138"/>
      <c r="R1700" s="138"/>
    </row>
    <row r="1701" spans="1:18" s="134" customFormat="1" x14ac:dyDescent="0.25">
      <c r="A1701" s="98">
        <v>43463</v>
      </c>
      <c r="B1701" s="99">
        <v>180182419</v>
      </c>
      <c r="C1701" s="100">
        <v>1</v>
      </c>
      <c r="D1701" s="34">
        <v>127225</v>
      </c>
      <c r="E1701" s="99"/>
      <c r="F1701" s="100"/>
      <c r="G1701" s="34"/>
      <c r="H1701" s="102"/>
      <c r="I1701" s="102"/>
      <c r="J1701" s="34"/>
      <c r="K1701" s="138"/>
      <c r="L1701" s="138"/>
      <c r="M1701" s="138"/>
      <c r="N1701" s="138"/>
      <c r="O1701" s="138"/>
      <c r="P1701" s="138"/>
      <c r="Q1701" s="138"/>
      <c r="R1701" s="138"/>
    </row>
    <row r="1702" spans="1:18" s="134" customFormat="1" x14ac:dyDescent="0.25">
      <c r="A1702" s="98"/>
      <c r="B1702" s="99"/>
      <c r="C1702" s="100"/>
      <c r="D1702" s="34"/>
      <c r="E1702" s="99"/>
      <c r="F1702" s="100"/>
      <c r="G1702" s="34"/>
      <c r="H1702" s="102"/>
      <c r="I1702" s="102"/>
      <c r="J1702" s="34"/>
      <c r="K1702" s="138"/>
      <c r="L1702" s="138"/>
      <c r="M1702" s="138"/>
      <c r="N1702" s="138"/>
      <c r="O1702" s="138"/>
      <c r="P1702" s="138"/>
      <c r="Q1702" s="138"/>
      <c r="R1702" s="138"/>
    </row>
    <row r="1703" spans="1:18" x14ac:dyDescent="0.25">
      <c r="A1703" s="235"/>
      <c r="B1703" s="234"/>
      <c r="C1703" s="240"/>
      <c r="D1703" s="236"/>
      <c r="E1703" s="234"/>
      <c r="F1703" s="240"/>
      <c r="G1703" s="236"/>
      <c r="H1703" s="239"/>
      <c r="I1703" s="239"/>
      <c r="J1703" s="236"/>
    </row>
    <row r="1704" spans="1:18" s="218" customFormat="1" x14ac:dyDescent="0.25">
      <c r="A1704" s="226"/>
      <c r="B1704" s="223" t="s">
        <v>11</v>
      </c>
      <c r="C1704" s="232">
        <f>SUM(C8:C1703)</f>
        <v>18217</v>
      </c>
      <c r="D1704" s="224">
        <f>SUM(D8:D1703)</f>
        <v>1961987115</v>
      </c>
      <c r="E1704" s="223" t="s">
        <v>11</v>
      </c>
      <c r="F1704" s="232">
        <f>SUM(F8:F1703)</f>
        <v>1547</v>
      </c>
      <c r="G1704" s="224">
        <f>SUM(G8:G1703)</f>
        <v>168547555</v>
      </c>
      <c r="H1704" s="232">
        <f>SUM(H8:H1703)</f>
        <v>0</v>
      </c>
      <c r="I1704" s="232">
        <f>SUM(I8:I1703)</f>
        <v>1790525547</v>
      </c>
      <c r="J1704" s="224"/>
      <c r="K1704" s="220"/>
      <c r="L1704" s="220"/>
      <c r="M1704" s="220"/>
      <c r="N1704" s="220"/>
      <c r="O1704" s="220"/>
      <c r="P1704" s="220"/>
      <c r="Q1704" s="220"/>
      <c r="R1704" s="220"/>
    </row>
    <row r="1705" spans="1:18" s="218" customFormat="1" x14ac:dyDescent="0.25">
      <c r="A1705" s="226"/>
      <c r="B1705" s="223"/>
      <c r="C1705" s="232"/>
      <c r="D1705" s="224"/>
      <c r="E1705" s="223"/>
      <c r="F1705" s="232"/>
      <c r="G1705" s="224"/>
      <c r="H1705" s="232"/>
      <c r="I1705" s="232"/>
      <c r="J1705" s="224"/>
      <c r="K1705" s="220"/>
      <c r="M1705" s="220"/>
      <c r="N1705" s="220"/>
      <c r="O1705" s="220"/>
      <c r="P1705" s="220"/>
      <c r="Q1705" s="220"/>
      <c r="R1705" s="220"/>
    </row>
    <row r="1706" spans="1:18" x14ac:dyDescent="0.25">
      <c r="A1706" s="225"/>
      <c r="B1706" s="226"/>
      <c r="C1706" s="240"/>
      <c r="D1706" s="236"/>
      <c r="E1706" s="223"/>
      <c r="F1706" s="240"/>
      <c r="G1706" s="430" t="s">
        <v>12</v>
      </c>
      <c r="H1706" s="431"/>
      <c r="I1706" s="236"/>
      <c r="J1706" s="227">
        <f>SUM(D8:D1703)</f>
        <v>1961987115</v>
      </c>
      <c r="P1706" s="220"/>
      <c r="Q1706" s="220"/>
      <c r="R1706" s="233"/>
    </row>
    <row r="1707" spans="1:18" x14ac:dyDescent="0.25">
      <c r="A1707" s="235"/>
      <c r="B1707" s="234"/>
      <c r="C1707" s="240"/>
      <c r="D1707" s="236"/>
      <c r="E1707" s="234"/>
      <c r="F1707" s="240"/>
      <c r="G1707" s="430" t="s">
        <v>13</v>
      </c>
      <c r="H1707" s="431"/>
      <c r="I1707" s="237"/>
      <c r="J1707" s="227">
        <f>SUM(G8:G1703)</f>
        <v>168547555</v>
      </c>
      <c r="R1707" s="233"/>
    </row>
    <row r="1708" spans="1:18" x14ac:dyDescent="0.25">
      <c r="A1708" s="228"/>
      <c r="B1708" s="237"/>
      <c r="C1708" s="240"/>
      <c r="D1708" s="236"/>
      <c r="E1708" s="234"/>
      <c r="F1708" s="240"/>
      <c r="G1708" s="430" t="s">
        <v>14</v>
      </c>
      <c r="H1708" s="431"/>
      <c r="I1708" s="229"/>
      <c r="J1708" s="229">
        <f>J1706-J1707</f>
        <v>1793439560</v>
      </c>
      <c r="L1708" s="220"/>
      <c r="R1708" s="233"/>
    </row>
    <row r="1709" spans="1:18" x14ac:dyDescent="0.25">
      <c r="A1709" s="235"/>
      <c r="B1709" s="230"/>
      <c r="C1709" s="240"/>
      <c r="D1709" s="231"/>
      <c r="E1709" s="234"/>
      <c r="F1709" s="240"/>
      <c r="G1709" s="430" t="s">
        <v>15</v>
      </c>
      <c r="H1709" s="431"/>
      <c r="I1709" s="237"/>
      <c r="J1709" s="227">
        <f>SUM(H8:H1703)</f>
        <v>0</v>
      </c>
      <c r="R1709" s="233"/>
    </row>
    <row r="1710" spans="1:18" x14ac:dyDescent="0.25">
      <c r="A1710" s="235"/>
      <c r="B1710" s="230"/>
      <c r="C1710" s="240"/>
      <c r="D1710" s="231"/>
      <c r="E1710" s="234"/>
      <c r="F1710" s="240"/>
      <c r="G1710" s="430" t="s">
        <v>16</v>
      </c>
      <c r="H1710" s="431"/>
      <c r="I1710" s="237"/>
      <c r="J1710" s="227">
        <f>J1708+J1709</f>
        <v>1793439560</v>
      </c>
      <c r="R1710" s="233"/>
    </row>
    <row r="1711" spans="1:18" x14ac:dyDescent="0.25">
      <c r="A1711" s="235"/>
      <c r="B1711" s="230"/>
      <c r="C1711" s="240"/>
      <c r="D1711" s="231"/>
      <c r="E1711" s="234"/>
      <c r="F1711" s="240"/>
      <c r="G1711" s="430" t="s">
        <v>5</v>
      </c>
      <c r="H1711" s="431"/>
      <c r="I1711" s="237"/>
      <c r="J1711" s="227">
        <f>SUM(I8:I1703)</f>
        <v>1790525547</v>
      </c>
      <c r="R1711" s="233"/>
    </row>
    <row r="1712" spans="1:18" x14ac:dyDescent="0.25">
      <c r="A1712" s="235"/>
      <c r="B1712" s="230"/>
      <c r="C1712" s="240"/>
      <c r="D1712" s="231"/>
      <c r="E1712" s="234"/>
      <c r="F1712" s="240"/>
      <c r="G1712" s="430" t="s">
        <v>31</v>
      </c>
      <c r="H1712" s="431"/>
      <c r="I1712" s="234" t="str">
        <f>IF(J1712&gt;0,"SALDO",IF(J1712&lt;0,"PIUTANG",IF(J1712=0,"LUNAS")))</f>
        <v>PIUTANG</v>
      </c>
      <c r="J1712" s="227">
        <f>J1711-J1710</f>
        <v>-2914013</v>
      </c>
      <c r="R1712" s="233"/>
    </row>
  </sheetData>
  <mergeCells count="13">
    <mergeCell ref="G1712:H1712"/>
    <mergeCell ref="G1706:H1706"/>
    <mergeCell ref="G1707:H1707"/>
    <mergeCell ref="G1708:H1708"/>
    <mergeCell ref="G1709:H1709"/>
    <mergeCell ref="G1710:H1710"/>
    <mergeCell ref="G1711:H171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H732" sqref="H732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  <c r="O4" s="219">
        <v>1924738</v>
      </c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32" t="s">
        <v>12</v>
      </c>
      <c r="H745" s="432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32" t="s">
        <v>13</v>
      </c>
      <c r="H746" s="432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32" t="s">
        <v>14</v>
      </c>
      <c r="H747" s="432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32" t="s">
        <v>15</v>
      </c>
      <c r="H748" s="432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32" t="s">
        <v>16</v>
      </c>
      <c r="H749" s="432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32" t="s">
        <v>5</v>
      </c>
      <c r="H750" s="432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32" t="s">
        <v>31</v>
      </c>
      <c r="H751" s="432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7" activePane="bottomLeft" state="frozen"/>
      <selection pane="bottomLeft" activeCell="G84" sqref="G84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8" t="s">
        <v>12</v>
      </c>
      <c r="H650" s="448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32" t="s">
        <v>13</v>
      </c>
      <c r="H651" s="432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32" t="s">
        <v>14</v>
      </c>
      <c r="H652" s="432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32" t="s">
        <v>15</v>
      </c>
      <c r="H653" s="432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32" t="s">
        <v>16</v>
      </c>
      <c r="H654" s="432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32" t="s">
        <v>5</v>
      </c>
      <c r="H655" s="432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32" t="s">
        <v>31</v>
      </c>
      <c r="H656" s="432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512"/>
  <sheetViews>
    <sheetView zoomScale="85" zoomScaleNormal="85" workbookViewId="0">
      <pane ySplit="7" topLeftCell="A481" activePane="bottomLeft" state="frozen"/>
      <selection pane="bottomLeft" activeCell="J491" sqref="J49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M1" s="219">
        <f>SUM(D469:D491)</f>
        <v>12849819</v>
      </c>
      <c r="N1" s="219">
        <v>10446975</v>
      </c>
      <c r="O1" s="219">
        <f>N1-M1</f>
        <v>-2402844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J506*-1</f>
        <v>2164828</v>
      </c>
      <c r="J2" s="218"/>
      <c r="M2" s="219">
        <f>SUM(G469:G491)</f>
        <v>145601</v>
      </c>
      <c r="N2" s="219">
        <v>197400</v>
      </c>
      <c r="O2" s="219">
        <f>N2-M2</f>
        <v>51799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12704218</v>
      </c>
      <c r="N3" s="219">
        <f>N1-N2</f>
        <v>10249575</v>
      </c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7"/>
      <c r="I7" s="459"/>
      <c r="J7" s="429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241">
        <v>43442</v>
      </c>
      <c r="B418" s="242">
        <v>180181194</v>
      </c>
      <c r="C418" s="247">
        <v>3</v>
      </c>
      <c r="D418" s="246">
        <v>255238</v>
      </c>
      <c r="E418" s="244">
        <v>180046447</v>
      </c>
      <c r="F418" s="242">
        <v>1</v>
      </c>
      <c r="G418" s="246">
        <v>117075</v>
      </c>
      <c r="H418" s="245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43442</v>
      </c>
      <c r="B419" s="242">
        <v>180181195</v>
      </c>
      <c r="C419" s="247">
        <v>4</v>
      </c>
      <c r="D419" s="246">
        <v>481338</v>
      </c>
      <c r="E419" s="244"/>
      <c r="F419" s="242"/>
      <c r="G419" s="246"/>
      <c r="H419" s="245"/>
      <c r="I419" s="245"/>
      <c r="J419" s="246"/>
      <c r="K419" s="233"/>
      <c r="L419" s="233"/>
      <c r="M419" s="233"/>
      <c r="N419" s="233"/>
      <c r="O419" s="233"/>
      <c r="P419" s="233"/>
    </row>
    <row r="420" spans="1:16" x14ac:dyDescent="0.25">
      <c r="A420" s="241">
        <v>43442</v>
      </c>
      <c r="B420" s="242">
        <v>180181209</v>
      </c>
      <c r="C420" s="247">
        <v>5</v>
      </c>
      <c r="D420" s="246">
        <v>607950</v>
      </c>
      <c r="E420" s="244"/>
      <c r="F420" s="242"/>
      <c r="G420" s="246"/>
      <c r="H420" s="245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43442</v>
      </c>
      <c r="B421" s="242">
        <v>180181217</v>
      </c>
      <c r="C421" s="247">
        <v>3</v>
      </c>
      <c r="D421" s="246">
        <v>360850</v>
      </c>
      <c r="E421" s="244"/>
      <c r="F421" s="242"/>
      <c r="G421" s="246"/>
      <c r="H421" s="245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43442</v>
      </c>
      <c r="B422" s="242">
        <v>180181219</v>
      </c>
      <c r="C422" s="247">
        <v>7</v>
      </c>
      <c r="D422" s="246">
        <v>801063</v>
      </c>
      <c r="E422" s="244"/>
      <c r="F422" s="242"/>
      <c r="G422" s="246"/>
      <c r="H422" s="245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43444</v>
      </c>
      <c r="B423" s="242">
        <v>180181296</v>
      </c>
      <c r="C423" s="247">
        <v>1</v>
      </c>
      <c r="D423" s="246">
        <v>112000</v>
      </c>
      <c r="E423" s="244">
        <v>180046470</v>
      </c>
      <c r="F423" s="242">
        <v>2</v>
      </c>
      <c r="G423" s="246">
        <v>119175</v>
      </c>
      <c r="H423" s="245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43444</v>
      </c>
      <c r="B424" s="242">
        <v>180181309</v>
      </c>
      <c r="C424" s="247">
        <v>12</v>
      </c>
      <c r="D424" s="246">
        <v>1147038</v>
      </c>
      <c r="E424" s="244"/>
      <c r="F424" s="242"/>
      <c r="G424" s="246"/>
      <c r="H424" s="245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43444</v>
      </c>
      <c r="B425" s="242">
        <v>180181310</v>
      </c>
      <c r="C425" s="247">
        <v>1</v>
      </c>
      <c r="D425" s="246">
        <v>87150</v>
      </c>
      <c r="E425" s="244"/>
      <c r="F425" s="242"/>
      <c r="G425" s="246"/>
      <c r="H425" s="245"/>
      <c r="I425" s="245"/>
      <c r="J425" s="246"/>
      <c r="K425" s="233"/>
      <c r="L425" s="233"/>
      <c r="M425" s="233"/>
      <c r="N425" s="233"/>
      <c r="O425" s="233"/>
      <c r="P425" s="233"/>
    </row>
    <row r="426" spans="1:16" x14ac:dyDescent="0.25">
      <c r="A426" s="241">
        <v>43444</v>
      </c>
      <c r="B426" s="242">
        <v>180181349</v>
      </c>
      <c r="C426" s="247">
        <v>9</v>
      </c>
      <c r="D426" s="246">
        <v>735350</v>
      </c>
      <c r="E426" s="244"/>
      <c r="F426" s="242"/>
      <c r="G426" s="246"/>
      <c r="H426" s="245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43444</v>
      </c>
      <c r="B427" s="242">
        <v>180181351</v>
      </c>
      <c r="C427" s="247">
        <v>15</v>
      </c>
      <c r="D427" s="246">
        <v>1593463</v>
      </c>
      <c r="E427" s="244"/>
      <c r="F427" s="242"/>
      <c r="G427" s="246"/>
      <c r="H427" s="245"/>
      <c r="I427" s="245"/>
      <c r="J427" s="246"/>
      <c r="K427" s="233"/>
      <c r="L427" s="233"/>
      <c r="M427" s="233"/>
      <c r="N427" s="233"/>
      <c r="O427" s="233"/>
      <c r="P427" s="233"/>
    </row>
    <row r="428" spans="1:16" x14ac:dyDescent="0.25">
      <c r="A428" s="241">
        <v>43445</v>
      </c>
      <c r="B428" s="242">
        <v>180181379</v>
      </c>
      <c r="C428" s="247">
        <v>8</v>
      </c>
      <c r="D428" s="246">
        <v>584413</v>
      </c>
      <c r="E428" s="244"/>
      <c r="F428" s="242"/>
      <c r="G428" s="246"/>
      <c r="H428" s="245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43445</v>
      </c>
      <c r="B429" s="242">
        <v>180181380</v>
      </c>
      <c r="C429" s="247">
        <v>14</v>
      </c>
      <c r="D429" s="246">
        <v>1475600</v>
      </c>
      <c r="E429" s="244"/>
      <c r="F429" s="242"/>
      <c r="G429" s="246"/>
      <c r="H429" s="245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43445</v>
      </c>
      <c r="B430" s="242">
        <v>180181420</v>
      </c>
      <c r="C430" s="247">
        <v>4</v>
      </c>
      <c r="D430" s="246">
        <v>438900</v>
      </c>
      <c r="E430" s="244"/>
      <c r="F430" s="242"/>
      <c r="G430" s="246"/>
      <c r="H430" s="245"/>
      <c r="I430" s="245"/>
      <c r="J430" s="246"/>
      <c r="K430" s="233"/>
      <c r="L430" s="233"/>
      <c r="M430" s="233"/>
      <c r="N430" s="233"/>
      <c r="O430" s="233"/>
      <c r="P430" s="233"/>
    </row>
    <row r="431" spans="1:16" x14ac:dyDescent="0.25">
      <c r="A431" s="241">
        <v>43445</v>
      </c>
      <c r="B431" s="242">
        <v>180181421</v>
      </c>
      <c r="C431" s="247">
        <v>11</v>
      </c>
      <c r="D431" s="246">
        <v>1416013</v>
      </c>
      <c r="E431" s="244"/>
      <c r="F431" s="242"/>
      <c r="G431" s="246"/>
      <c r="H431" s="245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43446</v>
      </c>
      <c r="B432" s="242">
        <v>180181449</v>
      </c>
      <c r="C432" s="247">
        <v>9</v>
      </c>
      <c r="D432" s="246">
        <v>816113</v>
      </c>
      <c r="E432" s="244">
        <v>180046501</v>
      </c>
      <c r="F432" s="242">
        <v>2</v>
      </c>
      <c r="G432" s="246">
        <v>140175</v>
      </c>
      <c r="H432" s="245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43446</v>
      </c>
      <c r="B433" s="242">
        <v>180181451</v>
      </c>
      <c r="C433" s="247">
        <v>14</v>
      </c>
      <c r="D433" s="246">
        <v>1298675</v>
      </c>
      <c r="E433" s="244"/>
      <c r="F433" s="242"/>
      <c r="G433" s="246"/>
      <c r="H433" s="245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43446</v>
      </c>
      <c r="B434" s="242">
        <v>180181492</v>
      </c>
      <c r="C434" s="247">
        <v>5</v>
      </c>
      <c r="D434" s="246">
        <v>489738</v>
      </c>
      <c r="E434" s="244"/>
      <c r="F434" s="242"/>
      <c r="G434" s="246"/>
      <c r="H434" s="245"/>
      <c r="I434" s="245"/>
      <c r="J434" s="246"/>
      <c r="K434" s="233"/>
      <c r="L434" s="233"/>
      <c r="M434" s="233"/>
      <c r="N434" s="233"/>
      <c r="O434" s="233"/>
      <c r="P434" s="233"/>
    </row>
    <row r="435" spans="1:16" x14ac:dyDescent="0.25">
      <c r="A435" s="241">
        <v>43446</v>
      </c>
      <c r="B435" s="242">
        <v>180181493</v>
      </c>
      <c r="C435" s="247">
        <v>5</v>
      </c>
      <c r="D435" s="246">
        <v>591063</v>
      </c>
      <c r="E435" s="244"/>
      <c r="F435" s="242"/>
      <c r="G435" s="246"/>
      <c r="H435" s="245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43447</v>
      </c>
      <c r="B436" s="242">
        <v>180181526</v>
      </c>
      <c r="C436" s="247">
        <v>3</v>
      </c>
      <c r="D436" s="246">
        <v>227063</v>
      </c>
      <c r="E436" s="244">
        <v>180046517</v>
      </c>
      <c r="F436" s="242">
        <v>1</v>
      </c>
      <c r="G436" s="246">
        <v>130025</v>
      </c>
      <c r="H436" s="245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43447</v>
      </c>
      <c r="B437" s="242">
        <v>180181527</v>
      </c>
      <c r="C437" s="247">
        <v>10</v>
      </c>
      <c r="D437" s="246">
        <v>1043788</v>
      </c>
      <c r="E437" s="244"/>
      <c r="F437" s="242"/>
      <c r="G437" s="246"/>
      <c r="H437" s="245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43447</v>
      </c>
      <c r="B438" s="242">
        <v>180181557</v>
      </c>
      <c r="C438" s="247">
        <v>8</v>
      </c>
      <c r="D438" s="246">
        <v>659575</v>
      </c>
      <c r="E438" s="244"/>
      <c r="F438" s="242"/>
      <c r="G438" s="246"/>
      <c r="H438" s="245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43447</v>
      </c>
      <c r="B439" s="242">
        <v>180181559</v>
      </c>
      <c r="C439" s="247">
        <v>4</v>
      </c>
      <c r="D439" s="246">
        <v>343788</v>
      </c>
      <c r="E439" s="244"/>
      <c r="F439" s="242"/>
      <c r="G439" s="246"/>
      <c r="H439" s="245"/>
      <c r="I439" s="245"/>
      <c r="J439" s="246"/>
      <c r="K439" s="233"/>
      <c r="L439" s="233"/>
      <c r="M439" s="233"/>
      <c r="N439" s="233"/>
      <c r="O439" s="233"/>
      <c r="P439" s="233"/>
    </row>
    <row r="440" spans="1:16" x14ac:dyDescent="0.25">
      <c r="A440" s="241">
        <v>43448</v>
      </c>
      <c r="B440" s="242">
        <v>180181581</v>
      </c>
      <c r="C440" s="247">
        <v>4</v>
      </c>
      <c r="D440" s="246">
        <v>443450</v>
      </c>
      <c r="E440" s="244"/>
      <c r="F440" s="242"/>
      <c r="G440" s="246"/>
      <c r="H440" s="245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43448</v>
      </c>
      <c r="B441" s="242">
        <v>180181582</v>
      </c>
      <c r="C441" s="247">
        <v>14</v>
      </c>
      <c r="D441" s="246">
        <v>1554788</v>
      </c>
      <c r="E441" s="244"/>
      <c r="F441" s="242"/>
      <c r="G441" s="246"/>
      <c r="H441" s="245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43448</v>
      </c>
      <c r="B442" s="242">
        <v>180181615</v>
      </c>
      <c r="C442" s="247">
        <v>7</v>
      </c>
      <c r="D442" s="246">
        <v>665263</v>
      </c>
      <c r="E442" s="244"/>
      <c r="F442" s="242"/>
      <c r="G442" s="246"/>
      <c r="H442" s="245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43448</v>
      </c>
      <c r="B443" s="242">
        <v>180181616</v>
      </c>
      <c r="C443" s="247">
        <v>15</v>
      </c>
      <c r="D443" s="246">
        <v>1499050</v>
      </c>
      <c r="E443" s="244"/>
      <c r="F443" s="242"/>
      <c r="G443" s="246"/>
      <c r="H443" s="245"/>
      <c r="I443" s="245">
        <v>19222270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43449</v>
      </c>
      <c r="B444" s="242">
        <v>180181652</v>
      </c>
      <c r="C444" s="247">
        <v>3</v>
      </c>
      <c r="D444" s="246">
        <v>320075</v>
      </c>
      <c r="E444" s="244">
        <v>180046543</v>
      </c>
      <c r="F444" s="242">
        <v>2</v>
      </c>
      <c r="G444" s="246">
        <v>237825</v>
      </c>
      <c r="H444" s="245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43449</v>
      </c>
      <c r="B445" s="242">
        <v>180181653</v>
      </c>
      <c r="C445" s="247">
        <v>7</v>
      </c>
      <c r="D445" s="246">
        <v>786713</v>
      </c>
      <c r="E445" s="244"/>
      <c r="F445" s="242"/>
      <c r="G445" s="246"/>
      <c r="H445" s="245"/>
      <c r="I445" s="245"/>
      <c r="J445" s="246"/>
      <c r="K445" s="233"/>
      <c r="L445" s="233"/>
      <c r="M445" s="233"/>
      <c r="N445" s="233"/>
      <c r="O445" s="233"/>
      <c r="P445" s="233"/>
    </row>
    <row r="446" spans="1:16" x14ac:dyDescent="0.25">
      <c r="A446" s="241">
        <v>43449</v>
      </c>
      <c r="B446" s="242">
        <v>180181670</v>
      </c>
      <c r="C446" s="247">
        <v>4</v>
      </c>
      <c r="D446" s="246">
        <v>497263</v>
      </c>
      <c r="E446" s="244"/>
      <c r="F446" s="242"/>
      <c r="G446" s="246"/>
      <c r="H446" s="245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43449</v>
      </c>
      <c r="B447" s="242">
        <v>180181671</v>
      </c>
      <c r="C447" s="247">
        <v>10</v>
      </c>
      <c r="D447" s="246">
        <v>895475</v>
      </c>
      <c r="E447" s="244"/>
      <c r="F447" s="242"/>
      <c r="G447" s="246"/>
      <c r="H447" s="245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43449</v>
      </c>
      <c r="B448" s="242">
        <v>180181673</v>
      </c>
      <c r="C448" s="247">
        <v>1</v>
      </c>
      <c r="D448" s="246">
        <v>86013</v>
      </c>
      <c r="E448" s="244"/>
      <c r="F448" s="242"/>
      <c r="G448" s="246"/>
      <c r="H448" s="245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43451</v>
      </c>
      <c r="B449" s="242">
        <v>180181763</v>
      </c>
      <c r="C449" s="247">
        <v>12</v>
      </c>
      <c r="D449" s="246">
        <v>1195775</v>
      </c>
      <c r="E449" s="244"/>
      <c r="F449" s="242"/>
      <c r="G449" s="246"/>
      <c r="H449" s="245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43451</v>
      </c>
      <c r="B450" s="242">
        <v>180181786</v>
      </c>
      <c r="C450" s="247">
        <v>6</v>
      </c>
      <c r="D450" s="246">
        <v>674450</v>
      </c>
      <c r="E450" s="244"/>
      <c r="F450" s="242"/>
      <c r="G450" s="246"/>
      <c r="H450" s="245"/>
      <c r="I450" s="245"/>
      <c r="J450" s="246"/>
      <c r="K450" s="233"/>
      <c r="L450" s="233"/>
      <c r="M450" s="233"/>
      <c r="N450" s="233"/>
      <c r="O450" s="233"/>
      <c r="P450" s="233"/>
    </row>
    <row r="451" spans="1:16" x14ac:dyDescent="0.25">
      <c r="A451" s="241">
        <v>43451</v>
      </c>
      <c r="B451" s="242">
        <v>180181805</v>
      </c>
      <c r="C451" s="247">
        <v>10</v>
      </c>
      <c r="D451" s="246">
        <v>1011588</v>
      </c>
      <c r="E451" s="244"/>
      <c r="F451" s="242"/>
      <c r="G451" s="246"/>
      <c r="H451" s="245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43451</v>
      </c>
      <c r="B452" s="242">
        <v>180181806</v>
      </c>
      <c r="C452" s="247">
        <v>13</v>
      </c>
      <c r="D452" s="246">
        <v>1402713</v>
      </c>
      <c r="E452" s="244"/>
      <c r="F452" s="242"/>
      <c r="G452" s="246"/>
      <c r="H452" s="245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43452</v>
      </c>
      <c r="B453" s="242">
        <v>180181831</v>
      </c>
      <c r="C453" s="247">
        <v>9</v>
      </c>
      <c r="D453" s="246">
        <v>959000</v>
      </c>
      <c r="E453" s="244"/>
      <c r="F453" s="242"/>
      <c r="G453" s="246"/>
      <c r="H453" s="245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43452</v>
      </c>
      <c r="B454" s="242">
        <v>180181832</v>
      </c>
      <c r="C454" s="247">
        <v>4</v>
      </c>
      <c r="D454" s="246">
        <v>408975</v>
      </c>
      <c r="E454" s="244"/>
      <c r="F454" s="242"/>
      <c r="G454" s="246"/>
      <c r="H454" s="245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43452</v>
      </c>
      <c r="B455" s="242">
        <v>180181864</v>
      </c>
      <c r="C455" s="247">
        <v>9</v>
      </c>
      <c r="D455" s="246">
        <v>933713</v>
      </c>
      <c r="E455" s="244"/>
      <c r="F455" s="242"/>
      <c r="G455" s="246"/>
      <c r="H455" s="245"/>
      <c r="I455" s="245"/>
      <c r="J455" s="246"/>
      <c r="K455" s="233"/>
      <c r="L455" s="233"/>
      <c r="M455" s="233"/>
      <c r="N455" s="233"/>
      <c r="O455" s="233"/>
      <c r="P455" s="233"/>
    </row>
    <row r="456" spans="1:16" x14ac:dyDescent="0.25">
      <c r="A456" s="241">
        <v>43452</v>
      </c>
      <c r="B456" s="242">
        <v>180181865</v>
      </c>
      <c r="C456" s="247">
        <v>19</v>
      </c>
      <c r="D456" s="246">
        <v>1898838</v>
      </c>
      <c r="E456" s="244"/>
      <c r="F456" s="242"/>
      <c r="G456" s="246"/>
      <c r="H456" s="245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43453</v>
      </c>
      <c r="B457" s="242">
        <v>180181889</v>
      </c>
      <c r="C457" s="247">
        <v>7</v>
      </c>
      <c r="D457" s="246">
        <v>568750</v>
      </c>
      <c r="E457" s="244">
        <v>180046591</v>
      </c>
      <c r="F457" s="242">
        <v>4</v>
      </c>
      <c r="G457" s="246">
        <v>309050</v>
      </c>
      <c r="H457" s="245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43453</v>
      </c>
      <c r="B458" s="242">
        <v>180181890</v>
      </c>
      <c r="C458" s="247">
        <v>2</v>
      </c>
      <c r="D458" s="246">
        <v>199588</v>
      </c>
      <c r="E458" s="244">
        <v>180046597</v>
      </c>
      <c r="F458" s="242">
        <v>1</v>
      </c>
      <c r="G458" s="246">
        <v>93100</v>
      </c>
      <c r="H458" s="245"/>
      <c r="I458" s="245"/>
      <c r="J458" s="246"/>
      <c r="K458" s="233"/>
      <c r="L458" s="233"/>
      <c r="M458" s="233"/>
      <c r="N458" s="233"/>
      <c r="O458" s="233"/>
      <c r="P458" s="233"/>
    </row>
    <row r="459" spans="1:16" x14ac:dyDescent="0.25">
      <c r="A459" s="241">
        <v>43453</v>
      </c>
      <c r="B459" s="242">
        <v>180181928</v>
      </c>
      <c r="C459" s="247">
        <v>4</v>
      </c>
      <c r="D459" s="246">
        <v>328563</v>
      </c>
      <c r="E459" s="244"/>
      <c r="F459" s="242"/>
      <c r="G459" s="246"/>
      <c r="H459" s="245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43453</v>
      </c>
      <c r="B460" s="242">
        <v>180181929</v>
      </c>
      <c r="C460" s="247">
        <v>13</v>
      </c>
      <c r="D460" s="246">
        <v>1246963</v>
      </c>
      <c r="E460" s="244"/>
      <c r="F460" s="242"/>
      <c r="G460" s="246"/>
      <c r="H460" s="245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43454</v>
      </c>
      <c r="B461" s="242">
        <v>180181949</v>
      </c>
      <c r="C461" s="247">
        <v>8</v>
      </c>
      <c r="D461" s="246">
        <v>725638</v>
      </c>
      <c r="E461" s="244"/>
      <c r="F461" s="242"/>
      <c r="G461" s="246"/>
      <c r="H461" s="245"/>
      <c r="I461" s="245"/>
      <c r="J461" s="246"/>
      <c r="K461" s="233"/>
      <c r="L461" s="233"/>
      <c r="M461" s="233"/>
      <c r="N461" s="233"/>
      <c r="O461" s="233"/>
      <c r="P461" s="233"/>
    </row>
    <row r="462" spans="1:16" x14ac:dyDescent="0.25">
      <c r="A462" s="241">
        <v>43454</v>
      </c>
      <c r="B462" s="242">
        <v>180181950</v>
      </c>
      <c r="C462" s="247">
        <v>2</v>
      </c>
      <c r="D462" s="246">
        <v>321563</v>
      </c>
      <c r="E462" s="244"/>
      <c r="F462" s="242"/>
      <c r="G462" s="246"/>
      <c r="H462" s="245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43454</v>
      </c>
      <c r="B463" s="242">
        <v>180181985</v>
      </c>
      <c r="C463" s="247">
        <v>2</v>
      </c>
      <c r="D463" s="246">
        <v>119175</v>
      </c>
      <c r="E463" s="244"/>
      <c r="F463" s="242"/>
      <c r="G463" s="246"/>
      <c r="H463" s="245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43454</v>
      </c>
      <c r="B464" s="242">
        <v>180181986</v>
      </c>
      <c r="C464" s="247">
        <v>16</v>
      </c>
      <c r="D464" s="246">
        <v>1598975</v>
      </c>
      <c r="E464" s="244"/>
      <c r="F464" s="242"/>
      <c r="G464" s="246"/>
      <c r="H464" s="245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43455</v>
      </c>
      <c r="B465" s="242">
        <v>180182015</v>
      </c>
      <c r="C465" s="247">
        <v>3</v>
      </c>
      <c r="D465" s="246">
        <v>178063</v>
      </c>
      <c r="E465" s="244"/>
      <c r="F465" s="242"/>
      <c r="G465" s="246"/>
      <c r="H465" s="245"/>
      <c r="I465" s="245"/>
      <c r="J465" s="246"/>
      <c r="K465" s="233"/>
      <c r="L465" s="233"/>
      <c r="M465" s="233"/>
      <c r="N465" s="233"/>
      <c r="O465" s="233"/>
      <c r="P465" s="233"/>
    </row>
    <row r="466" spans="1:16" x14ac:dyDescent="0.25">
      <c r="A466" s="241">
        <v>43455</v>
      </c>
      <c r="B466" s="242">
        <v>180182016</v>
      </c>
      <c r="C466" s="247">
        <v>3</v>
      </c>
      <c r="D466" s="246">
        <v>315963</v>
      </c>
      <c r="E466" s="244"/>
      <c r="F466" s="242"/>
      <c r="G466" s="246"/>
      <c r="H466" s="245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43455</v>
      </c>
      <c r="B467" s="242">
        <v>180182037</v>
      </c>
      <c r="C467" s="247">
        <v>16</v>
      </c>
      <c r="D467" s="246">
        <v>1572200</v>
      </c>
      <c r="E467" s="244"/>
      <c r="F467" s="242"/>
      <c r="G467" s="246"/>
      <c r="H467" s="245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43455</v>
      </c>
      <c r="B468" s="242">
        <v>180182039</v>
      </c>
      <c r="C468" s="247">
        <v>6</v>
      </c>
      <c r="D468" s="246">
        <v>543725</v>
      </c>
      <c r="E468" s="244"/>
      <c r="F468" s="242"/>
      <c r="G468" s="246"/>
      <c r="H468" s="245"/>
      <c r="I468" s="245">
        <v>18149781</v>
      </c>
      <c r="J468" s="246" t="s">
        <v>17</v>
      </c>
      <c r="K468" s="233"/>
      <c r="L468" s="233"/>
      <c r="M468" s="233"/>
      <c r="N468" s="233"/>
      <c r="O468" s="233"/>
      <c r="P468" s="233"/>
    </row>
    <row r="469" spans="1:16" x14ac:dyDescent="0.25">
      <c r="A469" s="241">
        <v>43456</v>
      </c>
      <c r="B469" s="242">
        <v>180182071</v>
      </c>
      <c r="C469" s="247">
        <v>10</v>
      </c>
      <c r="D469" s="246">
        <v>1210738</v>
      </c>
      <c r="E469" s="244">
        <v>180046630</v>
      </c>
      <c r="F469" s="242">
        <v>1</v>
      </c>
      <c r="G469" s="246">
        <v>86013</v>
      </c>
      <c r="H469" s="245"/>
      <c r="I469" s="245"/>
      <c r="J469" s="246"/>
      <c r="K469" s="233"/>
      <c r="L469" s="233"/>
      <c r="M469" s="233"/>
      <c r="N469" s="233"/>
      <c r="O469" s="233"/>
      <c r="P469" s="233"/>
    </row>
    <row r="470" spans="1:16" x14ac:dyDescent="0.25">
      <c r="A470" s="241">
        <v>43456</v>
      </c>
      <c r="B470" s="242">
        <v>180182072</v>
      </c>
      <c r="C470" s="247">
        <v>3</v>
      </c>
      <c r="D470" s="246">
        <v>317800</v>
      </c>
      <c r="E470" s="244"/>
      <c r="F470" s="242"/>
      <c r="G470" s="246"/>
      <c r="H470" s="245"/>
      <c r="I470" s="245"/>
      <c r="J470" s="246"/>
      <c r="K470" s="233"/>
      <c r="L470" s="233"/>
      <c r="M470" s="233"/>
      <c r="N470" s="233"/>
      <c r="O470" s="233"/>
      <c r="P470" s="233"/>
    </row>
    <row r="471" spans="1:16" x14ac:dyDescent="0.25">
      <c r="A471" s="241">
        <v>43456</v>
      </c>
      <c r="B471" s="242">
        <v>180182099</v>
      </c>
      <c r="C471" s="247">
        <v>5</v>
      </c>
      <c r="D471" s="246">
        <v>513713</v>
      </c>
      <c r="E471" s="244"/>
      <c r="F471" s="242"/>
      <c r="G471" s="246"/>
      <c r="H471" s="245"/>
      <c r="I471" s="245"/>
      <c r="J471" s="246"/>
      <c r="K471" s="233"/>
      <c r="L471" s="233"/>
      <c r="M471" s="233"/>
      <c r="N471" s="233"/>
      <c r="O471" s="233"/>
      <c r="P471" s="233"/>
    </row>
    <row r="472" spans="1:16" x14ac:dyDescent="0.25">
      <c r="A472" s="241">
        <v>43458</v>
      </c>
      <c r="B472" s="242">
        <v>180182167</v>
      </c>
      <c r="C472" s="247">
        <v>8</v>
      </c>
      <c r="D472" s="246">
        <v>736750</v>
      </c>
      <c r="E472" s="244"/>
      <c r="F472" s="242"/>
      <c r="G472" s="246"/>
      <c r="H472" s="245"/>
      <c r="I472" s="245"/>
      <c r="J472" s="246"/>
      <c r="K472" s="233"/>
      <c r="L472" s="233"/>
      <c r="M472" s="233"/>
      <c r="N472" s="233"/>
      <c r="O472" s="233"/>
      <c r="P472" s="233"/>
    </row>
    <row r="473" spans="1:16" x14ac:dyDescent="0.25">
      <c r="A473" s="241">
        <v>43458</v>
      </c>
      <c r="B473" s="242">
        <v>180182168</v>
      </c>
      <c r="C473" s="247">
        <v>3</v>
      </c>
      <c r="D473" s="246">
        <v>346150</v>
      </c>
      <c r="E473" s="244"/>
      <c r="F473" s="242"/>
      <c r="G473" s="246"/>
      <c r="H473" s="245"/>
      <c r="I473" s="245"/>
      <c r="J473" s="246"/>
      <c r="K473" s="233"/>
      <c r="L473" s="233"/>
      <c r="M473" s="233"/>
      <c r="N473" s="233"/>
      <c r="O473" s="233"/>
      <c r="P473" s="233"/>
    </row>
    <row r="474" spans="1:16" x14ac:dyDescent="0.25">
      <c r="A474" s="241">
        <v>43458</v>
      </c>
      <c r="B474" s="242">
        <v>180182195</v>
      </c>
      <c r="C474" s="247">
        <v>5</v>
      </c>
      <c r="D474" s="246">
        <v>464188</v>
      </c>
      <c r="E474" s="244"/>
      <c r="F474" s="242"/>
      <c r="G474" s="246"/>
      <c r="H474" s="245"/>
      <c r="I474" s="245"/>
      <c r="J474" s="246"/>
      <c r="K474" s="233"/>
      <c r="L474" s="233"/>
      <c r="M474" s="233"/>
      <c r="N474" s="233"/>
      <c r="O474" s="233"/>
      <c r="P474" s="233"/>
    </row>
    <row r="475" spans="1:16" x14ac:dyDescent="0.25">
      <c r="A475" s="241">
        <v>43458</v>
      </c>
      <c r="B475" s="242">
        <v>180182196</v>
      </c>
      <c r="C475" s="247">
        <v>2</v>
      </c>
      <c r="D475" s="246">
        <v>196963</v>
      </c>
      <c r="E475" s="244"/>
      <c r="F475" s="242"/>
      <c r="G475" s="246"/>
      <c r="H475" s="245"/>
      <c r="I475" s="245"/>
      <c r="J475" s="246"/>
      <c r="K475" s="233"/>
      <c r="L475" s="233"/>
      <c r="M475" s="233"/>
      <c r="N475" s="233"/>
      <c r="O475" s="233"/>
      <c r="P475" s="233"/>
    </row>
    <row r="476" spans="1:16" x14ac:dyDescent="0.25">
      <c r="A476" s="241">
        <v>43459</v>
      </c>
      <c r="B476" s="242">
        <v>180182215</v>
      </c>
      <c r="C476" s="247">
        <v>8</v>
      </c>
      <c r="D476" s="246">
        <v>835625</v>
      </c>
      <c r="E476" s="244"/>
      <c r="F476" s="242"/>
      <c r="G476" s="246"/>
      <c r="H476" s="245"/>
      <c r="I476" s="245"/>
      <c r="J476" s="246"/>
      <c r="K476" s="233"/>
      <c r="L476" s="233"/>
      <c r="M476" s="233"/>
      <c r="N476" s="233"/>
      <c r="O476" s="233"/>
      <c r="P476" s="233"/>
    </row>
    <row r="477" spans="1:16" x14ac:dyDescent="0.25">
      <c r="A477" s="241">
        <v>43459</v>
      </c>
      <c r="B477" s="242">
        <v>180182217</v>
      </c>
      <c r="C477" s="247">
        <v>5</v>
      </c>
      <c r="D477" s="246">
        <v>373975</v>
      </c>
      <c r="E477" s="244"/>
      <c r="F477" s="242"/>
      <c r="G477" s="246"/>
      <c r="H477" s="245"/>
      <c r="I477" s="245"/>
      <c r="J477" s="246"/>
      <c r="K477" s="233"/>
      <c r="L477" s="233"/>
      <c r="M477" s="233"/>
      <c r="N477" s="233"/>
      <c r="O477" s="233"/>
      <c r="P477" s="233"/>
    </row>
    <row r="478" spans="1:16" x14ac:dyDescent="0.25">
      <c r="A478" s="241">
        <v>43459</v>
      </c>
      <c r="B478" s="242">
        <v>180182226</v>
      </c>
      <c r="C478" s="247">
        <v>6</v>
      </c>
      <c r="D478" s="246">
        <v>725638</v>
      </c>
      <c r="E478" s="244"/>
      <c r="F478" s="242"/>
      <c r="G478" s="246"/>
      <c r="H478" s="245"/>
      <c r="I478" s="245"/>
      <c r="J478" s="246"/>
      <c r="K478" s="233"/>
      <c r="L478" s="233"/>
      <c r="M478" s="233"/>
      <c r="N478" s="233"/>
      <c r="O478" s="233"/>
      <c r="P478" s="233"/>
    </row>
    <row r="479" spans="1:16" x14ac:dyDescent="0.25">
      <c r="A479" s="241">
        <v>43459</v>
      </c>
      <c r="B479" s="242">
        <v>180182227</v>
      </c>
      <c r="C479" s="247">
        <v>1</v>
      </c>
      <c r="D479" s="246">
        <v>116725</v>
      </c>
      <c r="E479" s="244"/>
      <c r="F479" s="242"/>
      <c r="G479" s="246"/>
      <c r="H479" s="245"/>
      <c r="I479" s="245"/>
      <c r="J479" s="246"/>
      <c r="K479" s="233"/>
      <c r="L479" s="233"/>
      <c r="M479" s="233"/>
      <c r="N479" s="233"/>
      <c r="O479" s="233"/>
      <c r="P479" s="233"/>
    </row>
    <row r="480" spans="1:16" x14ac:dyDescent="0.25">
      <c r="A480" s="241">
        <v>43460</v>
      </c>
      <c r="B480" s="242">
        <v>180182247</v>
      </c>
      <c r="C480" s="247">
        <v>3</v>
      </c>
      <c r="D480" s="246">
        <v>244125</v>
      </c>
      <c r="E480" s="244">
        <v>180046651</v>
      </c>
      <c r="F480" s="242">
        <v>1</v>
      </c>
      <c r="G480" s="246">
        <v>59588</v>
      </c>
      <c r="H480" s="245"/>
      <c r="I480" s="245"/>
      <c r="J480" s="246"/>
      <c r="K480" s="233"/>
      <c r="L480" s="233"/>
      <c r="M480" s="233"/>
      <c r="N480" s="233"/>
      <c r="O480" s="233"/>
      <c r="P480" s="233"/>
    </row>
    <row r="481" spans="1:16" x14ac:dyDescent="0.25">
      <c r="A481" s="241">
        <v>43460</v>
      </c>
      <c r="B481" s="242">
        <v>180182248</v>
      </c>
      <c r="C481" s="247">
        <v>4</v>
      </c>
      <c r="D481" s="246">
        <v>385875</v>
      </c>
      <c r="E481" s="244"/>
      <c r="F481" s="242"/>
      <c r="G481" s="246"/>
      <c r="H481" s="245"/>
      <c r="I481" s="245"/>
      <c r="J481" s="246"/>
      <c r="K481" s="233"/>
      <c r="L481" s="233"/>
      <c r="M481" s="233"/>
      <c r="N481" s="233"/>
      <c r="O481" s="233"/>
      <c r="P481" s="233"/>
    </row>
    <row r="482" spans="1:16" x14ac:dyDescent="0.25">
      <c r="A482" s="241">
        <v>43460</v>
      </c>
      <c r="B482" s="242">
        <v>180182275</v>
      </c>
      <c r="C482" s="247">
        <v>6</v>
      </c>
      <c r="D482" s="246">
        <v>492538</v>
      </c>
      <c r="E482" s="244"/>
      <c r="F482" s="242"/>
      <c r="G482" s="246"/>
      <c r="H482" s="245"/>
      <c r="I482" s="245"/>
      <c r="J482" s="246"/>
      <c r="K482" s="233"/>
      <c r="L482" s="233"/>
      <c r="M482" s="233"/>
      <c r="N482" s="233"/>
      <c r="O482" s="233"/>
      <c r="P482" s="233"/>
    </row>
    <row r="483" spans="1:16" x14ac:dyDescent="0.25">
      <c r="A483" s="241">
        <v>43460</v>
      </c>
      <c r="B483" s="242">
        <v>180182276</v>
      </c>
      <c r="C483" s="247">
        <v>4</v>
      </c>
      <c r="D483" s="246">
        <v>432163</v>
      </c>
      <c r="E483" s="244"/>
      <c r="F483" s="242"/>
      <c r="G483" s="246"/>
      <c r="H483" s="245"/>
      <c r="I483" s="245"/>
      <c r="J483" s="246"/>
      <c r="K483" s="233"/>
      <c r="L483" s="233"/>
      <c r="M483" s="233"/>
      <c r="N483" s="233"/>
      <c r="O483" s="233"/>
      <c r="P483" s="233"/>
    </row>
    <row r="484" spans="1:16" x14ac:dyDescent="0.25">
      <c r="A484" s="241">
        <v>43461</v>
      </c>
      <c r="B484" s="242">
        <v>180182302</v>
      </c>
      <c r="C484" s="247">
        <v>13</v>
      </c>
      <c r="D484" s="246">
        <v>1399038</v>
      </c>
      <c r="E484" s="244"/>
      <c r="F484" s="242"/>
      <c r="G484" s="246"/>
      <c r="H484" s="245"/>
      <c r="I484" s="245"/>
      <c r="J484" s="246"/>
      <c r="K484" s="233"/>
      <c r="L484" s="233"/>
      <c r="M484" s="233"/>
      <c r="N484" s="233"/>
      <c r="O484" s="233"/>
      <c r="P484" s="233"/>
    </row>
    <row r="485" spans="1:16" x14ac:dyDescent="0.25">
      <c r="A485" s="241">
        <v>43461</v>
      </c>
      <c r="B485" s="242">
        <v>180182303</v>
      </c>
      <c r="C485" s="247">
        <v>5</v>
      </c>
      <c r="D485" s="246">
        <v>398038</v>
      </c>
      <c r="E485" s="244"/>
      <c r="F485" s="242"/>
      <c r="G485" s="246"/>
      <c r="H485" s="245"/>
      <c r="I485" s="245"/>
      <c r="J485" s="246"/>
      <c r="K485" s="233"/>
      <c r="L485" s="233"/>
      <c r="M485" s="233"/>
      <c r="N485" s="233"/>
      <c r="O485" s="233"/>
      <c r="P485" s="233"/>
    </row>
    <row r="486" spans="1:16" x14ac:dyDescent="0.25">
      <c r="A486" s="241">
        <v>43461</v>
      </c>
      <c r="B486" s="242">
        <v>180182329</v>
      </c>
      <c r="C486" s="247">
        <v>5</v>
      </c>
      <c r="D486" s="246">
        <v>489563</v>
      </c>
      <c r="E486" s="244"/>
      <c r="F486" s="242"/>
      <c r="G486" s="246"/>
      <c r="H486" s="245"/>
      <c r="I486" s="245"/>
      <c r="J486" s="246"/>
      <c r="K486" s="233"/>
      <c r="L486" s="233"/>
      <c r="M486" s="233"/>
      <c r="N486" s="233"/>
      <c r="O486" s="233"/>
      <c r="P486" s="233"/>
    </row>
    <row r="487" spans="1:16" x14ac:dyDescent="0.25">
      <c r="A487" s="241">
        <v>43461</v>
      </c>
      <c r="B487" s="242">
        <v>180182330</v>
      </c>
      <c r="C487" s="247">
        <v>2</v>
      </c>
      <c r="D487" s="246">
        <v>183575</v>
      </c>
      <c r="E487" s="244"/>
      <c r="F487" s="242"/>
      <c r="G487" s="246"/>
      <c r="H487" s="245"/>
      <c r="I487" s="245"/>
      <c r="J487" s="246"/>
      <c r="K487" s="233"/>
      <c r="L487" s="233"/>
      <c r="M487" s="233"/>
      <c r="N487" s="233"/>
      <c r="O487" s="233"/>
      <c r="P487" s="233"/>
    </row>
    <row r="488" spans="1:16" x14ac:dyDescent="0.25">
      <c r="A488" s="241">
        <v>43462</v>
      </c>
      <c r="B488" s="242">
        <v>180182354</v>
      </c>
      <c r="C488" s="247">
        <v>19</v>
      </c>
      <c r="D488" s="246">
        <v>1732413</v>
      </c>
      <c r="E488" s="244"/>
      <c r="F488" s="242"/>
      <c r="G488" s="246"/>
      <c r="H488" s="245"/>
      <c r="I488" s="245"/>
      <c r="J488" s="246"/>
      <c r="K488" s="233"/>
      <c r="L488" s="233"/>
      <c r="M488" s="233"/>
      <c r="N488" s="233"/>
      <c r="O488" s="233"/>
      <c r="P488" s="233"/>
    </row>
    <row r="489" spans="1:16" x14ac:dyDescent="0.25">
      <c r="A489" s="241">
        <v>43462</v>
      </c>
      <c r="B489" s="242">
        <v>180182355</v>
      </c>
      <c r="C489" s="247">
        <v>2</v>
      </c>
      <c r="D489" s="246">
        <v>192938</v>
      </c>
      <c r="E489" s="244"/>
      <c r="F489" s="242"/>
      <c r="G489" s="246"/>
      <c r="H489" s="245"/>
      <c r="I489" s="245"/>
      <c r="J489" s="246"/>
      <c r="K489" s="233"/>
      <c r="L489" s="233"/>
      <c r="M489" s="233"/>
      <c r="N489" s="233"/>
      <c r="O489" s="233"/>
      <c r="P489" s="233"/>
    </row>
    <row r="490" spans="1:16" x14ac:dyDescent="0.25">
      <c r="A490" s="241">
        <v>43462</v>
      </c>
      <c r="B490" s="242">
        <v>180182374</v>
      </c>
      <c r="C490" s="247">
        <v>5</v>
      </c>
      <c r="D490" s="246">
        <v>471538</v>
      </c>
      <c r="E490" s="244"/>
      <c r="F490" s="242"/>
      <c r="G490" s="246"/>
      <c r="H490" s="245"/>
      <c r="I490" s="245"/>
      <c r="J490" s="246"/>
      <c r="K490" s="233"/>
      <c r="L490" s="233"/>
      <c r="M490" s="233"/>
      <c r="N490" s="233"/>
      <c r="O490" s="233"/>
      <c r="P490" s="233"/>
    </row>
    <row r="491" spans="1:16" x14ac:dyDescent="0.25">
      <c r="A491" s="241">
        <v>43462</v>
      </c>
      <c r="B491" s="242">
        <v>180182375</v>
      </c>
      <c r="C491" s="247">
        <v>6</v>
      </c>
      <c r="D491" s="246">
        <v>589750</v>
      </c>
      <c r="E491" s="244"/>
      <c r="F491" s="242"/>
      <c r="G491" s="246"/>
      <c r="H491" s="245"/>
      <c r="I491" s="245">
        <v>12704218</v>
      </c>
      <c r="J491" s="246" t="s">
        <v>17</v>
      </c>
      <c r="K491" s="233"/>
      <c r="L491" s="233"/>
      <c r="M491" s="233"/>
      <c r="N491" s="233"/>
      <c r="O491" s="233"/>
      <c r="P491" s="233"/>
    </row>
    <row r="492" spans="1:16" x14ac:dyDescent="0.25">
      <c r="A492" s="98">
        <v>43463</v>
      </c>
      <c r="B492" s="99">
        <v>180182406</v>
      </c>
      <c r="C492" s="100">
        <v>9</v>
      </c>
      <c r="D492" s="34">
        <v>961363</v>
      </c>
      <c r="E492" s="101"/>
      <c r="F492" s="99"/>
      <c r="G492" s="34"/>
      <c r="H492" s="102"/>
      <c r="I492" s="102"/>
      <c r="J492" s="34"/>
      <c r="K492" s="233"/>
      <c r="L492" s="233"/>
      <c r="M492" s="233"/>
      <c r="N492" s="233"/>
      <c r="O492" s="233"/>
      <c r="P492" s="233"/>
    </row>
    <row r="493" spans="1:16" x14ac:dyDescent="0.25">
      <c r="A493" s="98">
        <v>43463</v>
      </c>
      <c r="B493" s="99">
        <v>180182407</v>
      </c>
      <c r="C493" s="100">
        <v>3</v>
      </c>
      <c r="D493" s="34">
        <v>250950</v>
      </c>
      <c r="E493" s="101"/>
      <c r="F493" s="99"/>
      <c r="G493" s="34"/>
      <c r="H493" s="102"/>
      <c r="I493" s="102"/>
      <c r="J493" s="34"/>
      <c r="K493" s="233"/>
      <c r="L493" s="233"/>
      <c r="M493" s="233"/>
      <c r="N493" s="233"/>
      <c r="O493" s="233"/>
      <c r="P493" s="233"/>
    </row>
    <row r="494" spans="1:16" x14ac:dyDescent="0.25">
      <c r="A494" s="98">
        <v>43463</v>
      </c>
      <c r="B494" s="99">
        <v>180182426</v>
      </c>
      <c r="C494" s="100">
        <v>1</v>
      </c>
      <c r="D494" s="34">
        <v>77613</v>
      </c>
      <c r="E494" s="101"/>
      <c r="F494" s="99"/>
      <c r="G494" s="34"/>
      <c r="H494" s="102"/>
      <c r="I494" s="102"/>
      <c r="J494" s="34"/>
      <c r="K494" s="233"/>
      <c r="L494" s="233"/>
      <c r="M494" s="233"/>
      <c r="N494" s="233"/>
      <c r="O494" s="233"/>
      <c r="P494" s="233"/>
    </row>
    <row r="495" spans="1:16" x14ac:dyDescent="0.25">
      <c r="A495" s="98">
        <v>43463</v>
      </c>
      <c r="B495" s="99">
        <v>180182427</v>
      </c>
      <c r="C495" s="100">
        <v>8</v>
      </c>
      <c r="D495" s="34">
        <v>874913</v>
      </c>
      <c r="E495" s="101"/>
      <c r="F495" s="99"/>
      <c r="G495" s="34"/>
      <c r="H495" s="102"/>
      <c r="I495" s="102"/>
      <c r="J495" s="34"/>
      <c r="K495" s="233"/>
      <c r="L495" s="233"/>
      <c r="M495" s="233"/>
      <c r="N495" s="233"/>
      <c r="O495" s="233"/>
      <c r="P495" s="233"/>
    </row>
    <row r="496" spans="1:16" x14ac:dyDescent="0.25">
      <c r="A496" s="98"/>
      <c r="B496" s="99"/>
      <c r="C496" s="100"/>
      <c r="D496" s="34"/>
      <c r="E496" s="101"/>
      <c r="F496" s="99"/>
      <c r="G496" s="34"/>
      <c r="H496" s="102"/>
      <c r="I496" s="102"/>
      <c r="J496" s="34"/>
      <c r="K496" s="233"/>
      <c r="L496" s="233"/>
      <c r="M496" s="233"/>
      <c r="N496" s="233"/>
      <c r="O496" s="233"/>
      <c r="P496" s="233"/>
    </row>
    <row r="497" spans="1:16" x14ac:dyDescent="0.25">
      <c r="A497" s="235"/>
      <c r="B497" s="234"/>
      <c r="C497" s="240"/>
      <c r="D497" s="236"/>
      <c r="E497" s="237"/>
      <c r="F497" s="234"/>
      <c r="G497" s="236"/>
      <c r="H497" s="239"/>
      <c r="I497" s="239"/>
      <c r="J497" s="236"/>
      <c r="K497" s="233"/>
      <c r="L497" s="233"/>
      <c r="M497" s="233"/>
      <c r="N497" s="233"/>
      <c r="O497" s="233"/>
      <c r="P497" s="233"/>
    </row>
    <row r="498" spans="1:16" x14ac:dyDescent="0.25">
      <c r="A498" s="235"/>
      <c r="B498" s="223" t="s">
        <v>11</v>
      </c>
      <c r="C498" s="232">
        <f>SUM(C8:C497)</f>
        <v>3272</v>
      </c>
      <c r="D498" s="224"/>
      <c r="E498" s="223" t="s">
        <v>11</v>
      </c>
      <c r="F498" s="223">
        <f>SUM(F8:F497)</f>
        <v>259</v>
      </c>
      <c r="G498" s="224">
        <f>SUM(G8:G497)</f>
        <v>27266932</v>
      </c>
      <c r="H498" s="239"/>
      <c r="I498" s="239"/>
      <c r="J498" s="236"/>
      <c r="K498" s="233"/>
      <c r="L498" s="233"/>
      <c r="M498" s="233"/>
      <c r="N498" s="233"/>
      <c r="O498" s="233"/>
      <c r="P498" s="233"/>
    </row>
    <row r="499" spans="1:16" x14ac:dyDescent="0.25">
      <c r="A499" s="235"/>
      <c r="B499" s="223"/>
      <c r="C499" s="232"/>
      <c r="D499" s="224"/>
      <c r="E499" s="237"/>
      <c r="F499" s="234"/>
      <c r="G499" s="236"/>
      <c r="H499" s="239"/>
      <c r="I499" s="239"/>
      <c r="J499" s="236"/>
      <c r="K499" s="233"/>
      <c r="L499" s="233"/>
      <c r="M499" s="233"/>
      <c r="N499" s="233"/>
      <c r="O499" s="233"/>
      <c r="P499" s="233"/>
    </row>
    <row r="500" spans="1:16" x14ac:dyDescent="0.25">
      <c r="A500" s="225"/>
      <c r="B500" s="226"/>
      <c r="C500" s="240"/>
      <c r="D500" s="236"/>
      <c r="E500" s="223"/>
      <c r="F500" s="234"/>
      <c r="G500" s="415" t="s">
        <v>12</v>
      </c>
      <c r="H500" s="415"/>
      <c r="I500" s="239"/>
      <c r="J500" s="227">
        <f>SUM(D8:D497)</f>
        <v>322911791</v>
      </c>
      <c r="K500" s="233"/>
      <c r="L500" s="233"/>
      <c r="M500" s="233"/>
      <c r="N500" s="233"/>
      <c r="O500" s="233"/>
      <c r="P500" s="233"/>
    </row>
    <row r="501" spans="1:16" x14ac:dyDescent="0.25">
      <c r="A501" s="235"/>
      <c r="B501" s="234"/>
      <c r="C501" s="240"/>
      <c r="D501" s="236"/>
      <c r="E501" s="223"/>
      <c r="F501" s="234"/>
      <c r="G501" s="415" t="s">
        <v>13</v>
      </c>
      <c r="H501" s="415"/>
      <c r="I501" s="239"/>
      <c r="J501" s="227">
        <f>SUM(G8:G497)</f>
        <v>27266932</v>
      </c>
    </row>
    <row r="502" spans="1:16" x14ac:dyDescent="0.25">
      <c r="A502" s="228"/>
      <c r="B502" s="237"/>
      <c r="C502" s="240"/>
      <c r="D502" s="236"/>
      <c r="E502" s="237"/>
      <c r="F502" s="234"/>
      <c r="G502" s="415" t="s">
        <v>14</v>
      </c>
      <c r="H502" s="415"/>
      <c r="I502" s="41"/>
      <c r="J502" s="229">
        <f>J500-J501</f>
        <v>295644859</v>
      </c>
    </row>
    <row r="503" spans="1:16" x14ac:dyDescent="0.25">
      <c r="A503" s="235"/>
      <c r="B503" s="230"/>
      <c r="C503" s="240"/>
      <c r="D503" s="231"/>
      <c r="E503" s="237"/>
      <c r="F503" s="223"/>
      <c r="G503" s="415" t="s">
        <v>15</v>
      </c>
      <c r="H503" s="415"/>
      <c r="I503" s="239"/>
      <c r="J503" s="227">
        <f>SUM(H8:H499)</f>
        <v>375000</v>
      </c>
    </row>
    <row r="504" spans="1:16" x14ac:dyDescent="0.25">
      <c r="A504" s="235"/>
      <c r="B504" s="230"/>
      <c r="C504" s="240"/>
      <c r="D504" s="231"/>
      <c r="E504" s="237"/>
      <c r="F504" s="223"/>
      <c r="G504" s="415" t="s">
        <v>16</v>
      </c>
      <c r="H504" s="415"/>
      <c r="I504" s="239"/>
      <c r="J504" s="227">
        <f>J502+J503</f>
        <v>296019859</v>
      </c>
    </row>
    <row r="505" spans="1:16" x14ac:dyDescent="0.25">
      <c r="A505" s="235"/>
      <c r="B505" s="230"/>
      <c r="C505" s="240"/>
      <c r="D505" s="231"/>
      <c r="E505" s="237"/>
      <c r="F505" s="234"/>
      <c r="G505" s="415" t="s">
        <v>5</v>
      </c>
      <c r="H505" s="415"/>
      <c r="I505" s="239"/>
      <c r="J505" s="227">
        <f>SUM(I8:I499)</f>
        <v>293855031</v>
      </c>
    </row>
    <row r="506" spans="1:16" x14ac:dyDescent="0.25">
      <c r="A506" s="235"/>
      <c r="B506" s="230"/>
      <c r="C506" s="240"/>
      <c r="D506" s="231"/>
      <c r="E506" s="237"/>
      <c r="F506" s="234"/>
      <c r="G506" s="415" t="s">
        <v>31</v>
      </c>
      <c r="H506" s="415"/>
      <c r="I506" s="240" t="str">
        <f>IF(J506&gt;0,"SALDO",IF(J506&lt;0,"PIUTANG",IF(J506=0,"LUNAS")))</f>
        <v>PIUTANG</v>
      </c>
      <c r="J506" s="227">
        <f>J505-J504</f>
        <v>-2164828</v>
      </c>
    </row>
    <row r="507" spans="1:16" x14ac:dyDescent="0.25">
      <c r="F507" s="219"/>
      <c r="G507" s="219"/>
      <c r="J507" s="219"/>
    </row>
    <row r="508" spans="1:16" x14ac:dyDescent="0.25">
      <c r="C508" s="219"/>
      <c r="D508" s="219"/>
      <c r="F508" s="219"/>
      <c r="G508" s="219"/>
      <c r="J508" s="219"/>
      <c r="L508" s="233"/>
      <c r="M508" s="233"/>
      <c r="N508" s="233"/>
      <c r="O508" s="233"/>
      <c r="P508" s="233"/>
    </row>
    <row r="509" spans="1:16" x14ac:dyDescent="0.25">
      <c r="C509" s="219"/>
      <c r="D509" s="219"/>
      <c r="F509" s="219"/>
      <c r="G509" s="219"/>
      <c r="J509" s="219"/>
      <c r="L509" s="233"/>
      <c r="M509" s="233"/>
      <c r="N509" s="233"/>
      <c r="O509" s="233"/>
      <c r="P509" s="233"/>
    </row>
    <row r="510" spans="1:16" x14ac:dyDescent="0.25">
      <c r="C510" s="219"/>
      <c r="D510" s="219"/>
      <c r="F510" s="219"/>
      <c r="G510" s="219"/>
      <c r="J510" s="219"/>
      <c r="L510" s="233"/>
      <c r="M510" s="233"/>
      <c r="N510" s="233"/>
      <c r="O510" s="233"/>
      <c r="P510" s="233"/>
    </row>
    <row r="511" spans="1:16" x14ac:dyDescent="0.25">
      <c r="C511" s="219"/>
      <c r="D511" s="219"/>
      <c r="F511" s="219"/>
      <c r="G511" s="219"/>
      <c r="J511" s="219"/>
      <c r="L511" s="233"/>
      <c r="M511" s="233"/>
      <c r="N511" s="233"/>
      <c r="O511" s="233"/>
      <c r="P511" s="233"/>
    </row>
    <row r="512" spans="1:16" x14ac:dyDescent="0.25">
      <c r="C512" s="219"/>
      <c r="D512" s="219"/>
      <c r="L512" s="233"/>
      <c r="M512" s="233"/>
      <c r="N512" s="233"/>
      <c r="O512" s="233"/>
      <c r="P512" s="233"/>
    </row>
  </sheetData>
  <mergeCells count="15">
    <mergeCell ref="G506:H506"/>
    <mergeCell ref="G500:H500"/>
    <mergeCell ref="G501:H501"/>
    <mergeCell ref="G502:H502"/>
    <mergeCell ref="G503:H503"/>
    <mergeCell ref="G504:H504"/>
    <mergeCell ref="G505:H50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239"/>
  <sheetViews>
    <sheetView workbookViewId="0">
      <pane ySplit="7" topLeftCell="A147" activePane="bottomLeft" state="frozen"/>
      <selection pane="bottomLeft" activeCell="A151" sqref="A15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L1" s="219">
        <f>SUM(D139:D148)</f>
        <v>1710210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J233*-1</f>
        <v>186810</v>
      </c>
      <c r="J2" s="218"/>
      <c r="L2" s="219">
        <v>1763715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  <c r="L3" s="219">
        <f>I2-L2</f>
        <v>-1576905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2" x14ac:dyDescent="0.25">
      <c r="A7" s="452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7"/>
      <c r="I7" s="459"/>
      <c r="J7" s="429"/>
    </row>
    <row r="8" spans="1:12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2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2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2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2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18000205</v>
      </c>
      <c r="C110" s="247">
        <v>2</v>
      </c>
      <c r="D110" s="246">
        <v>68130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43441</v>
      </c>
      <c r="B111" s="242">
        <v>18000206</v>
      </c>
      <c r="C111" s="247">
        <v>1</v>
      </c>
      <c r="D111" s="246">
        <v>51435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18000207</v>
      </c>
      <c r="C112" s="247">
        <v>1</v>
      </c>
      <c r="D112" s="246">
        <v>48000</v>
      </c>
      <c r="E112" s="244"/>
      <c r="F112" s="242"/>
      <c r="G112" s="246"/>
      <c r="H112" s="245"/>
      <c r="I112" s="245">
        <v>859935</v>
      </c>
      <c r="J112" s="246" t="s">
        <v>17</v>
      </c>
    </row>
    <row r="113" spans="1:10" x14ac:dyDescent="0.25">
      <c r="A113" s="241">
        <v>43442</v>
      </c>
      <c r="B113" s="242">
        <v>18000208</v>
      </c>
      <c r="C113" s="247">
        <v>2</v>
      </c>
      <c r="D113" s="246">
        <v>118875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43442</v>
      </c>
      <c r="B114" s="242">
        <v>18000209</v>
      </c>
      <c r="C114" s="247">
        <v>1</v>
      </c>
      <c r="D114" s="246">
        <v>53100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43442</v>
      </c>
      <c r="B115" s="242">
        <v>18000210</v>
      </c>
      <c r="C115" s="247">
        <v>2</v>
      </c>
      <c r="D115" s="246">
        <v>173565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43444</v>
      </c>
      <c r="B116" s="242">
        <v>18000211</v>
      </c>
      <c r="C116" s="247">
        <v>2</v>
      </c>
      <c r="D116" s="246">
        <v>104310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43444</v>
      </c>
      <c r="B117" s="242">
        <v>18000215</v>
      </c>
      <c r="C117" s="247">
        <v>3</v>
      </c>
      <c r="D117" s="246">
        <v>169155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43445</v>
      </c>
      <c r="B118" s="242">
        <v>18000217</v>
      </c>
      <c r="C118" s="247">
        <v>2</v>
      </c>
      <c r="D118" s="246">
        <v>85635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43446</v>
      </c>
      <c r="B119" s="242">
        <v>18000224</v>
      </c>
      <c r="C119" s="247">
        <v>1</v>
      </c>
      <c r="D119" s="246">
        <v>35170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43446</v>
      </c>
      <c r="B120" s="242">
        <v>18000225</v>
      </c>
      <c r="C120" s="247">
        <v>4</v>
      </c>
      <c r="D120" s="246">
        <v>146155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43446</v>
      </c>
      <c r="B121" s="242">
        <v>18000226</v>
      </c>
      <c r="C121" s="247">
        <v>3</v>
      </c>
      <c r="D121" s="246">
        <v>142110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43447</v>
      </c>
      <c r="B122" s="242">
        <v>18000228</v>
      </c>
      <c r="C122" s="247">
        <v>2</v>
      </c>
      <c r="D122" s="246">
        <v>61740</v>
      </c>
      <c r="E122" s="244" t="s">
        <v>229</v>
      </c>
      <c r="F122" s="242">
        <v>1</v>
      </c>
      <c r="G122" s="246">
        <v>51435</v>
      </c>
      <c r="H122" s="245"/>
      <c r="I122" s="245"/>
      <c r="J122" s="246"/>
    </row>
    <row r="123" spans="1:10" x14ac:dyDescent="0.25">
      <c r="A123" s="241">
        <v>43448</v>
      </c>
      <c r="B123" s="242">
        <v>18000235</v>
      </c>
      <c r="C123" s="247">
        <v>1</v>
      </c>
      <c r="D123" s="246">
        <v>42750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39796</v>
      </c>
      <c r="B124" s="242">
        <v>18000236</v>
      </c>
      <c r="C124" s="247">
        <v>2</v>
      </c>
      <c r="D124" s="246">
        <v>102000</v>
      </c>
      <c r="E124" s="244"/>
      <c r="F124" s="242"/>
      <c r="G124" s="246"/>
      <c r="H124" s="245"/>
      <c r="I124" s="245">
        <v>1183130</v>
      </c>
      <c r="J124" s="246" t="s">
        <v>17</v>
      </c>
    </row>
    <row r="125" spans="1:10" x14ac:dyDescent="0.25">
      <c r="A125" s="241">
        <v>43449</v>
      </c>
      <c r="B125" s="242">
        <v>18000239</v>
      </c>
      <c r="C125" s="247">
        <v>1</v>
      </c>
      <c r="D125" s="246">
        <v>52500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43449</v>
      </c>
      <c r="B126" s="242">
        <v>18000240</v>
      </c>
      <c r="C126" s="247">
        <v>1</v>
      </c>
      <c r="D126" s="246">
        <v>26370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43451</v>
      </c>
      <c r="B127" s="242">
        <v>18000245</v>
      </c>
      <c r="C127" s="247">
        <v>3</v>
      </c>
      <c r="D127" s="246">
        <v>189000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43451</v>
      </c>
      <c r="B128" s="242">
        <v>18000246</v>
      </c>
      <c r="C128" s="247">
        <v>8</v>
      </c>
      <c r="D128" s="246">
        <v>364500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43452</v>
      </c>
      <c r="B129" s="242">
        <v>18000248</v>
      </c>
      <c r="C129" s="247">
        <v>1</v>
      </c>
      <c r="D129" s="246">
        <v>35625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43452</v>
      </c>
      <c r="B130" s="242">
        <v>18000250</v>
      </c>
      <c r="C130" s="247">
        <v>1</v>
      </c>
      <c r="D130" s="246">
        <v>42930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43452</v>
      </c>
      <c r="B131" s="242">
        <v>18000253</v>
      </c>
      <c r="C131" s="247">
        <v>2</v>
      </c>
      <c r="D131" s="246">
        <v>113265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43452</v>
      </c>
      <c r="B132" s="242">
        <v>18000254</v>
      </c>
      <c r="C132" s="247">
        <v>3</v>
      </c>
      <c r="D132" s="246">
        <v>167850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43453</v>
      </c>
      <c r="B133" s="242">
        <v>18000256</v>
      </c>
      <c r="C133" s="247">
        <v>2</v>
      </c>
      <c r="D133" s="246">
        <v>90270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43453</v>
      </c>
      <c r="B134" s="242">
        <v>18000257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43454</v>
      </c>
      <c r="B135" s="242">
        <v>18000258</v>
      </c>
      <c r="C135" s="247">
        <v>4</v>
      </c>
      <c r="D135" s="246">
        <v>280710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43454</v>
      </c>
      <c r="B136" s="242">
        <v>18000260</v>
      </c>
      <c r="C136" s="247">
        <v>1</v>
      </c>
      <c r="D136" s="246">
        <v>85500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43454</v>
      </c>
      <c r="B137" s="242">
        <v>18000261</v>
      </c>
      <c r="C137" s="247">
        <v>1</v>
      </c>
      <c r="D137" s="246">
        <v>67125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43455</v>
      </c>
      <c r="B138" s="242">
        <v>18000266</v>
      </c>
      <c r="C138" s="247">
        <v>1</v>
      </c>
      <c r="D138" s="246">
        <v>24000</v>
      </c>
      <c r="E138" s="244"/>
      <c r="F138" s="242"/>
      <c r="G138" s="246"/>
      <c r="H138" s="245"/>
      <c r="I138" s="245">
        <v>1604895</v>
      </c>
      <c r="J138" s="246" t="s">
        <v>17</v>
      </c>
    </row>
    <row r="139" spans="1:10" x14ac:dyDescent="0.25">
      <c r="A139" s="241">
        <v>43456</v>
      </c>
      <c r="B139" s="242">
        <v>18000269</v>
      </c>
      <c r="C139" s="247">
        <v>2</v>
      </c>
      <c r="D139" s="246">
        <v>140940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43456</v>
      </c>
      <c r="B140" s="242">
        <v>18000270</v>
      </c>
      <c r="C140" s="247">
        <v>1</v>
      </c>
      <c r="D140" s="246">
        <v>49125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43458</v>
      </c>
      <c r="B141" s="242">
        <v>18000278</v>
      </c>
      <c r="C141" s="247">
        <v>3</v>
      </c>
      <c r="D141" s="246">
        <v>113160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43458</v>
      </c>
      <c r="B142" s="242">
        <v>18000277</v>
      </c>
      <c r="C142" s="247">
        <v>1</v>
      </c>
      <c r="D142" s="246">
        <v>63750</v>
      </c>
      <c r="E142" s="244"/>
      <c r="F142" s="242"/>
      <c r="G142" s="246"/>
      <c r="H142" s="245"/>
      <c r="I142" s="245"/>
      <c r="J142" s="246"/>
    </row>
    <row r="143" spans="1:10" x14ac:dyDescent="0.25">
      <c r="A143" s="241">
        <v>43458</v>
      </c>
      <c r="B143" s="242">
        <v>18000279</v>
      </c>
      <c r="C143" s="247">
        <v>8</v>
      </c>
      <c r="D143" s="246">
        <v>469095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43459</v>
      </c>
      <c r="B144" s="242">
        <v>18000281</v>
      </c>
      <c r="C144" s="247">
        <v>1</v>
      </c>
      <c r="D144" s="246">
        <v>29520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43459</v>
      </c>
      <c r="B145" s="242">
        <v>18000284</v>
      </c>
      <c r="C145" s="247">
        <v>5</v>
      </c>
      <c r="D145" s="246">
        <v>207495</v>
      </c>
      <c r="E145" s="244"/>
      <c r="F145" s="242"/>
      <c r="G145" s="246"/>
      <c r="H145" s="245"/>
      <c r="I145" s="406"/>
      <c r="J145" s="246"/>
    </row>
    <row r="146" spans="1:10" x14ac:dyDescent="0.25">
      <c r="A146" s="241">
        <v>43460</v>
      </c>
      <c r="B146" s="242">
        <v>18000288</v>
      </c>
      <c r="C146" s="247">
        <v>8</v>
      </c>
      <c r="D146" s="246">
        <v>462180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43461</v>
      </c>
      <c r="B147" s="242">
        <v>18000289</v>
      </c>
      <c r="C147" s="247">
        <v>3</v>
      </c>
      <c r="D147" s="246">
        <v>144105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43462</v>
      </c>
      <c r="B148" s="242">
        <v>18000294</v>
      </c>
      <c r="C148" s="247">
        <v>1</v>
      </c>
      <c r="D148" s="246">
        <v>30840</v>
      </c>
      <c r="E148" s="244"/>
      <c r="F148" s="242"/>
      <c r="G148" s="246"/>
      <c r="H148" s="245"/>
      <c r="I148" s="245">
        <v>1710210</v>
      </c>
      <c r="J148" s="246" t="s">
        <v>17</v>
      </c>
    </row>
    <row r="149" spans="1:10" x14ac:dyDescent="0.25">
      <c r="A149" s="98">
        <v>43463</v>
      </c>
      <c r="B149" s="99">
        <v>18000296</v>
      </c>
      <c r="C149" s="100">
        <v>1</v>
      </c>
      <c r="D149" s="34">
        <v>58125</v>
      </c>
      <c r="E149" s="101"/>
      <c r="F149" s="99"/>
      <c r="G149" s="34"/>
      <c r="H149" s="102"/>
      <c r="I149" s="102"/>
      <c r="J149" s="34"/>
    </row>
    <row r="150" spans="1:10" x14ac:dyDescent="0.25">
      <c r="A150" s="98">
        <v>43463</v>
      </c>
      <c r="B150" s="99">
        <v>18000299</v>
      </c>
      <c r="C150" s="100">
        <v>3</v>
      </c>
      <c r="D150" s="34">
        <v>128685</v>
      </c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</row>
    <row r="225" spans="1:10" x14ac:dyDescent="0.25">
      <c r="A225" s="235"/>
      <c r="B225" s="223" t="s">
        <v>11</v>
      </c>
      <c r="C225" s="232">
        <f>SUM(C8:C224)</f>
        <v>266</v>
      </c>
      <c r="D225" s="224"/>
      <c r="E225" s="223" t="s">
        <v>11</v>
      </c>
      <c r="F225" s="223">
        <f>SUM(F8:F224)</f>
        <v>4</v>
      </c>
      <c r="G225" s="224">
        <f>SUM(G8:G224)</f>
        <v>292635</v>
      </c>
      <c r="H225" s="239"/>
      <c r="I225" s="239"/>
      <c r="J225" s="236"/>
    </row>
    <row r="226" spans="1:10" x14ac:dyDescent="0.25">
      <c r="A226" s="235"/>
      <c r="B226" s="223"/>
      <c r="C226" s="232"/>
      <c r="D226" s="224"/>
      <c r="E226" s="237"/>
      <c r="F226" s="234"/>
      <c r="G226" s="236"/>
      <c r="H226" s="239"/>
      <c r="I226" s="239"/>
      <c r="J226" s="236"/>
    </row>
    <row r="227" spans="1:10" x14ac:dyDescent="0.25">
      <c r="A227" s="225"/>
      <c r="B227" s="226"/>
      <c r="C227" s="240"/>
      <c r="D227" s="236"/>
      <c r="E227" s="223"/>
      <c r="F227" s="234"/>
      <c r="G227" s="415" t="s">
        <v>12</v>
      </c>
      <c r="H227" s="415"/>
      <c r="I227" s="239"/>
      <c r="J227" s="227">
        <f>SUM(D8:D224)</f>
        <v>15997383</v>
      </c>
    </row>
    <row r="228" spans="1:10" x14ac:dyDescent="0.25">
      <c r="A228" s="235"/>
      <c r="B228" s="234"/>
      <c r="C228" s="240"/>
      <c r="D228" s="236"/>
      <c r="E228" s="223"/>
      <c r="F228" s="234"/>
      <c r="G228" s="415" t="s">
        <v>13</v>
      </c>
      <c r="H228" s="415"/>
      <c r="I228" s="239"/>
      <c r="J228" s="227">
        <f>SUM(G8:G224)</f>
        <v>292635</v>
      </c>
    </row>
    <row r="229" spans="1:10" x14ac:dyDescent="0.25">
      <c r="A229" s="228"/>
      <c r="B229" s="237"/>
      <c r="C229" s="240"/>
      <c r="D229" s="236"/>
      <c r="E229" s="237"/>
      <c r="F229" s="234"/>
      <c r="G229" s="415" t="s">
        <v>14</v>
      </c>
      <c r="H229" s="415"/>
      <c r="I229" s="41"/>
      <c r="J229" s="229">
        <f>J227-J228</f>
        <v>15704748</v>
      </c>
    </row>
    <row r="230" spans="1:10" x14ac:dyDescent="0.25">
      <c r="A230" s="235"/>
      <c r="B230" s="230"/>
      <c r="C230" s="240"/>
      <c r="D230" s="231"/>
      <c r="E230" s="237"/>
      <c r="F230" s="223"/>
      <c r="G230" s="415" t="s">
        <v>15</v>
      </c>
      <c r="H230" s="415"/>
      <c r="I230" s="239"/>
      <c r="J230" s="227">
        <f>SUM(H8:H226)</f>
        <v>0</v>
      </c>
    </row>
    <row r="231" spans="1:10" x14ac:dyDescent="0.25">
      <c r="A231" s="235"/>
      <c r="B231" s="230"/>
      <c r="C231" s="240"/>
      <c r="D231" s="231"/>
      <c r="E231" s="237"/>
      <c r="F231" s="223"/>
      <c r="G231" s="415" t="s">
        <v>16</v>
      </c>
      <c r="H231" s="415"/>
      <c r="I231" s="239"/>
      <c r="J231" s="227">
        <f>J229+J230</f>
        <v>15704748</v>
      </c>
    </row>
    <row r="232" spans="1:10" x14ac:dyDescent="0.25">
      <c r="A232" s="235"/>
      <c r="B232" s="230"/>
      <c r="C232" s="240"/>
      <c r="D232" s="231"/>
      <c r="E232" s="237"/>
      <c r="F232" s="234"/>
      <c r="G232" s="415" t="s">
        <v>5</v>
      </c>
      <c r="H232" s="415"/>
      <c r="I232" s="239"/>
      <c r="J232" s="227">
        <f>SUM(I8:I226)</f>
        <v>15517938</v>
      </c>
    </row>
    <row r="233" spans="1:10" x14ac:dyDescent="0.25">
      <c r="A233" s="235"/>
      <c r="B233" s="230"/>
      <c r="C233" s="240"/>
      <c r="D233" s="231"/>
      <c r="E233" s="237"/>
      <c r="F233" s="234"/>
      <c r="G233" s="415" t="s">
        <v>31</v>
      </c>
      <c r="H233" s="415"/>
      <c r="I233" s="240" t="str">
        <f>IF(J233&gt;0,"SALDO",IF(J233&lt;0,"PIUTANG",IF(J233=0,"LUNAS")))</f>
        <v>PIUTANG</v>
      </c>
      <c r="J233" s="227">
        <f>J232-J231</f>
        <v>-186810</v>
      </c>
    </row>
    <row r="234" spans="1:10" x14ac:dyDescent="0.25">
      <c r="F234" s="219"/>
      <c r="G234" s="219"/>
      <c r="J234" s="219"/>
    </row>
    <row r="235" spans="1:10" x14ac:dyDescent="0.25">
      <c r="C235" s="219"/>
      <c r="D235" s="219"/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50"/>
  <sheetViews>
    <sheetView workbookViewId="0">
      <pane ySplit="7" topLeftCell="A133" activePane="bottomLeft" state="frozen"/>
      <selection pane="bottomLeft" activeCell="I142" sqref="I14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6" t="s">
        <v>22</v>
      </c>
      <c r="G1" s="416"/>
      <c r="H1" s="416"/>
      <c r="I1" s="220" t="s">
        <v>188</v>
      </c>
      <c r="J1" s="218"/>
      <c r="L1" s="238">
        <f>SUM(D135:D140)</f>
        <v>3162864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6" t="s">
        <v>21</v>
      </c>
      <c r="G2" s="416"/>
      <c r="H2" s="416"/>
      <c r="I2" s="220">
        <f>J150*-1</f>
        <v>0</v>
      </c>
      <c r="J2" s="218"/>
      <c r="L2" s="238">
        <f>SUM(G135:G140)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3162864</v>
      </c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5"/>
      <c r="I7" s="459"/>
      <c r="J7" s="429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241">
        <v>43446</v>
      </c>
      <c r="B124" s="242">
        <v>180181443</v>
      </c>
      <c r="C124" s="129">
        <v>25</v>
      </c>
      <c r="D124" s="246">
        <v>3123925</v>
      </c>
      <c r="E124" s="244"/>
      <c r="F124" s="242"/>
      <c r="G124" s="246"/>
      <c r="H124" s="244"/>
      <c r="I124" s="245"/>
      <c r="J124" s="246"/>
      <c r="L124" s="238"/>
    </row>
    <row r="125" spans="1:12" x14ac:dyDescent="0.25">
      <c r="A125" s="241">
        <v>43447</v>
      </c>
      <c r="B125" s="242">
        <v>180181518</v>
      </c>
      <c r="C125" s="129">
        <v>28</v>
      </c>
      <c r="D125" s="246">
        <v>3256750</v>
      </c>
      <c r="E125" s="244"/>
      <c r="F125" s="242"/>
      <c r="G125" s="246"/>
      <c r="H125" s="244"/>
      <c r="I125" s="245"/>
      <c r="J125" s="246"/>
      <c r="L125" s="238"/>
    </row>
    <row r="126" spans="1:12" x14ac:dyDescent="0.25">
      <c r="A126" s="241">
        <v>43448</v>
      </c>
      <c r="B126" s="242">
        <v>180181597</v>
      </c>
      <c r="C126" s="129">
        <v>6</v>
      </c>
      <c r="D126" s="246">
        <v>692738</v>
      </c>
      <c r="E126" s="244"/>
      <c r="F126" s="242"/>
      <c r="G126" s="246"/>
      <c r="H126" s="244"/>
      <c r="I126" s="245">
        <v>7073413</v>
      </c>
      <c r="J126" s="246" t="s">
        <v>17</v>
      </c>
      <c r="L126" s="238"/>
    </row>
    <row r="127" spans="1:12" x14ac:dyDescent="0.25">
      <c r="A127" s="241">
        <v>43449</v>
      </c>
      <c r="B127" s="242">
        <v>180181649</v>
      </c>
      <c r="C127" s="129">
        <v>7</v>
      </c>
      <c r="D127" s="246">
        <v>836588</v>
      </c>
      <c r="E127" s="244"/>
      <c r="F127" s="242"/>
      <c r="G127" s="246"/>
      <c r="H127" s="244"/>
      <c r="I127" s="245"/>
      <c r="J127" s="246"/>
      <c r="L127" s="238"/>
    </row>
    <row r="128" spans="1:12" x14ac:dyDescent="0.25">
      <c r="A128" s="241">
        <v>43451</v>
      </c>
      <c r="B128" s="242">
        <v>180181794</v>
      </c>
      <c r="C128" s="129">
        <v>7</v>
      </c>
      <c r="D128" s="246">
        <v>703325</v>
      </c>
      <c r="E128" s="244"/>
      <c r="F128" s="242"/>
      <c r="G128" s="246"/>
      <c r="H128" s="244"/>
      <c r="I128" s="245"/>
      <c r="J128" s="246"/>
      <c r="L128" s="238"/>
    </row>
    <row r="129" spans="1:12" x14ac:dyDescent="0.25">
      <c r="A129" s="241">
        <v>43452</v>
      </c>
      <c r="B129" s="242">
        <v>180181823</v>
      </c>
      <c r="C129" s="129">
        <v>6</v>
      </c>
      <c r="D129" s="246">
        <v>707263</v>
      </c>
      <c r="E129" s="244"/>
      <c r="F129" s="242"/>
      <c r="G129" s="246"/>
      <c r="H129" s="244"/>
      <c r="I129" s="245">
        <v>2247176</v>
      </c>
      <c r="J129" s="246" t="s">
        <v>17</v>
      </c>
      <c r="L129" s="238"/>
    </row>
    <row r="130" spans="1:12" x14ac:dyDescent="0.25">
      <c r="A130" s="241">
        <v>43453</v>
      </c>
      <c r="B130" s="242">
        <v>180181897</v>
      </c>
      <c r="C130" s="129">
        <v>5</v>
      </c>
      <c r="D130" s="246">
        <v>618625</v>
      </c>
      <c r="E130" s="244"/>
      <c r="F130" s="242"/>
      <c r="G130" s="246"/>
      <c r="H130" s="244"/>
      <c r="I130" s="245"/>
      <c r="J130" s="246"/>
      <c r="L130" s="238"/>
    </row>
    <row r="131" spans="1:12" x14ac:dyDescent="0.25">
      <c r="A131" s="241">
        <v>43454</v>
      </c>
      <c r="B131" s="242">
        <v>180181992</v>
      </c>
      <c r="C131" s="129">
        <v>7</v>
      </c>
      <c r="D131" s="246">
        <v>819613</v>
      </c>
      <c r="E131" s="244"/>
      <c r="F131" s="242"/>
      <c r="G131" s="246"/>
      <c r="H131" s="244"/>
      <c r="I131" s="245"/>
      <c r="J131" s="246"/>
      <c r="L131" s="238"/>
    </row>
    <row r="132" spans="1:12" x14ac:dyDescent="0.25">
      <c r="A132" s="241">
        <v>43455</v>
      </c>
      <c r="B132" s="242">
        <v>180182014</v>
      </c>
      <c r="C132" s="129">
        <v>2</v>
      </c>
      <c r="D132" s="246">
        <v>263025</v>
      </c>
      <c r="E132" s="244">
        <v>180046620</v>
      </c>
      <c r="F132" s="242">
        <v>8</v>
      </c>
      <c r="G132" s="246">
        <v>844288</v>
      </c>
      <c r="H132" s="244"/>
      <c r="I132" s="245"/>
      <c r="J132" s="246"/>
      <c r="L132" s="238"/>
    </row>
    <row r="133" spans="1:12" x14ac:dyDescent="0.25">
      <c r="A133" s="241">
        <v>43456</v>
      </c>
      <c r="B133" s="242">
        <v>180182026</v>
      </c>
      <c r="C133" s="129">
        <v>7</v>
      </c>
      <c r="D133" s="246">
        <v>805963</v>
      </c>
      <c r="E133" s="244"/>
      <c r="F133" s="242"/>
      <c r="G133" s="246"/>
      <c r="H133" s="244"/>
      <c r="I133" s="245"/>
      <c r="J133" s="246"/>
      <c r="L133" s="238"/>
    </row>
    <row r="134" spans="1:12" x14ac:dyDescent="0.25">
      <c r="A134" s="241">
        <v>43456</v>
      </c>
      <c r="B134" s="242">
        <v>180182070</v>
      </c>
      <c r="C134" s="129">
        <v>1</v>
      </c>
      <c r="D134" s="246">
        <v>101588</v>
      </c>
      <c r="E134" s="244"/>
      <c r="F134" s="242"/>
      <c r="G134" s="246"/>
      <c r="H134" s="244"/>
      <c r="I134" s="245">
        <v>1764526</v>
      </c>
      <c r="J134" s="246" t="s">
        <v>17</v>
      </c>
      <c r="L134" s="238"/>
    </row>
    <row r="135" spans="1:12" x14ac:dyDescent="0.25">
      <c r="A135" s="241">
        <v>43458</v>
      </c>
      <c r="B135" s="242">
        <v>180182157</v>
      </c>
      <c r="C135" s="129">
        <v>6</v>
      </c>
      <c r="D135" s="246">
        <v>810775</v>
      </c>
      <c r="E135" s="244"/>
      <c r="F135" s="242"/>
      <c r="G135" s="246"/>
      <c r="H135" s="244"/>
      <c r="I135" s="245"/>
      <c r="J135" s="246"/>
      <c r="L135" s="238"/>
    </row>
    <row r="136" spans="1:12" x14ac:dyDescent="0.25">
      <c r="A136" s="241">
        <v>43458</v>
      </c>
      <c r="B136" s="242">
        <v>180182173</v>
      </c>
      <c r="C136" s="129">
        <v>2</v>
      </c>
      <c r="D136" s="246">
        <v>217613</v>
      </c>
      <c r="E136" s="244"/>
      <c r="F136" s="242"/>
      <c r="G136" s="246"/>
      <c r="H136" s="244"/>
      <c r="I136" s="245"/>
      <c r="J136" s="246"/>
      <c r="L136" s="238"/>
    </row>
    <row r="137" spans="1:12" x14ac:dyDescent="0.25">
      <c r="A137" s="241">
        <v>43459</v>
      </c>
      <c r="B137" s="242">
        <v>180182245</v>
      </c>
      <c r="C137" s="129">
        <v>7</v>
      </c>
      <c r="D137" s="246">
        <v>850588</v>
      </c>
      <c r="E137" s="244"/>
      <c r="F137" s="242"/>
      <c r="G137" s="246"/>
      <c r="H137" s="244"/>
      <c r="I137" s="245"/>
      <c r="J137" s="246"/>
      <c r="L137" s="238"/>
    </row>
    <row r="138" spans="1:12" x14ac:dyDescent="0.25">
      <c r="A138" s="241">
        <v>43459</v>
      </c>
      <c r="B138" s="242">
        <v>180182262</v>
      </c>
      <c r="C138" s="129">
        <v>3</v>
      </c>
      <c r="D138" s="246">
        <v>391475</v>
      </c>
      <c r="E138" s="244"/>
      <c r="F138" s="242"/>
      <c r="G138" s="246"/>
      <c r="H138" s="244"/>
      <c r="I138" s="245"/>
      <c r="J138" s="246"/>
      <c r="L138" s="238"/>
    </row>
    <row r="139" spans="1:12" x14ac:dyDescent="0.25">
      <c r="A139" s="241">
        <v>43461</v>
      </c>
      <c r="B139" s="242">
        <v>180182291</v>
      </c>
      <c r="C139" s="129">
        <v>3</v>
      </c>
      <c r="D139" s="246">
        <v>338188</v>
      </c>
      <c r="E139" s="244"/>
      <c r="F139" s="242"/>
      <c r="G139" s="246"/>
      <c r="H139" s="244"/>
      <c r="I139" s="245"/>
      <c r="J139" s="246"/>
      <c r="L139" s="238"/>
    </row>
    <row r="140" spans="1:12" x14ac:dyDescent="0.25">
      <c r="A140" s="241">
        <v>43462</v>
      </c>
      <c r="B140" s="242">
        <v>180182365</v>
      </c>
      <c r="C140" s="129">
        <v>5</v>
      </c>
      <c r="D140" s="246">
        <v>554225</v>
      </c>
      <c r="E140" s="244"/>
      <c r="F140" s="242"/>
      <c r="G140" s="246"/>
      <c r="H140" s="244"/>
      <c r="I140" s="245">
        <v>3162864</v>
      </c>
      <c r="J140" s="246" t="s">
        <v>17</v>
      </c>
      <c r="L140" s="238"/>
    </row>
    <row r="141" spans="1:12" x14ac:dyDescent="0.25">
      <c r="A141" s="235"/>
      <c r="B141" s="234"/>
      <c r="C141" s="26"/>
      <c r="D141" s="236"/>
      <c r="E141" s="237"/>
      <c r="F141" s="234"/>
      <c r="G141" s="236"/>
      <c r="H141" s="237"/>
      <c r="I141" s="239"/>
      <c r="J141" s="236"/>
    </row>
    <row r="142" spans="1:12" x14ac:dyDescent="0.25">
      <c r="A142" s="235"/>
      <c r="B142" s="223" t="s">
        <v>11</v>
      </c>
      <c r="C142" s="27">
        <f>SUM(C8:C141)</f>
        <v>592</v>
      </c>
      <c r="D142" s="224"/>
      <c r="E142" s="223" t="s">
        <v>11</v>
      </c>
      <c r="F142" s="223">
        <f>SUM(F8:F141)</f>
        <v>32</v>
      </c>
      <c r="G142" s="5"/>
      <c r="H142" s="234"/>
      <c r="I142" s="240"/>
      <c r="J142" s="5"/>
    </row>
    <row r="143" spans="1:12" x14ac:dyDescent="0.25">
      <c r="A143" s="235"/>
      <c r="B143" s="223"/>
      <c r="C143" s="27"/>
      <c r="D143" s="224"/>
      <c r="E143" s="223"/>
      <c r="F143" s="223"/>
      <c r="G143" s="32"/>
      <c r="H143" s="33"/>
      <c r="I143" s="240"/>
      <c r="J143" s="5"/>
    </row>
    <row r="144" spans="1:12" x14ac:dyDescent="0.25">
      <c r="A144" s="225"/>
      <c r="B144" s="226"/>
      <c r="C144" s="26"/>
      <c r="D144" s="236"/>
      <c r="E144" s="223"/>
      <c r="F144" s="234"/>
      <c r="G144" s="415" t="s">
        <v>12</v>
      </c>
      <c r="H144" s="415"/>
      <c r="I144" s="239"/>
      <c r="J144" s="227">
        <f>SUM(D8:D141)</f>
        <v>65672021</v>
      </c>
    </row>
    <row r="145" spans="1:10" x14ac:dyDescent="0.25">
      <c r="A145" s="235"/>
      <c r="B145" s="234"/>
      <c r="C145" s="26"/>
      <c r="D145" s="236"/>
      <c r="E145" s="237"/>
      <c r="F145" s="234"/>
      <c r="G145" s="415" t="s">
        <v>13</v>
      </c>
      <c r="H145" s="415"/>
      <c r="I145" s="239"/>
      <c r="J145" s="227">
        <f>SUM(G8:G141)</f>
        <v>3332353</v>
      </c>
    </row>
    <row r="146" spans="1:10" x14ac:dyDescent="0.25">
      <c r="A146" s="228"/>
      <c r="B146" s="237"/>
      <c r="C146" s="26"/>
      <c r="D146" s="236"/>
      <c r="E146" s="237"/>
      <c r="F146" s="234"/>
      <c r="G146" s="415" t="s">
        <v>14</v>
      </c>
      <c r="H146" s="415"/>
      <c r="I146" s="41"/>
      <c r="J146" s="229">
        <f>J144-J145</f>
        <v>62339668</v>
      </c>
    </row>
    <row r="147" spans="1:10" x14ac:dyDescent="0.25">
      <c r="A147" s="235"/>
      <c r="B147" s="230"/>
      <c r="C147" s="26"/>
      <c r="D147" s="231"/>
      <c r="E147" s="237"/>
      <c r="F147" s="234"/>
      <c r="G147" s="415" t="s">
        <v>15</v>
      </c>
      <c r="H147" s="415"/>
      <c r="I147" s="239"/>
      <c r="J147" s="227">
        <f>SUM(H8:H142)</f>
        <v>0</v>
      </c>
    </row>
    <row r="148" spans="1:10" x14ac:dyDescent="0.25">
      <c r="A148" s="235"/>
      <c r="B148" s="230"/>
      <c r="C148" s="26"/>
      <c r="D148" s="231"/>
      <c r="E148" s="237"/>
      <c r="F148" s="234"/>
      <c r="G148" s="415" t="s">
        <v>16</v>
      </c>
      <c r="H148" s="415"/>
      <c r="I148" s="239"/>
      <c r="J148" s="227">
        <f>J146+J147</f>
        <v>62339668</v>
      </c>
    </row>
    <row r="149" spans="1:10" x14ac:dyDescent="0.25">
      <c r="A149" s="235"/>
      <c r="B149" s="230"/>
      <c r="C149" s="26"/>
      <c r="D149" s="231"/>
      <c r="E149" s="237"/>
      <c r="F149" s="234"/>
      <c r="G149" s="415" t="s">
        <v>5</v>
      </c>
      <c r="H149" s="415"/>
      <c r="I149" s="239"/>
      <c r="J149" s="227">
        <f>SUM(I8:I142)</f>
        <v>62339668</v>
      </c>
    </row>
    <row r="150" spans="1:10" x14ac:dyDescent="0.25">
      <c r="A150" s="235"/>
      <c r="B150" s="230"/>
      <c r="C150" s="26"/>
      <c r="D150" s="231"/>
      <c r="E150" s="237"/>
      <c r="F150" s="234"/>
      <c r="G150" s="415" t="s">
        <v>31</v>
      </c>
      <c r="H150" s="415"/>
      <c r="I150" s="240" t="str">
        <f>IF(J150&gt;0,"SALDO",IF(J150&lt;0,"PIUTANG",IF(J150=0,"LUNAS")))</f>
        <v>LUNAS</v>
      </c>
      <c r="J150" s="227">
        <f>J149-J148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0:H150"/>
    <mergeCell ref="G144:H144"/>
    <mergeCell ref="G145:H145"/>
    <mergeCell ref="G146:H146"/>
    <mergeCell ref="G147:H147"/>
    <mergeCell ref="G148:H148"/>
    <mergeCell ref="G149:H14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72" activePane="bottomLeft" state="frozen"/>
      <selection pane="bottomLeft" activeCell="B80" sqref="B8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6" t="s">
        <v>22</v>
      </c>
      <c r="G1" s="416"/>
      <c r="H1" s="416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J91*-1</f>
        <v>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M5" s="37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M6" s="37"/>
    </row>
    <row r="7" spans="1:17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>
        <v>693000</v>
      </c>
      <c r="J80" s="34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5" t="s">
        <v>12</v>
      </c>
      <c r="H85" s="415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5" t="s">
        <v>13</v>
      </c>
      <c r="H86" s="415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5" t="s">
        <v>14</v>
      </c>
      <c r="H87" s="415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5" t="s">
        <v>15</v>
      </c>
      <c r="H88" s="415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5" t="s">
        <v>16</v>
      </c>
      <c r="H89" s="415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5" t="s">
        <v>5</v>
      </c>
      <c r="H90" s="415"/>
      <c r="I90" s="39"/>
      <c r="J90" s="13">
        <f>SUM(I8:I83)</f>
        <v>31855968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5" t="s">
        <v>31</v>
      </c>
      <c r="H91" s="415"/>
      <c r="I91" s="40" t="str">
        <f>IF(J91&gt;0,"SALDO",IF(J91&lt;0,"PIUTANG",IF(J91=0,"LUNAS")))</f>
        <v>LUNAS</v>
      </c>
      <c r="J91" s="13">
        <f>J90-J89</f>
        <v>0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3" activePane="bottomLeft" state="frozen"/>
      <selection pane="bottomLeft" activeCell="B33" sqref="B3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J48*-1</f>
        <v>2179487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9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/>
      <c r="J33" s="34"/>
      <c r="L33" s="238"/>
    </row>
    <row r="34" spans="1:12" s="233" customFormat="1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822</v>
      </c>
      <c r="D40" s="9"/>
      <c r="E40" s="8" t="s">
        <v>11</v>
      </c>
      <c r="F40" s="8">
        <f>SUM(F8:F39)</f>
        <v>130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5" t="s">
        <v>12</v>
      </c>
      <c r="H42" s="415"/>
      <c r="I42" s="39"/>
      <c r="J42" s="13">
        <f>SUM(D8:D39)</f>
        <v>86252256</v>
      </c>
    </row>
    <row r="43" spans="1:12" x14ac:dyDescent="0.25">
      <c r="A43" s="4"/>
      <c r="B43" s="3"/>
      <c r="C43" s="26"/>
      <c r="D43" s="6"/>
      <c r="E43" s="7"/>
      <c r="F43" s="3"/>
      <c r="G43" s="415" t="s">
        <v>13</v>
      </c>
      <c r="H43" s="415"/>
      <c r="I43" s="39"/>
      <c r="J43" s="13">
        <f>SUM(G8:G39)</f>
        <v>13963769</v>
      </c>
    </row>
    <row r="44" spans="1:12" x14ac:dyDescent="0.25">
      <c r="A44" s="14"/>
      <c r="B44" s="7"/>
      <c r="C44" s="26"/>
      <c r="D44" s="6"/>
      <c r="E44" s="7"/>
      <c r="F44" s="3"/>
      <c r="G44" s="415" t="s">
        <v>14</v>
      </c>
      <c r="H44" s="415"/>
      <c r="I44" s="41"/>
      <c r="J44" s="15">
        <f>J42-J43</f>
        <v>72288487</v>
      </c>
    </row>
    <row r="45" spans="1:12" x14ac:dyDescent="0.25">
      <c r="A45" s="4"/>
      <c r="B45" s="16"/>
      <c r="C45" s="26"/>
      <c r="D45" s="17"/>
      <c r="E45" s="7"/>
      <c r="F45" s="3"/>
      <c r="G45" s="415" t="s">
        <v>15</v>
      </c>
      <c r="H45" s="415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5" t="s">
        <v>16</v>
      </c>
      <c r="H46" s="415"/>
      <c r="I46" s="39"/>
      <c r="J46" s="13">
        <f>J44+J45</f>
        <v>72288487</v>
      </c>
    </row>
    <row r="47" spans="1:12" x14ac:dyDescent="0.25">
      <c r="A47" s="4"/>
      <c r="B47" s="16"/>
      <c r="C47" s="26"/>
      <c r="D47" s="17"/>
      <c r="E47" s="7"/>
      <c r="F47" s="3"/>
      <c r="G47" s="415" t="s">
        <v>5</v>
      </c>
      <c r="H47" s="415"/>
      <c r="I47" s="39"/>
      <c r="J47" s="13">
        <f>SUM(I8:I40)</f>
        <v>70109000</v>
      </c>
    </row>
    <row r="48" spans="1:12" x14ac:dyDescent="0.25">
      <c r="A48" s="4"/>
      <c r="B48" s="16"/>
      <c r="C48" s="26"/>
      <c r="D48" s="17"/>
      <c r="E48" s="7"/>
      <c r="F48" s="3"/>
      <c r="G48" s="415" t="s">
        <v>31</v>
      </c>
      <c r="H48" s="415"/>
      <c r="I48" s="40" t="str">
        <f>IF(J48&gt;0,"SALDO",IF(J48&lt;0,"PIUTANG",IF(J48=0,"LUNAS")))</f>
        <v>PIUTANG</v>
      </c>
      <c r="J48" s="13">
        <f>J47-J46</f>
        <v>-2179487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6" t="s">
        <v>22</v>
      </c>
      <c r="G1" s="416"/>
      <c r="H1" s="416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7"/>
      <c r="I7" s="459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5" t="s">
        <v>12</v>
      </c>
      <c r="H227" s="415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5" t="s">
        <v>13</v>
      </c>
      <c r="H228" s="415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5" t="s">
        <v>14</v>
      </c>
      <c r="H229" s="415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5" t="s">
        <v>15</v>
      </c>
      <c r="H230" s="415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5" t="s">
        <v>16</v>
      </c>
      <c r="H231" s="415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5" t="s">
        <v>5</v>
      </c>
      <c r="H232" s="415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5" t="s">
        <v>31</v>
      </c>
      <c r="H233" s="415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5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64" activePane="bottomLeft" state="frozen"/>
      <selection pane="bottomLeft" activeCell="B75" sqref="B7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6" t="s">
        <v>22</v>
      </c>
      <c r="G1" s="416"/>
      <c r="H1" s="41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J87*-1</f>
        <v>6463304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0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101"/>
      <c r="F72" s="99"/>
      <c r="G72" s="34"/>
      <c r="H72" s="102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101"/>
      <c r="F73" s="99"/>
      <c r="G73" s="34"/>
      <c r="H73" s="102"/>
      <c r="I73" s="245"/>
      <c r="J73" s="246"/>
    </row>
    <row r="74" spans="1:10" x14ac:dyDescent="0.25">
      <c r="A74" s="98">
        <v>43458</v>
      </c>
      <c r="B74" s="99"/>
      <c r="C74" s="100"/>
      <c r="D74" s="34"/>
      <c r="E74" s="101"/>
      <c r="F74" s="99"/>
      <c r="G74" s="34"/>
      <c r="H74" s="102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101">
        <v>180046665</v>
      </c>
      <c r="F75" s="99">
        <v>9</v>
      </c>
      <c r="G75" s="34">
        <v>1029525</v>
      </c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1298</v>
      </c>
      <c r="D79" s="224"/>
      <c r="E79" s="223" t="s">
        <v>11</v>
      </c>
      <c r="F79" s="223">
        <f>SUM(F8:F78)</f>
        <v>203</v>
      </c>
      <c r="G79" s="224">
        <f>SUM(G8:G78)</f>
        <v>21230655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15" t="s">
        <v>12</v>
      </c>
      <c r="H81" s="415"/>
      <c r="I81" s="239"/>
      <c r="J81" s="227">
        <f>SUM(D8:D78)</f>
        <v>136051135</v>
      </c>
    </row>
    <row r="82" spans="1:16" x14ac:dyDescent="0.25">
      <c r="A82" s="235"/>
      <c r="B82" s="234"/>
      <c r="C82" s="240"/>
      <c r="D82" s="236"/>
      <c r="E82" s="223"/>
      <c r="F82" s="234"/>
      <c r="G82" s="415" t="s">
        <v>13</v>
      </c>
      <c r="H82" s="415"/>
      <c r="I82" s="239"/>
      <c r="J82" s="227">
        <f>SUM(G8:G78)</f>
        <v>21230655</v>
      </c>
    </row>
    <row r="83" spans="1:16" x14ac:dyDescent="0.25">
      <c r="A83" s="228"/>
      <c r="B83" s="237"/>
      <c r="C83" s="240"/>
      <c r="D83" s="236"/>
      <c r="E83" s="237"/>
      <c r="F83" s="234"/>
      <c r="G83" s="415" t="s">
        <v>14</v>
      </c>
      <c r="H83" s="415"/>
      <c r="I83" s="41"/>
      <c r="J83" s="229">
        <f>J81-J82</f>
        <v>114820480</v>
      </c>
    </row>
    <row r="84" spans="1:16" x14ac:dyDescent="0.25">
      <c r="A84" s="235"/>
      <c r="B84" s="230"/>
      <c r="C84" s="240"/>
      <c r="D84" s="231"/>
      <c r="E84" s="237"/>
      <c r="F84" s="223"/>
      <c r="G84" s="415" t="s">
        <v>15</v>
      </c>
      <c r="H84" s="415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5" t="s">
        <v>16</v>
      </c>
      <c r="H85" s="415"/>
      <c r="I85" s="239"/>
      <c r="J85" s="227">
        <f>J83+J84</f>
        <v>114820480</v>
      </c>
    </row>
    <row r="86" spans="1:16" x14ac:dyDescent="0.25">
      <c r="A86" s="235"/>
      <c r="B86" s="230"/>
      <c r="C86" s="240"/>
      <c r="D86" s="231"/>
      <c r="E86" s="237"/>
      <c r="F86" s="234"/>
      <c r="G86" s="415" t="s">
        <v>5</v>
      </c>
      <c r="H86" s="415"/>
      <c r="I86" s="239"/>
      <c r="J86" s="227">
        <f>SUM(I8:I80)</f>
        <v>108357176</v>
      </c>
    </row>
    <row r="87" spans="1:16" x14ac:dyDescent="0.25">
      <c r="A87" s="235"/>
      <c r="B87" s="230"/>
      <c r="C87" s="240"/>
      <c r="D87" s="231"/>
      <c r="E87" s="237"/>
      <c r="F87" s="234"/>
      <c r="G87" s="415" t="s">
        <v>31</v>
      </c>
      <c r="H87" s="415"/>
      <c r="I87" s="240" t="str">
        <f>IF(J87&gt;0,"SALDO",IF(J87&lt;0,"PIUTANG",IF(J87=0,"LUNAS")))</f>
        <v>PIUTANG</v>
      </c>
      <c r="J87" s="227">
        <f>J86-J85</f>
        <v>-6463304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6" t="s">
        <v>22</v>
      </c>
      <c r="G1" s="416"/>
      <c r="H1" s="416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3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15" t="s">
        <v>12</v>
      </c>
      <c r="H30" s="415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15" t="s">
        <v>13</v>
      </c>
      <c r="H31" s="415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15" t="s">
        <v>14</v>
      </c>
      <c r="H32" s="415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15" t="s">
        <v>15</v>
      </c>
      <c r="H33" s="415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15" t="s">
        <v>16</v>
      </c>
      <c r="H34" s="415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15" t="s">
        <v>5</v>
      </c>
      <c r="H35" s="415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15" t="s">
        <v>31</v>
      </c>
      <c r="H36" s="415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6" t="s">
        <v>21</v>
      </c>
      <c r="G2" s="416"/>
      <c r="H2" s="416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7"/>
      <c r="I7" s="459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5" t="s">
        <v>12</v>
      </c>
      <c r="H46" s="41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5" t="s">
        <v>13</v>
      </c>
      <c r="H47" s="41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5" t="s">
        <v>14</v>
      </c>
      <c r="H48" s="41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5" t="s">
        <v>15</v>
      </c>
      <c r="H49" s="41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5" t="s">
        <v>16</v>
      </c>
      <c r="H50" s="41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5" t="s">
        <v>5</v>
      </c>
      <c r="H51" s="41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5" t="s">
        <v>31</v>
      </c>
      <c r="H52" s="41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G59" sqref="G59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5" t="s">
        <v>12</v>
      </c>
      <c r="H69" s="41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5" t="s">
        <v>13</v>
      </c>
      <c r="H70" s="41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5" t="s">
        <v>14</v>
      </c>
      <c r="H71" s="41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5" t="s">
        <v>15</v>
      </c>
      <c r="H72" s="41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5" t="s">
        <v>16</v>
      </c>
      <c r="H73" s="41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5" t="s">
        <v>5</v>
      </c>
      <c r="H74" s="41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5" t="s">
        <v>31</v>
      </c>
      <c r="H75" s="41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B21" sqref="B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2" t="s">
        <v>227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2" t="s">
        <v>19</v>
      </c>
      <c r="D2" s="131"/>
      <c r="E2" s="131"/>
      <c r="F2" s="460" t="s">
        <v>21</v>
      </c>
      <c r="G2" s="460"/>
      <c r="H2" s="460"/>
      <c r="I2" s="135">
        <f>J40*-1</f>
        <v>1081451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1"/>
      <c r="B4" s="461"/>
      <c r="C4" s="461"/>
      <c r="D4" s="461"/>
      <c r="E4" s="461"/>
      <c r="F4" s="461"/>
      <c r="G4" s="461"/>
      <c r="H4" s="461"/>
      <c r="I4" s="461"/>
      <c r="J4" s="461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2" t="s">
        <v>2</v>
      </c>
      <c r="B5" s="463" t="s">
        <v>3</v>
      </c>
      <c r="C5" s="463"/>
      <c r="D5" s="463"/>
      <c r="E5" s="463"/>
      <c r="F5" s="463"/>
      <c r="G5" s="463"/>
      <c r="H5" s="463" t="s">
        <v>4</v>
      </c>
      <c r="I5" s="464" t="s">
        <v>5</v>
      </c>
      <c r="J5" s="465" t="s">
        <v>6</v>
      </c>
      <c r="L5" s="37"/>
      <c r="M5" s="37"/>
      <c r="N5" s="37"/>
      <c r="O5" s="37"/>
      <c r="P5" s="37"/>
      <c r="Q5" s="37"/>
    </row>
    <row r="6" spans="1:17" x14ac:dyDescent="0.25">
      <c r="A6" s="462"/>
      <c r="B6" s="410" t="s">
        <v>7</v>
      </c>
      <c r="C6" s="413" t="s">
        <v>8</v>
      </c>
      <c r="D6" s="411" t="s">
        <v>9</v>
      </c>
      <c r="E6" s="410" t="s">
        <v>10</v>
      </c>
      <c r="F6" s="413" t="s">
        <v>8</v>
      </c>
      <c r="G6" s="411" t="s">
        <v>9</v>
      </c>
      <c r="H6" s="463"/>
      <c r="I6" s="464"/>
      <c r="J6" s="465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58</v>
      </c>
      <c r="D32" s="9">
        <f>SUM(D7:D31)</f>
        <v>6151865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6"/>
      <c r="J34" s="13">
        <f>SUM(D7:D31)</f>
        <v>6151865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15"/>
      <c r="J36" s="15">
        <f>J34-J35</f>
        <v>3614451</v>
      </c>
    </row>
    <row r="37" spans="1:17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7"/>
      <c r="J38" s="13">
        <f>J36+J37</f>
        <v>4311451</v>
      </c>
    </row>
    <row r="39" spans="1:17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3" t="str">
        <f>IF(J40&gt;0,"SALDO",IF(J40&lt;0,"PIUTANG",IF(J40=0,"LUNAS")))</f>
        <v>PIUTANG</v>
      </c>
      <c r="J40" s="13">
        <f>J39-J38</f>
        <v>-1081451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9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5" t="s">
        <v>12</v>
      </c>
      <c r="H44" s="41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5" t="s">
        <v>13</v>
      </c>
      <c r="H45" s="41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5" t="s">
        <v>14</v>
      </c>
      <c r="H46" s="41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5" t="s">
        <v>15</v>
      </c>
      <c r="H47" s="41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5" t="s">
        <v>16</v>
      </c>
      <c r="H48" s="41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5" t="s">
        <v>5</v>
      </c>
      <c r="H49" s="41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5" t="s">
        <v>31</v>
      </c>
      <c r="H50" s="41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ST'!A530</f>
        <v>43458</v>
      </c>
      <c r="C5" s="281">
        <f>'Taufik ST'!I2</f>
        <v>4447802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238088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43463</v>
      </c>
      <c r="C8" s="281">
        <f>Bandros!I2</f>
        <v>2914013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Bentang!A71</f>
        <v>43451</v>
      </c>
      <c r="C9" s="281">
        <f>Bentang!I2</f>
        <v>6463304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Azalea!A24</f>
        <v>43456</v>
      </c>
      <c r="C10" s="281">
        <f>Azalea!I2</f>
        <v>834028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43463</v>
      </c>
      <c r="C11" s="281">
        <f>ESP!I2</f>
        <v>2164828</v>
      </c>
      <c r="E11" s="289"/>
    </row>
    <row r="12" spans="1:5" s="267" customFormat="1" ht="18.75" customHeight="1" x14ac:dyDescent="0.25">
      <c r="A12" s="185" t="s">
        <v>201</v>
      </c>
      <c r="B12" s="184" t="s">
        <v>39</v>
      </c>
      <c r="C12" s="281">
        <f>Yuan!I2</f>
        <v>0</v>
      </c>
      <c r="E12" s="289" t="s">
        <v>188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43463</v>
      </c>
      <c r="C18" s="281">
        <f>Agus!I2</f>
        <v>2179487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1081451</v>
      </c>
      <c r="E20" s="288"/>
    </row>
    <row r="21" spans="1:5" s="267" customFormat="1" ht="18.75" customHeight="1" x14ac:dyDescent="0.25">
      <c r="A21" s="185" t="s">
        <v>212</v>
      </c>
      <c r="B21" s="184">
        <v>43463</v>
      </c>
      <c r="C21" s="281">
        <f>'Sale ESP'!I2</f>
        <v>186810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20509963.5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9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5" t="s">
        <v>12</v>
      </c>
      <c r="H49" s="41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5" t="s">
        <v>13</v>
      </c>
      <c r="H50" s="41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5" t="s">
        <v>14</v>
      </c>
      <c r="H51" s="41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5" t="s">
        <v>15</v>
      </c>
      <c r="H52" s="41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5" t="s">
        <v>16</v>
      </c>
      <c r="H53" s="41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5" t="s">
        <v>5</v>
      </c>
      <c r="H54" s="41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5" t="s">
        <v>31</v>
      </c>
      <c r="H55" s="41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8" t="s">
        <v>12</v>
      </c>
      <c r="H647" s="448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32" t="s">
        <v>13</v>
      </c>
      <c r="H648" s="432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32" t="s">
        <v>14</v>
      </c>
      <c r="H649" s="432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32" t="s">
        <v>15</v>
      </c>
      <c r="H650" s="432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32" t="s">
        <v>16</v>
      </c>
      <c r="H651" s="432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32" t="s">
        <v>5</v>
      </c>
      <c r="H652" s="432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32" t="s">
        <v>31</v>
      </c>
      <c r="H653" s="432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6" t="s">
        <v>22</v>
      </c>
      <c r="G1" s="416"/>
      <c r="H1" s="416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2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9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5" t="s">
        <v>12</v>
      </c>
      <c r="H120" s="41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5" t="s">
        <v>13</v>
      </c>
      <c r="H121" s="41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5" t="s">
        <v>14</v>
      </c>
      <c r="H122" s="41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5" t="s">
        <v>15</v>
      </c>
      <c r="H123" s="41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5" t="s">
        <v>16</v>
      </c>
      <c r="H124" s="41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5" t="s">
        <v>5</v>
      </c>
      <c r="H125" s="41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5" t="s">
        <v>31</v>
      </c>
      <c r="H126" s="41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5" t="s">
        <v>4</v>
      </c>
      <c r="I6" s="477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6"/>
      <c r="I7" s="477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4" t="s">
        <v>12</v>
      </c>
      <c r="H89" s="47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4" t="s">
        <v>13</v>
      </c>
      <c r="H90" s="47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4" t="s">
        <v>14</v>
      </c>
      <c r="H91" s="47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4" t="s">
        <v>15</v>
      </c>
      <c r="H92" s="47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4" t="s">
        <v>16</v>
      </c>
      <c r="H93" s="47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4" t="s">
        <v>5</v>
      </c>
      <c r="H94" s="47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4" t="s">
        <v>31</v>
      </c>
      <c r="H95" s="47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6" t="s">
        <v>22</v>
      </c>
      <c r="G1" s="416"/>
      <c r="H1" s="41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6" t="s">
        <v>21</v>
      </c>
      <c r="G2" s="416"/>
      <c r="H2" s="41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7"/>
      <c r="I6" s="459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5" t="s">
        <v>12</v>
      </c>
      <c r="H121" s="41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5" t="s">
        <v>13</v>
      </c>
      <c r="H122" s="41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5" t="s">
        <v>14</v>
      </c>
      <c r="H123" s="41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5" t="s">
        <v>15</v>
      </c>
      <c r="H124" s="41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5" t="s">
        <v>16</v>
      </c>
      <c r="H125" s="41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5" t="s">
        <v>5</v>
      </c>
      <c r="H126" s="41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5" t="s">
        <v>31</v>
      </c>
      <c r="H127" s="41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-34807202</v>
      </c>
      <c r="J2" s="20"/>
    </row>
    <row r="4" spans="1:10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0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0" x14ac:dyDescent="0.25">
      <c r="A6" s="45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7"/>
      <c r="I6" s="459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8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8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8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8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8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8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8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8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8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8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6" t="s">
        <v>21</v>
      </c>
      <c r="G2" s="416"/>
      <c r="H2" s="416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L6" s="238"/>
    </row>
    <row r="7" spans="1:12" x14ac:dyDescent="0.25">
      <c r="A7" s="45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7"/>
      <c r="I7" s="459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5" t="s">
        <v>12</v>
      </c>
      <c r="H53" s="41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5" t="s">
        <v>13</v>
      </c>
      <c r="H54" s="41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5" t="s">
        <v>14</v>
      </c>
      <c r="H55" s="41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5" t="s">
        <v>15</v>
      </c>
      <c r="H56" s="41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5" t="s">
        <v>16</v>
      </c>
      <c r="H57" s="41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5" t="s">
        <v>5</v>
      </c>
      <c r="H58" s="41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5" t="s">
        <v>31</v>
      </c>
      <c r="H59" s="41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9"/>
      <c r="I7" s="480"/>
      <c r="J7" s="42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6" t="s">
        <v>22</v>
      </c>
      <c r="G1" s="416"/>
      <c r="H1" s="416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7" t="s">
        <v>61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19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9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20"/>
      <c r="J7" s="42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5" t="s">
        <v>12</v>
      </c>
      <c r="H32" s="41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5" t="s">
        <v>13</v>
      </c>
      <c r="H33" s="41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5" t="s">
        <v>14</v>
      </c>
      <c r="H34" s="41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5" t="s">
        <v>15</v>
      </c>
      <c r="H35" s="41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5" t="s">
        <v>16</v>
      </c>
      <c r="H36" s="41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5" t="s">
        <v>5</v>
      </c>
      <c r="H37" s="41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5" t="s">
        <v>31</v>
      </c>
      <c r="H38" s="41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6" t="s">
        <v>21</v>
      </c>
      <c r="G2" s="416"/>
      <c r="H2" s="41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9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5" t="s">
        <v>12</v>
      </c>
      <c r="H73" s="41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5" t="s">
        <v>13</v>
      </c>
      <c r="H74" s="41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5" t="s">
        <v>14</v>
      </c>
      <c r="H75" s="41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5" t="s">
        <v>15</v>
      </c>
      <c r="H76" s="41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5" t="s">
        <v>16</v>
      </c>
      <c r="H77" s="41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5" t="s">
        <v>5</v>
      </c>
      <c r="H78" s="41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5" t="s">
        <v>31</v>
      </c>
      <c r="H79" s="41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6" t="s">
        <v>118</v>
      </c>
      <c r="G2" s="416"/>
      <c r="H2" s="416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18"/>
      <c r="N5" s="18"/>
      <c r="O5" s="37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82" t="s">
        <v>4</v>
      </c>
      <c r="I6" s="484" t="s">
        <v>5</v>
      </c>
      <c r="J6" s="485" t="s">
        <v>6</v>
      </c>
      <c r="L6" s="18"/>
      <c r="N6" s="18"/>
      <c r="O6" s="37"/>
    </row>
    <row r="7" spans="1:15" x14ac:dyDescent="0.25">
      <c r="A7" s="41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3"/>
      <c r="I7" s="484"/>
      <c r="J7" s="48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1" t="s">
        <v>12</v>
      </c>
      <c r="H19" s="48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1" t="s">
        <v>13</v>
      </c>
      <c r="H20" s="48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1" t="s">
        <v>14</v>
      </c>
      <c r="H21" s="48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1" t="s">
        <v>15</v>
      </c>
      <c r="H22" s="48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1" t="s">
        <v>16</v>
      </c>
      <c r="H23" s="48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1" t="s">
        <v>5</v>
      </c>
      <c r="H24" s="48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1" t="s">
        <v>31</v>
      </c>
      <c r="H25" s="48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6" t="s">
        <v>22</v>
      </c>
      <c r="G1" s="416"/>
      <c r="H1" s="416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9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6" t="s">
        <v>22</v>
      </c>
      <c r="G1" s="416"/>
      <c r="H1" s="416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6" t="s">
        <v>21</v>
      </c>
      <c r="G2" s="416"/>
      <c r="H2" s="416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9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5" t="s">
        <v>12</v>
      </c>
      <c r="H35" s="41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5" t="s">
        <v>13</v>
      </c>
      <c r="H36" s="41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5" t="s">
        <v>14</v>
      </c>
      <c r="H37" s="41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5" t="s">
        <v>15</v>
      </c>
      <c r="H38" s="41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5" t="s">
        <v>16</v>
      </c>
      <c r="H39" s="41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5" t="s">
        <v>5</v>
      </c>
      <c r="H40" s="41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5" t="s">
        <v>31</v>
      </c>
      <c r="H41" s="41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6" t="s">
        <v>22</v>
      </c>
      <c r="G1" s="416"/>
      <c r="H1" s="416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6" t="s">
        <v>21</v>
      </c>
      <c r="G2" s="416"/>
      <c r="H2" s="416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7" x14ac:dyDescent="0.25">
      <c r="A7" s="45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9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6" t="s">
        <v>21</v>
      </c>
      <c r="G2" s="416"/>
      <c r="H2" s="416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9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5" t="s">
        <v>12</v>
      </c>
      <c r="H35" s="41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5" t="s">
        <v>13</v>
      </c>
      <c r="H36" s="41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5" t="s">
        <v>14</v>
      </c>
      <c r="H37" s="41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5" t="s">
        <v>15</v>
      </c>
      <c r="H38" s="41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5" t="s">
        <v>16</v>
      </c>
      <c r="H39" s="41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5" t="s">
        <v>5</v>
      </c>
      <c r="H40" s="41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6" t="s">
        <v>21</v>
      </c>
      <c r="G2" s="416"/>
      <c r="H2" s="416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9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6" t="s">
        <v>22</v>
      </c>
      <c r="G1" s="416"/>
      <c r="H1" s="416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6" x14ac:dyDescent="0.25">
      <c r="A7" s="45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9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5" t="s">
        <v>12</v>
      </c>
      <c r="H158" s="41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5" t="s">
        <v>13</v>
      </c>
      <c r="H159" s="41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5" t="s">
        <v>14</v>
      </c>
      <c r="H160" s="41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5" t="s">
        <v>15</v>
      </c>
      <c r="H161" s="41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5" t="s">
        <v>16</v>
      </c>
      <c r="H162" s="41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5" t="s">
        <v>5</v>
      </c>
      <c r="H163" s="41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5" t="s">
        <v>31</v>
      </c>
      <c r="H164" s="41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6" t="s">
        <v>22</v>
      </c>
      <c r="G1" s="416"/>
      <c r="H1" s="416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6" t="s">
        <v>21</v>
      </c>
      <c r="G2" s="416"/>
      <c r="H2" s="41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74"/>
      <c r="M5" s="18"/>
      <c r="O5" s="18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  <c r="L6" s="174"/>
    </row>
    <row r="7" spans="1:15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9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5" t="s">
        <v>12</v>
      </c>
      <c r="H57" s="41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5" t="s">
        <v>13</v>
      </c>
      <c r="H58" s="41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5" t="s">
        <v>14</v>
      </c>
      <c r="H59" s="41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5" t="s">
        <v>15</v>
      </c>
      <c r="H60" s="41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5" t="s">
        <v>16</v>
      </c>
      <c r="H61" s="41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5" t="s">
        <v>5</v>
      </c>
      <c r="H62" s="41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5" t="s">
        <v>31</v>
      </c>
      <c r="H63" s="41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6" t="s">
        <v>22</v>
      </c>
      <c r="G1" s="416"/>
      <c r="H1" s="416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6" t="s">
        <v>21</v>
      </c>
      <c r="G2" s="416"/>
      <c r="H2" s="416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1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1" x14ac:dyDescent="0.25">
      <c r="A7" s="45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5" t="s">
        <v>12</v>
      </c>
      <c r="H116" s="41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5" t="s">
        <v>13</v>
      </c>
      <c r="H117" s="41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5" t="s">
        <v>14</v>
      </c>
      <c r="H118" s="41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5" t="s">
        <v>15</v>
      </c>
      <c r="H119" s="41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5" t="s">
        <v>16</v>
      </c>
      <c r="H120" s="41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5" t="s">
        <v>5</v>
      </c>
      <c r="H121" s="41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5" t="s">
        <v>31</v>
      </c>
      <c r="H122" s="41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J72*-1</f>
        <v>0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1" t="s">
        <v>12</v>
      </c>
      <c r="H66" s="48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13</v>
      </c>
      <c r="H67" s="48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1" t="s">
        <v>14</v>
      </c>
      <c r="H68" s="48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15</v>
      </c>
      <c r="H69" s="48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16</v>
      </c>
      <c r="H70" s="48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5</v>
      </c>
      <c r="H71" s="48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1" t="s">
        <v>31</v>
      </c>
      <c r="H72" s="48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J40*-1</f>
        <v>0</v>
      </c>
      <c r="J2" s="20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7"/>
      <c r="I6" s="459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J71*-1</f>
        <v>12110891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1" t="s">
        <v>12</v>
      </c>
      <c r="H65" s="48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1" t="s">
        <v>13</v>
      </c>
      <c r="H66" s="48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14</v>
      </c>
      <c r="H67" s="48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1" t="s">
        <v>15</v>
      </c>
      <c r="H68" s="48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16</v>
      </c>
      <c r="H69" s="48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5</v>
      </c>
      <c r="H70" s="48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31</v>
      </c>
      <c r="H71" s="48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2018-12-29T10:45:40Z</dcterms:modified>
</cp:coreProperties>
</file>