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2017" sheetId="1" r:id="rId1"/>
    <sheet name="2018" sheetId="4" r:id="rId2"/>
    <sheet name="Sheet2" sheetId="2" r:id="rId3"/>
    <sheet name="Sheet3" sheetId="3" r:id="rId4"/>
  </sheets>
  <definedNames>
    <definedName name="_xlnm.Print_Area" localSheetId="0">'2017'!$A$1:$J$105</definedName>
    <definedName name="_xlnm.Print_Area" localSheetId="1">'2018'!$A$1:$J$114</definedName>
    <definedName name="_xlnm.Print_Area" localSheetId="2">Sheet2!$A$1:$J$20</definedName>
    <definedName name="_xlnm.Print_Area" localSheetId="3">Sheet3!$A$1:$J$24</definedName>
  </definedNames>
  <calcPr calcId="144525"/>
</workbook>
</file>

<file path=xl/calcChain.xml><?xml version="1.0" encoding="utf-8"?>
<calcChain xmlns="http://schemas.openxmlformats.org/spreadsheetml/2006/main">
  <c r="M2" i="4" l="1"/>
  <c r="M1" i="4"/>
  <c r="J109" i="4"/>
  <c r="J108" i="4"/>
  <c r="J113" i="4"/>
  <c r="J111" i="4"/>
  <c r="F106" i="4"/>
  <c r="C106" i="4"/>
  <c r="J110" i="4" l="1"/>
  <c r="J112" i="4" s="1"/>
  <c r="M3" i="4"/>
  <c r="M4" i="4" s="1"/>
  <c r="J114" i="4"/>
  <c r="M2" i="3"/>
  <c r="M1" i="3"/>
  <c r="J23" i="3"/>
  <c r="J21" i="3"/>
  <c r="J19" i="3"/>
  <c r="J18" i="3"/>
  <c r="M3" i="3" s="1"/>
  <c r="M4" i="3" s="1"/>
  <c r="F16" i="3"/>
  <c r="C16" i="3"/>
  <c r="I114" i="4" l="1"/>
  <c r="I2" i="4"/>
  <c r="J20" i="3"/>
  <c r="J22" i="3" s="1"/>
  <c r="J24" i="3" s="1"/>
  <c r="J100" i="1"/>
  <c r="J99" i="1"/>
  <c r="I24" i="3" l="1"/>
  <c r="I2" i="3"/>
  <c r="J101" i="1"/>
  <c r="J104" i="1"/>
  <c r="J102" i="1"/>
  <c r="M2" i="1"/>
  <c r="M1" i="1"/>
  <c r="J103" i="1" l="1"/>
  <c r="J19" i="2"/>
  <c r="J17" i="2"/>
  <c r="J15" i="2"/>
  <c r="J14" i="2"/>
  <c r="M1" i="2" s="1"/>
  <c r="F12" i="2"/>
  <c r="C12" i="2"/>
  <c r="M2" i="2"/>
  <c r="M3" i="2" l="1"/>
  <c r="M4" i="2" s="1"/>
  <c r="J16" i="2"/>
  <c r="J18" i="2" s="1"/>
  <c r="J20" i="2" s="1"/>
  <c r="I20" i="2" l="1"/>
  <c r="F97" i="1" l="1"/>
  <c r="C97" i="1"/>
  <c r="M3" i="1" l="1"/>
  <c r="M4" i="1" s="1"/>
  <c r="J105" i="1"/>
  <c r="I105" i="1" l="1"/>
  <c r="I2" i="1"/>
</calcChain>
</file>

<file path=xl/sharedStrings.xml><?xml version="1.0" encoding="utf-8"?>
<sst xmlns="http://schemas.openxmlformats.org/spreadsheetml/2006/main" count="132" uniqueCount="30">
  <si>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</si>
  <si>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</si>
  <si>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</si>
  <si>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</si>
  <si>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</si>
  <si>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</si>
  <si>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</si>
  <si>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</si>
  <si>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</si>
  <si>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</si>
  <si>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</si>
  <si>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</si>
  <si>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</si>
  <si>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</si>
  <si>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</si>
  <si>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</si>
  <si>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</si>
  <si>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</si>
  <si>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</si>
  <si>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</si>
  <si>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</si>
  <si>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-</t>
  </si>
  <si>
    <t>disc terpotong</t>
  </si>
  <si>
    <t>: ENDAH ISKANDAR | JM</t>
  </si>
  <si>
    <t>Penjualan Tunai Tanpa Diskon</t>
  </si>
  <si>
    <t>Retur Tanpa Disc</t>
  </si>
  <si>
    <t>Total</t>
  </si>
  <si>
    <t>Disc 12,5</t>
  </si>
  <si>
    <t>: ENDAH ISKANDAR | JAYA MANDIRI</t>
  </si>
  <si>
    <t>TOTAL TRANSAKSI 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</si>
</sst>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1" fontId="0" fillId="2" borderId="6" xfId="1" applyFont="1" applyFill="1" applyBorder="1" applyAlignment="1">
      <alignment horizontal="center" vertical="center"/>
    </xf>
    <xf numFmtId="41" fontId="0" fillId="2" borderId="6" xfId="0" applyNumberFormat="1" applyFill="1" applyBorder="1"/>
    <xf numFmtId="0" fontId="0" fillId="2" borderId="6" xfId="0" applyFill="1" applyBorder="1" applyAlignment="1">
      <alignment horizontal="center" vertical="center"/>
    </xf>
    <xf numFmtId="41" fontId="0" fillId="2" borderId="6" xfId="1" applyFont="1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41" fontId="0" fillId="3" borderId="6" xfId="0" applyNumberFormat="1" applyFill="1" applyBorder="1"/>
    <xf numFmtId="41" fontId="0" fillId="3" borderId="6" xfId="1" applyFont="1" applyFill="1" applyBorder="1"/>
    <xf numFmtId="16" fontId="0" fillId="3" borderId="6" xfId="0" applyNumberFormat="1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15" fontId="0" fillId="0" borderId="6" xfId="0" applyNumberFormat="1" applyFill="1" applyBorder="1" applyAlignment="1">
      <alignment horizontal="center"/>
    </xf>
    <xf numFmtId="15" fontId="0" fillId="3" borderId="6" xfId="0" applyNumberForma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41" fontId="0" fillId="4" borderId="0" xfId="0" applyNumberForma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ySplit="6" topLeftCell="A85" activePane="bottomLeft" state="frozen"/>
      <selection pane="bottomLeft" activeCell="C96" sqref="C96"/>
    </sheetView>
  </sheetViews>
  <sheetFormatPr defaultRowHeight="15" x14ac:dyDescent="0.25"/>
  <cols>
    <col min="1" max="1" width="10.42578125" customWidth="1"/>
    <col min="2" max="2" width="10.570312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23</v>
      </c>
      <c r="D1" s="1"/>
      <c r="E1" s="1"/>
      <c r="F1" s="50" t="s">
        <v>1</v>
      </c>
      <c r="G1" s="50"/>
      <c r="H1" s="50"/>
      <c r="I1" s="3" t="s">
        <v>21</v>
      </c>
      <c r="J1" s="1"/>
      <c r="L1" s="4" t="s">
        <v>24</v>
      </c>
      <c r="M1" s="4">
        <f>J99-D38-D39-D52-D67-D68-D86</f>
        <v>358471050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50" t="s">
        <v>3</v>
      </c>
      <c r="G2" s="50"/>
      <c r="H2" s="50"/>
      <c r="I2" s="3">
        <f>J105*-1</f>
        <v>-1</v>
      </c>
      <c r="J2" s="1"/>
      <c r="L2" s="4" t="s">
        <v>25</v>
      </c>
      <c r="M2" s="4">
        <f>J100-G10-G24-G68-G80</f>
        <v>88711100</v>
      </c>
    </row>
    <row r="3" spans="1:13" x14ac:dyDescent="0.25">
      <c r="L3" s="4" t="s">
        <v>26</v>
      </c>
      <c r="M3" s="4">
        <f>M1-M2</f>
        <v>269759950</v>
      </c>
    </row>
    <row r="4" spans="1:13" ht="19.5" x14ac:dyDescent="0.25">
      <c r="A4" s="51"/>
      <c r="B4" s="51"/>
      <c r="C4" s="51"/>
      <c r="D4" s="51"/>
      <c r="E4" s="51"/>
      <c r="F4" s="51"/>
      <c r="G4" s="51"/>
      <c r="H4" s="51"/>
      <c r="I4" s="51"/>
      <c r="J4" s="52"/>
      <c r="L4" s="4" t="s">
        <v>27</v>
      </c>
      <c r="M4" s="4">
        <f>M3*12.5/100</f>
        <v>33719993.75</v>
      </c>
    </row>
    <row r="5" spans="1:13" x14ac:dyDescent="0.25">
      <c r="A5" s="53" t="s">
        <v>4</v>
      </c>
      <c r="B5" s="55" t="s">
        <v>5</v>
      </c>
      <c r="C5" s="56"/>
      <c r="D5" s="56"/>
      <c r="E5" s="56"/>
      <c r="F5" s="56"/>
      <c r="G5" s="57"/>
      <c r="H5" s="58" t="s">
        <v>6</v>
      </c>
      <c r="I5" s="60" t="s">
        <v>7</v>
      </c>
      <c r="J5" s="62" t="s">
        <v>8</v>
      </c>
      <c r="M5" s="4"/>
    </row>
    <row r="6" spans="1:13" x14ac:dyDescent="0.25">
      <c r="A6" s="54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9"/>
      <c r="I6" s="61"/>
      <c r="J6" s="63"/>
    </row>
    <row r="7" spans="1:13" x14ac:dyDescent="0.25">
      <c r="A7" s="31">
        <v>42930</v>
      </c>
      <c r="B7" s="32">
        <v>170133649</v>
      </c>
      <c r="C7" s="35">
        <v>105</v>
      </c>
      <c r="D7" s="34">
        <v>11593600</v>
      </c>
      <c r="E7" s="32"/>
      <c r="F7" s="36"/>
      <c r="G7" s="34"/>
      <c r="H7" s="33"/>
      <c r="I7" s="33">
        <v>7227400</v>
      </c>
      <c r="J7" s="34"/>
    </row>
    <row r="8" spans="1:13" x14ac:dyDescent="0.25">
      <c r="A8" s="31">
        <v>42933</v>
      </c>
      <c r="B8" s="32"/>
      <c r="C8" s="35"/>
      <c r="D8" s="34"/>
      <c r="E8" s="32">
        <v>170036097</v>
      </c>
      <c r="F8" s="36">
        <v>39</v>
      </c>
      <c r="G8" s="34">
        <v>4366200</v>
      </c>
      <c r="H8" s="33"/>
      <c r="I8" s="33"/>
      <c r="J8" s="34"/>
    </row>
    <row r="9" spans="1:13" x14ac:dyDescent="0.25">
      <c r="A9" s="31">
        <v>42941</v>
      </c>
      <c r="B9" s="32">
        <v>170134914</v>
      </c>
      <c r="C9" s="35">
        <v>119</v>
      </c>
      <c r="D9" s="34">
        <v>13657900</v>
      </c>
      <c r="E9" s="32"/>
      <c r="F9" s="36"/>
      <c r="G9" s="34"/>
      <c r="H9" s="33"/>
      <c r="I9" s="33">
        <v>10197275</v>
      </c>
      <c r="J9" s="34"/>
    </row>
    <row r="10" spans="1:13" x14ac:dyDescent="0.25">
      <c r="A10" s="37">
        <v>42943</v>
      </c>
      <c r="B10" s="38"/>
      <c r="C10" s="39"/>
      <c r="D10" s="40"/>
      <c r="E10" s="38">
        <v>170036328</v>
      </c>
      <c r="F10" s="41">
        <v>36</v>
      </c>
      <c r="G10" s="40">
        <v>3460625</v>
      </c>
      <c r="H10" s="42"/>
      <c r="I10" s="42"/>
      <c r="J10" s="40" t="s">
        <v>22</v>
      </c>
    </row>
    <row r="11" spans="1:13" x14ac:dyDescent="0.25">
      <c r="A11" s="31">
        <v>42944</v>
      </c>
      <c r="B11" s="32">
        <v>170135177</v>
      </c>
      <c r="C11" s="35">
        <v>51</v>
      </c>
      <c r="D11" s="34">
        <v>5790100</v>
      </c>
      <c r="E11" s="32"/>
      <c r="F11" s="36"/>
      <c r="G11" s="34"/>
      <c r="H11" s="33"/>
      <c r="I11" s="33">
        <v>1953200</v>
      </c>
      <c r="J11" s="34"/>
    </row>
    <row r="12" spans="1:13" x14ac:dyDescent="0.25">
      <c r="A12" s="31">
        <v>42952</v>
      </c>
      <c r="B12" s="32">
        <v>170136076</v>
      </c>
      <c r="C12" s="35">
        <v>187</v>
      </c>
      <c r="D12" s="34">
        <v>21356100</v>
      </c>
      <c r="E12" s="32">
        <v>170036591</v>
      </c>
      <c r="F12" s="36">
        <v>33</v>
      </c>
      <c r="G12" s="34">
        <v>3836900</v>
      </c>
      <c r="H12" s="33"/>
      <c r="I12" s="33">
        <v>21356100</v>
      </c>
      <c r="J12" s="34"/>
    </row>
    <row r="13" spans="1:13" x14ac:dyDescent="0.25">
      <c r="A13" s="31">
        <v>42954</v>
      </c>
      <c r="B13" s="32">
        <v>170136348</v>
      </c>
      <c r="C13" s="35">
        <v>1</v>
      </c>
      <c r="D13" s="34">
        <v>117700</v>
      </c>
      <c r="E13" s="32"/>
      <c r="F13" s="36"/>
      <c r="G13" s="34"/>
      <c r="H13" s="33"/>
      <c r="I13" s="33">
        <v>117700</v>
      </c>
      <c r="J13" s="34"/>
    </row>
    <row r="14" spans="1:13" x14ac:dyDescent="0.25">
      <c r="A14" s="31">
        <v>42957</v>
      </c>
      <c r="B14" s="32">
        <v>170136661</v>
      </c>
      <c r="C14" s="35">
        <v>15</v>
      </c>
      <c r="D14" s="34">
        <v>1664100</v>
      </c>
      <c r="E14" s="32"/>
      <c r="F14" s="36"/>
      <c r="G14" s="34"/>
      <c r="H14" s="33"/>
      <c r="I14" s="33">
        <v>1664100</v>
      </c>
      <c r="J14" s="34"/>
    </row>
    <row r="15" spans="1:13" x14ac:dyDescent="0.25">
      <c r="A15" s="31">
        <v>42962</v>
      </c>
      <c r="B15" s="32">
        <v>170137255</v>
      </c>
      <c r="C15" s="35">
        <v>189</v>
      </c>
      <c r="D15" s="34">
        <v>23025900</v>
      </c>
      <c r="E15" s="32"/>
      <c r="F15" s="36"/>
      <c r="G15" s="34"/>
      <c r="H15" s="33"/>
      <c r="I15" s="33">
        <v>19251300</v>
      </c>
      <c r="J15" s="34"/>
    </row>
    <row r="16" spans="1:13" x14ac:dyDescent="0.25">
      <c r="A16" s="31">
        <v>42963</v>
      </c>
      <c r="B16" s="32"/>
      <c r="C16" s="35"/>
      <c r="D16" s="34"/>
      <c r="E16" s="32">
        <v>170036843</v>
      </c>
      <c r="F16" s="36">
        <v>35</v>
      </c>
      <c r="G16" s="34">
        <v>3774600</v>
      </c>
      <c r="H16" s="33"/>
      <c r="I16" s="33"/>
      <c r="J16" s="34"/>
    </row>
    <row r="17" spans="1:10" x14ac:dyDescent="0.25">
      <c r="A17" s="31">
        <v>42967</v>
      </c>
      <c r="B17" s="32">
        <v>170137723</v>
      </c>
      <c r="C17" s="35">
        <v>8</v>
      </c>
      <c r="D17" s="34">
        <v>952300</v>
      </c>
      <c r="E17" s="32"/>
      <c r="F17" s="36"/>
      <c r="G17" s="34"/>
      <c r="H17" s="33"/>
      <c r="I17" s="33">
        <v>952300</v>
      </c>
      <c r="J17" s="34"/>
    </row>
    <row r="18" spans="1:10" x14ac:dyDescent="0.25">
      <c r="A18" s="31">
        <v>42973</v>
      </c>
      <c r="B18" s="32">
        <v>170138265</v>
      </c>
      <c r="C18" s="35">
        <v>177</v>
      </c>
      <c r="D18" s="34">
        <v>21657800</v>
      </c>
      <c r="E18" s="32"/>
      <c r="F18" s="36"/>
      <c r="G18" s="34"/>
      <c r="H18" s="33"/>
      <c r="I18" s="33">
        <v>12928500</v>
      </c>
      <c r="J18" s="34"/>
    </row>
    <row r="19" spans="1:10" x14ac:dyDescent="0.25">
      <c r="A19" s="31">
        <v>42974</v>
      </c>
      <c r="B19" s="32"/>
      <c r="C19" s="35"/>
      <c r="D19" s="34"/>
      <c r="E19" s="32">
        <v>170037080</v>
      </c>
      <c r="F19" s="36">
        <v>67</v>
      </c>
      <c r="G19" s="34">
        <v>8729300</v>
      </c>
      <c r="H19" s="33"/>
      <c r="I19" s="33"/>
      <c r="J19" s="34"/>
    </row>
    <row r="20" spans="1:10" x14ac:dyDescent="0.25">
      <c r="A20" s="31">
        <v>42977</v>
      </c>
      <c r="B20" s="32">
        <v>170138740</v>
      </c>
      <c r="C20" s="35">
        <v>1</v>
      </c>
      <c r="D20" s="34">
        <v>102300</v>
      </c>
      <c r="E20" s="32"/>
      <c r="F20" s="36"/>
      <c r="G20" s="34"/>
      <c r="H20" s="33"/>
      <c r="I20" s="33">
        <v>102300</v>
      </c>
      <c r="J20" s="34"/>
    </row>
    <row r="21" spans="1:10" x14ac:dyDescent="0.25">
      <c r="A21" s="31">
        <v>42951</v>
      </c>
      <c r="B21" s="32">
        <v>170139136</v>
      </c>
      <c r="C21" s="35">
        <v>14</v>
      </c>
      <c r="D21" s="34">
        <v>1611300</v>
      </c>
      <c r="E21" s="32"/>
      <c r="F21" s="36"/>
      <c r="G21" s="34"/>
      <c r="H21" s="33"/>
      <c r="I21" s="33">
        <v>1611300</v>
      </c>
      <c r="J21" s="34"/>
    </row>
    <row r="22" spans="1:10" x14ac:dyDescent="0.25">
      <c r="A22" s="31">
        <v>42983</v>
      </c>
      <c r="B22" s="32">
        <v>170139274</v>
      </c>
      <c r="C22" s="35">
        <v>2</v>
      </c>
      <c r="D22" s="34">
        <v>303000</v>
      </c>
      <c r="E22" s="32"/>
      <c r="F22" s="36"/>
      <c r="G22" s="34"/>
      <c r="H22" s="33"/>
      <c r="I22" s="33">
        <v>303000</v>
      </c>
      <c r="J22" s="34"/>
    </row>
    <row r="23" spans="1:10" x14ac:dyDescent="0.25">
      <c r="A23" s="31">
        <v>42987</v>
      </c>
      <c r="B23" s="32">
        <v>170139705</v>
      </c>
      <c r="C23" s="35">
        <v>164</v>
      </c>
      <c r="D23" s="34">
        <v>19780800</v>
      </c>
      <c r="E23" s="32"/>
      <c r="F23" s="36"/>
      <c r="G23" s="34"/>
      <c r="H23" s="33"/>
      <c r="I23" s="33">
        <v>13878050</v>
      </c>
      <c r="J23" s="34"/>
    </row>
    <row r="24" spans="1:10" x14ac:dyDescent="0.25">
      <c r="A24" s="37">
        <v>42988</v>
      </c>
      <c r="B24" s="38"/>
      <c r="C24" s="39"/>
      <c r="D24" s="40"/>
      <c r="E24" s="38">
        <v>170037372</v>
      </c>
      <c r="F24" s="41">
        <v>54</v>
      </c>
      <c r="G24" s="40">
        <v>5902750</v>
      </c>
      <c r="H24" s="42"/>
      <c r="I24" s="42"/>
      <c r="J24" s="40" t="s">
        <v>22</v>
      </c>
    </row>
    <row r="25" spans="1:10" x14ac:dyDescent="0.25">
      <c r="A25" s="31">
        <v>42996</v>
      </c>
      <c r="B25" s="32">
        <v>170140710</v>
      </c>
      <c r="C25" s="35">
        <v>119</v>
      </c>
      <c r="D25" s="34">
        <v>13811100</v>
      </c>
      <c r="E25" s="32"/>
      <c r="F25" s="36"/>
      <c r="G25" s="34"/>
      <c r="H25" s="33"/>
      <c r="I25" s="33">
        <v>9412400</v>
      </c>
      <c r="J25" s="34"/>
    </row>
    <row r="26" spans="1:10" x14ac:dyDescent="0.25">
      <c r="A26" s="31">
        <v>42997</v>
      </c>
      <c r="B26" s="32"/>
      <c r="C26" s="35"/>
      <c r="D26" s="34"/>
      <c r="E26" s="32">
        <v>170037590</v>
      </c>
      <c r="F26" s="36">
        <v>35</v>
      </c>
      <c r="G26" s="34">
        <v>4398700</v>
      </c>
      <c r="H26" s="33"/>
      <c r="I26" s="33"/>
      <c r="J26" s="34"/>
    </row>
    <row r="27" spans="1:10" x14ac:dyDescent="0.25">
      <c r="A27" s="31">
        <v>43006</v>
      </c>
      <c r="B27" s="32">
        <v>170141663</v>
      </c>
      <c r="C27" s="35">
        <v>122</v>
      </c>
      <c r="D27" s="34">
        <v>14248600</v>
      </c>
      <c r="E27" s="32"/>
      <c r="F27" s="36"/>
      <c r="G27" s="34"/>
      <c r="H27" s="33"/>
      <c r="I27" s="33">
        <v>9243500</v>
      </c>
      <c r="J27" s="34"/>
    </row>
    <row r="28" spans="1:10" x14ac:dyDescent="0.25">
      <c r="A28" s="31">
        <v>43007</v>
      </c>
      <c r="B28" s="32"/>
      <c r="C28" s="35"/>
      <c r="D28" s="34"/>
      <c r="E28" s="32">
        <v>170037816</v>
      </c>
      <c r="F28" s="36">
        <v>42</v>
      </c>
      <c r="G28" s="34">
        <v>5005100</v>
      </c>
      <c r="H28" s="33"/>
      <c r="I28" s="33"/>
      <c r="J28" s="34"/>
    </row>
    <row r="29" spans="1:10" x14ac:dyDescent="0.25">
      <c r="A29" s="31">
        <v>43016</v>
      </c>
      <c r="B29" s="32">
        <v>170142730</v>
      </c>
      <c r="C29" s="35">
        <v>133</v>
      </c>
      <c r="D29" s="34">
        <v>16221800</v>
      </c>
      <c r="E29" s="32"/>
      <c r="F29" s="36"/>
      <c r="G29" s="34"/>
      <c r="H29" s="33"/>
      <c r="I29" s="33">
        <v>12452500</v>
      </c>
      <c r="J29" s="34"/>
    </row>
    <row r="30" spans="1:10" x14ac:dyDescent="0.25">
      <c r="A30" s="31">
        <v>43017</v>
      </c>
      <c r="B30" s="32"/>
      <c r="C30" s="35"/>
      <c r="D30" s="34"/>
      <c r="E30" s="32">
        <v>170038039</v>
      </c>
      <c r="F30" s="36">
        <v>33</v>
      </c>
      <c r="G30" s="34">
        <v>3769300</v>
      </c>
      <c r="H30" s="33"/>
      <c r="I30" s="33"/>
      <c r="J30" s="34"/>
    </row>
    <row r="31" spans="1:10" x14ac:dyDescent="0.25">
      <c r="A31" s="31">
        <v>43026</v>
      </c>
      <c r="B31" s="32">
        <v>170143770</v>
      </c>
      <c r="C31" s="35">
        <v>141</v>
      </c>
      <c r="D31" s="34">
        <v>16818800</v>
      </c>
      <c r="E31" s="32"/>
      <c r="F31" s="36"/>
      <c r="G31" s="34"/>
      <c r="H31" s="33"/>
      <c r="I31" s="33">
        <v>11227500</v>
      </c>
      <c r="J31" s="34"/>
    </row>
    <row r="32" spans="1:10" x14ac:dyDescent="0.25">
      <c r="A32" s="31">
        <v>43027</v>
      </c>
      <c r="B32" s="32"/>
      <c r="C32" s="35"/>
      <c r="D32" s="34"/>
      <c r="E32" s="32">
        <v>170038285</v>
      </c>
      <c r="F32" s="36">
        <v>46</v>
      </c>
      <c r="G32" s="34">
        <v>5591300</v>
      </c>
      <c r="H32" s="33"/>
      <c r="I32" s="33"/>
      <c r="J32" s="34"/>
    </row>
    <row r="33" spans="1:10" x14ac:dyDescent="0.25">
      <c r="A33" s="31">
        <v>43028</v>
      </c>
      <c r="B33" s="32">
        <v>170144041</v>
      </c>
      <c r="C33" s="35">
        <v>2</v>
      </c>
      <c r="D33" s="34">
        <v>236600</v>
      </c>
      <c r="E33" s="32"/>
      <c r="F33" s="36"/>
      <c r="G33" s="34"/>
      <c r="H33" s="33"/>
      <c r="I33" s="33">
        <v>236600</v>
      </c>
      <c r="J33" s="34"/>
    </row>
    <row r="34" spans="1:10" x14ac:dyDescent="0.25">
      <c r="A34" s="31">
        <v>43028</v>
      </c>
      <c r="B34" s="32">
        <v>170144046</v>
      </c>
      <c r="C34" s="35">
        <v>1</v>
      </c>
      <c r="D34" s="34">
        <v>109400</v>
      </c>
      <c r="E34" s="32"/>
      <c r="F34" s="36"/>
      <c r="G34" s="34"/>
      <c r="H34" s="33"/>
      <c r="I34" s="33">
        <v>109400</v>
      </c>
      <c r="J34" s="34"/>
    </row>
    <row r="35" spans="1:10" x14ac:dyDescent="0.25">
      <c r="A35" s="31">
        <v>43030</v>
      </c>
      <c r="B35" s="32">
        <v>170144231</v>
      </c>
      <c r="C35" s="35">
        <v>3</v>
      </c>
      <c r="D35" s="34">
        <v>394500</v>
      </c>
      <c r="E35" s="32"/>
      <c r="F35" s="36"/>
      <c r="G35" s="34"/>
      <c r="H35" s="33"/>
      <c r="I35" s="33">
        <v>394500</v>
      </c>
      <c r="J35" s="34"/>
    </row>
    <row r="36" spans="1:10" x14ac:dyDescent="0.25">
      <c r="A36" s="31">
        <v>43036</v>
      </c>
      <c r="B36" s="32">
        <v>170144805</v>
      </c>
      <c r="C36" s="35">
        <v>114</v>
      </c>
      <c r="D36" s="34">
        <v>13000200</v>
      </c>
      <c r="E36" s="32"/>
      <c r="F36" s="36"/>
      <c r="G36" s="34"/>
      <c r="H36" s="33"/>
      <c r="I36" s="33">
        <v>9792500</v>
      </c>
      <c r="J36" s="34"/>
    </row>
    <row r="37" spans="1:10" x14ac:dyDescent="0.25">
      <c r="A37" s="31">
        <v>43402</v>
      </c>
      <c r="B37" s="32"/>
      <c r="C37" s="35"/>
      <c r="D37" s="34"/>
      <c r="E37" s="32">
        <v>170038487</v>
      </c>
      <c r="F37" s="36">
        <v>27</v>
      </c>
      <c r="G37" s="34">
        <v>3207700</v>
      </c>
      <c r="H37" s="33"/>
      <c r="I37" s="33"/>
      <c r="J37" s="34"/>
    </row>
    <row r="38" spans="1:10" x14ac:dyDescent="0.25">
      <c r="A38" s="37">
        <v>43042</v>
      </c>
      <c r="B38" s="38">
        <v>170145321</v>
      </c>
      <c r="C38" s="39">
        <v>3</v>
      </c>
      <c r="D38" s="40">
        <v>427175</v>
      </c>
      <c r="E38" s="38"/>
      <c r="F38" s="41"/>
      <c r="G38" s="40"/>
      <c r="H38" s="42"/>
      <c r="I38" s="42">
        <v>427175</v>
      </c>
      <c r="J38" s="40" t="s">
        <v>22</v>
      </c>
    </row>
    <row r="39" spans="1:10" x14ac:dyDescent="0.25">
      <c r="A39" s="37">
        <v>43046</v>
      </c>
      <c r="B39" s="38">
        <v>170145794</v>
      </c>
      <c r="C39" s="39">
        <v>91</v>
      </c>
      <c r="D39" s="40">
        <v>9673125</v>
      </c>
      <c r="E39" s="38"/>
      <c r="F39" s="41"/>
      <c r="G39" s="40"/>
      <c r="H39" s="42"/>
      <c r="I39" s="42">
        <v>5973325</v>
      </c>
      <c r="J39" s="40" t="s">
        <v>22</v>
      </c>
    </row>
    <row r="40" spans="1:10" x14ac:dyDescent="0.25">
      <c r="A40" s="31"/>
      <c r="B40" s="32"/>
      <c r="C40" s="35"/>
      <c r="D40" s="34"/>
      <c r="E40" s="32">
        <v>170038699</v>
      </c>
      <c r="F40" s="36">
        <v>29</v>
      </c>
      <c r="G40" s="34">
        <v>3699800</v>
      </c>
      <c r="H40" s="33"/>
      <c r="I40" s="33"/>
      <c r="J40" s="34"/>
    </row>
    <row r="41" spans="1:10" x14ac:dyDescent="0.25">
      <c r="A41" s="31">
        <v>43051</v>
      </c>
      <c r="B41" s="32">
        <v>170146221</v>
      </c>
      <c r="C41" s="35">
        <v>8</v>
      </c>
      <c r="D41" s="34">
        <v>928700</v>
      </c>
      <c r="E41" s="32"/>
      <c r="F41" s="36"/>
      <c r="G41" s="34"/>
      <c r="H41" s="33"/>
      <c r="I41" s="33">
        <v>928700</v>
      </c>
      <c r="J41" s="34"/>
    </row>
    <row r="42" spans="1:10" x14ac:dyDescent="0.25">
      <c r="A42" s="31">
        <v>43057</v>
      </c>
      <c r="B42" s="32">
        <v>170146837</v>
      </c>
      <c r="C42" s="35">
        <v>73</v>
      </c>
      <c r="D42" s="34">
        <v>9038800</v>
      </c>
      <c r="E42" s="32">
        <v>170038919</v>
      </c>
      <c r="F42" s="36">
        <v>34</v>
      </c>
      <c r="G42" s="34">
        <v>4262300</v>
      </c>
      <c r="H42" s="33"/>
      <c r="I42" s="33">
        <v>4776500</v>
      </c>
      <c r="J42" s="34"/>
    </row>
    <row r="43" spans="1:10" x14ac:dyDescent="0.25">
      <c r="A43" s="31">
        <v>43423</v>
      </c>
      <c r="B43" s="32">
        <v>170146956</v>
      </c>
      <c r="C43" s="35">
        <v>32</v>
      </c>
      <c r="D43" s="34">
        <v>3763200</v>
      </c>
      <c r="E43" s="32"/>
      <c r="F43" s="36"/>
      <c r="G43" s="34"/>
      <c r="H43" s="33"/>
      <c r="I43" s="33">
        <v>3763200</v>
      </c>
      <c r="J43" s="34"/>
    </row>
    <row r="44" spans="1:10" x14ac:dyDescent="0.25">
      <c r="A44" s="31">
        <v>43061</v>
      </c>
      <c r="B44" s="32">
        <v>170147232</v>
      </c>
      <c r="C44" s="35">
        <v>7</v>
      </c>
      <c r="D44" s="34">
        <v>800000</v>
      </c>
      <c r="E44" s="32"/>
      <c r="F44" s="36"/>
      <c r="G44" s="34"/>
      <c r="H44" s="33"/>
      <c r="I44" s="33">
        <v>800000</v>
      </c>
      <c r="J44" s="34"/>
    </row>
    <row r="45" spans="1:10" x14ac:dyDescent="0.25">
      <c r="A45" s="31">
        <v>43065</v>
      </c>
      <c r="B45" s="32">
        <v>170147605</v>
      </c>
      <c r="C45" s="35">
        <v>151</v>
      </c>
      <c r="D45" s="34">
        <v>17622800</v>
      </c>
      <c r="E45" s="32"/>
      <c r="F45" s="36"/>
      <c r="G45" s="34"/>
      <c r="H45" s="33"/>
      <c r="I45" s="33">
        <v>14074300</v>
      </c>
      <c r="J45" s="34"/>
    </row>
    <row r="46" spans="1:10" x14ac:dyDescent="0.25">
      <c r="A46" s="31">
        <v>43067</v>
      </c>
      <c r="B46" s="32"/>
      <c r="C46" s="35"/>
      <c r="D46" s="34"/>
      <c r="E46" s="32">
        <v>170039140</v>
      </c>
      <c r="F46" s="36">
        <v>26</v>
      </c>
      <c r="G46" s="34">
        <v>3548500</v>
      </c>
      <c r="H46" s="33"/>
      <c r="I46" s="33"/>
      <c r="J46" s="34"/>
    </row>
    <row r="47" spans="1:10" x14ac:dyDescent="0.25">
      <c r="A47" s="31">
        <v>43071</v>
      </c>
      <c r="B47" s="32">
        <v>170148180</v>
      </c>
      <c r="C47" s="35">
        <v>7</v>
      </c>
      <c r="D47" s="34">
        <v>816300</v>
      </c>
      <c r="E47" s="32"/>
      <c r="F47" s="36"/>
      <c r="G47" s="34"/>
      <c r="H47" s="33"/>
      <c r="I47" s="33">
        <v>816300</v>
      </c>
      <c r="J47" s="34"/>
    </row>
    <row r="48" spans="1:10" x14ac:dyDescent="0.25">
      <c r="A48" s="31">
        <v>43076</v>
      </c>
      <c r="B48" s="32">
        <v>170148577</v>
      </c>
      <c r="C48" s="35">
        <v>72</v>
      </c>
      <c r="D48" s="34">
        <v>7861600</v>
      </c>
      <c r="E48" s="32"/>
      <c r="F48" s="36"/>
      <c r="G48" s="34"/>
      <c r="H48" s="33"/>
      <c r="I48" s="33">
        <v>2778600</v>
      </c>
      <c r="J48" s="34"/>
    </row>
    <row r="49" spans="1:10" x14ac:dyDescent="0.25">
      <c r="A49" s="31">
        <v>43077</v>
      </c>
      <c r="B49" s="32"/>
      <c r="C49" s="35"/>
      <c r="D49" s="34"/>
      <c r="E49" s="32">
        <v>170039327</v>
      </c>
      <c r="F49" s="36">
        <v>42</v>
      </c>
      <c r="G49" s="34">
        <v>5083000</v>
      </c>
      <c r="H49" s="33"/>
      <c r="I49" s="33"/>
      <c r="J49" s="34"/>
    </row>
    <row r="50" spans="1:10" x14ac:dyDescent="0.25">
      <c r="A50" s="31">
        <v>43078</v>
      </c>
      <c r="B50" s="32">
        <v>170148842</v>
      </c>
      <c r="C50" s="35">
        <v>8</v>
      </c>
      <c r="D50" s="34">
        <v>925600</v>
      </c>
      <c r="E50" s="32"/>
      <c r="F50" s="36"/>
      <c r="G50" s="34"/>
      <c r="H50" s="33"/>
      <c r="I50" s="33">
        <v>925600</v>
      </c>
      <c r="J50" s="34"/>
    </row>
    <row r="51" spans="1:10" x14ac:dyDescent="0.25">
      <c r="A51" s="31">
        <v>43080</v>
      </c>
      <c r="B51" s="32">
        <v>170148910</v>
      </c>
      <c r="C51" s="35">
        <v>3</v>
      </c>
      <c r="D51" s="34">
        <v>272400</v>
      </c>
      <c r="E51" s="32"/>
      <c r="F51" s="36"/>
      <c r="G51" s="34"/>
      <c r="H51" s="33"/>
      <c r="I51" s="33">
        <v>272400</v>
      </c>
      <c r="J51" s="34"/>
    </row>
    <row r="52" spans="1:10" x14ac:dyDescent="0.25">
      <c r="A52" s="37">
        <v>43082</v>
      </c>
      <c r="B52" s="38">
        <v>170149118</v>
      </c>
      <c r="C52" s="39">
        <v>1</v>
      </c>
      <c r="D52" s="40">
        <v>95900</v>
      </c>
      <c r="E52" s="38"/>
      <c r="F52" s="41"/>
      <c r="G52" s="40"/>
      <c r="H52" s="42"/>
      <c r="I52" s="42">
        <v>95900</v>
      </c>
      <c r="J52" s="40" t="s">
        <v>22</v>
      </c>
    </row>
    <row r="53" spans="1:10" x14ac:dyDescent="0.25">
      <c r="A53" s="31">
        <v>43085</v>
      </c>
      <c r="B53" s="32">
        <v>170149423</v>
      </c>
      <c r="C53" s="35">
        <v>91</v>
      </c>
      <c r="D53" s="34">
        <v>10888100</v>
      </c>
      <c r="E53" s="32"/>
      <c r="F53" s="36"/>
      <c r="G53" s="34"/>
      <c r="H53" s="33"/>
      <c r="I53" s="33">
        <v>8681600</v>
      </c>
      <c r="J53" s="34"/>
    </row>
    <row r="54" spans="1:10" x14ac:dyDescent="0.25">
      <c r="A54" s="31">
        <v>43087</v>
      </c>
      <c r="B54" s="32"/>
      <c r="C54" s="35"/>
      <c r="D54" s="34"/>
      <c r="E54" s="32">
        <v>170039514</v>
      </c>
      <c r="F54" s="36">
        <v>19</v>
      </c>
      <c r="G54" s="34">
        <v>2206500</v>
      </c>
      <c r="H54" s="33"/>
      <c r="I54" s="33"/>
      <c r="J54" s="34"/>
    </row>
    <row r="55" spans="1:10" x14ac:dyDescent="0.25">
      <c r="A55" s="31">
        <v>43454</v>
      </c>
      <c r="B55" s="32">
        <v>170149792</v>
      </c>
      <c r="C55" s="35">
        <v>12</v>
      </c>
      <c r="D55" s="34">
        <v>1720100</v>
      </c>
      <c r="E55" s="32"/>
      <c r="F55" s="36"/>
      <c r="G55" s="34"/>
      <c r="H55" s="33"/>
      <c r="I55" s="33">
        <v>1720100</v>
      </c>
      <c r="J55" s="34"/>
    </row>
    <row r="56" spans="1:10" x14ac:dyDescent="0.25">
      <c r="A56" s="31">
        <v>43096</v>
      </c>
      <c r="B56" s="32">
        <v>170150299</v>
      </c>
      <c r="C56" s="35">
        <v>86</v>
      </c>
      <c r="D56" s="34">
        <v>10541700</v>
      </c>
      <c r="E56" s="32"/>
      <c r="F56" s="36"/>
      <c r="G56" s="34"/>
      <c r="H56" s="33"/>
      <c r="I56" s="33">
        <v>5983000</v>
      </c>
      <c r="J56" s="34"/>
    </row>
    <row r="57" spans="1:10" x14ac:dyDescent="0.25">
      <c r="A57" s="31">
        <v>43462</v>
      </c>
      <c r="B57" s="32"/>
      <c r="C57" s="35"/>
      <c r="D57" s="34"/>
      <c r="E57" s="32">
        <v>170039658</v>
      </c>
      <c r="F57" s="36">
        <v>37</v>
      </c>
      <c r="G57" s="34">
        <v>4558700</v>
      </c>
      <c r="H57" s="33"/>
      <c r="I57" s="33"/>
      <c r="J57" s="34"/>
    </row>
    <row r="58" spans="1:10" x14ac:dyDescent="0.25">
      <c r="A58" s="31">
        <v>43104</v>
      </c>
      <c r="B58" s="32">
        <v>180150810</v>
      </c>
      <c r="C58" s="35">
        <v>12</v>
      </c>
      <c r="D58" s="34">
        <v>1512900</v>
      </c>
      <c r="E58" s="32"/>
      <c r="F58" s="36"/>
      <c r="G58" s="34"/>
      <c r="H58" s="33"/>
      <c r="I58" s="33"/>
      <c r="J58" s="34"/>
    </row>
    <row r="59" spans="1:10" x14ac:dyDescent="0.25">
      <c r="A59" s="31">
        <v>43110</v>
      </c>
      <c r="B59" s="32">
        <v>180151286</v>
      </c>
      <c r="C59" s="35">
        <v>78</v>
      </c>
      <c r="D59" s="34">
        <v>8744200</v>
      </c>
      <c r="E59" s="32"/>
      <c r="F59" s="36"/>
      <c r="G59" s="34"/>
      <c r="H59" s="33"/>
      <c r="I59" s="33">
        <v>7305100</v>
      </c>
      <c r="J59" s="34"/>
    </row>
    <row r="60" spans="1:10" x14ac:dyDescent="0.25">
      <c r="A60" s="31">
        <v>43111</v>
      </c>
      <c r="B60" s="32"/>
      <c r="C60" s="35"/>
      <c r="D60" s="34"/>
      <c r="E60" s="32">
        <v>180039844</v>
      </c>
      <c r="F60" s="36">
        <v>24</v>
      </c>
      <c r="G60" s="34">
        <v>2952000</v>
      </c>
      <c r="H60" s="33"/>
      <c r="I60" s="33"/>
      <c r="J60" s="34"/>
    </row>
    <row r="61" spans="1:10" x14ac:dyDescent="0.25">
      <c r="A61" s="31">
        <v>43119</v>
      </c>
      <c r="B61" s="32">
        <v>180151937</v>
      </c>
      <c r="C61" s="35">
        <v>22</v>
      </c>
      <c r="D61" s="34">
        <v>2384800</v>
      </c>
      <c r="E61" s="32"/>
      <c r="F61" s="36"/>
      <c r="G61" s="34"/>
      <c r="H61" s="33"/>
      <c r="I61" s="33"/>
      <c r="J61" s="34"/>
    </row>
    <row r="62" spans="1:10" x14ac:dyDescent="0.25">
      <c r="A62" s="31">
        <v>43120</v>
      </c>
      <c r="B62" s="32"/>
      <c r="C62" s="35"/>
      <c r="D62" s="34"/>
      <c r="E62" s="32">
        <v>180039970</v>
      </c>
      <c r="F62" s="36">
        <v>34</v>
      </c>
      <c r="G62" s="34">
        <v>3960200</v>
      </c>
      <c r="H62" s="33"/>
      <c r="I62" s="33"/>
      <c r="J62" s="34"/>
    </row>
    <row r="63" spans="1:10" x14ac:dyDescent="0.25">
      <c r="A63" s="31">
        <v>43130</v>
      </c>
      <c r="B63" s="32"/>
      <c r="C63" s="35"/>
      <c r="D63" s="34"/>
      <c r="E63" s="32">
        <v>180040119</v>
      </c>
      <c r="F63" s="36">
        <v>11</v>
      </c>
      <c r="G63" s="34">
        <v>1155200</v>
      </c>
      <c r="H63" s="33"/>
      <c r="I63" s="33"/>
      <c r="J63" s="34"/>
    </row>
    <row r="64" spans="1:10" x14ac:dyDescent="0.25">
      <c r="A64" s="31">
        <v>43126</v>
      </c>
      <c r="B64" s="32">
        <v>180152401</v>
      </c>
      <c r="C64" s="35">
        <v>2</v>
      </c>
      <c r="D64" s="34">
        <v>273500</v>
      </c>
      <c r="E64" s="32"/>
      <c r="F64" s="36"/>
      <c r="G64" s="34"/>
      <c r="H64" s="33"/>
      <c r="I64" s="33"/>
      <c r="J64" s="34"/>
    </row>
    <row r="65" spans="1:10" x14ac:dyDescent="0.25">
      <c r="A65" s="31">
        <v>43141</v>
      </c>
      <c r="B65" s="32"/>
      <c r="C65" s="35"/>
      <c r="D65" s="34"/>
      <c r="E65" s="32">
        <v>180040289</v>
      </c>
      <c r="F65" s="36">
        <v>7</v>
      </c>
      <c r="G65" s="34">
        <v>896300</v>
      </c>
      <c r="H65" s="33"/>
      <c r="I65" s="33"/>
      <c r="J65" s="34"/>
    </row>
    <row r="66" spans="1:10" x14ac:dyDescent="0.25">
      <c r="A66" s="31">
        <v>43146</v>
      </c>
      <c r="B66" s="32">
        <v>180154056</v>
      </c>
      <c r="C66" s="35">
        <v>6</v>
      </c>
      <c r="D66" s="34">
        <v>777900</v>
      </c>
      <c r="E66" s="32"/>
      <c r="F66" s="36"/>
      <c r="G66" s="34"/>
      <c r="H66" s="33"/>
      <c r="I66" s="33"/>
      <c r="J66" s="34"/>
    </row>
    <row r="67" spans="1:10" x14ac:dyDescent="0.25">
      <c r="A67" s="47">
        <v>43151</v>
      </c>
      <c r="B67" s="43">
        <v>180154492</v>
      </c>
      <c r="C67" s="48">
        <v>1</v>
      </c>
      <c r="D67" s="45">
        <v>108588</v>
      </c>
      <c r="E67" s="32">
        <v>180040508</v>
      </c>
      <c r="F67" s="36">
        <v>4</v>
      </c>
      <c r="G67" s="34">
        <v>528800</v>
      </c>
      <c r="H67" s="33"/>
      <c r="I67" s="33"/>
      <c r="J67" s="45" t="s">
        <v>22</v>
      </c>
    </row>
    <row r="68" spans="1:10" x14ac:dyDescent="0.25">
      <c r="A68" s="47">
        <v>43160</v>
      </c>
      <c r="B68" s="43">
        <v>180155391</v>
      </c>
      <c r="C68" s="48">
        <v>15</v>
      </c>
      <c r="D68" s="45">
        <v>1754825</v>
      </c>
      <c r="E68" s="43">
        <v>180040723</v>
      </c>
      <c r="F68" s="44">
        <v>1</v>
      </c>
      <c r="G68" s="45">
        <v>107275</v>
      </c>
      <c r="H68" s="46"/>
      <c r="I68" s="46"/>
      <c r="J68" s="45" t="s">
        <v>22</v>
      </c>
    </row>
    <row r="69" spans="1:10" x14ac:dyDescent="0.25">
      <c r="A69" s="31">
        <v>43162</v>
      </c>
      <c r="B69" s="32">
        <v>180155626</v>
      </c>
      <c r="C69" s="35">
        <v>2</v>
      </c>
      <c r="D69" s="34">
        <v>184450</v>
      </c>
      <c r="E69" s="32"/>
      <c r="F69" s="36"/>
      <c r="G69" s="34"/>
      <c r="H69" s="33"/>
      <c r="I69" s="33"/>
      <c r="J69" s="34"/>
    </row>
    <row r="70" spans="1:10" x14ac:dyDescent="0.25">
      <c r="A70" s="31">
        <v>43170</v>
      </c>
      <c r="B70" s="32">
        <v>180156508</v>
      </c>
      <c r="C70" s="35">
        <v>16</v>
      </c>
      <c r="D70" s="34">
        <v>2429900</v>
      </c>
      <c r="E70" s="32">
        <v>180040994</v>
      </c>
      <c r="F70" s="36">
        <v>2</v>
      </c>
      <c r="G70" s="34">
        <v>204700</v>
      </c>
      <c r="H70" s="33"/>
      <c r="I70" s="33">
        <v>1061488</v>
      </c>
      <c r="J70" s="34"/>
    </row>
    <row r="71" spans="1:10" x14ac:dyDescent="0.25">
      <c r="A71" s="31">
        <v>43171</v>
      </c>
      <c r="B71" s="32">
        <v>180156571</v>
      </c>
      <c r="C71" s="35">
        <v>14</v>
      </c>
      <c r="D71" s="34">
        <v>1444100</v>
      </c>
      <c r="E71" s="32"/>
      <c r="F71" s="36"/>
      <c r="G71" s="34"/>
      <c r="H71" s="33"/>
      <c r="I71" s="33">
        <v>820900</v>
      </c>
      <c r="J71" s="34"/>
    </row>
    <row r="72" spans="1:10" x14ac:dyDescent="0.25">
      <c r="A72" s="31">
        <v>43175</v>
      </c>
      <c r="B72" s="32">
        <v>180157103</v>
      </c>
      <c r="C72" s="35">
        <v>6</v>
      </c>
      <c r="D72" s="34">
        <v>720200</v>
      </c>
      <c r="E72" s="32"/>
      <c r="F72" s="36"/>
      <c r="G72" s="34"/>
      <c r="H72" s="33"/>
      <c r="I72" s="33">
        <v>720200</v>
      </c>
      <c r="J72" s="34"/>
    </row>
    <row r="73" spans="1:10" x14ac:dyDescent="0.25">
      <c r="A73" s="31">
        <v>43180</v>
      </c>
      <c r="B73" s="32">
        <v>180157600</v>
      </c>
      <c r="C73" s="35">
        <v>26</v>
      </c>
      <c r="D73" s="34">
        <v>3280500</v>
      </c>
      <c r="E73" s="32">
        <v>180041273</v>
      </c>
      <c r="F73" s="36">
        <v>5</v>
      </c>
      <c r="G73" s="34">
        <v>623200</v>
      </c>
      <c r="H73" s="33"/>
      <c r="I73" s="33">
        <v>3280500</v>
      </c>
      <c r="J73" s="34"/>
    </row>
    <row r="74" spans="1:10" x14ac:dyDescent="0.25">
      <c r="A74" s="31">
        <v>43182</v>
      </c>
      <c r="B74" s="32">
        <v>180157805</v>
      </c>
      <c r="C74" s="35">
        <v>14</v>
      </c>
      <c r="D74" s="34">
        <v>1784900</v>
      </c>
      <c r="E74" s="32"/>
      <c r="F74" s="36"/>
      <c r="G74" s="34"/>
      <c r="H74" s="33"/>
      <c r="I74" s="33">
        <v>382900</v>
      </c>
      <c r="J74" s="34"/>
    </row>
    <row r="75" spans="1:10" x14ac:dyDescent="0.25">
      <c r="A75" s="31">
        <v>43184</v>
      </c>
      <c r="B75" s="32">
        <v>180158012</v>
      </c>
      <c r="C75" s="35">
        <v>7</v>
      </c>
      <c r="D75" s="34">
        <v>704000</v>
      </c>
      <c r="E75" s="32"/>
      <c r="F75" s="36"/>
      <c r="G75" s="34"/>
      <c r="H75" s="33"/>
      <c r="I75" s="33">
        <v>704000</v>
      </c>
      <c r="J75" s="34"/>
    </row>
    <row r="76" spans="1:10" x14ac:dyDescent="0.25">
      <c r="A76" s="31">
        <v>43189</v>
      </c>
      <c r="B76" s="32">
        <v>180158542</v>
      </c>
      <c r="C76" s="35">
        <v>54</v>
      </c>
      <c r="D76" s="34">
        <v>6777400</v>
      </c>
      <c r="E76" s="32"/>
      <c r="F76" s="36"/>
      <c r="G76" s="34"/>
      <c r="H76" s="33"/>
      <c r="I76" s="33">
        <v>6777400</v>
      </c>
      <c r="J76" s="34"/>
    </row>
    <row r="77" spans="1:10" x14ac:dyDescent="0.25">
      <c r="A77" s="31">
        <v>43190</v>
      </c>
      <c r="B77" s="32"/>
      <c r="C77" s="35"/>
      <c r="D77" s="34"/>
      <c r="E77" s="32">
        <v>180041547</v>
      </c>
      <c r="F77" s="36">
        <v>13</v>
      </c>
      <c r="G77" s="34">
        <v>1402000</v>
      </c>
      <c r="H77" s="33"/>
      <c r="I77" s="33"/>
      <c r="J77" s="34"/>
    </row>
    <row r="78" spans="1:10" x14ac:dyDescent="0.25">
      <c r="A78" s="31">
        <v>43194</v>
      </c>
      <c r="B78" s="32">
        <v>180159059</v>
      </c>
      <c r="C78" s="35">
        <v>10</v>
      </c>
      <c r="D78" s="34">
        <v>1127800</v>
      </c>
      <c r="E78" s="32"/>
      <c r="F78" s="36"/>
      <c r="G78" s="34"/>
      <c r="H78" s="33"/>
      <c r="I78" s="33">
        <v>1127800</v>
      </c>
      <c r="J78" s="34"/>
    </row>
    <row r="79" spans="1:10" x14ac:dyDescent="0.25">
      <c r="A79" s="31">
        <v>43199</v>
      </c>
      <c r="B79" s="32">
        <v>180159694</v>
      </c>
      <c r="C79" s="35">
        <v>88</v>
      </c>
      <c r="D79" s="34">
        <v>11332200</v>
      </c>
      <c r="E79" s="32"/>
      <c r="F79" s="36"/>
      <c r="G79" s="34"/>
      <c r="H79" s="33"/>
      <c r="I79" s="33">
        <v>9995463</v>
      </c>
      <c r="J79" s="34"/>
    </row>
    <row r="80" spans="1:10" x14ac:dyDescent="0.25">
      <c r="A80" s="31">
        <v>43201</v>
      </c>
      <c r="B80" s="32"/>
      <c r="C80" s="35"/>
      <c r="D80" s="34"/>
      <c r="E80" s="43">
        <v>180041882</v>
      </c>
      <c r="F80" s="44">
        <v>12</v>
      </c>
      <c r="G80" s="45">
        <v>1336738</v>
      </c>
      <c r="H80" s="46"/>
      <c r="I80" s="46"/>
      <c r="J80" s="45" t="s">
        <v>22</v>
      </c>
    </row>
    <row r="81" spans="1:10" x14ac:dyDescent="0.25">
      <c r="A81" s="31">
        <v>43205</v>
      </c>
      <c r="B81" s="32">
        <v>180160342</v>
      </c>
      <c r="C81" s="35">
        <v>4</v>
      </c>
      <c r="D81" s="34">
        <v>320200</v>
      </c>
      <c r="E81" s="32"/>
      <c r="F81" s="36"/>
      <c r="G81" s="34"/>
      <c r="H81" s="33"/>
      <c r="I81" s="33"/>
      <c r="J81" s="34"/>
    </row>
    <row r="82" spans="1:10" x14ac:dyDescent="0.25">
      <c r="A82" s="31">
        <v>43210</v>
      </c>
      <c r="B82" s="32">
        <v>180160897</v>
      </c>
      <c r="C82" s="35">
        <v>74</v>
      </c>
      <c r="D82" s="34">
        <v>8965100</v>
      </c>
      <c r="E82" s="32">
        <v>180042158</v>
      </c>
      <c r="F82" s="36">
        <v>16</v>
      </c>
      <c r="G82" s="34">
        <v>2132800</v>
      </c>
      <c r="H82" s="33"/>
      <c r="I82" s="33">
        <v>7152500</v>
      </c>
      <c r="J82" s="34"/>
    </row>
    <row r="83" spans="1:10" x14ac:dyDescent="0.25">
      <c r="A83" s="31">
        <v>43211</v>
      </c>
      <c r="B83" s="32">
        <v>180161061</v>
      </c>
      <c r="C83" s="35">
        <v>12</v>
      </c>
      <c r="D83" s="34">
        <v>1599900</v>
      </c>
      <c r="E83" s="32"/>
      <c r="F83" s="36"/>
      <c r="G83" s="34"/>
      <c r="H83" s="33"/>
      <c r="I83" s="33">
        <v>94900</v>
      </c>
      <c r="J83" s="34"/>
    </row>
    <row r="84" spans="1:10" x14ac:dyDescent="0.25">
      <c r="A84" s="31">
        <v>43219</v>
      </c>
      <c r="B84" s="32">
        <v>180161905</v>
      </c>
      <c r="C84" s="35">
        <v>69</v>
      </c>
      <c r="D84" s="34">
        <v>8500300</v>
      </c>
      <c r="E84" s="32"/>
      <c r="F84" s="36"/>
      <c r="G84" s="34"/>
      <c r="H84" s="33"/>
      <c r="I84" s="33">
        <v>8500300</v>
      </c>
      <c r="J84" s="34"/>
    </row>
    <row r="85" spans="1:10" x14ac:dyDescent="0.25">
      <c r="A85" s="31">
        <v>43220</v>
      </c>
      <c r="B85" s="32"/>
      <c r="C85" s="35"/>
      <c r="D85" s="34"/>
      <c r="E85" s="32">
        <v>180042442</v>
      </c>
      <c r="F85" s="36">
        <v>11</v>
      </c>
      <c r="G85" s="34">
        <v>1505000</v>
      </c>
      <c r="H85" s="33"/>
      <c r="I85" s="33"/>
      <c r="J85" s="34"/>
    </row>
    <row r="86" spans="1:10" x14ac:dyDescent="0.25">
      <c r="A86" s="47">
        <v>43221</v>
      </c>
      <c r="B86" s="43">
        <v>180162145</v>
      </c>
      <c r="C86" s="48">
        <v>15</v>
      </c>
      <c r="D86" s="45">
        <v>1653050</v>
      </c>
      <c r="E86" s="32">
        <v>180042472</v>
      </c>
      <c r="F86" s="36">
        <v>9</v>
      </c>
      <c r="G86" s="34">
        <v>972400</v>
      </c>
      <c r="H86" s="33"/>
      <c r="I86" s="33">
        <v>680650</v>
      </c>
      <c r="J86" s="45" t="s">
        <v>22</v>
      </c>
    </row>
    <row r="87" spans="1:10" x14ac:dyDescent="0.25">
      <c r="A87" s="31">
        <v>43223</v>
      </c>
      <c r="B87" s="32">
        <v>180162320</v>
      </c>
      <c r="C87" s="35">
        <v>3</v>
      </c>
      <c r="D87" s="34">
        <v>421400</v>
      </c>
      <c r="E87" s="32"/>
      <c r="F87" s="36"/>
      <c r="G87" s="34"/>
      <c r="H87" s="33"/>
      <c r="I87" s="33"/>
      <c r="J87" s="34"/>
    </row>
    <row r="88" spans="1:10" x14ac:dyDescent="0.25">
      <c r="A88" s="31">
        <v>43229</v>
      </c>
      <c r="B88" s="32">
        <v>180163068</v>
      </c>
      <c r="C88" s="35">
        <v>99</v>
      </c>
      <c r="D88" s="34">
        <v>11956900</v>
      </c>
      <c r="E88" s="32"/>
      <c r="F88" s="36"/>
      <c r="G88" s="34"/>
      <c r="H88" s="33"/>
      <c r="I88" s="33">
        <v>9742700</v>
      </c>
      <c r="J88" s="34"/>
    </row>
    <row r="89" spans="1:10" x14ac:dyDescent="0.25">
      <c r="A89" s="31">
        <v>43230</v>
      </c>
      <c r="B89" s="32"/>
      <c r="C89" s="35"/>
      <c r="D89" s="34"/>
      <c r="E89" s="32">
        <v>180042747</v>
      </c>
      <c r="F89" s="36">
        <v>16</v>
      </c>
      <c r="G89" s="34">
        <v>2214200</v>
      </c>
      <c r="H89" s="33"/>
      <c r="I89" s="33"/>
      <c r="J89" s="34"/>
    </row>
    <row r="90" spans="1:10" x14ac:dyDescent="0.25">
      <c r="A90" s="31">
        <v>43240</v>
      </c>
      <c r="B90" s="32">
        <v>180164432</v>
      </c>
      <c r="C90" s="35">
        <v>81</v>
      </c>
      <c r="D90" s="34">
        <v>10256100</v>
      </c>
      <c r="E90" s="32">
        <v>180043102</v>
      </c>
      <c r="F90" s="36">
        <v>18</v>
      </c>
      <c r="G90" s="34">
        <v>2325700</v>
      </c>
      <c r="H90" s="33"/>
      <c r="I90" s="33">
        <v>7930400</v>
      </c>
      <c r="J90" s="34"/>
    </row>
    <row r="91" spans="1:10" x14ac:dyDescent="0.25">
      <c r="A91" s="31">
        <v>43241</v>
      </c>
      <c r="B91" s="32">
        <v>180164570</v>
      </c>
      <c r="C91" s="35">
        <v>9</v>
      </c>
      <c r="D91" s="34">
        <v>1014800</v>
      </c>
      <c r="E91" s="32"/>
      <c r="F91" s="36"/>
      <c r="G91" s="34"/>
      <c r="H91" s="33"/>
      <c r="I91" s="33"/>
      <c r="J91" s="34"/>
    </row>
    <row r="92" spans="1:10" x14ac:dyDescent="0.25">
      <c r="A92" s="31">
        <v>43250</v>
      </c>
      <c r="B92" s="32">
        <v>180165826</v>
      </c>
      <c r="C92" s="35">
        <v>89</v>
      </c>
      <c r="D92" s="34">
        <v>10324400</v>
      </c>
      <c r="E92" s="32">
        <v>180043448</v>
      </c>
      <c r="F92" s="36">
        <v>13</v>
      </c>
      <c r="G92" s="34">
        <v>1800700</v>
      </c>
      <c r="H92" s="33"/>
      <c r="I92" s="33">
        <v>9959900</v>
      </c>
      <c r="J92" s="34"/>
    </row>
    <row r="93" spans="1:10" x14ac:dyDescent="0.25">
      <c r="A93" s="31"/>
      <c r="B93" s="32"/>
      <c r="C93" s="35"/>
      <c r="D93" s="34"/>
      <c r="E93" s="32"/>
      <c r="F93" s="36"/>
      <c r="G93" s="34"/>
      <c r="H93" s="33"/>
      <c r="I93" s="33"/>
      <c r="J93" s="34"/>
    </row>
    <row r="94" spans="1:10" x14ac:dyDescent="0.25">
      <c r="A94" s="31"/>
      <c r="B94" s="32"/>
      <c r="C94" s="35"/>
      <c r="D94" s="34"/>
      <c r="E94" s="32"/>
      <c r="F94" s="36"/>
      <c r="G94" s="34"/>
      <c r="H94" s="33"/>
      <c r="I94" s="33"/>
      <c r="J94" s="34"/>
    </row>
    <row r="95" spans="1:10" x14ac:dyDescent="0.25">
      <c r="A95" s="31"/>
      <c r="B95" s="32"/>
      <c r="C95" s="35"/>
      <c r="D95" s="34"/>
      <c r="E95" s="32"/>
      <c r="F95" s="36"/>
      <c r="G95" s="34"/>
      <c r="H95" s="33"/>
      <c r="I95" s="33"/>
      <c r="J95" s="34"/>
    </row>
    <row r="96" spans="1:10" x14ac:dyDescent="0.25">
      <c r="A96" s="11"/>
      <c r="B96" s="12"/>
      <c r="C96" s="13"/>
      <c r="D96" s="14"/>
      <c r="E96" s="15"/>
      <c r="F96" s="12"/>
      <c r="G96" s="14"/>
      <c r="H96" s="16"/>
      <c r="I96" s="16"/>
      <c r="J96" s="14"/>
    </row>
    <row r="97" spans="1:10" x14ac:dyDescent="0.25">
      <c r="A97" s="11"/>
      <c r="B97" s="17" t="s">
        <v>13</v>
      </c>
      <c r="C97" s="18">
        <f>SUM(C7:C96)</f>
        <v>3141</v>
      </c>
      <c r="D97" s="19"/>
      <c r="E97" s="17" t="s">
        <v>13</v>
      </c>
      <c r="F97" s="17">
        <f>SUM(F7:F96)</f>
        <v>830</v>
      </c>
      <c r="G97" s="20"/>
      <c r="H97" s="13"/>
      <c r="I97" s="13"/>
      <c r="J97" s="20"/>
    </row>
    <row r="98" spans="1:10" x14ac:dyDescent="0.25">
      <c r="A98" s="11"/>
      <c r="B98" s="17"/>
      <c r="C98" s="18"/>
      <c r="D98" s="19"/>
      <c r="E98" s="17"/>
      <c r="F98" s="17"/>
      <c r="G98" s="21"/>
      <c r="H98" s="22"/>
      <c r="I98" s="13"/>
      <c r="J98" s="20"/>
    </row>
    <row r="99" spans="1:10" x14ac:dyDescent="0.25">
      <c r="A99" s="23"/>
      <c r="B99" s="24"/>
      <c r="C99" s="13"/>
      <c r="D99" s="14"/>
      <c r="E99" s="17"/>
      <c r="F99" s="12"/>
      <c r="G99" s="49" t="s">
        <v>14</v>
      </c>
      <c r="H99" s="49"/>
      <c r="I99" s="16"/>
      <c r="J99" s="25">
        <f>SUM(D7:D96)</f>
        <v>372183713</v>
      </c>
    </row>
    <row r="100" spans="1:10" x14ac:dyDescent="0.25">
      <c r="A100" s="11"/>
      <c r="B100" s="12"/>
      <c r="C100" s="13"/>
      <c r="D100" s="14"/>
      <c r="E100" s="15"/>
      <c r="F100" s="12"/>
      <c r="G100" s="49" t="s">
        <v>15</v>
      </c>
      <c r="H100" s="49"/>
      <c r="I100" s="16"/>
      <c r="J100" s="25">
        <f>SUM(G7:G96)</f>
        <v>99518488</v>
      </c>
    </row>
    <row r="101" spans="1:10" x14ac:dyDescent="0.25">
      <c r="A101" s="26"/>
      <c r="B101" s="15"/>
      <c r="C101" s="13"/>
      <c r="D101" s="14"/>
      <c r="E101" s="15"/>
      <c r="F101" s="12"/>
      <c r="G101" s="49" t="s">
        <v>16</v>
      </c>
      <c r="H101" s="49"/>
      <c r="I101" s="27"/>
      <c r="J101" s="28">
        <f>J99-J100</f>
        <v>272665225</v>
      </c>
    </row>
    <row r="102" spans="1:10" x14ac:dyDescent="0.25">
      <c r="A102" s="11"/>
      <c r="B102" s="29"/>
      <c r="C102" s="13"/>
      <c r="D102" s="30"/>
      <c r="E102" s="15"/>
      <c r="F102" s="12"/>
      <c r="G102" s="49" t="s">
        <v>17</v>
      </c>
      <c r="H102" s="49"/>
      <c r="I102" s="16"/>
      <c r="J102" s="25">
        <f>SUM(H7:H97)</f>
        <v>0</v>
      </c>
    </row>
    <row r="103" spans="1:10" x14ac:dyDescent="0.25">
      <c r="A103" s="11"/>
      <c r="B103" s="29"/>
      <c r="C103" s="13"/>
      <c r="D103" s="30"/>
      <c r="E103" s="15"/>
      <c r="F103" s="12"/>
      <c r="G103" s="49" t="s">
        <v>18</v>
      </c>
      <c r="H103" s="49"/>
      <c r="I103" s="16"/>
      <c r="J103" s="25">
        <f>J101+J102</f>
        <v>272665225</v>
      </c>
    </row>
    <row r="104" spans="1:10" x14ac:dyDescent="0.25">
      <c r="A104" s="11"/>
      <c r="B104" s="29"/>
      <c r="C104" s="13"/>
      <c r="D104" s="30"/>
      <c r="E104" s="15"/>
      <c r="F104" s="12"/>
      <c r="G104" s="49" t="s">
        <v>7</v>
      </c>
      <c r="H104" s="49"/>
      <c r="I104" s="16"/>
      <c r="J104" s="25">
        <f>SUM(I7:I97)</f>
        <v>272665226</v>
      </c>
    </row>
    <row r="105" spans="1:10" x14ac:dyDescent="0.25">
      <c r="A105" s="11"/>
      <c r="B105" s="29"/>
      <c r="C105" s="13"/>
      <c r="D105" s="30"/>
      <c r="E105" s="15"/>
      <c r="F105" s="12"/>
      <c r="G105" s="49" t="s">
        <v>19</v>
      </c>
      <c r="H105" s="49"/>
      <c r="I105" s="13" t="str">
        <f>IF(J105&gt;0,"SALDO",IF(J105&lt;0,"PIUTANG",IF(J105=0,"LUNAS")))</f>
        <v>SALDO</v>
      </c>
      <c r="J105" s="25">
        <f>J104-J103</f>
        <v>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05:H105"/>
    <mergeCell ref="G99:H99"/>
    <mergeCell ref="G100:H100"/>
    <mergeCell ref="G101:H101"/>
    <mergeCell ref="G102:H102"/>
    <mergeCell ref="G103:H103"/>
    <mergeCell ref="G104:H104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="115" zoomScaleNormal="115" workbookViewId="0">
      <pane ySplit="6" topLeftCell="A7" activePane="bottomLeft" state="frozen"/>
      <selection pane="bottomLeft" activeCell="M52" sqref="M52"/>
    </sheetView>
  </sheetViews>
  <sheetFormatPr defaultRowHeight="15" x14ac:dyDescent="0.25"/>
  <cols>
    <col min="1" max="1" width="12.42578125" customWidth="1"/>
    <col min="2" max="2" width="11" customWidth="1"/>
    <col min="3" max="3" width="7" style="5" customWidth="1"/>
    <col min="4" max="4" width="12" customWidth="1"/>
    <col min="5" max="5" width="1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1" max="11" width="3.5703125" customWidth="1"/>
    <col min="12" max="12" width="28.5703125" customWidth="1"/>
    <col min="13" max="13" width="14.28515625" customWidth="1"/>
  </cols>
  <sheetData>
    <row r="1" spans="1:13" x14ac:dyDescent="0.25">
      <c r="A1" s="1" t="s">
        <v>0</v>
      </c>
      <c r="B1" s="1"/>
      <c r="C1" s="2" t="s">
        <v>23</v>
      </c>
      <c r="D1" s="1"/>
      <c r="E1" s="1"/>
      <c r="F1" s="50"/>
      <c r="G1" s="50"/>
      <c r="H1" s="50"/>
      <c r="I1" s="3"/>
      <c r="J1" s="1"/>
      <c r="L1" s="4" t="s">
        <v>24</v>
      </c>
      <c r="M1" s="4">
        <f>J108-D7-D8-D42-D43-D44</f>
        <v>212884400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50" t="s">
        <v>29</v>
      </c>
      <c r="G2" s="50"/>
      <c r="H2" s="50"/>
      <c r="I2" s="3">
        <f>J114*-1</f>
        <v>174200176</v>
      </c>
      <c r="J2" s="1"/>
      <c r="L2" s="4" t="s">
        <v>25</v>
      </c>
      <c r="M2" s="4">
        <f>J109-G7-G9-G43</f>
        <v>45491900</v>
      </c>
    </row>
    <row r="3" spans="1:13" x14ac:dyDescent="0.25">
      <c r="L3" s="4" t="s">
        <v>26</v>
      </c>
      <c r="M3" s="4">
        <f>M1-M2</f>
        <v>167392500</v>
      </c>
    </row>
    <row r="4" spans="1:13" ht="19.5" x14ac:dyDescent="0.25">
      <c r="A4" s="51"/>
      <c r="B4" s="51"/>
      <c r="C4" s="51"/>
      <c r="D4" s="51"/>
      <c r="E4" s="51"/>
      <c r="F4" s="51"/>
      <c r="G4" s="51"/>
      <c r="H4" s="51"/>
      <c r="I4" s="51"/>
      <c r="J4" s="52"/>
      <c r="L4" s="4" t="s">
        <v>27</v>
      </c>
      <c r="M4" s="67">
        <f>M3*12.5/100</f>
        <v>20924062.5</v>
      </c>
    </row>
    <row r="5" spans="1:13" x14ac:dyDescent="0.25">
      <c r="A5" s="53" t="s">
        <v>4</v>
      </c>
      <c r="B5" s="55" t="s">
        <v>5</v>
      </c>
      <c r="C5" s="56"/>
      <c r="D5" s="56"/>
      <c r="E5" s="56"/>
      <c r="F5" s="56"/>
      <c r="G5" s="57"/>
      <c r="H5" s="58" t="s">
        <v>6</v>
      </c>
      <c r="I5" s="60" t="s">
        <v>7</v>
      </c>
      <c r="J5" s="62" t="s">
        <v>8</v>
      </c>
      <c r="M5" s="4"/>
    </row>
    <row r="6" spans="1:13" x14ac:dyDescent="0.25">
      <c r="A6" s="54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9"/>
      <c r="I6" s="61"/>
      <c r="J6" s="63"/>
    </row>
    <row r="7" spans="1:13" x14ac:dyDescent="0.25">
      <c r="A7" s="65">
        <v>43260</v>
      </c>
      <c r="B7" s="43">
        <v>180167666</v>
      </c>
      <c r="C7" s="48">
        <v>86</v>
      </c>
      <c r="D7" s="45">
        <v>8788588</v>
      </c>
      <c r="E7" s="43">
        <v>180043853</v>
      </c>
      <c r="F7" s="44">
        <v>20</v>
      </c>
      <c r="G7" s="45">
        <v>2121613</v>
      </c>
      <c r="H7" s="33"/>
      <c r="I7" s="33"/>
      <c r="J7" s="34"/>
    </row>
    <row r="8" spans="1:13" x14ac:dyDescent="0.25">
      <c r="A8" s="65">
        <v>43260</v>
      </c>
      <c r="B8" s="43">
        <v>180167672</v>
      </c>
      <c r="C8" s="48">
        <v>4</v>
      </c>
      <c r="D8" s="45">
        <v>500850</v>
      </c>
      <c r="E8" s="32">
        <v>180043866</v>
      </c>
      <c r="F8" s="36">
        <v>1</v>
      </c>
      <c r="G8" s="34">
        <v>132300</v>
      </c>
      <c r="H8" s="33"/>
      <c r="I8" s="33"/>
      <c r="J8" s="34"/>
    </row>
    <row r="9" spans="1:13" x14ac:dyDescent="0.25">
      <c r="A9" s="64">
        <v>43260</v>
      </c>
      <c r="B9" s="32">
        <v>180167675</v>
      </c>
      <c r="C9" s="35">
        <v>1</v>
      </c>
      <c r="D9" s="34">
        <v>135600</v>
      </c>
      <c r="E9" s="43">
        <v>180043873</v>
      </c>
      <c r="F9" s="44">
        <v>4</v>
      </c>
      <c r="G9" s="45">
        <v>642775</v>
      </c>
      <c r="H9" s="33"/>
      <c r="I9" s="33"/>
      <c r="J9" s="34"/>
    </row>
    <row r="10" spans="1:13" x14ac:dyDescent="0.25">
      <c r="A10" s="64">
        <v>43277</v>
      </c>
      <c r="B10" s="32">
        <v>180168198</v>
      </c>
      <c r="C10" s="35">
        <v>6</v>
      </c>
      <c r="D10" s="34">
        <v>559300</v>
      </c>
      <c r="E10" s="32"/>
      <c r="F10" s="36"/>
      <c r="G10" s="34"/>
      <c r="H10" s="33"/>
      <c r="I10" s="33"/>
      <c r="J10" s="34"/>
    </row>
    <row r="11" spans="1:13" x14ac:dyDescent="0.25">
      <c r="A11" s="64">
        <v>43277</v>
      </c>
      <c r="B11" s="32">
        <v>180168223</v>
      </c>
      <c r="C11" s="35">
        <v>5</v>
      </c>
      <c r="D11" s="34">
        <v>652700</v>
      </c>
      <c r="E11" s="32"/>
      <c r="F11" s="36"/>
      <c r="G11" s="34"/>
      <c r="H11" s="33"/>
      <c r="I11" s="33"/>
      <c r="J11" s="34"/>
    </row>
    <row r="12" spans="1:13" x14ac:dyDescent="0.25">
      <c r="A12" s="64">
        <v>43284</v>
      </c>
      <c r="B12" s="32">
        <v>180168633</v>
      </c>
      <c r="C12" s="35">
        <v>48</v>
      </c>
      <c r="D12" s="34">
        <v>5626100</v>
      </c>
      <c r="E12" s="32"/>
      <c r="F12" s="36"/>
      <c r="G12" s="34"/>
      <c r="H12" s="33"/>
      <c r="I12" s="33"/>
      <c r="J12" s="34"/>
    </row>
    <row r="13" spans="1:13" x14ac:dyDescent="0.25">
      <c r="A13" s="64">
        <v>43286</v>
      </c>
      <c r="B13" s="32"/>
      <c r="C13" s="35"/>
      <c r="D13" s="34"/>
      <c r="E13" s="32">
        <v>180044143</v>
      </c>
      <c r="F13" s="36">
        <v>15</v>
      </c>
      <c r="G13" s="34">
        <v>1965500</v>
      </c>
      <c r="H13" s="33"/>
      <c r="I13" s="33"/>
      <c r="J13" s="34"/>
    </row>
    <row r="14" spans="1:13" x14ac:dyDescent="0.25">
      <c r="A14" s="64">
        <v>43294</v>
      </c>
      <c r="B14" s="32">
        <v>180169554</v>
      </c>
      <c r="C14" s="35">
        <v>62</v>
      </c>
      <c r="D14" s="34">
        <v>7144400</v>
      </c>
      <c r="E14" s="32"/>
      <c r="F14" s="36"/>
      <c r="G14" s="34"/>
      <c r="H14" s="33"/>
      <c r="I14" s="33"/>
      <c r="J14" s="34"/>
    </row>
    <row r="15" spans="1:13" x14ac:dyDescent="0.25">
      <c r="A15" s="64">
        <v>43296</v>
      </c>
      <c r="B15" s="32"/>
      <c r="C15" s="35"/>
      <c r="D15" s="34"/>
      <c r="E15" s="32">
        <v>180044327</v>
      </c>
      <c r="F15" s="36">
        <v>8</v>
      </c>
      <c r="G15" s="34">
        <v>1161100</v>
      </c>
      <c r="H15" s="33"/>
      <c r="I15" s="33"/>
      <c r="J15" s="34"/>
    </row>
    <row r="16" spans="1:13" x14ac:dyDescent="0.25">
      <c r="A16" s="64">
        <v>43304</v>
      </c>
      <c r="B16" s="32">
        <v>180170368</v>
      </c>
      <c r="C16" s="35">
        <v>67</v>
      </c>
      <c r="D16" s="34">
        <v>8169200</v>
      </c>
      <c r="E16" s="32"/>
      <c r="F16" s="36"/>
      <c r="G16" s="34"/>
      <c r="H16" s="33"/>
      <c r="I16" s="33"/>
      <c r="J16" s="34"/>
    </row>
    <row r="17" spans="1:10" x14ac:dyDescent="0.25">
      <c r="A17" s="64">
        <v>43305</v>
      </c>
      <c r="B17" s="32"/>
      <c r="C17" s="35"/>
      <c r="D17" s="34"/>
      <c r="E17" s="32">
        <v>180044477</v>
      </c>
      <c r="F17" s="36">
        <v>4</v>
      </c>
      <c r="G17" s="34">
        <v>458600</v>
      </c>
      <c r="H17" s="33"/>
      <c r="I17" s="33"/>
      <c r="J17" s="34"/>
    </row>
    <row r="18" spans="1:10" x14ac:dyDescent="0.25">
      <c r="A18" s="64">
        <v>43315</v>
      </c>
      <c r="B18" s="32">
        <v>180171332</v>
      </c>
      <c r="C18" s="35">
        <v>89</v>
      </c>
      <c r="D18" s="34">
        <v>10073200</v>
      </c>
      <c r="E18" s="32">
        <v>180044638</v>
      </c>
      <c r="F18" s="36">
        <v>14</v>
      </c>
      <c r="G18" s="34">
        <v>1791700</v>
      </c>
      <c r="H18" s="33"/>
      <c r="I18" s="33"/>
      <c r="J18" s="34"/>
    </row>
    <row r="19" spans="1:10" x14ac:dyDescent="0.25">
      <c r="A19" s="64">
        <v>43325</v>
      </c>
      <c r="B19" s="32">
        <v>180172256</v>
      </c>
      <c r="C19" s="35">
        <v>97</v>
      </c>
      <c r="D19" s="34">
        <v>11853200</v>
      </c>
      <c r="E19" s="32">
        <v>180044806</v>
      </c>
      <c r="F19" s="36">
        <v>14</v>
      </c>
      <c r="G19" s="34">
        <v>1588500</v>
      </c>
      <c r="H19" s="33"/>
      <c r="I19" s="33"/>
      <c r="J19" s="34"/>
    </row>
    <row r="20" spans="1:10" x14ac:dyDescent="0.25">
      <c r="A20" s="64">
        <v>43325</v>
      </c>
      <c r="B20" s="32">
        <v>180172285</v>
      </c>
      <c r="C20" s="35">
        <v>1</v>
      </c>
      <c r="D20" s="34">
        <v>63000</v>
      </c>
      <c r="E20" s="32"/>
      <c r="F20" s="36"/>
      <c r="G20" s="34"/>
      <c r="H20" s="33"/>
      <c r="I20" s="33"/>
      <c r="J20" s="34"/>
    </row>
    <row r="21" spans="1:10" x14ac:dyDescent="0.25">
      <c r="A21" s="64">
        <v>43332</v>
      </c>
      <c r="B21" s="32">
        <v>180172876</v>
      </c>
      <c r="C21" s="35">
        <v>62</v>
      </c>
      <c r="D21" s="34">
        <v>7044100</v>
      </c>
      <c r="E21" s="32"/>
      <c r="F21" s="36"/>
      <c r="G21" s="34"/>
      <c r="H21" s="33"/>
      <c r="I21" s="33"/>
      <c r="J21" s="34"/>
    </row>
    <row r="22" spans="1:10" x14ac:dyDescent="0.25">
      <c r="A22" s="64">
        <v>43333</v>
      </c>
      <c r="B22" s="32">
        <v>180172919</v>
      </c>
      <c r="C22" s="35">
        <v>3</v>
      </c>
      <c r="D22" s="34">
        <v>331800</v>
      </c>
      <c r="E22" s="32">
        <v>180044926</v>
      </c>
      <c r="F22" s="36">
        <v>20</v>
      </c>
      <c r="G22" s="34">
        <v>2394200</v>
      </c>
      <c r="H22" s="33"/>
      <c r="I22" s="33"/>
      <c r="J22" s="34"/>
    </row>
    <row r="23" spans="1:10" x14ac:dyDescent="0.25">
      <c r="A23" s="64">
        <v>43333</v>
      </c>
      <c r="B23" s="32">
        <v>180172921</v>
      </c>
      <c r="C23" s="35">
        <v>1</v>
      </c>
      <c r="D23" s="34">
        <v>105200</v>
      </c>
      <c r="E23" s="32">
        <v>180044929</v>
      </c>
      <c r="F23" s="36">
        <v>1</v>
      </c>
      <c r="G23" s="34">
        <v>100600</v>
      </c>
      <c r="H23" s="33"/>
      <c r="I23" s="33"/>
      <c r="J23" s="34"/>
    </row>
    <row r="24" spans="1:10" x14ac:dyDescent="0.25">
      <c r="A24" s="64">
        <v>43341</v>
      </c>
      <c r="B24" s="32">
        <v>180173553</v>
      </c>
      <c r="C24" s="35">
        <v>2</v>
      </c>
      <c r="D24" s="34">
        <v>243200</v>
      </c>
      <c r="E24" s="32"/>
      <c r="F24" s="36"/>
      <c r="G24" s="34"/>
      <c r="H24" s="33"/>
      <c r="I24" s="33"/>
      <c r="J24" s="34"/>
    </row>
    <row r="25" spans="1:10" x14ac:dyDescent="0.25">
      <c r="A25" s="64">
        <v>43345</v>
      </c>
      <c r="B25" s="32">
        <v>180173818</v>
      </c>
      <c r="C25" s="35">
        <v>90</v>
      </c>
      <c r="D25" s="34">
        <v>10292200</v>
      </c>
      <c r="E25" s="32">
        <v>180045085</v>
      </c>
      <c r="F25" s="36">
        <v>14</v>
      </c>
      <c r="G25" s="34">
        <v>1704500</v>
      </c>
      <c r="H25" s="33"/>
      <c r="I25" s="33"/>
      <c r="J25" s="34"/>
    </row>
    <row r="26" spans="1:10" x14ac:dyDescent="0.25">
      <c r="A26" s="64">
        <v>43354</v>
      </c>
      <c r="B26" s="32">
        <v>180174574</v>
      </c>
      <c r="C26" s="35">
        <v>68</v>
      </c>
      <c r="D26" s="34">
        <v>8561400</v>
      </c>
      <c r="E26" s="32"/>
      <c r="F26" s="36"/>
      <c r="G26" s="34"/>
      <c r="H26" s="33"/>
      <c r="I26" s="33"/>
      <c r="J26" s="34"/>
    </row>
    <row r="27" spans="1:10" x14ac:dyDescent="0.25">
      <c r="A27" s="64">
        <v>43355</v>
      </c>
      <c r="B27" s="32"/>
      <c r="C27" s="35"/>
      <c r="D27" s="34"/>
      <c r="E27" s="32">
        <v>180045237</v>
      </c>
      <c r="F27" s="36">
        <v>16</v>
      </c>
      <c r="G27" s="34">
        <v>2113600</v>
      </c>
      <c r="H27" s="33"/>
      <c r="I27" s="33"/>
      <c r="J27" s="34"/>
    </row>
    <row r="28" spans="1:10" x14ac:dyDescent="0.25">
      <c r="A28" s="64">
        <v>43359</v>
      </c>
      <c r="B28" s="32">
        <v>180175045</v>
      </c>
      <c r="C28" s="35">
        <v>7</v>
      </c>
      <c r="D28" s="34">
        <v>921800</v>
      </c>
      <c r="E28" s="32"/>
      <c r="F28" s="36"/>
      <c r="G28" s="34"/>
      <c r="H28" s="33"/>
      <c r="I28" s="33"/>
      <c r="J28" s="34"/>
    </row>
    <row r="29" spans="1:10" x14ac:dyDescent="0.25">
      <c r="A29" s="64">
        <v>43363</v>
      </c>
      <c r="B29" s="32">
        <v>180175330</v>
      </c>
      <c r="C29" s="35">
        <v>117</v>
      </c>
      <c r="D29" s="34">
        <v>14533000</v>
      </c>
      <c r="E29" s="32"/>
      <c r="F29" s="36"/>
      <c r="G29" s="34"/>
      <c r="H29" s="33"/>
      <c r="I29" s="33"/>
      <c r="J29" s="34"/>
    </row>
    <row r="30" spans="1:10" x14ac:dyDescent="0.25">
      <c r="A30" s="64">
        <v>43364</v>
      </c>
      <c r="B30" s="32"/>
      <c r="C30" s="35"/>
      <c r="D30" s="34"/>
      <c r="E30" s="32">
        <v>180045378</v>
      </c>
      <c r="F30" s="36">
        <v>17</v>
      </c>
      <c r="G30" s="34">
        <v>2278900</v>
      </c>
      <c r="H30" s="33"/>
      <c r="I30" s="33"/>
      <c r="J30" s="34"/>
    </row>
    <row r="31" spans="1:10" x14ac:dyDescent="0.25">
      <c r="A31" s="64">
        <v>43369</v>
      </c>
      <c r="B31" s="32">
        <v>180175787</v>
      </c>
      <c r="C31" s="35">
        <v>5</v>
      </c>
      <c r="D31" s="34">
        <v>738600</v>
      </c>
      <c r="E31" s="32"/>
      <c r="F31" s="36"/>
      <c r="G31" s="34"/>
      <c r="H31" s="33"/>
      <c r="I31" s="33"/>
      <c r="J31" s="34"/>
    </row>
    <row r="32" spans="1:10" x14ac:dyDescent="0.25">
      <c r="A32" s="64">
        <v>43373</v>
      </c>
      <c r="B32" s="32">
        <v>180176173</v>
      </c>
      <c r="C32" s="35">
        <v>80</v>
      </c>
      <c r="D32" s="34">
        <v>9230500</v>
      </c>
      <c r="E32" s="32"/>
      <c r="F32" s="36"/>
      <c r="G32" s="34"/>
      <c r="H32" s="33"/>
      <c r="I32" s="33"/>
      <c r="J32" s="34"/>
    </row>
    <row r="33" spans="1:10" x14ac:dyDescent="0.25">
      <c r="A33" s="64">
        <v>43374</v>
      </c>
      <c r="B33" s="32">
        <v>180176189</v>
      </c>
      <c r="C33" s="35">
        <v>1</v>
      </c>
      <c r="D33" s="34">
        <v>114300</v>
      </c>
      <c r="E33" s="32">
        <v>180045517</v>
      </c>
      <c r="F33" s="36">
        <v>20</v>
      </c>
      <c r="G33" s="34">
        <v>2862200</v>
      </c>
      <c r="H33" s="33"/>
      <c r="I33" s="33"/>
      <c r="J33" s="34"/>
    </row>
    <row r="34" spans="1:10" x14ac:dyDescent="0.25">
      <c r="A34" s="64">
        <v>43375</v>
      </c>
      <c r="B34" s="32">
        <v>180176299</v>
      </c>
      <c r="C34" s="35">
        <v>10</v>
      </c>
      <c r="D34" s="34">
        <v>1394000</v>
      </c>
      <c r="E34" s="32"/>
      <c r="F34" s="36"/>
      <c r="G34" s="34"/>
      <c r="H34" s="33"/>
      <c r="I34" s="33"/>
      <c r="J34" s="34"/>
    </row>
    <row r="35" spans="1:10" x14ac:dyDescent="0.25">
      <c r="A35" s="64">
        <v>43383</v>
      </c>
      <c r="B35" s="32">
        <v>180177001</v>
      </c>
      <c r="C35" s="35">
        <v>129</v>
      </c>
      <c r="D35" s="34">
        <v>15472600</v>
      </c>
      <c r="E35" s="32"/>
      <c r="F35" s="36"/>
      <c r="G35" s="34"/>
      <c r="H35" s="33"/>
      <c r="I35" s="33"/>
      <c r="J35" s="34"/>
    </row>
    <row r="36" spans="1:10" x14ac:dyDescent="0.25">
      <c r="A36" s="64">
        <v>43384</v>
      </c>
      <c r="B36" s="32"/>
      <c r="C36" s="35"/>
      <c r="D36" s="34"/>
      <c r="E36" s="32">
        <v>180045672</v>
      </c>
      <c r="F36" s="36">
        <v>19</v>
      </c>
      <c r="G36" s="34">
        <v>2286700</v>
      </c>
      <c r="H36" s="33"/>
      <c r="I36" s="33"/>
      <c r="J36" s="34"/>
    </row>
    <row r="37" spans="1:10" x14ac:dyDescent="0.25">
      <c r="A37" s="64">
        <v>43393</v>
      </c>
      <c r="B37" s="32">
        <v>180177756</v>
      </c>
      <c r="C37" s="35">
        <v>105</v>
      </c>
      <c r="D37" s="34">
        <v>13119600</v>
      </c>
      <c r="E37" s="32"/>
      <c r="F37" s="36"/>
      <c r="G37" s="34"/>
      <c r="H37" s="33"/>
      <c r="I37" s="33"/>
      <c r="J37" s="34"/>
    </row>
    <row r="38" spans="1:10" x14ac:dyDescent="0.25">
      <c r="A38" s="64">
        <v>43394</v>
      </c>
      <c r="B38" s="32"/>
      <c r="C38" s="35"/>
      <c r="D38" s="34"/>
      <c r="E38" s="32">
        <v>180045814</v>
      </c>
      <c r="F38" s="36">
        <v>17</v>
      </c>
      <c r="G38" s="34">
        <v>2123700</v>
      </c>
      <c r="H38" s="33"/>
      <c r="I38" s="33"/>
      <c r="J38" s="34"/>
    </row>
    <row r="39" spans="1:10" x14ac:dyDescent="0.25">
      <c r="A39" s="64">
        <v>43404</v>
      </c>
      <c r="B39" s="32">
        <v>180178442</v>
      </c>
      <c r="C39" s="35">
        <v>109</v>
      </c>
      <c r="D39" s="34">
        <v>13738400</v>
      </c>
      <c r="E39" s="32">
        <v>180045959</v>
      </c>
      <c r="F39" s="36">
        <v>30</v>
      </c>
      <c r="G39" s="34">
        <v>3964100</v>
      </c>
      <c r="H39" s="33"/>
      <c r="I39" s="33"/>
      <c r="J39" s="34"/>
    </row>
    <row r="40" spans="1:10" x14ac:dyDescent="0.25">
      <c r="A40" s="64">
        <v>43409</v>
      </c>
      <c r="B40" s="32">
        <v>180178813</v>
      </c>
      <c r="C40" s="35">
        <v>2</v>
      </c>
      <c r="D40" s="34">
        <v>205900</v>
      </c>
      <c r="E40" s="32"/>
      <c r="F40" s="36"/>
      <c r="G40" s="34"/>
      <c r="H40" s="33"/>
      <c r="I40" s="33"/>
      <c r="J40" s="34"/>
    </row>
    <row r="41" spans="1:10" x14ac:dyDescent="0.25">
      <c r="A41" s="64">
        <v>43413</v>
      </c>
      <c r="B41" s="32">
        <v>180179178</v>
      </c>
      <c r="C41" s="35">
        <v>108</v>
      </c>
      <c r="D41" s="34">
        <v>13224400</v>
      </c>
      <c r="E41" s="32"/>
      <c r="F41" s="36"/>
      <c r="G41" s="34"/>
      <c r="H41" s="33"/>
      <c r="I41" s="33"/>
      <c r="J41" s="34"/>
    </row>
    <row r="42" spans="1:10" x14ac:dyDescent="0.25">
      <c r="A42" s="65">
        <v>43414</v>
      </c>
      <c r="B42" s="43">
        <v>180179228</v>
      </c>
      <c r="C42" s="48">
        <v>1</v>
      </c>
      <c r="D42" s="45">
        <v>195038</v>
      </c>
      <c r="E42" s="32">
        <v>180046085</v>
      </c>
      <c r="F42" s="36">
        <v>25</v>
      </c>
      <c r="G42" s="34">
        <v>3262100</v>
      </c>
      <c r="H42" s="33"/>
      <c r="I42" s="33"/>
      <c r="J42" s="34"/>
    </row>
    <row r="43" spans="1:10" x14ac:dyDescent="0.25">
      <c r="A43" s="65">
        <v>43414</v>
      </c>
      <c r="B43" s="43">
        <v>180179229</v>
      </c>
      <c r="C43" s="48">
        <v>1</v>
      </c>
      <c r="D43" s="45">
        <v>143588</v>
      </c>
      <c r="E43" s="43">
        <v>180046091</v>
      </c>
      <c r="F43" s="44">
        <v>1</v>
      </c>
      <c r="G43" s="45">
        <v>170013</v>
      </c>
      <c r="H43" s="33"/>
      <c r="I43" s="33"/>
      <c r="J43" s="34"/>
    </row>
    <row r="44" spans="1:10" x14ac:dyDescent="0.25">
      <c r="A44" s="65">
        <v>43414</v>
      </c>
      <c r="B44" s="43">
        <v>180179236</v>
      </c>
      <c r="C44" s="48">
        <v>1</v>
      </c>
      <c r="D44" s="45">
        <v>114013</v>
      </c>
      <c r="E44" s="32"/>
      <c r="F44" s="36"/>
      <c r="G44" s="34"/>
      <c r="H44" s="33"/>
      <c r="I44" s="33"/>
      <c r="J44" s="34"/>
    </row>
    <row r="45" spans="1:10" x14ac:dyDescent="0.25">
      <c r="A45" s="64">
        <v>43424</v>
      </c>
      <c r="B45" s="32">
        <v>180179954</v>
      </c>
      <c r="C45" s="35">
        <v>98</v>
      </c>
      <c r="D45" s="34">
        <v>11908100</v>
      </c>
      <c r="E45" s="32">
        <v>180046228</v>
      </c>
      <c r="F45" s="36">
        <v>27</v>
      </c>
      <c r="G45" s="34">
        <v>3203000</v>
      </c>
      <c r="H45" s="33"/>
      <c r="I45" s="33"/>
      <c r="J45" s="34"/>
    </row>
    <row r="46" spans="1:10" x14ac:dyDescent="0.25">
      <c r="A46" s="64">
        <v>43434</v>
      </c>
      <c r="B46" s="32">
        <v>180180650</v>
      </c>
      <c r="C46" s="35">
        <v>92</v>
      </c>
      <c r="D46" s="34">
        <v>11362900</v>
      </c>
      <c r="E46" s="32">
        <v>180046358</v>
      </c>
      <c r="F46" s="36">
        <v>15</v>
      </c>
      <c r="G46" s="34">
        <v>2059600</v>
      </c>
      <c r="H46" s="33"/>
      <c r="I46" s="33"/>
      <c r="J46" s="34"/>
    </row>
    <row r="47" spans="1:10" x14ac:dyDescent="0.25">
      <c r="A47" s="64">
        <v>43444</v>
      </c>
      <c r="B47" s="32">
        <v>180181294</v>
      </c>
      <c r="C47" s="35">
        <v>87</v>
      </c>
      <c r="D47" s="34">
        <v>10426200</v>
      </c>
      <c r="E47" s="32">
        <v>180046472</v>
      </c>
      <c r="F47" s="36">
        <v>26</v>
      </c>
      <c r="G47" s="34">
        <v>3073500</v>
      </c>
      <c r="H47" s="33"/>
      <c r="I47" s="33"/>
      <c r="J47" s="34"/>
    </row>
    <row r="48" spans="1:10" x14ac:dyDescent="0.25">
      <c r="A48" s="64">
        <v>43454</v>
      </c>
      <c r="B48" s="32">
        <v>180181939</v>
      </c>
      <c r="C48" s="35">
        <v>78</v>
      </c>
      <c r="D48" s="34">
        <v>9217300</v>
      </c>
      <c r="E48" s="32">
        <v>180046602</v>
      </c>
      <c r="F48" s="36">
        <v>20</v>
      </c>
      <c r="G48" s="34">
        <v>2761800</v>
      </c>
      <c r="H48" s="33"/>
      <c r="I48" s="33"/>
      <c r="J48" s="34"/>
    </row>
    <row r="49" spans="1:10" x14ac:dyDescent="0.25">
      <c r="A49" s="64">
        <v>43462</v>
      </c>
      <c r="B49" s="32">
        <v>180182368</v>
      </c>
      <c r="C49" s="35">
        <v>69</v>
      </c>
      <c r="D49" s="34">
        <v>8303800</v>
      </c>
      <c r="E49" s="32"/>
      <c r="F49" s="36"/>
      <c r="G49" s="34"/>
      <c r="H49" s="33"/>
      <c r="I49" s="33"/>
      <c r="J49" s="34"/>
    </row>
    <row r="50" spans="1:10" x14ac:dyDescent="0.25">
      <c r="A50" s="64">
        <v>43463</v>
      </c>
      <c r="B50" s="32"/>
      <c r="C50" s="35"/>
      <c r="D50" s="34"/>
      <c r="E50" s="32">
        <v>180046686</v>
      </c>
      <c r="F50" s="36">
        <v>22</v>
      </c>
      <c r="G50" s="34">
        <v>2591400</v>
      </c>
      <c r="H50" s="33"/>
      <c r="I50" s="33"/>
      <c r="J50" s="34"/>
    </row>
    <row r="51" spans="1:10" x14ac:dyDescent="0.25">
      <c r="A51" s="64">
        <v>43474</v>
      </c>
      <c r="B51" s="32">
        <v>190182904</v>
      </c>
      <c r="C51" s="35">
        <v>66</v>
      </c>
      <c r="D51" s="34">
        <v>7759100</v>
      </c>
      <c r="E51" s="32"/>
      <c r="F51" s="36"/>
      <c r="G51" s="34"/>
      <c r="H51" s="33"/>
      <c r="I51" s="33"/>
      <c r="J51" s="34"/>
    </row>
    <row r="52" spans="1:10" x14ac:dyDescent="0.25">
      <c r="A52" s="64">
        <v>43475</v>
      </c>
      <c r="B52" s="32"/>
      <c r="C52" s="35"/>
      <c r="D52" s="34"/>
      <c r="E52" s="32">
        <v>180016790</v>
      </c>
      <c r="F52" s="36">
        <v>14</v>
      </c>
      <c r="G52" s="34">
        <v>1614300</v>
      </c>
      <c r="H52" s="33"/>
      <c r="I52" s="33"/>
      <c r="J52" s="34"/>
    </row>
    <row r="53" spans="1:10" x14ac:dyDescent="0.25">
      <c r="A53" s="64">
        <v>43476</v>
      </c>
      <c r="B53" s="32">
        <v>190183025</v>
      </c>
      <c r="C53" s="35">
        <v>3</v>
      </c>
      <c r="D53" s="34">
        <v>359300</v>
      </c>
      <c r="E53" s="32"/>
      <c r="F53" s="36"/>
      <c r="G53" s="34"/>
      <c r="H53" s="33"/>
      <c r="I53" s="33"/>
      <c r="J53" s="34"/>
    </row>
    <row r="54" spans="1:10" x14ac:dyDescent="0.25">
      <c r="A54" s="64"/>
      <c r="B54" s="32"/>
      <c r="C54" s="35"/>
      <c r="D54" s="34"/>
      <c r="E54" s="32"/>
      <c r="F54" s="36"/>
      <c r="G54" s="34"/>
      <c r="H54" s="33"/>
      <c r="I54" s="33"/>
      <c r="J54" s="34"/>
    </row>
    <row r="55" spans="1:10" x14ac:dyDescent="0.25">
      <c r="A55" s="64"/>
      <c r="B55" s="32"/>
      <c r="C55" s="35"/>
      <c r="D55" s="34"/>
      <c r="E55" s="32"/>
      <c r="F55" s="36"/>
      <c r="G55" s="34"/>
      <c r="H55" s="33"/>
      <c r="I55" s="33"/>
      <c r="J55" s="34"/>
    </row>
    <row r="56" spans="1:10" x14ac:dyDescent="0.25">
      <c r="A56" s="64"/>
      <c r="B56" s="32"/>
      <c r="C56" s="35"/>
      <c r="D56" s="34"/>
      <c r="E56" s="32"/>
      <c r="F56" s="36"/>
      <c r="G56" s="34"/>
      <c r="H56" s="33"/>
      <c r="I56" s="33"/>
      <c r="J56" s="34"/>
    </row>
    <row r="57" spans="1:10" x14ac:dyDescent="0.25">
      <c r="A57" s="64"/>
      <c r="B57" s="32"/>
      <c r="C57" s="35"/>
      <c r="D57" s="34"/>
      <c r="E57" s="32"/>
      <c r="F57" s="36"/>
      <c r="G57" s="34"/>
      <c r="H57" s="33"/>
      <c r="I57" s="33"/>
      <c r="J57" s="34"/>
    </row>
    <row r="58" spans="1:10" x14ac:dyDescent="0.25">
      <c r="A58" s="64"/>
      <c r="B58" s="32"/>
      <c r="C58" s="35"/>
      <c r="D58" s="34"/>
      <c r="E58" s="32"/>
      <c r="F58" s="36"/>
      <c r="G58" s="34"/>
      <c r="H58" s="33"/>
      <c r="I58" s="33"/>
      <c r="J58" s="34"/>
    </row>
    <row r="59" spans="1:10" x14ac:dyDescent="0.25">
      <c r="A59" s="64"/>
      <c r="B59" s="32"/>
      <c r="C59" s="35"/>
      <c r="D59" s="34"/>
      <c r="E59" s="32"/>
      <c r="F59" s="36"/>
      <c r="G59" s="34"/>
      <c r="H59" s="33"/>
      <c r="I59" s="33"/>
      <c r="J59" s="34"/>
    </row>
    <row r="60" spans="1:10" x14ac:dyDescent="0.25">
      <c r="A60" s="64"/>
      <c r="B60" s="32"/>
      <c r="C60" s="35"/>
      <c r="D60" s="34"/>
      <c r="E60" s="32"/>
      <c r="F60" s="36"/>
      <c r="G60" s="34"/>
      <c r="H60" s="33"/>
      <c r="I60" s="33"/>
      <c r="J60" s="34"/>
    </row>
    <row r="61" spans="1:10" x14ac:dyDescent="0.25">
      <c r="A61" s="64"/>
      <c r="B61" s="32"/>
      <c r="C61" s="35"/>
      <c r="D61" s="34"/>
      <c r="E61" s="32"/>
      <c r="F61" s="36"/>
      <c r="G61" s="34"/>
      <c r="H61" s="33"/>
      <c r="I61" s="33"/>
      <c r="J61" s="34"/>
    </row>
    <row r="62" spans="1:10" x14ac:dyDescent="0.25">
      <c r="A62" s="64"/>
      <c r="B62" s="32"/>
      <c r="C62" s="35"/>
      <c r="D62" s="34"/>
      <c r="E62" s="32"/>
      <c r="F62" s="36"/>
      <c r="G62" s="34"/>
      <c r="H62" s="33"/>
      <c r="I62" s="33"/>
      <c r="J62" s="34"/>
    </row>
    <row r="63" spans="1:10" x14ac:dyDescent="0.25">
      <c r="A63" s="64"/>
      <c r="B63" s="32"/>
      <c r="C63" s="35"/>
      <c r="D63" s="34"/>
      <c r="E63" s="32"/>
      <c r="F63" s="36"/>
      <c r="G63" s="34"/>
      <c r="H63" s="33"/>
      <c r="I63" s="33"/>
      <c r="J63" s="34"/>
    </row>
    <row r="64" spans="1:10" x14ac:dyDescent="0.25">
      <c r="A64" s="64"/>
      <c r="B64" s="32"/>
      <c r="C64" s="35"/>
      <c r="D64" s="34"/>
      <c r="E64" s="32"/>
      <c r="F64" s="36"/>
      <c r="G64" s="34"/>
      <c r="H64" s="33"/>
      <c r="I64" s="33"/>
      <c r="J64" s="34"/>
    </row>
    <row r="65" spans="1:10" x14ac:dyDescent="0.25">
      <c r="A65" s="64"/>
      <c r="B65" s="32"/>
      <c r="C65" s="35"/>
      <c r="D65" s="34"/>
      <c r="E65" s="32"/>
      <c r="F65" s="36"/>
      <c r="G65" s="34"/>
      <c r="H65" s="33"/>
      <c r="I65" s="33"/>
      <c r="J65" s="34"/>
    </row>
    <row r="66" spans="1:10" x14ac:dyDescent="0.25">
      <c r="A66" s="64"/>
      <c r="B66" s="32"/>
      <c r="C66" s="35"/>
      <c r="D66" s="34"/>
      <c r="E66" s="32"/>
      <c r="F66" s="36"/>
      <c r="G66" s="34"/>
      <c r="H66" s="33"/>
      <c r="I66" s="33"/>
      <c r="J66" s="34"/>
    </row>
    <row r="67" spans="1:10" x14ac:dyDescent="0.25">
      <c r="A67" s="64"/>
      <c r="B67" s="32"/>
      <c r="C67" s="35"/>
      <c r="D67" s="34"/>
      <c r="E67" s="32"/>
      <c r="F67" s="36"/>
      <c r="G67" s="34"/>
      <c r="H67" s="33"/>
      <c r="I67" s="33"/>
      <c r="J67" s="34"/>
    </row>
    <row r="68" spans="1:10" x14ac:dyDescent="0.25">
      <c r="A68" s="64"/>
      <c r="B68" s="32"/>
      <c r="C68" s="35"/>
      <c r="D68" s="34"/>
      <c r="E68" s="32"/>
      <c r="F68" s="36"/>
      <c r="G68" s="34"/>
      <c r="H68" s="33"/>
      <c r="I68" s="33"/>
      <c r="J68" s="34"/>
    </row>
    <row r="69" spans="1:10" x14ac:dyDescent="0.25">
      <c r="A69" s="64"/>
      <c r="B69" s="32"/>
      <c r="C69" s="35"/>
      <c r="D69" s="34"/>
      <c r="E69" s="32"/>
      <c r="F69" s="36"/>
      <c r="G69" s="34"/>
      <c r="H69" s="33"/>
      <c r="I69" s="33"/>
      <c r="J69" s="34"/>
    </row>
    <row r="70" spans="1:10" x14ac:dyDescent="0.25">
      <c r="A70" s="64"/>
      <c r="B70" s="32"/>
      <c r="C70" s="35"/>
      <c r="D70" s="34"/>
      <c r="E70" s="32"/>
      <c r="F70" s="36"/>
      <c r="G70" s="34"/>
      <c r="H70" s="33"/>
      <c r="I70" s="33"/>
      <c r="J70" s="34"/>
    </row>
    <row r="71" spans="1:10" x14ac:dyDescent="0.25">
      <c r="A71" s="64"/>
      <c r="B71" s="32"/>
      <c r="C71" s="35"/>
      <c r="D71" s="34"/>
      <c r="E71" s="32"/>
      <c r="F71" s="36"/>
      <c r="G71" s="34"/>
      <c r="H71" s="33"/>
      <c r="I71" s="33"/>
      <c r="J71" s="34"/>
    </row>
    <row r="72" spans="1:10" x14ac:dyDescent="0.25">
      <c r="A72" s="64"/>
      <c r="B72" s="32"/>
      <c r="C72" s="35"/>
      <c r="D72" s="34"/>
      <c r="E72" s="32"/>
      <c r="F72" s="36"/>
      <c r="G72" s="34"/>
      <c r="H72" s="33"/>
      <c r="I72" s="33"/>
      <c r="J72" s="34"/>
    </row>
    <row r="73" spans="1:10" x14ac:dyDescent="0.25">
      <c r="A73" s="64"/>
      <c r="B73" s="32"/>
      <c r="C73" s="35"/>
      <c r="D73" s="34"/>
      <c r="E73" s="32"/>
      <c r="F73" s="36"/>
      <c r="G73" s="34"/>
      <c r="H73" s="33"/>
      <c r="I73" s="33"/>
      <c r="J73" s="34"/>
    </row>
    <row r="74" spans="1:10" x14ac:dyDescent="0.25">
      <c r="A74" s="64"/>
      <c r="B74" s="32"/>
      <c r="C74" s="35"/>
      <c r="D74" s="34"/>
      <c r="E74" s="32"/>
      <c r="F74" s="36"/>
      <c r="G74" s="34"/>
      <c r="H74" s="33"/>
      <c r="I74" s="33"/>
      <c r="J74" s="34"/>
    </row>
    <row r="75" spans="1:10" x14ac:dyDescent="0.25">
      <c r="A75" s="64"/>
      <c r="B75" s="32"/>
      <c r="C75" s="35"/>
      <c r="D75" s="34"/>
      <c r="E75" s="32"/>
      <c r="F75" s="36"/>
      <c r="G75" s="34"/>
      <c r="H75" s="33"/>
      <c r="I75" s="33"/>
      <c r="J75" s="34"/>
    </row>
    <row r="76" spans="1:10" x14ac:dyDescent="0.25">
      <c r="A76" s="64"/>
      <c r="B76" s="32"/>
      <c r="C76" s="35"/>
      <c r="D76" s="34"/>
      <c r="E76" s="32"/>
      <c r="F76" s="36"/>
      <c r="G76" s="34"/>
      <c r="H76" s="33"/>
      <c r="I76" s="33"/>
      <c r="J76" s="34"/>
    </row>
    <row r="77" spans="1:10" x14ac:dyDescent="0.25">
      <c r="A77" s="64"/>
      <c r="B77" s="32"/>
      <c r="C77" s="35"/>
      <c r="D77" s="34"/>
      <c r="E77" s="32"/>
      <c r="F77" s="36"/>
      <c r="G77" s="34"/>
      <c r="H77" s="33"/>
      <c r="I77" s="33"/>
      <c r="J77" s="34"/>
    </row>
    <row r="78" spans="1:10" x14ac:dyDescent="0.25">
      <c r="A78" s="64"/>
      <c r="B78" s="32"/>
      <c r="C78" s="35"/>
      <c r="D78" s="34"/>
      <c r="E78" s="32"/>
      <c r="F78" s="36"/>
      <c r="G78" s="34"/>
      <c r="H78" s="33"/>
      <c r="I78" s="33"/>
      <c r="J78" s="34"/>
    </row>
    <row r="79" spans="1:10" x14ac:dyDescent="0.25">
      <c r="A79" s="64"/>
      <c r="B79" s="32"/>
      <c r="C79" s="35"/>
      <c r="D79" s="34"/>
      <c r="E79" s="32"/>
      <c r="F79" s="36"/>
      <c r="G79" s="34"/>
      <c r="H79" s="33"/>
      <c r="I79" s="33"/>
      <c r="J79" s="34"/>
    </row>
    <row r="80" spans="1:10" x14ac:dyDescent="0.25">
      <c r="A80" s="64"/>
      <c r="B80" s="32"/>
      <c r="C80" s="35"/>
      <c r="D80" s="34"/>
      <c r="E80" s="32"/>
      <c r="F80" s="36"/>
      <c r="G80" s="34"/>
      <c r="H80" s="33"/>
      <c r="I80" s="33"/>
      <c r="J80" s="34"/>
    </row>
    <row r="81" spans="1:10" x14ac:dyDescent="0.25">
      <c r="A81" s="64"/>
      <c r="B81" s="32"/>
      <c r="C81" s="35"/>
      <c r="D81" s="34"/>
      <c r="E81" s="32"/>
      <c r="F81" s="36"/>
      <c r="G81" s="34"/>
      <c r="H81" s="33"/>
      <c r="I81" s="33"/>
      <c r="J81" s="34"/>
    </row>
    <row r="82" spans="1:10" x14ac:dyDescent="0.25">
      <c r="A82" s="64"/>
      <c r="B82" s="32"/>
      <c r="C82" s="35"/>
      <c r="D82" s="34"/>
      <c r="E82" s="32"/>
      <c r="F82" s="36"/>
      <c r="G82" s="34"/>
      <c r="H82" s="33"/>
      <c r="I82" s="33"/>
      <c r="J82" s="34"/>
    </row>
    <row r="83" spans="1:10" x14ac:dyDescent="0.25">
      <c r="A83" s="64"/>
      <c r="B83" s="32"/>
      <c r="C83" s="35"/>
      <c r="D83" s="34"/>
      <c r="E83" s="32"/>
      <c r="F83" s="36"/>
      <c r="G83" s="34"/>
      <c r="H83" s="33"/>
      <c r="I83" s="33"/>
      <c r="J83" s="34"/>
    </row>
    <row r="84" spans="1:10" x14ac:dyDescent="0.25">
      <c r="A84" s="64"/>
      <c r="B84" s="32"/>
      <c r="C84" s="35"/>
      <c r="D84" s="34"/>
      <c r="E84" s="32"/>
      <c r="F84" s="36"/>
      <c r="G84" s="34"/>
      <c r="H84" s="33"/>
      <c r="I84" s="33"/>
      <c r="J84" s="34"/>
    </row>
    <row r="85" spans="1:10" x14ac:dyDescent="0.25">
      <c r="A85" s="64"/>
      <c r="B85" s="32"/>
      <c r="C85" s="35"/>
      <c r="D85" s="34"/>
      <c r="E85" s="32"/>
      <c r="F85" s="36"/>
      <c r="G85" s="34"/>
      <c r="H85" s="33"/>
      <c r="I85" s="33"/>
      <c r="J85" s="34"/>
    </row>
    <row r="86" spans="1:10" x14ac:dyDescent="0.25">
      <c r="A86" s="64"/>
      <c r="B86" s="32"/>
      <c r="C86" s="35"/>
      <c r="D86" s="34"/>
      <c r="E86" s="32"/>
      <c r="F86" s="36"/>
      <c r="G86" s="34"/>
      <c r="H86" s="33"/>
      <c r="I86" s="33"/>
      <c r="J86" s="34"/>
    </row>
    <row r="87" spans="1:10" x14ac:dyDescent="0.25">
      <c r="A87" s="64"/>
      <c r="B87" s="32"/>
      <c r="C87" s="35"/>
      <c r="D87" s="34"/>
      <c r="E87" s="32"/>
      <c r="F87" s="36"/>
      <c r="G87" s="34"/>
      <c r="H87" s="33"/>
      <c r="I87" s="33"/>
      <c r="J87" s="34"/>
    </row>
    <row r="88" spans="1:10" x14ac:dyDescent="0.25">
      <c r="A88" s="64"/>
      <c r="B88" s="32"/>
      <c r="C88" s="35"/>
      <c r="D88" s="34"/>
      <c r="E88" s="32"/>
      <c r="F88" s="36"/>
      <c r="G88" s="34"/>
      <c r="H88" s="33"/>
      <c r="I88" s="33"/>
      <c r="J88" s="34"/>
    </row>
    <row r="89" spans="1:10" x14ac:dyDescent="0.25">
      <c r="A89" s="64"/>
      <c r="B89" s="32"/>
      <c r="C89" s="35"/>
      <c r="D89" s="34"/>
      <c r="E89" s="32"/>
      <c r="F89" s="36"/>
      <c r="G89" s="34"/>
      <c r="H89" s="33"/>
      <c r="I89" s="33"/>
      <c r="J89" s="34"/>
    </row>
    <row r="90" spans="1:10" x14ac:dyDescent="0.25">
      <c r="A90" s="64"/>
      <c r="B90" s="32"/>
      <c r="C90" s="35"/>
      <c r="D90" s="34"/>
      <c r="E90" s="32"/>
      <c r="F90" s="36"/>
      <c r="G90" s="34"/>
      <c r="H90" s="33"/>
      <c r="I90" s="33"/>
      <c r="J90" s="34"/>
    </row>
    <row r="91" spans="1:10" x14ac:dyDescent="0.25">
      <c r="A91" s="64"/>
      <c r="B91" s="32"/>
      <c r="C91" s="35"/>
      <c r="D91" s="34"/>
      <c r="E91" s="32"/>
      <c r="F91" s="36"/>
      <c r="G91" s="34"/>
      <c r="H91" s="33"/>
      <c r="I91" s="33"/>
      <c r="J91" s="34"/>
    </row>
    <row r="92" spans="1:10" x14ac:dyDescent="0.25">
      <c r="A92" s="64"/>
      <c r="B92" s="32"/>
      <c r="C92" s="35"/>
      <c r="D92" s="34"/>
      <c r="E92" s="32"/>
      <c r="F92" s="36"/>
      <c r="G92" s="34"/>
      <c r="H92" s="33"/>
      <c r="I92" s="33"/>
      <c r="J92" s="34"/>
    </row>
    <row r="93" spans="1:10" x14ac:dyDescent="0.25">
      <c r="A93" s="64"/>
      <c r="B93" s="32"/>
      <c r="C93" s="35"/>
      <c r="D93" s="34"/>
      <c r="E93" s="32"/>
      <c r="F93" s="36"/>
      <c r="G93" s="34"/>
      <c r="H93" s="33"/>
      <c r="I93" s="33"/>
      <c r="J93" s="34"/>
    </row>
    <row r="94" spans="1:10" x14ac:dyDescent="0.25">
      <c r="A94" s="64"/>
      <c r="B94" s="32"/>
      <c r="C94" s="35"/>
      <c r="D94" s="34"/>
      <c r="E94" s="32"/>
      <c r="F94" s="36"/>
      <c r="G94" s="34"/>
      <c r="H94" s="33"/>
      <c r="I94" s="33"/>
      <c r="J94" s="34"/>
    </row>
    <row r="95" spans="1:10" x14ac:dyDescent="0.25">
      <c r="A95" s="64"/>
      <c r="B95" s="32"/>
      <c r="C95" s="35"/>
      <c r="D95" s="34"/>
      <c r="E95" s="32"/>
      <c r="F95" s="36"/>
      <c r="G95" s="34"/>
      <c r="H95" s="33"/>
      <c r="I95" s="33"/>
      <c r="J95" s="34"/>
    </row>
    <row r="96" spans="1:10" x14ac:dyDescent="0.25">
      <c r="A96" s="64"/>
      <c r="B96" s="32"/>
      <c r="C96" s="35"/>
      <c r="D96" s="34"/>
      <c r="E96" s="32"/>
      <c r="F96" s="36"/>
      <c r="G96" s="34"/>
      <c r="H96" s="33"/>
      <c r="I96" s="33"/>
      <c r="J96" s="34"/>
    </row>
    <row r="97" spans="1:10" x14ac:dyDescent="0.25">
      <c r="A97" s="64"/>
      <c r="B97" s="32"/>
      <c r="C97" s="35"/>
      <c r="D97" s="34"/>
      <c r="E97" s="32"/>
      <c r="F97" s="36"/>
      <c r="G97" s="34"/>
      <c r="H97" s="33"/>
      <c r="I97" s="33"/>
      <c r="J97" s="34"/>
    </row>
    <row r="98" spans="1:10" x14ac:dyDescent="0.25">
      <c r="A98" s="64"/>
      <c r="B98" s="32"/>
      <c r="C98" s="35"/>
      <c r="D98" s="34"/>
      <c r="E98" s="32"/>
      <c r="F98" s="36"/>
      <c r="G98" s="34"/>
      <c r="H98" s="33"/>
      <c r="I98" s="33"/>
      <c r="J98" s="34"/>
    </row>
    <row r="99" spans="1:10" x14ac:dyDescent="0.25">
      <c r="A99" s="64"/>
      <c r="B99" s="32"/>
      <c r="C99" s="35"/>
      <c r="D99" s="34"/>
      <c r="E99" s="32"/>
      <c r="F99" s="36"/>
      <c r="G99" s="34"/>
      <c r="H99" s="33"/>
      <c r="I99" s="33"/>
      <c r="J99" s="34"/>
    </row>
    <row r="100" spans="1:10" x14ac:dyDescent="0.25">
      <c r="A100" s="64"/>
      <c r="B100" s="32"/>
      <c r="C100" s="35"/>
      <c r="D100" s="34"/>
      <c r="E100" s="32"/>
      <c r="F100" s="36"/>
      <c r="G100" s="34"/>
      <c r="H100" s="33"/>
      <c r="I100" s="33"/>
      <c r="J100" s="34"/>
    </row>
    <row r="101" spans="1:10" x14ac:dyDescent="0.25">
      <c r="A101" s="64"/>
      <c r="B101" s="32"/>
      <c r="C101" s="35"/>
      <c r="D101" s="34"/>
      <c r="E101" s="32"/>
      <c r="F101" s="36"/>
      <c r="G101" s="34"/>
      <c r="H101" s="33"/>
      <c r="I101" s="33"/>
      <c r="J101" s="34"/>
    </row>
    <row r="102" spans="1:10" x14ac:dyDescent="0.25">
      <c r="A102" s="64"/>
      <c r="B102" s="32"/>
      <c r="C102" s="35"/>
      <c r="D102" s="34"/>
      <c r="E102" s="32"/>
      <c r="F102" s="36"/>
      <c r="G102" s="34"/>
      <c r="H102" s="33"/>
      <c r="I102" s="33"/>
      <c r="J102" s="34"/>
    </row>
    <row r="103" spans="1:10" x14ac:dyDescent="0.25">
      <c r="A103" s="64"/>
      <c r="B103" s="32"/>
      <c r="C103" s="35"/>
      <c r="D103" s="34"/>
      <c r="E103" s="32"/>
      <c r="F103" s="36"/>
      <c r="G103" s="34"/>
      <c r="H103" s="33"/>
      <c r="I103" s="33"/>
      <c r="J103" s="34"/>
    </row>
    <row r="104" spans="1:10" x14ac:dyDescent="0.25">
      <c r="A104" s="64"/>
      <c r="B104" s="32"/>
      <c r="C104" s="35"/>
      <c r="D104" s="34"/>
      <c r="E104" s="32"/>
      <c r="F104" s="36"/>
      <c r="G104" s="34"/>
      <c r="H104" s="33"/>
      <c r="I104" s="33"/>
      <c r="J104" s="34"/>
    </row>
    <row r="105" spans="1:10" x14ac:dyDescent="0.25">
      <c r="A105" s="66"/>
      <c r="B105" s="12"/>
      <c r="C105" s="13"/>
      <c r="D105" s="14"/>
      <c r="E105" s="15"/>
      <c r="F105" s="12"/>
      <c r="G105" s="14"/>
      <c r="H105" s="16"/>
      <c r="I105" s="16"/>
      <c r="J105" s="14"/>
    </row>
    <row r="106" spans="1:10" x14ac:dyDescent="0.25">
      <c r="A106" s="11"/>
      <c r="B106" s="17" t="s">
        <v>13</v>
      </c>
      <c r="C106" s="18">
        <f>SUM(C7:C105)</f>
        <v>1861</v>
      </c>
      <c r="D106" s="19"/>
      <c r="E106" s="17" t="s">
        <v>13</v>
      </c>
      <c r="F106" s="17">
        <f>SUM(F7:F105)</f>
        <v>384</v>
      </c>
      <c r="G106" s="20"/>
      <c r="H106" s="13"/>
      <c r="I106" s="13"/>
      <c r="J106" s="20"/>
    </row>
    <row r="107" spans="1:10" x14ac:dyDescent="0.25">
      <c r="A107" s="11"/>
      <c r="B107" s="17"/>
      <c r="C107" s="18"/>
      <c r="D107" s="19"/>
      <c r="E107" s="17"/>
      <c r="F107" s="17"/>
      <c r="G107" s="21"/>
      <c r="H107" s="22"/>
      <c r="I107" s="13"/>
      <c r="J107" s="20"/>
    </row>
    <row r="108" spans="1:10" x14ac:dyDescent="0.25">
      <c r="A108" s="23"/>
      <c r="B108" s="24"/>
      <c r="C108" s="13"/>
      <c r="D108" s="14"/>
      <c r="E108" s="17"/>
      <c r="F108" s="12"/>
      <c r="G108" s="49" t="s">
        <v>14</v>
      </c>
      <c r="H108" s="49"/>
      <c r="I108" s="16"/>
      <c r="J108" s="25">
        <f>SUM(D7:D105)</f>
        <v>222626477</v>
      </c>
    </row>
    <row r="109" spans="1:10" x14ac:dyDescent="0.25">
      <c r="A109" s="11"/>
      <c r="B109" s="12"/>
      <c r="C109" s="13"/>
      <c r="D109" s="14"/>
      <c r="E109" s="15"/>
      <c r="F109" s="12"/>
      <c r="G109" s="49" t="s">
        <v>15</v>
      </c>
      <c r="H109" s="49"/>
      <c r="I109" s="16"/>
      <c r="J109" s="25">
        <f>SUM(G7:G105)</f>
        <v>48426301</v>
      </c>
    </row>
    <row r="110" spans="1:10" x14ac:dyDescent="0.25">
      <c r="A110" s="26"/>
      <c r="B110" s="15"/>
      <c r="C110" s="13"/>
      <c r="D110" s="14"/>
      <c r="E110" s="15"/>
      <c r="F110" s="12"/>
      <c r="G110" s="49" t="s">
        <v>16</v>
      </c>
      <c r="H110" s="49"/>
      <c r="I110" s="27"/>
      <c r="J110" s="28">
        <f>J108-J109</f>
        <v>174200176</v>
      </c>
    </row>
    <row r="111" spans="1:10" x14ac:dyDescent="0.25">
      <c r="A111" s="11"/>
      <c r="B111" s="29"/>
      <c r="C111" s="13"/>
      <c r="D111" s="30"/>
      <c r="E111" s="15"/>
      <c r="F111" s="12"/>
      <c r="G111" s="49" t="s">
        <v>17</v>
      </c>
      <c r="H111" s="49"/>
      <c r="I111" s="16"/>
      <c r="J111" s="25">
        <f>SUM(H7:H106)</f>
        <v>0</v>
      </c>
    </row>
    <row r="112" spans="1:10" x14ac:dyDescent="0.25">
      <c r="A112" s="11"/>
      <c r="B112" s="29"/>
      <c r="C112" s="13"/>
      <c r="D112" s="30"/>
      <c r="E112" s="15"/>
      <c r="F112" s="12"/>
      <c r="G112" s="49" t="s">
        <v>18</v>
      </c>
      <c r="H112" s="49"/>
      <c r="I112" s="16"/>
      <c r="J112" s="25">
        <f>J110+J111</f>
        <v>174200176</v>
      </c>
    </row>
    <row r="113" spans="1:10" x14ac:dyDescent="0.25">
      <c r="A113" s="11"/>
      <c r="B113" s="29"/>
      <c r="C113" s="13"/>
      <c r="D113" s="30"/>
      <c r="E113" s="15"/>
      <c r="F113" s="12"/>
      <c r="G113" s="49" t="s">
        <v>7</v>
      </c>
      <c r="H113" s="49"/>
      <c r="I113" s="16"/>
      <c r="J113" s="25">
        <f>SUM(I7:I106)</f>
        <v>0</v>
      </c>
    </row>
    <row r="114" spans="1:10" x14ac:dyDescent="0.25">
      <c r="A114" s="11"/>
      <c r="B114" s="29"/>
      <c r="C114" s="13"/>
      <c r="D114" s="30"/>
      <c r="E114" s="15"/>
      <c r="F114" s="12"/>
      <c r="G114" s="49" t="s">
        <v>19</v>
      </c>
      <c r="H114" s="49"/>
      <c r="I114" s="13" t="str">
        <f>IF(J114&gt;0,"SALDO",IF(J114&lt;0,"PIUTANG",IF(J114=0,"LUNAS")))</f>
        <v>PIUTANG</v>
      </c>
      <c r="J114" s="25">
        <f>J113-J112</f>
        <v>-174200176</v>
      </c>
    </row>
  </sheetData>
  <mergeCells count="15">
    <mergeCell ref="G114:H114"/>
    <mergeCell ref="G108:H108"/>
    <mergeCell ref="G109:H109"/>
    <mergeCell ref="G110:H110"/>
    <mergeCell ref="G111:H111"/>
    <mergeCell ref="G112:H112"/>
    <mergeCell ref="G113:H113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pane ySplit="6" topLeftCell="A7" activePane="bottomLeft" state="frozen"/>
      <selection pane="bottomLeft" activeCell="D22" sqref="D22"/>
    </sheetView>
  </sheetViews>
  <sheetFormatPr defaultRowHeight="15" x14ac:dyDescent="0.25"/>
  <cols>
    <col min="1" max="1" width="10.42578125" customWidth="1"/>
    <col min="2" max="2" width="10.570312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28</v>
      </c>
      <c r="D1" s="1"/>
      <c r="E1" s="1"/>
      <c r="F1" s="50"/>
      <c r="G1" s="50"/>
      <c r="H1" s="50"/>
      <c r="I1" s="3"/>
      <c r="J1" s="1"/>
      <c r="L1" s="4" t="s">
        <v>24</v>
      </c>
      <c r="M1" s="4">
        <f>J14-D9-D10</f>
        <v>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50"/>
      <c r="G2" s="50"/>
      <c r="H2" s="50"/>
      <c r="I2" s="3"/>
      <c r="J2" s="1"/>
      <c r="L2" s="4" t="s">
        <v>25</v>
      </c>
      <c r="M2" s="4">
        <f>J15-G7-G8</f>
        <v>0</v>
      </c>
    </row>
    <row r="3" spans="1:13" x14ac:dyDescent="0.25">
      <c r="L3" s="4" t="s">
        <v>26</v>
      </c>
      <c r="M3" s="4">
        <f>M1-M2</f>
        <v>0</v>
      </c>
    </row>
    <row r="4" spans="1:13" ht="19.5" x14ac:dyDescent="0.25">
      <c r="A4" s="51"/>
      <c r="B4" s="51"/>
      <c r="C4" s="51"/>
      <c r="D4" s="51"/>
      <c r="E4" s="51"/>
      <c r="F4" s="51"/>
      <c r="G4" s="51"/>
      <c r="H4" s="51"/>
      <c r="I4" s="51"/>
      <c r="J4" s="52"/>
      <c r="L4" s="4" t="s">
        <v>27</v>
      </c>
      <c r="M4" s="4">
        <f>M3*12.5/100</f>
        <v>0</v>
      </c>
    </row>
    <row r="5" spans="1:13" x14ac:dyDescent="0.25">
      <c r="A5" s="53" t="s">
        <v>4</v>
      </c>
      <c r="B5" s="55" t="s">
        <v>5</v>
      </c>
      <c r="C5" s="56"/>
      <c r="D5" s="56"/>
      <c r="E5" s="56"/>
      <c r="F5" s="56"/>
      <c r="G5" s="57"/>
      <c r="H5" s="58" t="s">
        <v>6</v>
      </c>
      <c r="I5" s="60" t="s">
        <v>7</v>
      </c>
      <c r="J5" s="62" t="s">
        <v>8</v>
      </c>
      <c r="M5" s="4"/>
    </row>
    <row r="6" spans="1:13" x14ac:dyDescent="0.25">
      <c r="A6" s="54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9"/>
      <c r="I6" s="61"/>
      <c r="J6" s="63"/>
    </row>
    <row r="7" spans="1:13" x14ac:dyDescent="0.25">
      <c r="A7" s="31">
        <v>42943</v>
      </c>
      <c r="B7" s="32"/>
      <c r="C7" s="35"/>
      <c r="D7" s="34"/>
      <c r="E7" s="32">
        <v>170036328</v>
      </c>
      <c r="F7" s="36">
        <v>36</v>
      </c>
      <c r="G7" s="34">
        <v>3460625</v>
      </c>
      <c r="H7" s="33"/>
      <c r="I7" s="33"/>
      <c r="J7" s="34" t="s">
        <v>22</v>
      </c>
    </row>
    <row r="8" spans="1:13" x14ac:dyDescent="0.25">
      <c r="A8" s="31">
        <v>42988</v>
      </c>
      <c r="B8" s="32"/>
      <c r="C8" s="35"/>
      <c r="D8" s="34"/>
      <c r="E8" s="32">
        <v>170037372</v>
      </c>
      <c r="F8" s="36">
        <v>54</v>
      </c>
      <c r="G8" s="34">
        <v>5902750</v>
      </c>
      <c r="H8" s="33"/>
      <c r="I8" s="33"/>
      <c r="J8" s="34" t="s">
        <v>22</v>
      </c>
    </row>
    <row r="9" spans="1:13" x14ac:dyDescent="0.25">
      <c r="A9" s="31">
        <v>43042</v>
      </c>
      <c r="B9" s="32">
        <v>170145321</v>
      </c>
      <c r="C9" s="35">
        <v>3</v>
      </c>
      <c r="D9" s="34">
        <v>427175</v>
      </c>
      <c r="E9" s="32"/>
      <c r="F9" s="36"/>
      <c r="G9" s="34"/>
      <c r="H9" s="33"/>
      <c r="I9" s="33">
        <v>427175</v>
      </c>
      <c r="J9" s="34" t="s">
        <v>22</v>
      </c>
    </row>
    <row r="10" spans="1:13" x14ac:dyDescent="0.25">
      <c r="A10" s="31">
        <v>43046</v>
      </c>
      <c r="B10" s="32">
        <v>170145794</v>
      </c>
      <c r="C10" s="35">
        <v>91</v>
      </c>
      <c r="D10" s="34">
        <v>9673125</v>
      </c>
      <c r="E10" s="32"/>
      <c r="F10" s="36"/>
      <c r="G10" s="34"/>
      <c r="H10" s="33"/>
      <c r="I10" s="33">
        <v>5973325</v>
      </c>
      <c r="J10" s="34" t="s">
        <v>22</v>
      </c>
    </row>
    <row r="11" spans="1:13" x14ac:dyDescent="0.25">
      <c r="A11" s="11"/>
      <c r="B11" s="12"/>
      <c r="C11" s="13"/>
      <c r="D11" s="14"/>
      <c r="E11" s="15"/>
      <c r="F11" s="12"/>
      <c r="G11" s="14"/>
      <c r="H11" s="16"/>
      <c r="I11" s="16"/>
      <c r="J11" s="14"/>
    </row>
    <row r="12" spans="1:13" x14ac:dyDescent="0.25">
      <c r="A12" s="11"/>
      <c r="B12" s="17" t="s">
        <v>13</v>
      </c>
      <c r="C12" s="18">
        <f>SUM(C7:C11)</f>
        <v>94</v>
      </c>
      <c r="D12" s="19"/>
      <c r="E12" s="17" t="s">
        <v>13</v>
      </c>
      <c r="F12" s="17">
        <f>SUM(F7:F11)</f>
        <v>90</v>
      </c>
      <c r="G12" s="20"/>
      <c r="H12" s="13"/>
      <c r="I12" s="13"/>
      <c r="J12" s="20"/>
    </row>
    <row r="13" spans="1:13" x14ac:dyDescent="0.25">
      <c r="A13" s="11"/>
      <c r="B13" s="17"/>
      <c r="C13" s="18"/>
      <c r="D13" s="19"/>
      <c r="E13" s="17"/>
      <c r="F13" s="17"/>
      <c r="G13" s="21"/>
      <c r="H13" s="22"/>
      <c r="I13" s="13"/>
      <c r="J13" s="20"/>
    </row>
    <row r="14" spans="1:13" x14ac:dyDescent="0.25">
      <c r="A14" s="23"/>
      <c r="B14" s="24"/>
      <c r="C14" s="13"/>
      <c r="D14" s="14"/>
      <c r="E14" s="17"/>
      <c r="F14" s="12"/>
      <c r="G14" s="49" t="s">
        <v>14</v>
      </c>
      <c r="H14" s="49"/>
      <c r="I14" s="16"/>
      <c r="J14" s="25">
        <f>SUM(D7:D11)</f>
        <v>10100300</v>
      </c>
    </row>
    <row r="15" spans="1:13" x14ac:dyDescent="0.25">
      <c r="A15" s="11"/>
      <c r="B15" s="12"/>
      <c r="C15" s="13"/>
      <c r="D15" s="14"/>
      <c r="E15" s="15"/>
      <c r="F15" s="12"/>
      <c r="G15" s="49" t="s">
        <v>15</v>
      </c>
      <c r="H15" s="49"/>
      <c r="I15" s="16"/>
      <c r="J15" s="25">
        <f>SUM(G7:G11)</f>
        <v>9363375</v>
      </c>
    </row>
    <row r="16" spans="1:13" x14ac:dyDescent="0.25">
      <c r="A16" s="26"/>
      <c r="B16" s="15"/>
      <c r="C16" s="13"/>
      <c r="D16" s="14"/>
      <c r="E16" s="15"/>
      <c r="F16" s="12"/>
      <c r="G16" s="49" t="s">
        <v>16</v>
      </c>
      <c r="H16" s="49"/>
      <c r="I16" s="27"/>
      <c r="J16" s="28">
        <f>J14-J15</f>
        <v>736925</v>
      </c>
    </row>
    <row r="17" spans="1:10" x14ac:dyDescent="0.25">
      <c r="A17" s="11"/>
      <c r="B17" s="29"/>
      <c r="C17" s="13"/>
      <c r="D17" s="30"/>
      <c r="E17" s="15"/>
      <c r="F17" s="12"/>
      <c r="G17" s="49" t="s">
        <v>17</v>
      </c>
      <c r="H17" s="49"/>
      <c r="I17" s="16"/>
      <c r="J17" s="25">
        <f>SUM(H7:H12)</f>
        <v>0</v>
      </c>
    </row>
    <row r="18" spans="1:10" x14ac:dyDescent="0.25">
      <c r="A18" s="11"/>
      <c r="B18" s="29"/>
      <c r="C18" s="13"/>
      <c r="D18" s="30"/>
      <c r="E18" s="15"/>
      <c r="F18" s="12"/>
      <c r="G18" s="49" t="s">
        <v>18</v>
      </c>
      <c r="H18" s="49"/>
      <c r="I18" s="16"/>
      <c r="J18" s="25">
        <f>J16+J17</f>
        <v>736925</v>
      </c>
    </row>
    <row r="19" spans="1:10" x14ac:dyDescent="0.25">
      <c r="A19" s="11"/>
      <c r="B19" s="29"/>
      <c r="C19" s="13"/>
      <c r="D19" s="30"/>
      <c r="E19" s="15"/>
      <c r="F19" s="12"/>
      <c r="G19" s="49" t="s">
        <v>7</v>
      </c>
      <c r="H19" s="49"/>
      <c r="I19" s="16"/>
      <c r="J19" s="25">
        <f>SUM(I7:I12)</f>
        <v>6400500</v>
      </c>
    </row>
    <row r="20" spans="1:10" x14ac:dyDescent="0.25">
      <c r="A20" s="11"/>
      <c r="B20" s="29"/>
      <c r="C20" s="13"/>
      <c r="D20" s="30"/>
      <c r="E20" s="15"/>
      <c r="F20" s="12"/>
      <c r="G20" s="49" t="s">
        <v>19</v>
      </c>
      <c r="H20" s="49"/>
      <c r="I20" s="13" t="str">
        <f>IF(J20&gt;0,"SALDO",IF(J20&lt;0,"PIUTANG",IF(J20=0,"LUNAS")))</f>
        <v>SALDO</v>
      </c>
      <c r="J20" s="25">
        <f>J19-J18</f>
        <v>5663575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0:H20"/>
    <mergeCell ref="G14:H14"/>
    <mergeCell ref="G15:H15"/>
    <mergeCell ref="G16:H16"/>
    <mergeCell ref="G17:H17"/>
    <mergeCell ref="G18:H18"/>
    <mergeCell ref="G19:H19"/>
  </mergeCells>
  <pageMargins left="0.7" right="0.7" top="0.75" bottom="0.75" header="0.3" footer="0.3"/>
  <pageSetup paperSize="9" scale="7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workbookViewId="0">
      <pane ySplit="6" topLeftCell="A7" activePane="bottomLeft" state="frozen"/>
      <selection pane="bottomLeft" activeCell="E16" sqref="E16"/>
    </sheetView>
  </sheetViews>
  <sheetFormatPr defaultRowHeight="15" x14ac:dyDescent="0.25"/>
  <cols>
    <col min="1" max="1" width="10.42578125" customWidth="1"/>
    <col min="2" max="2" width="10.570312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23</v>
      </c>
      <c r="D1" s="1"/>
      <c r="E1" s="1"/>
      <c r="F1" s="50" t="s">
        <v>1</v>
      </c>
      <c r="G1" s="50"/>
      <c r="H1" s="50"/>
      <c r="I1" s="3" t="s">
        <v>21</v>
      </c>
      <c r="J1" s="1"/>
      <c r="L1" s="4" t="s">
        <v>24</v>
      </c>
      <c r="M1" s="4">
        <f>SUM(D7:D11)</f>
        <v>33552200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50" t="s">
        <v>3</v>
      </c>
      <c r="G2" s="50"/>
      <c r="H2" s="50"/>
      <c r="I2" s="3">
        <f>J24*-1</f>
        <v>-421400</v>
      </c>
      <c r="J2" s="1"/>
      <c r="L2" s="4" t="s">
        <v>25</v>
      </c>
      <c r="M2" s="4">
        <f>SUM(G7:G11)</f>
        <v>6340600</v>
      </c>
    </row>
    <row r="3" spans="1:13" x14ac:dyDescent="0.25">
      <c r="L3" s="4" t="s">
        <v>26</v>
      </c>
      <c r="M3" s="4">
        <f>M1-M2</f>
        <v>27211600</v>
      </c>
    </row>
    <row r="4" spans="1:13" ht="19.5" x14ac:dyDescent="0.25">
      <c r="A4" s="51"/>
      <c r="B4" s="51"/>
      <c r="C4" s="51"/>
      <c r="D4" s="51"/>
      <c r="E4" s="51"/>
      <c r="F4" s="51"/>
      <c r="G4" s="51"/>
      <c r="H4" s="51"/>
      <c r="I4" s="51"/>
      <c r="J4" s="52"/>
      <c r="L4" s="4" t="s">
        <v>27</v>
      </c>
      <c r="M4" s="4">
        <f>M3*12.5/100</f>
        <v>3401450</v>
      </c>
    </row>
    <row r="5" spans="1:13" x14ac:dyDescent="0.25">
      <c r="A5" s="53" t="s">
        <v>4</v>
      </c>
      <c r="B5" s="55" t="s">
        <v>5</v>
      </c>
      <c r="C5" s="56"/>
      <c r="D5" s="56"/>
      <c r="E5" s="56"/>
      <c r="F5" s="56"/>
      <c r="G5" s="57"/>
      <c r="H5" s="58" t="s">
        <v>6</v>
      </c>
      <c r="I5" s="60" t="s">
        <v>7</v>
      </c>
      <c r="J5" s="62" t="s">
        <v>8</v>
      </c>
      <c r="M5" s="4"/>
    </row>
    <row r="6" spans="1:13" x14ac:dyDescent="0.25">
      <c r="A6" s="54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9"/>
      <c r="I6" s="61"/>
      <c r="J6" s="63"/>
    </row>
    <row r="7" spans="1:13" x14ac:dyDescent="0.25">
      <c r="A7" s="31">
        <v>43229</v>
      </c>
      <c r="B7" s="32">
        <v>180163068</v>
      </c>
      <c r="C7" s="35">
        <v>99</v>
      </c>
      <c r="D7" s="34">
        <v>11956900</v>
      </c>
      <c r="E7" s="32"/>
      <c r="F7" s="36"/>
      <c r="G7" s="34"/>
      <c r="H7" s="33"/>
      <c r="I7" s="33">
        <v>9742700</v>
      </c>
      <c r="J7" s="34"/>
    </row>
    <row r="8" spans="1:13" x14ac:dyDescent="0.25">
      <c r="A8" s="31">
        <v>43230</v>
      </c>
      <c r="B8" s="32"/>
      <c r="C8" s="35"/>
      <c r="D8" s="34"/>
      <c r="E8" s="32">
        <v>180042747</v>
      </c>
      <c r="F8" s="36">
        <v>16</v>
      </c>
      <c r="G8" s="34">
        <v>2214200</v>
      </c>
      <c r="H8" s="33"/>
      <c r="I8" s="33"/>
      <c r="J8" s="34"/>
    </row>
    <row r="9" spans="1:13" x14ac:dyDescent="0.25">
      <c r="A9" s="31">
        <v>43240</v>
      </c>
      <c r="B9" s="32">
        <v>180164432</v>
      </c>
      <c r="C9" s="35">
        <v>81</v>
      </c>
      <c r="D9" s="34">
        <v>10256100</v>
      </c>
      <c r="E9" s="32">
        <v>180043102</v>
      </c>
      <c r="F9" s="36">
        <v>18</v>
      </c>
      <c r="G9" s="34">
        <v>2325700</v>
      </c>
      <c r="H9" s="33"/>
      <c r="I9" s="33">
        <v>7930400</v>
      </c>
      <c r="J9" s="34"/>
    </row>
    <row r="10" spans="1:13" x14ac:dyDescent="0.25">
      <c r="A10" s="31">
        <v>43241</v>
      </c>
      <c r="B10" s="32">
        <v>180164570</v>
      </c>
      <c r="C10" s="35">
        <v>9</v>
      </c>
      <c r="D10" s="34">
        <v>1014800</v>
      </c>
      <c r="E10" s="32"/>
      <c r="F10" s="36"/>
      <c r="G10" s="34"/>
      <c r="H10" s="33"/>
      <c r="I10" s="33"/>
      <c r="J10" s="34"/>
    </row>
    <row r="11" spans="1:13" x14ac:dyDescent="0.25">
      <c r="A11" s="31">
        <v>43250</v>
      </c>
      <c r="B11" s="32">
        <v>180165826</v>
      </c>
      <c r="C11" s="35">
        <v>89</v>
      </c>
      <c r="D11" s="34">
        <v>10324400</v>
      </c>
      <c r="E11" s="32">
        <v>180043448</v>
      </c>
      <c r="F11" s="36">
        <v>13</v>
      </c>
      <c r="G11" s="34">
        <v>1800700</v>
      </c>
      <c r="H11" s="33"/>
      <c r="I11" s="33">
        <v>9959900</v>
      </c>
      <c r="J11" s="34"/>
    </row>
    <row r="12" spans="1:13" x14ac:dyDescent="0.25">
      <c r="A12" s="31"/>
      <c r="B12" s="32"/>
      <c r="C12" s="35"/>
      <c r="D12" s="34"/>
      <c r="E12" s="32"/>
      <c r="F12" s="36"/>
      <c r="G12" s="34"/>
      <c r="H12" s="33"/>
      <c r="I12" s="33"/>
      <c r="J12" s="34"/>
    </row>
    <row r="13" spans="1:13" x14ac:dyDescent="0.25">
      <c r="A13" s="31"/>
      <c r="B13" s="32"/>
      <c r="C13" s="35"/>
      <c r="D13" s="34"/>
      <c r="E13" s="32"/>
      <c r="F13" s="36"/>
      <c r="G13" s="34"/>
      <c r="H13" s="33"/>
      <c r="I13" s="33"/>
      <c r="J13" s="34"/>
    </row>
    <row r="14" spans="1:13" x14ac:dyDescent="0.25">
      <c r="A14" s="31"/>
      <c r="B14" s="32"/>
      <c r="C14" s="35"/>
      <c r="D14" s="34"/>
      <c r="E14" s="32"/>
      <c r="F14" s="36"/>
      <c r="G14" s="34"/>
      <c r="H14" s="33"/>
      <c r="I14" s="33"/>
      <c r="J14" s="34"/>
    </row>
    <row r="15" spans="1:13" x14ac:dyDescent="0.25">
      <c r="A15" s="11"/>
      <c r="B15" s="12"/>
      <c r="C15" s="13"/>
      <c r="D15" s="14"/>
      <c r="E15" s="15"/>
      <c r="F15" s="12"/>
      <c r="G15" s="14"/>
      <c r="H15" s="16"/>
      <c r="I15" s="16"/>
      <c r="J15" s="14"/>
    </row>
    <row r="16" spans="1:13" x14ac:dyDescent="0.25">
      <c r="A16" s="11"/>
      <c r="B16" s="17" t="s">
        <v>13</v>
      </c>
      <c r="C16" s="18">
        <f>SUM(C7:C15)</f>
        <v>278</v>
      </c>
      <c r="D16" s="19"/>
      <c r="E16" s="17" t="s">
        <v>13</v>
      </c>
      <c r="F16" s="17">
        <f>SUM(F7:F15)</f>
        <v>47</v>
      </c>
      <c r="G16" s="20"/>
      <c r="H16" s="13"/>
      <c r="I16" s="13"/>
      <c r="J16" s="20"/>
    </row>
    <row r="17" spans="1:10" x14ac:dyDescent="0.25">
      <c r="A17" s="11"/>
      <c r="B17" s="17"/>
      <c r="C17" s="18"/>
      <c r="D17" s="19"/>
      <c r="E17" s="17"/>
      <c r="F17" s="17"/>
      <c r="G17" s="21"/>
      <c r="H17" s="22"/>
      <c r="I17" s="13"/>
      <c r="J17" s="20"/>
    </row>
    <row r="18" spans="1:10" x14ac:dyDescent="0.25">
      <c r="A18" s="23"/>
      <c r="B18" s="24"/>
      <c r="C18" s="13"/>
      <c r="D18" s="14"/>
      <c r="E18" s="17"/>
      <c r="F18" s="12"/>
      <c r="G18" s="49" t="s">
        <v>14</v>
      </c>
      <c r="H18" s="49"/>
      <c r="I18" s="16"/>
      <c r="J18" s="25">
        <f>SUM(D7:D15)</f>
        <v>33552200</v>
      </c>
    </row>
    <row r="19" spans="1:10" x14ac:dyDescent="0.25">
      <c r="A19" s="11"/>
      <c r="B19" s="12"/>
      <c r="C19" s="13"/>
      <c r="D19" s="14"/>
      <c r="E19" s="15"/>
      <c r="F19" s="12"/>
      <c r="G19" s="49" t="s">
        <v>15</v>
      </c>
      <c r="H19" s="49"/>
      <c r="I19" s="16"/>
      <c r="J19" s="25">
        <f>SUM(G7:G15)</f>
        <v>6340600</v>
      </c>
    </row>
    <row r="20" spans="1:10" x14ac:dyDescent="0.25">
      <c r="A20" s="26"/>
      <c r="B20" s="15"/>
      <c r="C20" s="13"/>
      <c r="D20" s="14"/>
      <c r="E20" s="15"/>
      <c r="F20" s="12"/>
      <c r="G20" s="49" t="s">
        <v>16</v>
      </c>
      <c r="H20" s="49"/>
      <c r="I20" s="27"/>
      <c r="J20" s="28">
        <f>J18-J19</f>
        <v>27211600</v>
      </c>
    </row>
    <row r="21" spans="1:10" x14ac:dyDescent="0.25">
      <c r="A21" s="11"/>
      <c r="B21" s="29"/>
      <c r="C21" s="13"/>
      <c r="D21" s="30"/>
      <c r="E21" s="15"/>
      <c r="F21" s="12"/>
      <c r="G21" s="49" t="s">
        <v>17</v>
      </c>
      <c r="H21" s="49"/>
      <c r="I21" s="16"/>
      <c r="J21" s="25">
        <f>SUM(H7:H16)</f>
        <v>0</v>
      </c>
    </row>
    <row r="22" spans="1:10" x14ac:dyDescent="0.25">
      <c r="A22" s="11"/>
      <c r="B22" s="29"/>
      <c r="C22" s="13"/>
      <c r="D22" s="30"/>
      <c r="E22" s="15"/>
      <c r="F22" s="12"/>
      <c r="G22" s="49" t="s">
        <v>18</v>
      </c>
      <c r="H22" s="49"/>
      <c r="I22" s="16"/>
      <c r="J22" s="25">
        <f>J20+J21</f>
        <v>27211600</v>
      </c>
    </row>
    <row r="23" spans="1:10" x14ac:dyDescent="0.25">
      <c r="A23" s="11"/>
      <c r="B23" s="29"/>
      <c r="C23" s="13"/>
      <c r="D23" s="30"/>
      <c r="E23" s="15"/>
      <c r="F23" s="12"/>
      <c r="G23" s="49" t="s">
        <v>7</v>
      </c>
      <c r="H23" s="49"/>
      <c r="I23" s="16"/>
      <c r="J23" s="25">
        <f>SUM(I7:I16)</f>
        <v>27633000</v>
      </c>
    </row>
    <row r="24" spans="1:10" x14ac:dyDescent="0.25">
      <c r="A24" s="11"/>
      <c r="B24" s="29"/>
      <c r="C24" s="13"/>
      <c r="D24" s="30"/>
      <c r="E24" s="15"/>
      <c r="F24" s="12"/>
      <c r="G24" s="49" t="s">
        <v>19</v>
      </c>
      <c r="H24" s="49"/>
      <c r="I24" s="13" t="str">
        <f>IF(J24&gt;0,"SALDO",IF(J24&lt;0,"PIUTANG",IF(J24=0,"LUNAS")))</f>
        <v>SALDO</v>
      </c>
      <c r="J24" s="25">
        <f>J23-J22</f>
        <v>421400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4:H24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2017</vt:lpstr>
      <vt:lpstr>2018</vt:lpstr>
      <vt:lpstr>Sheet2</vt:lpstr>
      <vt:lpstr>Sheet3</vt:lpstr>
      <vt:lpstr>'2017'!Print_Area</vt:lpstr>
      <vt:lpstr>'2018'!Print_Area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2017-10-09T03:16:40Z</cp:lastPrinted>
  <dcterms:created xsi:type="dcterms:W3CDTF">2017-08-07T04:09:00Z</dcterms:created>
  <dcterms:modified xsi:type="dcterms:W3CDTF">2019-01-14T09:40:33Z</dcterms:modified>
</cp:coreProperties>
</file>