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4"/>
  </bookViews>
  <sheets>
    <sheet name="Pembayaran" sheetId="3" r:id="rId1"/>
    <sheet name="PO1" sheetId="2" r:id="rId2"/>
    <sheet name="Rincian" sheetId="1" r:id="rId3"/>
    <sheet name="Masuk" sheetId="4" r:id="rId4"/>
    <sheet name="SO" sheetId="5" r:id="rId5"/>
  </sheets>
  <calcPr calcId="144525"/>
</workbook>
</file>

<file path=xl/calcChain.xml><?xml version="1.0" encoding="utf-8"?>
<calcChain xmlns="http://schemas.openxmlformats.org/spreadsheetml/2006/main">
  <c r="G8" i="5" l="1"/>
  <c r="H10" i="5"/>
  <c r="G10" i="5"/>
  <c r="H6" i="5"/>
  <c r="G6" i="5"/>
  <c r="D28" i="3" l="1"/>
  <c r="D27" i="3"/>
  <c r="D26" i="3"/>
  <c r="D25" i="3"/>
  <c r="D24" i="3"/>
  <c r="D23" i="3"/>
  <c r="D22" i="3"/>
  <c r="E27" i="4"/>
  <c r="E17" i="4"/>
  <c r="E10" i="4"/>
  <c r="E28" i="3" l="1"/>
  <c r="E25" i="3"/>
  <c r="E24" i="3"/>
  <c r="C31" i="3"/>
  <c r="I28" i="3"/>
  <c r="G28" i="3"/>
  <c r="G27" i="3"/>
  <c r="I27" i="3" s="1"/>
  <c r="E27" i="3"/>
  <c r="I26" i="3"/>
  <c r="G26" i="3"/>
  <c r="E26" i="3"/>
  <c r="G25" i="3"/>
  <c r="I25" i="3" s="1"/>
  <c r="I24" i="3"/>
  <c r="G24" i="3"/>
  <c r="G23" i="3"/>
  <c r="I23" i="3" s="1"/>
  <c r="E23" i="3"/>
  <c r="I22" i="3"/>
  <c r="G22" i="3"/>
  <c r="G35" i="3" s="1"/>
  <c r="J19" i="3"/>
  <c r="J35" i="3" s="1"/>
  <c r="J31" i="3" s="1"/>
  <c r="D15" i="3"/>
  <c r="E15" i="3" s="1"/>
  <c r="C15" i="3"/>
  <c r="I12" i="3"/>
  <c r="G12" i="3"/>
  <c r="E12" i="3"/>
  <c r="G11" i="3"/>
  <c r="I11" i="3" s="1"/>
  <c r="E11" i="3"/>
  <c r="I10" i="3"/>
  <c r="G10" i="3"/>
  <c r="E10" i="3"/>
  <c r="G9" i="3"/>
  <c r="I9" i="3" s="1"/>
  <c r="E9" i="3"/>
  <c r="I8" i="3"/>
  <c r="G8" i="3"/>
  <c r="E8" i="3"/>
  <c r="G7" i="3"/>
  <c r="I7" i="3" s="1"/>
  <c r="E7" i="3"/>
  <c r="I6" i="3"/>
  <c r="I15" i="3" s="1"/>
  <c r="G6" i="3"/>
  <c r="G19" i="3" s="1"/>
  <c r="I19" i="3" s="1"/>
  <c r="E6" i="3"/>
  <c r="D31" i="3" l="1"/>
  <c r="E31" i="3" s="1"/>
  <c r="E22" i="3"/>
  <c r="I35" i="3"/>
  <c r="I16" i="3"/>
  <c r="I17" i="3" s="1"/>
  <c r="I31" i="3"/>
  <c r="I33" i="3" l="1"/>
  <c r="I32" i="3"/>
  <c r="I37" i="3"/>
  <c r="F39" i="2" l="1"/>
  <c r="E39" i="2"/>
  <c r="D39" i="2"/>
  <c r="E16" i="2" l="1"/>
  <c r="D16" i="2"/>
  <c r="F16" i="2"/>
  <c r="D31" i="1" l="1"/>
  <c r="C31" i="1"/>
  <c r="G28" i="1"/>
  <c r="I28" i="1" s="1"/>
  <c r="E28" i="1"/>
  <c r="G27" i="1"/>
  <c r="I27" i="1" s="1"/>
  <c r="E27" i="1"/>
  <c r="G26" i="1"/>
  <c r="I26" i="1" s="1"/>
  <c r="E26" i="1"/>
  <c r="G25" i="1"/>
  <c r="I25" i="1" s="1"/>
  <c r="E25" i="1"/>
  <c r="G24" i="1"/>
  <c r="I24" i="1" s="1"/>
  <c r="E24" i="1"/>
  <c r="G23" i="1"/>
  <c r="I23" i="1" s="1"/>
  <c r="E23" i="1"/>
  <c r="G22" i="1"/>
  <c r="E22" i="1"/>
  <c r="J19" i="1"/>
  <c r="J35" i="1" s="1"/>
  <c r="J31" i="1" s="1"/>
  <c r="D15" i="1"/>
  <c r="C15" i="1"/>
  <c r="G12" i="1"/>
  <c r="I12" i="1" s="1"/>
  <c r="E12" i="1"/>
  <c r="G11" i="1"/>
  <c r="I11" i="1" s="1"/>
  <c r="E11" i="1"/>
  <c r="G10" i="1"/>
  <c r="I10" i="1" s="1"/>
  <c r="E10" i="1"/>
  <c r="G9" i="1"/>
  <c r="I9" i="1" s="1"/>
  <c r="E9" i="1"/>
  <c r="G8" i="1"/>
  <c r="I8" i="1" s="1"/>
  <c r="E8" i="1"/>
  <c r="G7" i="1"/>
  <c r="I7" i="1" s="1"/>
  <c r="E7" i="1"/>
  <c r="G6" i="1"/>
  <c r="I6" i="1" s="1"/>
  <c r="E6" i="1"/>
  <c r="E15" i="1" l="1"/>
  <c r="E31" i="1"/>
  <c r="I15" i="1"/>
  <c r="G35" i="1"/>
  <c r="G19" i="1"/>
  <c r="I19" i="1" s="1"/>
  <c r="I22" i="1"/>
  <c r="I16" i="1" l="1"/>
  <c r="I17" i="1" s="1"/>
  <c r="I35" i="1"/>
  <c r="I31" i="1"/>
  <c r="I32" i="1" s="1"/>
  <c r="I33" i="1" s="1"/>
  <c r="I37" i="1" l="1"/>
</calcChain>
</file>

<file path=xl/sharedStrings.xml><?xml version="1.0" encoding="utf-8"?>
<sst xmlns="http://schemas.openxmlformats.org/spreadsheetml/2006/main" count="206" uniqueCount="84">
  <si>
    <t>Komposisi PO</t>
  </si>
  <si>
    <t>Rincian Biaya</t>
  </si>
  <si>
    <t>Total Masuk</t>
  </si>
  <si>
    <t xml:space="preserve">Verifikasi </t>
  </si>
  <si>
    <t>HARGA</t>
  </si>
  <si>
    <t>PO#1</t>
  </si>
  <si>
    <t>Masuk</t>
  </si>
  <si>
    <t>Selesih</t>
  </si>
  <si>
    <t>Rp./pcs</t>
  </si>
  <si>
    <t>Nominal</t>
  </si>
  <si>
    <t>Rekap Universal</t>
  </si>
  <si>
    <t>Ket.</t>
  </si>
  <si>
    <t>BLACKKELLY POLOS</t>
  </si>
  <si>
    <t>BLACKKELLY 100</t>
  </si>
  <si>
    <t>BLACKKELLY 100/100</t>
  </si>
  <si>
    <t>BLACKKELLY 100/120</t>
  </si>
  <si>
    <t>BLACKKELLY 100/180</t>
  </si>
  <si>
    <t>BLACKKELLY 100/170</t>
  </si>
  <si>
    <t>BLACKKELLY 80/100</t>
  </si>
  <si>
    <t>Total PO Blackkelly</t>
  </si>
  <si>
    <t>INFICLO POLOS</t>
  </si>
  <si>
    <t>INFICLO 100</t>
  </si>
  <si>
    <t>INFICLO 100/100</t>
  </si>
  <si>
    <t>INFICLO 100/120</t>
  </si>
  <si>
    <t>INFICLO 100/180</t>
  </si>
  <si>
    <t>INFICLO 100/170</t>
  </si>
  <si>
    <t>INFICLO 80/100</t>
  </si>
  <si>
    <t>Total PO Inficlo</t>
  </si>
  <si>
    <t>Total</t>
  </si>
  <si>
    <t>DP 50%</t>
  </si>
  <si>
    <t>Sisa Bayar</t>
  </si>
  <si>
    <t>Pengajuan cetak katalog INF-BCL 2019 PO#1</t>
  </si>
  <si>
    <t>Biaya</t>
  </si>
  <si>
    <t>CETAK PO#1 (Tahun 2019)</t>
  </si>
  <si>
    <t>KATALOG</t>
  </si>
  <si>
    <t>INFICLO</t>
  </si>
  <si>
    <t>BLACKKELLY</t>
  </si>
  <si>
    <t>TOTAL</t>
  </si>
  <si>
    <t>KET</t>
  </si>
  <si>
    <t>POLOS</t>
  </si>
  <si>
    <t>UP 100%</t>
  </si>
  <si>
    <t>80/100</t>
  </si>
  <si>
    <t>100/100</t>
  </si>
  <si>
    <t>100/120</t>
  </si>
  <si>
    <t>100/170</t>
  </si>
  <si>
    <t>100/180</t>
  </si>
  <si>
    <t>Bandung, 3 Januari 2019</t>
  </si>
  <si>
    <t>Aris S</t>
  </si>
  <si>
    <t>Prioritas 1</t>
  </si>
  <si>
    <t>Prioritas 2</t>
  </si>
  <si>
    <t>Prioritas 3</t>
  </si>
  <si>
    <t>Prioritas 5</t>
  </si>
  <si>
    <t>Prioritas 4</t>
  </si>
  <si>
    <t>PRIORITAS CETAK</t>
  </si>
  <si>
    <t>Waktu masih lama, Konfirmasi JM masih menggunakan lama</t>
  </si>
  <si>
    <t>Cuma a.n Bojes aja yg ngotot</t>
  </si>
  <si>
    <t>ini bisa menggunakan polos dg disertai daftar harga 100%</t>
  </si>
  <si>
    <t>Waktu arisan cukup sebentar</t>
  </si>
  <si>
    <t>PRIORITAS CETAK KATALOG HARGA</t>
  </si>
  <si>
    <t>Prioritas cetak 1</t>
  </si>
  <si>
    <t>Prioritas cetak 2</t>
  </si>
  <si>
    <t>Prioritas cetak 3</t>
  </si>
  <si>
    <t>Prioritas cetak 4</t>
  </si>
  <si>
    <t>Prioritas cetak 5</t>
  </si>
  <si>
    <t>3000 Examplar</t>
  </si>
  <si>
    <t>1000 Examplar</t>
  </si>
  <si>
    <t>2000 Examplar</t>
  </si>
  <si>
    <t>Tanggal</t>
  </si>
  <si>
    <t>Brand</t>
  </si>
  <si>
    <t>Ket</t>
  </si>
  <si>
    <t>Inficlo</t>
  </si>
  <si>
    <t>Blackkelly</t>
  </si>
  <si>
    <t>Cecker</t>
  </si>
  <si>
    <t>Data Barang Masuk Katalog Inficlo&amp;Blackkelly 2019</t>
  </si>
  <si>
    <t>Kategori</t>
  </si>
  <si>
    <t>Polos</t>
  </si>
  <si>
    <t>Input</t>
  </si>
  <si>
    <t>Katalog</t>
  </si>
  <si>
    <t>PIC</t>
  </si>
  <si>
    <t>Stockopname Katalog</t>
  </si>
  <si>
    <t>Stok Fisik</t>
  </si>
  <si>
    <t>Stok Sistem</t>
  </si>
  <si>
    <t>(Selisih Sistem-Fisik)</t>
  </si>
  <si>
    <t>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</si>
</sst>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haroni"/>
      <charset val="177"/>
    </font>
    <font>
      <sz val="11"/>
      <color theme="1"/>
      <name val="Aharoni"/>
      <charset val="177"/>
    </font>
    <font>
      <b/>
      <sz val="12"/>
      <color rgb="FF00B050"/>
      <name val="Arial Black"/>
      <family val="2"/>
    </font>
    <font>
      <b/>
      <i/>
      <sz val="12"/>
      <color rgb="FF00B050"/>
      <name val="Arial Black"/>
      <family val="2"/>
    </font>
    <font>
      <b/>
      <i/>
      <sz val="12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9" tint="-0.249977111117893"/>
      <name val="Arial Black"/>
      <family val="2"/>
    </font>
    <font>
      <b/>
      <i/>
      <sz val="12"/>
      <color theme="9" tint="-0.249977111117893"/>
      <name val="Arial Black"/>
      <family val="2"/>
    </font>
    <font>
      <sz val="12"/>
      <color theme="9" tint="-0.249977111117893"/>
      <name val="Arial Black"/>
      <family val="2"/>
    </font>
    <font>
      <sz val="11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59">
    <xf numFmtId="0" fontId="0" fillId="0" borderId="0" xfId="0"/>
    <xf numFmtId="4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7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41" fontId="5" fillId="0" borderId="0" xfId="1" applyFont="1" applyFill="1" applyBorder="1"/>
    <xf numFmtId="3" fontId="5" fillId="0" borderId="8" xfId="0" applyNumberFormat="1" applyFont="1" applyBorder="1"/>
    <xf numFmtId="41" fontId="5" fillId="0" borderId="7" xfId="0" applyNumberFormat="1" applyFont="1" applyBorder="1"/>
    <xf numFmtId="41" fontId="5" fillId="0" borderId="0" xfId="1" applyFont="1" applyBorder="1"/>
    <xf numFmtId="0" fontId="5" fillId="0" borderId="0" xfId="0" applyFont="1" applyFill="1" applyBorder="1"/>
    <xf numFmtId="0" fontId="5" fillId="0" borderId="8" xfId="0" applyFont="1" applyBorder="1"/>
    <xf numFmtId="0" fontId="6" fillId="0" borderId="7" xfId="0" applyFont="1" applyBorder="1" applyAlignment="1">
      <alignment horizontal="left" vertical="center"/>
    </xf>
    <xf numFmtId="3" fontId="5" fillId="0" borderId="0" xfId="2" applyNumberFormat="1" applyFont="1" applyFill="1" applyBorder="1"/>
    <xf numFmtId="0" fontId="5" fillId="0" borderId="7" xfId="0" applyFont="1" applyBorder="1"/>
    <xf numFmtId="0" fontId="5" fillId="0" borderId="0" xfId="0" applyFont="1" applyBorder="1"/>
    <xf numFmtId="41" fontId="6" fillId="0" borderId="0" xfId="1" applyFont="1" applyBorder="1"/>
    <xf numFmtId="41" fontId="6" fillId="0" borderId="0" xfId="1" applyFont="1" applyFill="1" applyBorder="1"/>
    <xf numFmtId="0" fontId="6" fillId="0" borderId="7" xfId="2" applyFont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/>
    <xf numFmtId="0" fontId="9" fillId="0" borderId="7" xfId="2" applyFont="1" applyBorder="1"/>
    <xf numFmtId="0" fontId="9" fillId="0" borderId="0" xfId="2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0" xfId="0" applyFont="1"/>
    <xf numFmtId="0" fontId="9" fillId="0" borderId="7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41" fontId="9" fillId="0" borderId="0" xfId="1" applyFont="1" applyFill="1" applyBorder="1"/>
    <xf numFmtId="3" fontId="9" fillId="0" borderId="8" xfId="0" applyNumberFormat="1" applyFont="1" applyBorder="1"/>
    <xf numFmtId="41" fontId="9" fillId="0" borderId="7" xfId="0" applyNumberFormat="1" applyFont="1" applyBorder="1"/>
    <xf numFmtId="41" fontId="9" fillId="0" borderId="0" xfId="1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0" xfId="0" applyFont="1" applyFill="1" applyBorder="1"/>
    <xf numFmtId="0" fontId="10" fillId="0" borderId="7" xfId="0" applyFont="1" applyBorder="1" applyAlignment="1">
      <alignment horizontal="left" vertical="center"/>
    </xf>
    <xf numFmtId="0" fontId="9" fillId="0" borderId="7" xfId="0" applyFont="1" applyBorder="1"/>
    <xf numFmtId="41" fontId="10" fillId="0" borderId="0" xfId="1" applyFont="1" applyBorder="1"/>
    <xf numFmtId="41" fontId="9" fillId="0" borderId="0" xfId="0" applyNumberFormat="1" applyFont="1" applyBorder="1"/>
    <xf numFmtId="41" fontId="10" fillId="0" borderId="0" xfId="0" applyNumberFormat="1" applyFont="1" applyBorder="1"/>
    <xf numFmtId="0" fontId="9" fillId="0" borderId="13" xfId="0" applyFont="1" applyBorder="1"/>
    <xf numFmtId="41" fontId="10" fillId="0" borderId="0" xfId="1" applyFont="1" applyFill="1" applyBorder="1"/>
    <xf numFmtId="0" fontId="11" fillId="0" borderId="7" xfId="0" applyFont="1" applyBorder="1"/>
    <xf numFmtId="0" fontId="11" fillId="0" borderId="0" xfId="0" applyFont="1" applyBorder="1"/>
    <xf numFmtId="41" fontId="11" fillId="0" borderId="0" xfId="0" applyNumberFormat="1" applyFont="1" applyBorder="1"/>
    <xf numFmtId="0" fontId="11" fillId="0" borderId="13" xfId="0" applyFont="1" applyBorder="1"/>
    <xf numFmtId="0" fontId="11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2" xfId="0" applyFont="1" applyBorder="1"/>
    <xf numFmtId="0" fontId="11" fillId="0" borderId="11" xfId="0" applyFont="1" applyBorder="1"/>
    <xf numFmtId="0" fontId="10" fillId="0" borderId="1" xfId="2" applyFont="1" applyFill="1" applyBorder="1"/>
    <xf numFmtId="3" fontId="9" fillId="0" borderId="2" xfId="0" applyNumberFormat="1" applyFont="1" applyBorder="1"/>
    <xf numFmtId="41" fontId="9" fillId="0" borderId="2" xfId="1" applyFont="1" applyFill="1" applyBorder="1"/>
    <xf numFmtId="3" fontId="9" fillId="0" borderId="3" xfId="0" applyNumberFormat="1" applyFont="1" applyBorder="1"/>
    <xf numFmtId="0" fontId="0" fillId="0" borderId="1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7" fillId="0" borderId="1" xfId="2" applyFont="1" applyBorder="1"/>
    <xf numFmtId="3" fontId="8" fillId="0" borderId="2" xfId="0" applyNumberFormat="1" applyFont="1" applyFill="1" applyBorder="1"/>
    <xf numFmtId="41" fontId="8" fillId="0" borderId="2" xfId="1" applyFont="1" applyBorder="1"/>
    <xf numFmtId="3" fontId="8" fillId="0" borderId="3" xfId="0" applyNumberFormat="1" applyFont="1" applyBorder="1"/>
    <xf numFmtId="0" fontId="8" fillId="0" borderId="1" xfId="0" applyFont="1" applyBorder="1"/>
    <xf numFmtId="41" fontId="7" fillId="0" borderId="2" xfId="1" applyFont="1" applyFill="1" applyBorder="1"/>
    <xf numFmtId="0" fontId="7" fillId="0" borderId="2" xfId="0" applyFont="1" applyFill="1" applyBorder="1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4" fillId="0" borderId="15" xfId="0" applyFont="1" applyBorder="1"/>
    <xf numFmtId="0" fontId="0" fillId="0" borderId="17" xfId="0" applyBorder="1"/>
    <xf numFmtId="0" fontId="0" fillId="0" borderId="15" xfId="0" applyFill="1" applyBorder="1"/>
    <xf numFmtId="0" fontId="0" fillId="0" borderId="17" xfId="0" applyFill="1" applyBorder="1"/>
    <xf numFmtId="0" fontId="14" fillId="0" borderId="18" xfId="0" applyFont="1" applyBorder="1"/>
    <xf numFmtId="0" fontId="0" fillId="0" borderId="19" xfId="0" applyBorder="1"/>
    <xf numFmtId="0" fontId="14" fillId="0" borderId="20" xfId="0" applyFont="1" applyBorder="1" applyAlignment="1"/>
    <xf numFmtId="0" fontId="14" fillId="0" borderId="21" xfId="0" applyFont="1" applyBorder="1"/>
    <xf numFmtId="0" fontId="14" fillId="0" borderId="2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Fill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0" fillId="0" borderId="1" xfId="0" applyBorder="1"/>
    <xf numFmtId="0" fontId="15" fillId="0" borderId="17" xfId="0" applyFont="1" applyBorder="1"/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6" xfId="0" applyFont="1" applyBorder="1"/>
    <xf numFmtId="0" fontId="14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4" fillId="0" borderId="15" xfId="0" applyFont="1" applyBorder="1" applyAlignment="1">
      <alignment horizontal="left"/>
    </xf>
    <xf numFmtId="0" fontId="0" fillId="0" borderId="15" xfId="0" applyBorder="1" applyAlignment="1">
      <alignment horizontal="center"/>
    </xf>
    <xf numFmtId="41" fontId="10" fillId="0" borderId="14" xfId="1" applyFont="1" applyBorder="1"/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5" fontId="0" fillId="0" borderId="15" xfId="0" applyNumberFormat="1" applyBorder="1"/>
    <xf numFmtId="9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14" fillId="3" borderId="15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0" fillId="3" borderId="15" xfId="0" applyFill="1" applyBorder="1"/>
    <xf numFmtId="167" fontId="0" fillId="3" borderId="15" xfId="3" applyNumberFormat="1" applyFont="1" applyFill="1" applyBorder="1"/>
    <xf numFmtId="0" fontId="14" fillId="4" borderId="15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0" fillId="4" borderId="15" xfId="0" applyFill="1" applyBorder="1"/>
    <xf numFmtId="167" fontId="0" fillId="4" borderId="0" xfId="3" applyNumberFormat="1" applyFont="1" applyFill="1"/>
    <xf numFmtId="167" fontId="0" fillId="4" borderId="15" xfId="3" applyNumberFormat="1" applyFont="1" applyFill="1" applyBorder="1"/>
    <xf numFmtId="0" fontId="0" fillId="4" borderId="0" xfId="0" applyFill="1"/>
    <xf numFmtId="0" fontId="14" fillId="5" borderId="15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0" fillId="5" borderId="15" xfId="0" applyFill="1" applyBorder="1"/>
    <xf numFmtId="167" fontId="0" fillId="5" borderId="15" xfId="3" applyNumberFormat="1" applyFont="1" applyFill="1" applyBorder="1"/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9" zoomScale="96" zoomScaleNormal="96" workbookViewId="0">
      <selection activeCell="M30" sqref="M30"/>
    </sheetView>
  </sheetViews>
  <sheetFormatPr defaultRowHeight="15" x14ac:dyDescent="0.25"/>
  <cols>
    <col min="2" max="2" width="29.5703125" bestFit="1" customWidth="1"/>
    <col min="3" max="3" width="9.85546875" bestFit="1" customWidth="1"/>
    <col min="4" max="4" width="11.5703125" bestFit="1" customWidth="1"/>
    <col min="5" max="5" width="11.28515625" bestFit="1" customWidth="1"/>
    <col min="7" max="7" width="14.85546875" bestFit="1" customWidth="1"/>
    <col min="8" max="8" width="10" bestFit="1" customWidth="1"/>
    <col min="9" max="9" width="20.42578125" bestFit="1" customWidth="1"/>
    <col min="10" max="10" width="22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126" t="s">
        <v>31</v>
      </c>
      <c r="B1" s="126"/>
      <c r="C1" s="126"/>
      <c r="D1" s="126"/>
      <c r="E1" s="126"/>
      <c r="F1" s="126"/>
      <c r="G1" s="126" t="s">
        <v>32</v>
      </c>
      <c r="H1" s="126"/>
      <c r="I1" s="126"/>
      <c r="J1" s="126"/>
      <c r="K1" s="126"/>
    </row>
    <row r="2" spans="1:17" ht="19.5" thickBot="1" x14ac:dyDescent="0.3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7" ht="20.25" thickBot="1" x14ac:dyDescent="0.45">
      <c r="A3" s="3"/>
      <c r="B3" s="127" t="s">
        <v>0</v>
      </c>
      <c r="C3" s="128"/>
      <c r="D3" s="128"/>
      <c r="E3" s="129"/>
      <c r="F3" s="6"/>
      <c r="G3" s="127" t="s">
        <v>1</v>
      </c>
      <c r="H3" s="128"/>
      <c r="I3" s="128"/>
      <c r="J3" s="128"/>
      <c r="K3" s="129"/>
    </row>
    <row r="4" spans="1:17" ht="19.5" x14ac:dyDescent="0.4">
      <c r="A4" s="4"/>
      <c r="B4" s="130" t="s">
        <v>2</v>
      </c>
      <c r="C4" s="131"/>
      <c r="D4" s="131"/>
      <c r="E4" s="132"/>
      <c r="F4" s="6"/>
      <c r="G4" s="130" t="s">
        <v>3</v>
      </c>
      <c r="H4" s="131"/>
      <c r="I4" s="131"/>
      <c r="J4" s="131"/>
      <c r="K4" s="132"/>
    </row>
    <row r="5" spans="1:17" ht="19.5" x14ac:dyDescent="0.4">
      <c r="A5" s="5"/>
      <c r="B5" s="7" t="s">
        <v>4</v>
      </c>
      <c r="C5" s="8" t="s">
        <v>5</v>
      </c>
      <c r="D5" s="9" t="s">
        <v>6</v>
      </c>
      <c r="E5" s="10" t="s">
        <v>7</v>
      </c>
      <c r="F5" s="6"/>
      <c r="G5" s="11" t="s">
        <v>5</v>
      </c>
      <c r="H5" s="12" t="s">
        <v>8</v>
      </c>
      <c r="I5" s="12" t="s">
        <v>9</v>
      </c>
      <c r="J5" s="12" t="s">
        <v>10</v>
      </c>
      <c r="K5" s="13" t="s">
        <v>11</v>
      </c>
      <c r="O5" s="1"/>
    </row>
    <row r="6" spans="1:17" ht="19.5" x14ac:dyDescent="0.4">
      <c r="A6" s="5"/>
      <c r="B6" s="14" t="s">
        <v>12</v>
      </c>
      <c r="C6" s="15">
        <v>4000</v>
      </c>
      <c r="D6" s="16">
        <v>0</v>
      </c>
      <c r="E6" s="17">
        <f>D6-C6</f>
        <v>-4000</v>
      </c>
      <c r="F6" s="6"/>
      <c r="G6" s="18">
        <f>C6</f>
        <v>4000</v>
      </c>
      <c r="H6" s="19">
        <v>8800</v>
      </c>
      <c r="I6" s="16">
        <f>G6*H6</f>
        <v>35200000</v>
      </c>
      <c r="J6" s="20">
        <v>0</v>
      </c>
      <c r="K6" s="21"/>
      <c r="N6" s="1"/>
    </row>
    <row r="7" spans="1:17" ht="19.5" x14ac:dyDescent="0.4">
      <c r="A7" s="5"/>
      <c r="B7" s="14" t="s">
        <v>13</v>
      </c>
      <c r="C7" s="15">
        <v>2000</v>
      </c>
      <c r="D7" s="16">
        <v>0</v>
      </c>
      <c r="E7" s="17">
        <f t="shared" ref="E7:E12" si="0">D7-C7</f>
        <v>-2000</v>
      </c>
      <c r="F7" s="6"/>
      <c r="G7" s="18">
        <f t="shared" ref="G7:G12" si="1">C7</f>
        <v>2000</v>
      </c>
      <c r="H7" s="19">
        <v>8800</v>
      </c>
      <c r="I7" s="16">
        <f t="shared" ref="I7:I12" si="2">G7*H7</f>
        <v>17600000</v>
      </c>
      <c r="J7" s="20">
        <v>0</v>
      </c>
      <c r="K7" s="21"/>
      <c r="N7" s="1"/>
    </row>
    <row r="8" spans="1:17" ht="19.5" x14ac:dyDescent="0.4">
      <c r="A8" s="5"/>
      <c r="B8" s="14" t="s">
        <v>14</v>
      </c>
      <c r="C8" s="15">
        <v>3000</v>
      </c>
      <c r="D8" s="16">
        <v>0</v>
      </c>
      <c r="E8" s="17">
        <f t="shared" si="0"/>
        <v>-3000</v>
      </c>
      <c r="F8" s="6"/>
      <c r="G8" s="18">
        <f t="shared" si="1"/>
        <v>3000</v>
      </c>
      <c r="H8" s="19">
        <v>8800</v>
      </c>
      <c r="I8" s="16">
        <f t="shared" si="2"/>
        <v>26400000</v>
      </c>
      <c r="J8" s="20">
        <v>0</v>
      </c>
      <c r="K8" s="21"/>
      <c r="Q8" s="1"/>
    </row>
    <row r="9" spans="1:17" ht="19.5" x14ac:dyDescent="0.4">
      <c r="A9" s="5"/>
      <c r="B9" s="14" t="s">
        <v>15</v>
      </c>
      <c r="C9" s="15">
        <v>3000</v>
      </c>
      <c r="D9" s="16">
        <v>0</v>
      </c>
      <c r="E9" s="17">
        <f t="shared" si="0"/>
        <v>-3000</v>
      </c>
      <c r="F9" s="6"/>
      <c r="G9" s="18">
        <f t="shared" si="1"/>
        <v>3000</v>
      </c>
      <c r="H9" s="19">
        <v>8800</v>
      </c>
      <c r="I9" s="16">
        <f t="shared" si="2"/>
        <v>26400000</v>
      </c>
      <c r="J9" s="20">
        <v>0</v>
      </c>
      <c r="K9" s="21"/>
      <c r="Q9" s="1"/>
    </row>
    <row r="10" spans="1:17" ht="19.5" x14ac:dyDescent="0.4">
      <c r="A10" s="5"/>
      <c r="B10" s="14" t="s">
        <v>16</v>
      </c>
      <c r="C10" s="15">
        <v>2000</v>
      </c>
      <c r="D10" s="16">
        <v>0</v>
      </c>
      <c r="E10" s="17">
        <f t="shared" si="0"/>
        <v>-2000</v>
      </c>
      <c r="F10" s="6"/>
      <c r="G10" s="18">
        <f t="shared" si="1"/>
        <v>2000</v>
      </c>
      <c r="H10" s="19">
        <v>8800</v>
      </c>
      <c r="I10" s="16">
        <f t="shared" si="2"/>
        <v>17600000</v>
      </c>
      <c r="J10" s="20">
        <v>0</v>
      </c>
      <c r="K10" s="21"/>
    </row>
    <row r="11" spans="1:17" ht="19.5" x14ac:dyDescent="0.4">
      <c r="A11" s="5"/>
      <c r="B11" s="14" t="s">
        <v>17</v>
      </c>
      <c r="C11" s="15">
        <v>1000</v>
      </c>
      <c r="D11" s="16">
        <v>0</v>
      </c>
      <c r="E11" s="17">
        <f t="shared" si="0"/>
        <v>-1000</v>
      </c>
      <c r="F11" s="6"/>
      <c r="G11" s="18">
        <f t="shared" si="1"/>
        <v>1000</v>
      </c>
      <c r="H11" s="19">
        <v>8800</v>
      </c>
      <c r="I11" s="16">
        <f t="shared" si="2"/>
        <v>8800000</v>
      </c>
      <c r="J11" s="20">
        <v>0</v>
      </c>
      <c r="K11" s="21"/>
      <c r="O11" s="1"/>
    </row>
    <row r="12" spans="1:17" ht="19.5" x14ac:dyDescent="0.4">
      <c r="A12" s="5"/>
      <c r="B12" s="14" t="s">
        <v>18</v>
      </c>
      <c r="C12" s="15">
        <v>1000</v>
      </c>
      <c r="D12" s="16">
        <v>0</v>
      </c>
      <c r="E12" s="17">
        <f t="shared" si="0"/>
        <v>-1000</v>
      </c>
      <c r="F12" s="6"/>
      <c r="G12" s="18">
        <f t="shared" si="1"/>
        <v>1000</v>
      </c>
      <c r="H12" s="19">
        <v>8800</v>
      </c>
      <c r="I12" s="16">
        <f t="shared" si="2"/>
        <v>8800000</v>
      </c>
      <c r="J12" s="20">
        <v>0</v>
      </c>
      <c r="K12" s="21"/>
    </row>
    <row r="13" spans="1:17" ht="19.5" x14ac:dyDescent="0.4">
      <c r="A13" s="5"/>
      <c r="B13" s="22" t="s">
        <v>19</v>
      </c>
      <c r="C13" s="23"/>
      <c r="D13" s="16"/>
      <c r="E13" s="17"/>
      <c r="F13" s="6"/>
      <c r="G13" s="18"/>
      <c r="H13" s="19"/>
      <c r="I13" s="16"/>
      <c r="J13" s="20"/>
      <c r="K13" s="21"/>
    </row>
    <row r="14" spans="1:17" ht="19.5" x14ac:dyDescent="0.4">
      <c r="A14" s="5"/>
      <c r="B14" s="7"/>
      <c r="C14" s="23"/>
      <c r="D14" s="16"/>
      <c r="E14" s="17"/>
      <c r="F14" s="6"/>
      <c r="G14" s="18"/>
      <c r="H14" s="19"/>
      <c r="I14" s="16"/>
      <c r="J14" s="20"/>
      <c r="K14" s="21"/>
    </row>
    <row r="15" spans="1:17" ht="19.5" x14ac:dyDescent="0.4">
      <c r="A15" s="5"/>
      <c r="B15" s="28" t="s">
        <v>2</v>
      </c>
      <c r="C15" s="29">
        <f>SUM(C6:C14)</f>
        <v>16000</v>
      </c>
      <c r="D15" s="19">
        <f>SUM(D6:D14)</f>
        <v>0</v>
      </c>
      <c r="E15" s="17">
        <f>D15-C15</f>
        <v>-16000</v>
      </c>
      <c r="F15" s="6"/>
      <c r="G15" s="24" t="s">
        <v>28</v>
      </c>
      <c r="H15" s="25"/>
      <c r="I15" s="26">
        <f>SUM(I6:I12)</f>
        <v>140800000</v>
      </c>
      <c r="J15" s="20"/>
      <c r="K15" s="21"/>
    </row>
    <row r="16" spans="1:17" ht="19.5" x14ac:dyDescent="0.4">
      <c r="A16" s="5"/>
      <c r="B16" s="7"/>
      <c r="C16" s="23"/>
      <c r="D16" s="16"/>
      <c r="E16" s="17"/>
      <c r="F16" s="6"/>
      <c r="G16" s="24" t="s">
        <v>29</v>
      </c>
      <c r="H16" s="25"/>
      <c r="I16" s="19">
        <f>I15/2</f>
        <v>70400000</v>
      </c>
      <c r="J16" s="20"/>
      <c r="K16" s="21"/>
    </row>
    <row r="17" spans="1:15" ht="19.5" x14ac:dyDescent="0.4">
      <c r="A17" s="5"/>
      <c r="B17" s="7"/>
      <c r="C17" s="23"/>
      <c r="D17" s="16"/>
      <c r="E17" s="17"/>
      <c r="F17" s="6"/>
      <c r="G17" s="24" t="s">
        <v>30</v>
      </c>
      <c r="H17" s="25"/>
      <c r="I17" s="27">
        <f>I15-I16</f>
        <v>70400000</v>
      </c>
      <c r="J17" s="20"/>
      <c r="K17" s="21"/>
    </row>
    <row r="18" spans="1:15" ht="19.5" x14ac:dyDescent="0.4">
      <c r="A18" s="5"/>
      <c r="B18" s="7"/>
      <c r="C18" s="23"/>
      <c r="D18" s="16"/>
      <c r="E18" s="17"/>
      <c r="F18" s="6"/>
      <c r="G18" s="18"/>
      <c r="H18" s="19"/>
      <c r="I18" s="16"/>
      <c r="J18" s="20"/>
      <c r="K18" s="21"/>
    </row>
    <row r="19" spans="1:15" ht="20.25" thickBot="1" x14ac:dyDescent="0.45">
      <c r="A19" s="5"/>
      <c r="B19" s="70"/>
      <c r="C19" s="71"/>
      <c r="D19" s="71"/>
      <c r="E19" s="72"/>
      <c r="F19" s="6"/>
      <c r="G19" s="24">
        <f>SUM(G6:G14)</f>
        <v>16000</v>
      </c>
      <c r="H19" s="19">
        <v>8800</v>
      </c>
      <c r="I19" s="27">
        <f>G19*H19</f>
        <v>140800000</v>
      </c>
      <c r="J19" s="30">
        <f>SUM(J6:J14)</f>
        <v>0</v>
      </c>
      <c r="K19" s="21"/>
      <c r="M19" s="1"/>
      <c r="N19" s="1"/>
    </row>
    <row r="20" spans="1:15" ht="20.25" thickBot="1" x14ac:dyDescent="0.45">
      <c r="A20" s="5"/>
      <c r="B20" s="73"/>
      <c r="C20" s="74"/>
      <c r="D20" s="75"/>
      <c r="E20" s="76"/>
      <c r="F20" s="31"/>
      <c r="G20" s="77"/>
      <c r="H20" s="75"/>
      <c r="I20" s="78"/>
      <c r="J20" s="79"/>
      <c r="K20" s="80"/>
      <c r="M20" s="1"/>
      <c r="N20" s="1"/>
    </row>
    <row r="21" spans="1:15" ht="19.5" x14ac:dyDescent="0.4">
      <c r="A21" s="5"/>
      <c r="B21" s="32" t="s">
        <v>4</v>
      </c>
      <c r="C21" s="33" t="s">
        <v>5</v>
      </c>
      <c r="D21" s="34" t="s">
        <v>6</v>
      </c>
      <c r="E21" s="35" t="s">
        <v>7</v>
      </c>
      <c r="F21" s="36"/>
      <c r="G21" s="37" t="s">
        <v>5</v>
      </c>
      <c r="H21" s="38" t="s">
        <v>8</v>
      </c>
      <c r="I21" s="38" t="s">
        <v>9</v>
      </c>
      <c r="J21" s="38" t="s">
        <v>10</v>
      </c>
      <c r="K21" s="39" t="s">
        <v>11</v>
      </c>
    </row>
    <row r="22" spans="1:15" ht="19.5" x14ac:dyDescent="0.4">
      <c r="A22" s="5"/>
      <c r="B22" s="40" t="s">
        <v>20</v>
      </c>
      <c r="C22" s="41">
        <v>4000</v>
      </c>
      <c r="D22" s="42">
        <f>Masuk!E10</f>
        <v>4067</v>
      </c>
      <c r="E22" s="43">
        <f>D22-C22</f>
        <v>67</v>
      </c>
      <c r="F22" s="36"/>
      <c r="G22" s="44">
        <f>C22</f>
        <v>4000</v>
      </c>
      <c r="H22" s="45">
        <v>9650</v>
      </c>
      <c r="I22" s="42">
        <f>G22*H22</f>
        <v>38600000</v>
      </c>
      <c r="J22" s="46">
        <v>0</v>
      </c>
      <c r="K22" s="47"/>
    </row>
    <row r="23" spans="1:15" ht="19.5" x14ac:dyDescent="0.4">
      <c r="A23" s="5"/>
      <c r="B23" s="40" t="s">
        <v>21</v>
      </c>
      <c r="C23" s="41">
        <v>2000</v>
      </c>
      <c r="D23" s="42">
        <f>Masuk!E12</f>
        <v>2080</v>
      </c>
      <c r="E23" s="43">
        <f t="shared" ref="E23:E28" si="3">D23-C23</f>
        <v>80</v>
      </c>
      <c r="F23" s="36"/>
      <c r="G23" s="44">
        <f t="shared" ref="G23:G28" si="4">C23</f>
        <v>2000</v>
      </c>
      <c r="H23" s="45">
        <v>9650</v>
      </c>
      <c r="I23" s="42">
        <f t="shared" ref="I23:I28" si="5">G23*H23</f>
        <v>19300000</v>
      </c>
      <c r="J23" s="46">
        <v>0</v>
      </c>
      <c r="K23" s="47"/>
    </row>
    <row r="24" spans="1:15" ht="19.5" x14ac:dyDescent="0.4">
      <c r="A24" s="5"/>
      <c r="B24" s="40" t="s">
        <v>22</v>
      </c>
      <c r="C24" s="41">
        <v>3000</v>
      </c>
      <c r="D24" s="42">
        <f>Masuk!E17</f>
        <v>3065</v>
      </c>
      <c r="E24" s="43">
        <f t="shared" si="3"/>
        <v>65</v>
      </c>
      <c r="F24" s="36"/>
      <c r="G24" s="44">
        <f t="shared" si="4"/>
        <v>3000</v>
      </c>
      <c r="H24" s="45">
        <v>9650</v>
      </c>
      <c r="I24" s="42">
        <f t="shared" si="5"/>
        <v>28950000</v>
      </c>
      <c r="J24" s="46">
        <v>0</v>
      </c>
      <c r="K24" s="47"/>
      <c r="O24" s="1"/>
    </row>
    <row r="25" spans="1:15" ht="19.5" x14ac:dyDescent="0.4">
      <c r="A25" s="5"/>
      <c r="B25" s="40" t="s">
        <v>23</v>
      </c>
      <c r="C25" s="41">
        <v>3000</v>
      </c>
      <c r="D25" s="42">
        <f>Masuk!E19</f>
        <v>3020</v>
      </c>
      <c r="E25" s="43">
        <f t="shared" si="3"/>
        <v>20</v>
      </c>
      <c r="F25" s="36"/>
      <c r="G25" s="44">
        <f t="shared" si="4"/>
        <v>3000</v>
      </c>
      <c r="H25" s="45">
        <v>9650</v>
      </c>
      <c r="I25" s="42">
        <f t="shared" si="5"/>
        <v>28950000</v>
      </c>
      <c r="J25" s="48">
        <v>0</v>
      </c>
      <c r="K25" s="47"/>
    </row>
    <row r="26" spans="1:15" ht="19.5" x14ac:dyDescent="0.4">
      <c r="A26" s="5"/>
      <c r="B26" s="40" t="s">
        <v>24</v>
      </c>
      <c r="C26" s="41">
        <v>2000</v>
      </c>
      <c r="D26" s="42">
        <f>Masuk!E21</f>
        <v>2090</v>
      </c>
      <c r="E26" s="43">
        <f t="shared" si="3"/>
        <v>90</v>
      </c>
      <c r="F26" s="36"/>
      <c r="G26" s="44">
        <f t="shared" si="4"/>
        <v>2000</v>
      </c>
      <c r="H26" s="45">
        <v>9650</v>
      </c>
      <c r="I26" s="42">
        <f t="shared" si="5"/>
        <v>19300000</v>
      </c>
      <c r="J26" s="48">
        <v>0</v>
      </c>
      <c r="K26" s="47"/>
      <c r="O26" s="1"/>
    </row>
    <row r="27" spans="1:15" ht="19.5" x14ac:dyDescent="0.4">
      <c r="A27" s="5"/>
      <c r="B27" s="40" t="s">
        <v>25</v>
      </c>
      <c r="C27" s="41">
        <v>1000</v>
      </c>
      <c r="D27" s="42">
        <f>Masuk!E23</f>
        <v>1090</v>
      </c>
      <c r="E27" s="43">
        <f t="shared" si="3"/>
        <v>90</v>
      </c>
      <c r="F27" s="36"/>
      <c r="G27" s="44">
        <f t="shared" si="4"/>
        <v>1000</v>
      </c>
      <c r="H27" s="45">
        <v>9650</v>
      </c>
      <c r="I27" s="42">
        <f t="shared" si="5"/>
        <v>9650000</v>
      </c>
      <c r="J27" s="48">
        <v>0</v>
      </c>
      <c r="K27" s="47"/>
    </row>
    <row r="28" spans="1:15" ht="19.5" x14ac:dyDescent="0.4">
      <c r="A28" s="5"/>
      <c r="B28" s="40" t="s">
        <v>26</v>
      </c>
      <c r="C28" s="41">
        <v>1000</v>
      </c>
      <c r="D28" s="42">
        <f>Masuk!E27</f>
        <v>1090</v>
      </c>
      <c r="E28" s="43">
        <f t="shared" si="3"/>
        <v>90</v>
      </c>
      <c r="F28" s="36"/>
      <c r="G28" s="44">
        <f t="shared" si="4"/>
        <v>1000</v>
      </c>
      <c r="H28" s="45">
        <v>9650</v>
      </c>
      <c r="I28" s="42">
        <f t="shared" si="5"/>
        <v>9650000</v>
      </c>
      <c r="J28" s="48">
        <v>0</v>
      </c>
      <c r="K28" s="47"/>
    </row>
    <row r="29" spans="1:15" ht="19.5" x14ac:dyDescent="0.4">
      <c r="A29" s="5"/>
      <c r="B29" s="49" t="s">
        <v>27</v>
      </c>
      <c r="C29" s="41"/>
      <c r="D29" s="42"/>
      <c r="E29" s="43"/>
      <c r="F29" s="36"/>
      <c r="G29" s="44"/>
      <c r="H29" s="45"/>
      <c r="I29" s="42"/>
      <c r="J29" s="48"/>
      <c r="K29" s="47"/>
      <c r="O29" s="1"/>
    </row>
    <row r="30" spans="1:15" ht="20.25" thickBot="1" x14ac:dyDescent="0.45">
      <c r="A30" s="5"/>
      <c r="B30" s="40"/>
      <c r="C30" s="41"/>
      <c r="D30" s="42"/>
      <c r="E30" s="43"/>
      <c r="F30" s="36"/>
      <c r="G30" s="44"/>
      <c r="H30" s="45"/>
      <c r="I30" s="42"/>
      <c r="J30" s="46"/>
      <c r="K30" s="47"/>
      <c r="M30" s="1"/>
    </row>
    <row r="31" spans="1:15" ht="20.25" thickBot="1" x14ac:dyDescent="0.45">
      <c r="A31" s="5"/>
      <c r="B31" s="65" t="s">
        <v>2</v>
      </c>
      <c r="C31" s="66">
        <f>SUM(C22:C28)</f>
        <v>16000</v>
      </c>
      <c r="D31" s="67">
        <f>SUM(D22:D28)</f>
        <v>16502</v>
      </c>
      <c r="E31" s="68">
        <f>D31-C31</f>
        <v>502</v>
      </c>
      <c r="F31" s="36"/>
      <c r="G31" s="50" t="s">
        <v>28</v>
      </c>
      <c r="H31" s="46"/>
      <c r="I31" s="51">
        <f>SUM(I22:I28)</f>
        <v>154400000</v>
      </c>
      <c r="J31" s="48">
        <f>J35</f>
        <v>0</v>
      </c>
      <c r="K31" s="47"/>
    </row>
    <row r="32" spans="1:15" ht="20.25" thickBot="1" x14ac:dyDescent="0.45">
      <c r="A32" s="5"/>
      <c r="B32" s="50"/>
      <c r="C32" s="46"/>
      <c r="D32" s="46"/>
      <c r="E32" s="47"/>
      <c r="F32" s="36"/>
      <c r="G32" s="50" t="s">
        <v>29</v>
      </c>
      <c r="H32" s="46"/>
      <c r="I32" s="45">
        <f>I31/2</f>
        <v>77200000</v>
      </c>
      <c r="J32" s="46"/>
      <c r="K32" s="47"/>
      <c r="M32" s="1"/>
    </row>
    <row r="33" spans="1:11" ht="20.25" thickBot="1" x14ac:dyDescent="0.45">
      <c r="A33" s="5"/>
      <c r="B33" s="50"/>
      <c r="C33" s="46"/>
      <c r="D33" s="46"/>
      <c r="E33" s="47"/>
      <c r="F33" s="36"/>
      <c r="G33" s="50" t="s">
        <v>30</v>
      </c>
      <c r="H33" s="46"/>
      <c r="I33" s="123">
        <f>I31-I32</f>
        <v>77200000</v>
      </c>
      <c r="J33" s="46"/>
      <c r="K33" s="47"/>
    </row>
    <row r="34" spans="1:11" ht="19.5" x14ac:dyDescent="0.4">
      <c r="A34" s="5"/>
      <c r="B34" s="50"/>
      <c r="C34" s="46"/>
      <c r="D34" s="52"/>
      <c r="E34" s="47"/>
      <c r="F34" s="36"/>
      <c r="G34" s="50"/>
      <c r="H34" s="46"/>
      <c r="I34" s="53"/>
      <c r="J34" s="46"/>
      <c r="K34" s="47"/>
    </row>
    <row r="35" spans="1:11" ht="19.5" x14ac:dyDescent="0.4">
      <c r="A35" s="5"/>
      <c r="B35" s="70"/>
      <c r="F35" s="54"/>
      <c r="G35" s="46">
        <f>SUM(G22:G28)</f>
        <v>16000</v>
      </c>
      <c r="H35" s="45">
        <v>9650</v>
      </c>
      <c r="I35" s="55">
        <f>SUM(I22:I28)</f>
        <v>154400000</v>
      </c>
      <c r="J35" s="46">
        <f>SUM(J6:J28)</f>
        <v>0</v>
      </c>
      <c r="K35" s="47"/>
    </row>
    <row r="36" spans="1:11" ht="19.5" x14ac:dyDescent="0.4">
      <c r="A36" s="5"/>
      <c r="B36" s="56"/>
      <c r="C36" s="57"/>
      <c r="D36" s="58"/>
      <c r="E36" s="57"/>
      <c r="F36" s="59"/>
      <c r="G36" s="57"/>
      <c r="H36" s="57"/>
      <c r="I36" s="53"/>
      <c r="J36" s="57"/>
      <c r="K36" s="60"/>
    </row>
    <row r="37" spans="1:11" ht="19.5" x14ac:dyDescent="0.4">
      <c r="A37" s="5"/>
      <c r="B37" s="56"/>
      <c r="C37" s="57"/>
      <c r="D37" s="58"/>
      <c r="E37" s="57"/>
      <c r="F37" s="59"/>
      <c r="G37" s="124" t="s">
        <v>28</v>
      </c>
      <c r="H37" s="125"/>
      <c r="I37" s="53">
        <f>SUM(I15+I31)</f>
        <v>295200000</v>
      </c>
      <c r="J37" s="57"/>
      <c r="K37" s="60"/>
    </row>
    <row r="38" spans="1:11" ht="20.25" thickBot="1" x14ac:dyDescent="0.45">
      <c r="A38" s="5"/>
      <c r="B38" s="61"/>
      <c r="C38" s="62"/>
      <c r="D38" s="62"/>
      <c r="E38" s="62"/>
      <c r="F38" s="63"/>
      <c r="G38" s="62"/>
      <c r="H38" s="62"/>
      <c r="I38" s="62"/>
      <c r="J38" s="62"/>
      <c r="K38" s="64"/>
    </row>
  </sheetData>
  <mergeCells count="7">
    <mergeCell ref="G37:H37"/>
    <mergeCell ref="A1:F1"/>
    <mergeCell ref="G1:K1"/>
    <mergeCell ref="B3:E3"/>
    <mergeCell ref="G3:K3"/>
    <mergeCell ref="B4:E4"/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58"/>
  <sheetViews>
    <sheetView topLeftCell="A25" workbookViewId="0">
      <selection activeCell="G61" sqref="G61"/>
    </sheetView>
  </sheetViews>
  <sheetFormatPr defaultRowHeight="15" x14ac:dyDescent="0.25"/>
  <cols>
    <col min="4" max="5" width="13.7109375" bestFit="1" customWidth="1"/>
    <col min="6" max="6" width="16.42578125" bestFit="1" customWidth="1"/>
    <col min="7" max="7" width="25.140625" bestFit="1" customWidth="1"/>
    <col min="8" max="8" width="55.42578125" bestFit="1" customWidth="1"/>
    <col min="13" max="13" width="9.42578125" bestFit="1" customWidth="1"/>
    <col min="14" max="14" width="8" bestFit="1" customWidth="1"/>
    <col min="15" max="15" width="11.5703125" bestFit="1" customWidth="1"/>
    <col min="16" max="16" width="6.5703125" bestFit="1" customWidth="1"/>
    <col min="17" max="17" width="24.140625" customWidth="1"/>
  </cols>
  <sheetData>
    <row r="4" spans="2:18" ht="15.75" thickBot="1" x14ac:dyDescent="0.3"/>
    <row r="5" spans="2:18" x14ac:dyDescent="0.25">
      <c r="B5" s="81"/>
      <c r="C5" s="82"/>
      <c r="D5" s="82"/>
      <c r="E5" s="82"/>
      <c r="F5" s="82"/>
      <c r="G5" s="82"/>
      <c r="H5" s="82"/>
      <c r="I5" s="83"/>
      <c r="L5" s="103"/>
      <c r="M5" s="103"/>
      <c r="N5" s="103"/>
      <c r="O5" s="103"/>
      <c r="P5" s="103"/>
      <c r="Q5" s="103"/>
      <c r="R5" s="103"/>
    </row>
    <row r="6" spans="2:18" x14ac:dyDescent="0.25">
      <c r="B6" s="70"/>
      <c r="C6" s="133" t="s">
        <v>33</v>
      </c>
      <c r="D6" s="133"/>
      <c r="E6" s="133"/>
      <c r="F6" s="133"/>
      <c r="G6" s="133"/>
      <c r="H6" s="100"/>
      <c r="I6" s="72"/>
      <c r="L6" s="103"/>
      <c r="M6" s="106"/>
      <c r="N6" s="106"/>
      <c r="O6" s="106"/>
      <c r="P6" s="106"/>
      <c r="Q6" s="106"/>
      <c r="R6" s="103"/>
    </row>
    <row r="7" spans="2:18" x14ac:dyDescent="0.25">
      <c r="B7" s="70"/>
      <c r="C7" s="71"/>
      <c r="D7" s="71"/>
      <c r="E7" s="71"/>
      <c r="F7" s="71"/>
      <c r="G7" s="71"/>
      <c r="H7" s="71"/>
      <c r="I7" s="72"/>
      <c r="L7" s="103"/>
      <c r="M7" s="103"/>
      <c r="N7" s="103"/>
      <c r="O7" s="103"/>
      <c r="P7" s="103"/>
      <c r="Q7" s="103"/>
      <c r="R7" s="103"/>
    </row>
    <row r="8" spans="2:18" x14ac:dyDescent="0.25">
      <c r="B8" s="70"/>
      <c r="C8" s="84" t="s">
        <v>34</v>
      </c>
      <c r="D8" s="84" t="s">
        <v>35</v>
      </c>
      <c r="E8" s="84" t="s">
        <v>36</v>
      </c>
      <c r="F8" s="84" t="s">
        <v>37</v>
      </c>
      <c r="G8" s="85" t="s">
        <v>38</v>
      </c>
      <c r="H8" s="102"/>
      <c r="I8" s="72"/>
      <c r="L8" s="103"/>
      <c r="M8" s="104"/>
      <c r="N8" s="104"/>
      <c r="O8" s="104"/>
      <c r="P8" s="104"/>
      <c r="Q8" s="104"/>
      <c r="R8" s="103"/>
    </row>
    <row r="9" spans="2:18" x14ac:dyDescent="0.25">
      <c r="B9" s="70"/>
      <c r="C9" s="86" t="s">
        <v>39</v>
      </c>
      <c r="D9" s="88">
        <v>4000</v>
      </c>
      <c r="E9" s="88">
        <v>4000</v>
      </c>
      <c r="F9" s="87">
        <v>0</v>
      </c>
      <c r="G9" s="88"/>
      <c r="H9" s="103"/>
      <c r="I9" s="72"/>
      <c r="L9" s="103"/>
      <c r="M9" s="105"/>
      <c r="N9" s="103"/>
      <c r="O9" s="103"/>
      <c r="P9" s="103"/>
      <c r="Q9" s="103"/>
      <c r="R9" s="103"/>
    </row>
    <row r="10" spans="2:18" x14ac:dyDescent="0.25">
      <c r="B10" s="70"/>
      <c r="C10" s="86" t="s">
        <v>40</v>
      </c>
      <c r="D10" s="88">
        <v>2000</v>
      </c>
      <c r="E10" s="88">
        <v>2000</v>
      </c>
      <c r="F10" s="87">
        <v>0</v>
      </c>
      <c r="G10" s="88"/>
      <c r="H10" s="103"/>
      <c r="I10" s="72"/>
      <c r="L10" s="103"/>
      <c r="M10" s="105"/>
      <c r="N10" s="103"/>
      <c r="O10" s="103"/>
      <c r="P10" s="103"/>
      <c r="Q10" s="103"/>
      <c r="R10" s="103"/>
    </row>
    <row r="11" spans="2:18" x14ac:dyDescent="0.25">
      <c r="B11" s="70"/>
      <c r="C11" s="86" t="s">
        <v>41</v>
      </c>
      <c r="D11" s="88">
        <v>1000</v>
      </c>
      <c r="E11" s="88">
        <v>1000</v>
      </c>
      <c r="F11" s="87">
        <v>0</v>
      </c>
      <c r="G11" s="88"/>
      <c r="H11" s="103"/>
      <c r="I11" s="72"/>
      <c r="L11" s="103"/>
      <c r="M11" s="105"/>
      <c r="N11" s="103"/>
      <c r="O11" s="103"/>
      <c r="P11" s="103"/>
      <c r="Q11" s="103"/>
      <c r="R11" s="103"/>
    </row>
    <row r="12" spans="2:18" x14ac:dyDescent="0.25">
      <c r="B12" s="70"/>
      <c r="C12" s="86" t="s">
        <v>42</v>
      </c>
      <c r="D12" s="88">
        <v>3000</v>
      </c>
      <c r="E12" s="88">
        <v>3000</v>
      </c>
      <c r="F12" s="87">
        <v>0</v>
      </c>
      <c r="G12" s="88"/>
      <c r="H12" s="103"/>
      <c r="I12" s="72"/>
      <c r="L12" s="103"/>
      <c r="M12" s="105"/>
      <c r="N12" s="103"/>
      <c r="O12" s="103"/>
      <c r="P12" s="103"/>
      <c r="Q12" s="103"/>
      <c r="R12" s="103"/>
    </row>
    <row r="13" spans="2:18" x14ac:dyDescent="0.25">
      <c r="B13" s="70"/>
      <c r="C13" s="86" t="s">
        <v>43</v>
      </c>
      <c r="D13" s="88">
        <v>3000</v>
      </c>
      <c r="E13" s="88">
        <v>3000</v>
      </c>
      <c r="F13" s="87">
        <v>0</v>
      </c>
      <c r="G13" s="88"/>
      <c r="H13" s="103"/>
      <c r="I13" s="72"/>
      <c r="L13" s="103"/>
      <c r="M13" s="105"/>
      <c r="N13" s="103"/>
      <c r="O13" s="103"/>
      <c r="P13" s="103"/>
      <c r="Q13" s="103"/>
      <c r="R13" s="103"/>
    </row>
    <row r="14" spans="2:18" x14ac:dyDescent="0.25">
      <c r="B14" s="70"/>
      <c r="C14" s="86" t="s">
        <v>44</v>
      </c>
      <c r="D14" s="88">
        <v>1000</v>
      </c>
      <c r="E14" s="88">
        <v>1000</v>
      </c>
      <c r="F14" s="89">
        <v>0</v>
      </c>
      <c r="G14" s="88"/>
      <c r="H14" s="103"/>
      <c r="I14" s="72"/>
      <c r="L14" s="103"/>
      <c r="M14" s="105"/>
      <c r="N14" s="103"/>
      <c r="O14" s="103"/>
      <c r="P14" s="103"/>
      <c r="Q14" s="103"/>
      <c r="R14" s="103"/>
    </row>
    <row r="15" spans="2:18" ht="15.75" thickBot="1" x14ac:dyDescent="0.3">
      <c r="B15" s="70"/>
      <c r="C15" s="90" t="s">
        <v>45</v>
      </c>
      <c r="D15" s="98">
        <v>2000</v>
      </c>
      <c r="E15" s="98">
        <v>2000</v>
      </c>
      <c r="F15" s="91">
        <v>0</v>
      </c>
      <c r="G15" s="98"/>
      <c r="H15" s="103"/>
      <c r="I15" s="72"/>
      <c r="L15" s="103"/>
      <c r="M15" s="105"/>
      <c r="N15" s="103"/>
      <c r="O15" s="103"/>
      <c r="P15" s="103"/>
      <c r="Q15" s="103"/>
      <c r="R15" s="103"/>
    </row>
    <row r="16" spans="2:18" ht="15.75" thickBot="1" x14ac:dyDescent="0.3">
      <c r="B16" s="70"/>
      <c r="C16" s="92" t="s">
        <v>37</v>
      </c>
      <c r="D16" s="93">
        <f>SUM(D9:D15)</f>
        <v>16000</v>
      </c>
      <c r="E16" s="93">
        <f>SUM(E9:E15)</f>
        <v>16000</v>
      </c>
      <c r="F16" s="94">
        <f>SUM(F9:F15)</f>
        <v>0</v>
      </c>
      <c r="G16" s="69"/>
      <c r="H16" s="72"/>
      <c r="I16" s="72"/>
      <c r="L16" s="103"/>
      <c r="M16" s="106"/>
      <c r="N16" s="105"/>
      <c r="O16" s="105"/>
      <c r="P16" s="105"/>
      <c r="Q16" s="103"/>
      <c r="R16" s="103"/>
    </row>
    <row r="17" spans="2:18" ht="15.75" thickBot="1" x14ac:dyDescent="0.3">
      <c r="B17" s="95"/>
      <c r="C17" s="96"/>
      <c r="D17" s="96"/>
      <c r="E17" s="96"/>
      <c r="F17" s="96"/>
      <c r="G17" s="96"/>
      <c r="H17" s="96"/>
      <c r="I17" s="97"/>
      <c r="L17" s="103"/>
      <c r="M17" s="103"/>
      <c r="N17" s="103"/>
      <c r="O17" s="103"/>
      <c r="P17" s="103"/>
      <c r="Q17" s="103"/>
      <c r="R17" s="103"/>
    </row>
    <row r="19" spans="2:18" x14ac:dyDescent="0.25">
      <c r="G19" s="99" t="s">
        <v>46</v>
      </c>
      <c r="H19" s="99"/>
    </row>
    <row r="20" spans="2:18" x14ac:dyDescent="0.25">
      <c r="G20" s="99"/>
      <c r="H20" s="99"/>
    </row>
    <row r="21" spans="2:18" x14ac:dyDescent="0.25">
      <c r="G21" s="99"/>
      <c r="H21" s="99"/>
    </row>
    <row r="22" spans="2:18" x14ac:dyDescent="0.25">
      <c r="G22" s="99"/>
      <c r="H22" s="99"/>
    </row>
    <row r="23" spans="2:18" x14ac:dyDescent="0.25">
      <c r="G23" s="99"/>
      <c r="H23" s="99"/>
    </row>
    <row r="24" spans="2:18" x14ac:dyDescent="0.25">
      <c r="G24" s="99" t="s">
        <v>47</v>
      </c>
      <c r="H24" s="99"/>
    </row>
    <row r="27" spans="2:18" ht="15.75" thickBot="1" x14ac:dyDescent="0.3"/>
    <row r="28" spans="2:18" x14ac:dyDescent="0.25">
      <c r="B28" s="81"/>
      <c r="C28" s="82"/>
      <c r="D28" s="82"/>
      <c r="E28" s="82"/>
      <c r="F28" s="82"/>
      <c r="G28" s="82"/>
      <c r="H28" s="82"/>
      <c r="I28" s="83"/>
    </row>
    <row r="29" spans="2:18" x14ac:dyDescent="0.25">
      <c r="B29" s="70"/>
      <c r="C29" s="133" t="s">
        <v>33</v>
      </c>
      <c r="D29" s="133"/>
      <c r="E29" s="133"/>
      <c r="F29" s="133"/>
      <c r="G29" s="133"/>
      <c r="H29" s="133"/>
      <c r="I29" s="72"/>
    </row>
    <row r="30" spans="2:18" x14ac:dyDescent="0.25">
      <c r="B30" s="70"/>
      <c r="C30" s="71"/>
      <c r="D30" s="71"/>
      <c r="E30" s="71"/>
      <c r="F30" s="71"/>
      <c r="G30" s="71"/>
      <c r="H30" s="71"/>
      <c r="I30" s="72"/>
    </row>
    <row r="31" spans="2:18" x14ac:dyDescent="0.25">
      <c r="B31" s="70"/>
      <c r="C31" s="84" t="s">
        <v>34</v>
      </c>
      <c r="D31" s="84" t="s">
        <v>35</v>
      </c>
      <c r="E31" s="84" t="s">
        <v>36</v>
      </c>
      <c r="F31" s="84" t="s">
        <v>37</v>
      </c>
      <c r="G31" s="102" t="s">
        <v>53</v>
      </c>
      <c r="H31" s="84" t="s">
        <v>38</v>
      </c>
      <c r="I31" s="72"/>
    </row>
    <row r="32" spans="2:18" x14ac:dyDescent="0.25">
      <c r="B32" s="70"/>
      <c r="C32" s="86" t="s">
        <v>39</v>
      </c>
      <c r="D32" s="88">
        <v>4000</v>
      </c>
      <c r="E32" s="88">
        <v>4000</v>
      </c>
      <c r="F32" s="87">
        <v>0</v>
      </c>
      <c r="G32" s="89"/>
      <c r="H32" s="88"/>
      <c r="I32" s="72"/>
    </row>
    <row r="33" spans="2:9" x14ac:dyDescent="0.25">
      <c r="B33" s="70"/>
      <c r="C33" s="86" t="s">
        <v>40</v>
      </c>
      <c r="D33" s="88">
        <v>2000</v>
      </c>
      <c r="E33" s="88">
        <v>2000</v>
      </c>
      <c r="F33" s="87">
        <v>0</v>
      </c>
      <c r="G33" s="89" t="s">
        <v>51</v>
      </c>
      <c r="H33" s="88" t="s">
        <v>56</v>
      </c>
      <c r="I33" s="72"/>
    </row>
    <row r="34" spans="2:9" x14ac:dyDescent="0.25">
      <c r="B34" s="70"/>
      <c r="C34" s="86" t="s">
        <v>41</v>
      </c>
      <c r="D34" s="88">
        <v>1000</v>
      </c>
      <c r="E34" s="88">
        <v>1000</v>
      </c>
      <c r="F34" s="87">
        <v>0</v>
      </c>
      <c r="G34" s="89" t="s">
        <v>49</v>
      </c>
      <c r="H34" s="88" t="s">
        <v>57</v>
      </c>
      <c r="I34" s="72"/>
    </row>
    <row r="35" spans="2:9" x14ac:dyDescent="0.25">
      <c r="B35" s="70"/>
      <c r="C35" s="86" t="s">
        <v>42</v>
      </c>
      <c r="D35" s="88">
        <v>3000</v>
      </c>
      <c r="E35" s="88">
        <v>3000</v>
      </c>
      <c r="F35" s="87">
        <v>0</v>
      </c>
      <c r="G35" s="89" t="s">
        <v>48</v>
      </c>
      <c r="H35" s="88"/>
      <c r="I35" s="72"/>
    </row>
    <row r="36" spans="2:9" x14ac:dyDescent="0.25">
      <c r="B36" s="70"/>
      <c r="C36" s="86" t="s">
        <v>43</v>
      </c>
      <c r="D36" s="88">
        <v>3000</v>
      </c>
      <c r="E36" s="88">
        <v>3000</v>
      </c>
      <c r="F36" s="87">
        <v>0</v>
      </c>
      <c r="G36" s="89" t="s">
        <v>48</v>
      </c>
      <c r="H36" s="88"/>
      <c r="I36" s="72"/>
    </row>
    <row r="37" spans="2:9" x14ac:dyDescent="0.25">
      <c r="B37" s="70"/>
      <c r="C37" s="86" t="s">
        <v>44</v>
      </c>
      <c r="D37" s="88">
        <v>1000</v>
      </c>
      <c r="E37" s="88">
        <v>1000</v>
      </c>
      <c r="F37" s="89">
        <v>0</v>
      </c>
      <c r="G37" s="89" t="s">
        <v>52</v>
      </c>
      <c r="H37" s="88" t="s">
        <v>55</v>
      </c>
      <c r="I37" s="72"/>
    </row>
    <row r="38" spans="2:9" ht="15.75" thickBot="1" x14ac:dyDescent="0.3">
      <c r="B38" s="70"/>
      <c r="C38" s="90" t="s">
        <v>45</v>
      </c>
      <c r="D38" s="98">
        <v>2000</v>
      </c>
      <c r="E38" s="98">
        <v>2000</v>
      </c>
      <c r="F38" s="91">
        <v>0</v>
      </c>
      <c r="G38" s="89" t="s">
        <v>50</v>
      </c>
      <c r="H38" s="98" t="s">
        <v>54</v>
      </c>
      <c r="I38" s="72"/>
    </row>
    <row r="39" spans="2:9" ht="15.75" thickBot="1" x14ac:dyDescent="0.3">
      <c r="B39" s="70"/>
      <c r="C39" s="92" t="s">
        <v>37</v>
      </c>
      <c r="D39" s="93">
        <f>SUM(D32:D38)</f>
        <v>16000</v>
      </c>
      <c r="E39" s="93">
        <f>SUM(E32:E38)</f>
        <v>16000</v>
      </c>
      <c r="F39" s="94">
        <f>SUM(F32:F38)</f>
        <v>0</v>
      </c>
      <c r="G39" s="107"/>
      <c r="H39" s="69"/>
      <c r="I39" s="72"/>
    </row>
    <row r="40" spans="2:9" ht="15.75" thickBot="1" x14ac:dyDescent="0.3">
      <c r="B40" s="95"/>
      <c r="C40" s="96"/>
      <c r="D40" s="96"/>
      <c r="E40" s="96"/>
      <c r="F40" s="96"/>
      <c r="G40" s="96"/>
      <c r="H40" s="96"/>
      <c r="I40" s="97"/>
    </row>
    <row r="42" spans="2:9" x14ac:dyDescent="0.25">
      <c r="G42" s="99" t="s">
        <v>46</v>
      </c>
      <c r="H42" s="99"/>
    </row>
    <row r="43" spans="2:9" x14ac:dyDescent="0.25">
      <c r="G43" s="99"/>
      <c r="H43" s="99"/>
    </row>
    <row r="44" spans="2:9" x14ac:dyDescent="0.25">
      <c r="G44" s="99"/>
      <c r="H44" s="99"/>
    </row>
    <row r="45" spans="2:9" x14ac:dyDescent="0.25">
      <c r="G45" s="99"/>
      <c r="H45" s="99"/>
    </row>
    <row r="46" spans="2:9" x14ac:dyDescent="0.25">
      <c r="G46" s="99"/>
      <c r="H46" s="99"/>
    </row>
    <row r="47" spans="2:9" x14ac:dyDescent="0.25">
      <c r="G47" s="99" t="s">
        <v>47</v>
      </c>
      <c r="H47" s="99"/>
    </row>
    <row r="50" spans="3:7" x14ac:dyDescent="0.25">
      <c r="C50" s="133" t="s">
        <v>58</v>
      </c>
      <c r="D50" s="133"/>
      <c r="E50" s="133"/>
      <c r="F50" s="133"/>
      <c r="G50" s="133"/>
    </row>
    <row r="51" spans="3:7" x14ac:dyDescent="0.25">
      <c r="C51" s="71"/>
      <c r="D51" s="71"/>
      <c r="E51" s="71"/>
      <c r="F51" s="71"/>
      <c r="G51" s="71"/>
    </row>
    <row r="52" spans="3:7" x14ac:dyDescent="0.25">
      <c r="C52" s="84" t="s">
        <v>34</v>
      </c>
      <c r="D52" s="84" t="s">
        <v>35</v>
      </c>
      <c r="E52" s="84" t="s">
        <v>36</v>
      </c>
      <c r="F52" s="102" t="s">
        <v>53</v>
      </c>
      <c r="G52" s="85" t="s">
        <v>38</v>
      </c>
    </row>
    <row r="53" spans="3:7" x14ac:dyDescent="0.25">
      <c r="C53" s="86" t="s">
        <v>42</v>
      </c>
      <c r="D53" s="88" t="s">
        <v>64</v>
      </c>
      <c r="E53" s="88" t="s">
        <v>64</v>
      </c>
      <c r="F53" s="108" t="s">
        <v>59</v>
      </c>
      <c r="G53" s="88"/>
    </row>
    <row r="54" spans="3:7" x14ac:dyDescent="0.25">
      <c r="C54" s="86" t="s">
        <v>43</v>
      </c>
      <c r="D54" s="88" t="s">
        <v>64</v>
      </c>
      <c r="E54" s="88" t="s">
        <v>64</v>
      </c>
      <c r="F54" s="108" t="s">
        <v>59</v>
      </c>
      <c r="G54" s="88"/>
    </row>
    <row r="55" spans="3:7" x14ac:dyDescent="0.25">
      <c r="C55" s="86" t="s">
        <v>41</v>
      </c>
      <c r="D55" s="88" t="s">
        <v>65</v>
      </c>
      <c r="E55" s="88" t="s">
        <v>65</v>
      </c>
      <c r="F55" s="108" t="s">
        <v>60</v>
      </c>
      <c r="G55" s="88"/>
    </row>
    <row r="56" spans="3:7" x14ac:dyDescent="0.25">
      <c r="C56" s="90" t="s">
        <v>45</v>
      </c>
      <c r="D56" s="98" t="s">
        <v>66</v>
      </c>
      <c r="E56" s="98" t="s">
        <v>66</v>
      </c>
      <c r="F56" s="108" t="s">
        <v>61</v>
      </c>
      <c r="G56" s="88"/>
    </row>
    <row r="57" spans="3:7" x14ac:dyDescent="0.25">
      <c r="C57" s="86" t="s">
        <v>44</v>
      </c>
      <c r="D57" s="88" t="s">
        <v>65</v>
      </c>
      <c r="E57" s="88" t="s">
        <v>65</v>
      </c>
      <c r="F57" s="108" t="s">
        <v>62</v>
      </c>
      <c r="G57" s="88"/>
    </row>
    <row r="58" spans="3:7" x14ac:dyDescent="0.25">
      <c r="C58" s="86" t="s">
        <v>40</v>
      </c>
      <c r="D58" s="88" t="s">
        <v>66</v>
      </c>
      <c r="E58" s="88" t="s">
        <v>66</v>
      </c>
      <c r="F58" s="108" t="s">
        <v>63</v>
      </c>
      <c r="G58" s="88"/>
    </row>
  </sheetData>
  <mergeCells count="3">
    <mergeCell ref="C6:G6"/>
    <mergeCell ref="C29:H29"/>
    <mergeCell ref="C50:G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3" zoomScale="96" zoomScaleNormal="96" workbookViewId="0">
      <selection activeCell="L5" sqref="L5"/>
    </sheetView>
  </sheetViews>
  <sheetFormatPr defaultRowHeight="15" x14ac:dyDescent="0.25"/>
  <cols>
    <col min="2" max="2" width="29.5703125" bestFit="1" customWidth="1"/>
    <col min="3" max="3" width="9.85546875" bestFit="1" customWidth="1"/>
    <col min="4" max="4" width="9.28515625" bestFit="1" customWidth="1"/>
    <col min="5" max="5" width="11.28515625" bestFit="1" customWidth="1"/>
    <col min="7" max="7" width="14.85546875" bestFit="1" customWidth="1"/>
    <col min="8" max="8" width="10" bestFit="1" customWidth="1"/>
    <col min="9" max="9" width="20.42578125" bestFit="1" customWidth="1"/>
    <col min="10" max="10" width="22.28515625" bestFit="1" customWidth="1"/>
    <col min="12" max="12" width="18" bestFit="1" customWidth="1"/>
    <col min="13" max="14" width="12" bestFit="1" customWidth="1"/>
  </cols>
  <sheetData>
    <row r="1" spans="1:17" ht="18.75" x14ac:dyDescent="0.3">
      <c r="A1" s="126" t="s">
        <v>31</v>
      </c>
      <c r="B1" s="126"/>
      <c r="C1" s="126"/>
      <c r="D1" s="126"/>
      <c r="E1" s="126"/>
      <c r="F1" s="126"/>
      <c r="G1" s="126" t="s">
        <v>32</v>
      </c>
      <c r="H1" s="126"/>
      <c r="I1" s="126"/>
      <c r="J1" s="126"/>
      <c r="K1" s="126"/>
    </row>
    <row r="2" spans="1:17" ht="19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20.25" thickBot="1" x14ac:dyDescent="0.45">
      <c r="A3" s="3"/>
      <c r="B3" s="127" t="s">
        <v>0</v>
      </c>
      <c r="C3" s="128"/>
      <c r="D3" s="128"/>
      <c r="E3" s="129"/>
      <c r="F3" s="6"/>
      <c r="G3" s="127" t="s">
        <v>1</v>
      </c>
      <c r="H3" s="128"/>
      <c r="I3" s="128"/>
      <c r="J3" s="128"/>
      <c r="K3" s="129"/>
    </row>
    <row r="4" spans="1:17" ht="19.5" x14ac:dyDescent="0.4">
      <c r="A4" s="4"/>
      <c r="B4" s="130" t="s">
        <v>2</v>
      </c>
      <c r="C4" s="131"/>
      <c r="D4" s="131"/>
      <c r="E4" s="132"/>
      <c r="F4" s="6"/>
      <c r="G4" s="130" t="s">
        <v>3</v>
      </c>
      <c r="H4" s="131"/>
      <c r="I4" s="131"/>
      <c r="J4" s="131"/>
      <c r="K4" s="132"/>
    </row>
    <row r="5" spans="1:17" ht="19.5" x14ac:dyDescent="0.4">
      <c r="A5" s="5"/>
      <c r="B5" s="7" t="s">
        <v>4</v>
      </c>
      <c r="C5" s="8" t="s">
        <v>5</v>
      </c>
      <c r="D5" s="9" t="s">
        <v>6</v>
      </c>
      <c r="E5" s="10" t="s">
        <v>7</v>
      </c>
      <c r="F5" s="6"/>
      <c r="G5" s="11" t="s">
        <v>5</v>
      </c>
      <c r="H5" s="12" t="s">
        <v>8</v>
      </c>
      <c r="I5" s="12" t="s">
        <v>9</v>
      </c>
      <c r="J5" s="12" t="s">
        <v>10</v>
      </c>
      <c r="K5" s="13" t="s">
        <v>11</v>
      </c>
      <c r="O5" s="1"/>
    </row>
    <row r="6" spans="1:17" ht="19.5" x14ac:dyDescent="0.4">
      <c r="A6" s="5"/>
      <c r="B6" s="14" t="s">
        <v>12</v>
      </c>
      <c r="C6" s="15">
        <v>4000</v>
      </c>
      <c r="D6" s="16">
        <v>0</v>
      </c>
      <c r="E6" s="17">
        <f>D6-C6</f>
        <v>-4000</v>
      </c>
      <c r="F6" s="6"/>
      <c r="G6" s="18">
        <f>C6</f>
        <v>4000</v>
      </c>
      <c r="H6" s="19">
        <v>8800</v>
      </c>
      <c r="I6" s="16">
        <f>G6*H6</f>
        <v>35200000</v>
      </c>
      <c r="J6" s="20">
        <v>0</v>
      </c>
      <c r="K6" s="21"/>
      <c r="N6" s="1"/>
    </row>
    <row r="7" spans="1:17" ht="19.5" x14ac:dyDescent="0.4">
      <c r="A7" s="5"/>
      <c r="B7" s="14" t="s">
        <v>13</v>
      </c>
      <c r="C7" s="15">
        <v>2000</v>
      </c>
      <c r="D7" s="16">
        <v>0</v>
      </c>
      <c r="E7" s="17">
        <f t="shared" ref="E7:E12" si="0">D7-C7</f>
        <v>-2000</v>
      </c>
      <c r="F7" s="6"/>
      <c r="G7" s="18">
        <f t="shared" ref="G7:G12" si="1">C7</f>
        <v>2000</v>
      </c>
      <c r="H7" s="19">
        <v>8800</v>
      </c>
      <c r="I7" s="16">
        <f t="shared" ref="I7:I12" si="2">G7*H7</f>
        <v>17600000</v>
      </c>
      <c r="J7" s="20">
        <v>0</v>
      </c>
      <c r="K7" s="21"/>
      <c r="N7" s="1"/>
    </row>
    <row r="8" spans="1:17" ht="19.5" x14ac:dyDescent="0.4">
      <c r="A8" s="5"/>
      <c r="B8" s="14" t="s">
        <v>14</v>
      </c>
      <c r="C8" s="15">
        <v>3000</v>
      </c>
      <c r="D8" s="16">
        <v>0</v>
      </c>
      <c r="E8" s="17">
        <f t="shared" si="0"/>
        <v>-3000</v>
      </c>
      <c r="F8" s="6"/>
      <c r="G8" s="18">
        <f t="shared" si="1"/>
        <v>3000</v>
      </c>
      <c r="H8" s="19">
        <v>8800</v>
      </c>
      <c r="I8" s="16">
        <f t="shared" si="2"/>
        <v>26400000</v>
      </c>
      <c r="J8" s="20">
        <v>0</v>
      </c>
      <c r="K8" s="21"/>
      <c r="Q8" s="1"/>
    </row>
    <row r="9" spans="1:17" ht="19.5" x14ac:dyDescent="0.4">
      <c r="A9" s="5"/>
      <c r="B9" s="14" t="s">
        <v>15</v>
      </c>
      <c r="C9" s="15">
        <v>3000</v>
      </c>
      <c r="D9" s="16">
        <v>0</v>
      </c>
      <c r="E9" s="17">
        <f t="shared" si="0"/>
        <v>-3000</v>
      </c>
      <c r="F9" s="6"/>
      <c r="G9" s="18">
        <f t="shared" si="1"/>
        <v>3000</v>
      </c>
      <c r="H9" s="19">
        <v>8800</v>
      </c>
      <c r="I9" s="16">
        <f t="shared" si="2"/>
        <v>26400000</v>
      </c>
      <c r="J9" s="20">
        <v>0</v>
      </c>
      <c r="K9" s="21"/>
      <c r="Q9" s="1"/>
    </row>
    <row r="10" spans="1:17" ht="19.5" x14ac:dyDescent="0.4">
      <c r="A10" s="5"/>
      <c r="B10" s="14" t="s">
        <v>16</v>
      </c>
      <c r="C10" s="15">
        <v>2000</v>
      </c>
      <c r="D10" s="16">
        <v>0</v>
      </c>
      <c r="E10" s="17">
        <f t="shared" si="0"/>
        <v>-2000</v>
      </c>
      <c r="F10" s="6"/>
      <c r="G10" s="18">
        <f t="shared" si="1"/>
        <v>2000</v>
      </c>
      <c r="H10" s="19">
        <v>8800</v>
      </c>
      <c r="I10" s="16">
        <f t="shared" si="2"/>
        <v>17600000</v>
      </c>
      <c r="J10" s="20">
        <v>0</v>
      </c>
      <c r="K10" s="21"/>
    </row>
    <row r="11" spans="1:17" ht="19.5" x14ac:dyDescent="0.4">
      <c r="A11" s="5"/>
      <c r="B11" s="14" t="s">
        <v>17</v>
      </c>
      <c r="C11" s="15">
        <v>1000</v>
      </c>
      <c r="D11" s="16">
        <v>0</v>
      </c>
      <c r="E11" s="17">
        <f t="shared" si="0"/>
        <v>-1000</v>
      </c>
      <c r="F11" s="6"/>
      <c r="G11" s="18">
        <f t="shared" si="1"/>
        <v>1000</v>
      </c>
      <c r="H11" s="19">
        <v>8800</v>
      </c>
      <c r="I11" s="16">
        <f t="shared" si="2"/>
        <v>8800000</v>
      </c>
      <c r="J11" s="20">
        <v>0</v>
      </c>
      <c r="K11" s="21"/>
      <c r="O11" s="1"/>
    </row>
    <row r="12" spans="1:17" ht="19.5" x14ac:dyDescent="0.4">
      <c r="A12" s="5"/>
      <c r="B12" s="14" t="s">
        <v>18</v>
      </c>
      <c r="C12" s="15">
        <v>1000</v>
      </c>
      <c r="D12" s="16">
        <v>0</v>
      </c>
      <c r="E12" s="17">
        <f t="shared" si="0"/>
        <v>-1000</v>
      </c>
      <c r="F12" s="6"/>
      <c r="G12" s="18">
        <f t="shared" si="1"/>
        <v>1000</v>
      </c>
      <c r="H12" s="19">
        <v>8800</v>
      </c>
      <c r="I12" s="16">
        <f t="shared" si="2"/>
        <v>8800000</v>
      </c>
      <c r="J12" s="20">
        <v>0</v>
      </c>
      <c r="K12" s="21"/>
    </row>
    <row r="13" spans="1:17" ht="19.5" x14ac:dyDescent="0.4">
      <c r="A13" s="5"/>
      <c r="B13" s="22" t="s">
        <v>19</v>
      </c>
      <c r="C13" s="23"/>
      <c r="D13" s="16"/>
      <c r="E13" s="17"/>
      <c r="F13" s="6"/>
      <c r="G13" s="18"/>
      <c r="H13" s="19"/>
      <c r="I13" s="16"/>
      <c r="J13" s="20"/>
      <c r="K13" s="21"/>
    </row>
    <row r="14" spans="1:17" ht="19.5" x14ac:dyDescent="0.4">
      <c r="A14" s="5"/>
      <c r="B14" s="7"/>
      <c r="C14" s="23"/>
      <c r="D14" s="16"/>
      <c r="E14" s="17"/>
      <c r="F14" s="6"/>
      <c r="G14" s="18"/>
      <c r="H14" s="19"/>
      <c r="I14" s="16"/>
      <c r="J14" s="20"/>
      <c r="K14" s="21"/>
    </row>
    <row r="15" spans="1:17" ht="19.5" x14ac:dyDescent="0.4">
      <c r="A15" s="5"/>
      <c r="B15" s="28" t="s">
        <v>2</v>
      </c>
      <c r="C15" s="29">
        <f>SUM(C6:C14)</f>
        <v>16000</v>
      </c>
      <c r="D15" s="19">
        <f>SUM(D6:D14)</f>
        <v>0</v>
      </c>
      <c r="E15" s="17">
        <f>D15-C15</f>
        <v>-16000</v>
      </c>
      <c r="F15" s="6"/>
      <c r="G15" s="24" t="s">
        <v>28</v>
      </c>
      <c r="H15" s="25"/>
      <c r="I15" s="26">
        <f>SUM(I6:I12)</f>
        <v>140800000</v>
      </c>
      <c r="J15" s="20"/>
      <c r="K15" s="21"/>
    </row>
    <row r="16" spans="1:17" ht="19.5" x14ac:dyDescent="0.4">
      <c r="A16" s="5"/>
      <c r="B16" s="7"/>
      <c r="C16" s="23"/>
      <c r="D16" s="16"/>
      <c r="E16" s="17"/>
      <c r="F16" s="6"/>
      <c r="G16" s="24" t="s">
        <v>29</v>
      </c>
      <c r="H16" s="25"/>
      <c r="I16" s="19">
        <f>I15/2</f>
        <v>70400000</v>
      </c>
      <c r="J16" s="20"/>
      <c r="K16" s="21"/>
    </row>
    <row r="17" spans="1:15" ht="19.5" x14ac:dyDescent="0.4">
      <c r="A17" s="5"/>
      <c r="B17" s="7"/>
      <c r="C17" s="23"/>
      <c r="D17" s="16"/>
      <c r="E17" s="17"/>
      <c r="F17" s="6"/>
      <c r="G17" s="24" t="s">
        <v>30</v>
      </c>
      <c r="H17" s="25"/>
      <c r="I17" s="27">
        <f>I15-I16</f>
        <v>70400000</v>
      </c>
      <c r="J17" s="20"/>
      <c r="K17" s="21"/>
    </row>
    <row r="18" spans="1:15" ht="19.5" x14ac:dyDescent="0.4">
      <c r="A18" s="5"/>
      <c r="B18" s="7"/>
      <c r="C18" s="23"/>
      <c r="D18" s="16"/>
      <c r="E18" s="17"/>
      <c r="F18" s="6"/>
      <c r="G18" s="18"/>
      <c r="H18" s="19"/>
      <c r="I18" s="16"/>
      <c r="J18" s="20"/>
      <c r="K18" s="21"/>
    </row>
    <row r="19" spans="1:15" ht="20.25" thickBot="1" x14ac:dyDescent="0.45">
      <c r="A19" s="5"/>
      <c r="B19" s="70"/>
      <c r="C19" s="71"/>
      <c r="D19" s="71"/>
      <c r="E19" s="72"/>
      <c r="F19" s="6"/>
      <c r="G19" s="24">
        <f>SUM(G6:G14)</f>
        <v>16000</v>
      </c>
      <c r="H19" s="19">
        <v>8800</v>
      </c>
      <c r="I19" s="27">
        <f>G19*H19</f>
        <v>140800000</v>
      </c>
      <c r="J19" s="30">
        <f>SUM(J6:J14)</f>
        <v>0</v>
      </c>
      <c r="K19" s="21"/>
      <c r="M19" s="1"/>
      <c r="N19" s="1"/>
    </row>
    <row r="20" spans="1:15" ht="20.25" thickBot="1" x14ac:dyDescent="0.45">
      <c r="A20" s="5"/>
      <c r="B20" s="73"/>
      <c r="C20" s="74"/>
      <c r="D20" s="75"/>
      <c r="E20" s="76"/>
      <c r="F20" s="31"/>
      <c r="G20" s="77"/>
      <c r="H20" s="75"/>
      <c r="I20" s="78"/>
      <c r="J20" s="79"/>
      <c r="K20" s="80"/>
      <c r="M20" s="1"/>
      <c r="N20" s="1"/>
    </row>
    <row r="21" spans="1:15" ht="19.5" x14ac:dyDescent="0.4">
      <c r="A21" s="5"/>
      <c r="B21" s="32" t="s">
        <v>4</v>
      </c>
      <c r="C21" s="33" t="s">
        <v>5</v>
      </c>
      <c r="D21" s="34" t="s">
        <v>6</v>
      </c>
      <c r="E21" s="35" t="s">
        <v>7</v>
      </c>
      <c r="F21" s="36"/>
      <c r="G21" s="37" t="s">
        <v>5</v>
      </c>
      <c r="H21" s="38" t="s">
        <v>8</v>
      </c>
      <c r="I21" s="38" t="s">
        <v>9</v>
      </c>
      <c r="J21" s="38" t="s">
        <v>10</v>
      </c>
      <c r="K21" s="39" t="s">
        <v>11</v>
      </c>
    </row>
    <row r="22" spans="1:15" ht="19.5" x14ac:dyDescent="0.4">
      <c r="A22" s="5"/>
      <c r="B22" s="40" t="s">
        <v>20</v>
      </c>
      <c r="C22" s="41">
        <v>4000</v>
      </c>
      <c r="D22" s="42">
        <v>0</v>
      </c>
      <c r="E22" s="43">
        <f>D22-C22</f>
        <v>-4000</v>
      </c>
      <c r="F22" s="36"/>
      <c r="G22" s="44">
        <f>C22</f>
        <v>4000</v>
      </c>
      <c r="H22" s="45">
        <v>9650</v>
      </c>
      <c r="I22" s="42">
        <f>G22*H22</f>
        <v>38600000</v>
      </c>
      <c r="J22" s="46">
        <v>0</v>
      </c>
      <c r="K22" s="47"/>
    </row>
    <row r="23" spans="1:15" ht="19.5" x14ac:dyDescent="0.4">
      <c r="A23" s="5"/>
      <c r="B23" s="40" t="s">
        <v>21</v>
      </c>
      <c r="C23" s="41">
        <v>2000</v>
      </c>
      <c r="D23" s="42">
        <v>0</v>
      </c>
      <c r="E23" s="43">
        <f t="shared" ref="E23:E28" si="3">D23-C23</f>
        <v>-2000</v>
      </c>
      <c r="F23" s="36"/>
      <c r="G23" s="44">
        <f t="shared" ref="G23:G28" si="4">C23</f>
        <v>2000</v>
      </c>
      <c r="H23" s="45">
        <v>9650</v>
      </c>
      <c r="I23" s="42">
        <f t="shared" ref="I23:I28" si="5">G23*H23</f>
        <v>19300000</v>
      </c>
      <c r="J23" s="46">
        <v>0</v>
      </c>
      <c r="K23" s="47"/>
    </row>
    <row r="24" spans="1:15" ht="19.5" x14ac:dyDescent="0.4">
      <c r="A24" s="5"/>
      <c r="B24" s="40" t="s">
        <v>22</v>
      </c>
      <c r="C24" s="41">
        <v>3000</v>
      </c>
      <c r="D24" s="42">
        <v>0</v>
      </c>
      <c r="E24" s="43">
        <f t="shared" si="3"/>
        <v>-3000</v>
      </c>
      <c r="F24" s="36"/>
      <c r="G24" s="44">
        <f t="shared" si="4"/>
        <v>3000</v>
      </c>
      <c r="H24" s="45">
        <v>9650</v>
      </c>
      <c r="I24" s="42">
        <f t="shared" si="5"/>
        <v>28950000</v>
      </c>
      <c r="J24" s="46">
        <v>0</v>
      </c>
      <c r="K24" s="47"/>
      <c r="O24" s="1"/>
    </row>
    <row r="25" spans="1:15" ht="19.5" x14ac:dyDescent="0.4">
      <c r="A25" s="5"/>
      <c r="B25" s="40" t="s">
        <v>23</v>
      </c>
      <c r="C25" s="41">
        <v>3000</v>
      </c>
      <c r="D25" s="42">
        <v>0</v>
      </c>
      <c r="E25" s="43">
        <f t="shared" si="3"/>
        <v>-3000</v>
      </c>
      <c r="F25" s="36"/>
      <c r="G25" s="44">
        <f t="shared" si="4"/>
        <v>3000</v>
      </c>
      <c r="H25" s="45">
        <v>9650</v>
      </c>
      <c r="I25" s="42">
        <f t="shared" si="5"/>
        <v>28950000</v>
      </c>
      <c r="J25" s="48">
        <v>0</v>
      </c>
      <c r="K25" s="47"/>
    </row>
    <row r="26" spans="1:15" ht="19.5" x14ac:dyDescent="0.4">
      <c r="A26" s="5"/>
      <c r="B26" s="40" t="s">
        <v>24</v>
      </c>
      <c r="C26" s="41">
        <v>2000</v>
      </c>
      <c r="D26" s="42">
        <v>0</v>
      </c>
      <c r="E26" s="43">
        <f t="shared" si="3"/>
        <v>-2000</v>
      </c>
      <c r="F26" s="36"/>
      <c r="G26" s="44">
        <f t="shared" si="4"/>
        <v>2000</v>
      </c>
      <c r="H26" s="45">
        <v>9650</v>
      </c>
      <c r="I26" s="42">
        <f t="shared" si="5"/>
        <v>19300000</v>
      </c>
      <c r="J26" s="48">
        <v>0</v>
      </c>
      <c r="K26" s="47"/>
      <c r="O26" s="1"/>
    </row>
    <row r="27" spans="1:15" ht="19.5" x14ac:dyDescent="0.4">
      <c r="A27" s="5"/>
      <c r="B27" s="40" t="s">
        <v>25</v>
      </c>
      <c r="C27" s="41">
        <v>1000</v>
      </c>
      <c r="D27" s="42">
        <v>0</v>
      </c>
      <c r="E27" s="43">
        <f t="shared" si="3"/>
        <v>-1000</v>
      </c>
      <c r="F27" s="36"/>
      <c r="G27" s="44">
        <f t="shared" si="4"/>
        <v>1000</v>
      </c>
      <c r="H27" s="45">
        <v>9650</v>
      </c>
      <c r="I27" s="42">
        <f t="shared" si="5"/>
        <v>9650000</v>
      </c>
      <c r="J27" s="48">
        <v>0</v>
      </c>
      <c r="K27" s="47"/>
    </row>
    <row r="28" spans="1:15" ht="19.5" x14ac:dyDescent="0.4">
      <c r="A28" s="5"/>
      <c r="B28" s="40" t="s">
        <v>26</v>
      </c>
      <c r="C28" s="41">
        <v>1000</v>
      </c>
      <c r="D28" s="42">
        <v>0</v>
      </c>
      <c r="E28" s="43">
        <f t="shared" si="3"/>
        <v>-1000</v>
      </c>
      <c r="F28" s="36"/>
      <c r="G28" s="44">
        <f t="shared" si="4"/>
        <v>1000</v>
      </c>
      <c r="H28" s="45">
        <v>9650</v>
      </c>
      <c r="I28" s="42">
        <f t="shared" si="5"/>
        <v>9650000</v>
      </c>
      <c r="J28" s="48">
        <v>0</v>
      </c>
      <c r="K28" s="47"/>
    </row>
    <row r="29" spans="1:15" ht="19.5" x14ac:dyDescent="0.4">
      <c r="A29" s="5"/>
      <c r="B29" s="49" t="s">
        <v>27</v>
      </c>
      <c r="C29" s="41"/>
      <c r="D29" s="42"/>
      <c r="E29" s="43"/>
      <c r="F29" s="36"/>
      <c r="G29" s="44"/>
      <c r="H29" s="45"/>
      <c r="I29" s="42"/>
      <c r="J29" s="48"/>
      <c r="K29" s="47"/>
      <c r="O29" s="1"/>
    </row>
    <row r="30" spans="1:15" ht="20.25" thickBot="1" x14ac:dyDescent="0.45">
      <c r="A30" s="5"/>
      <c r="B30" s="40"/>
      <c r="C30" s="41"/>
      <c r="D30" s="42"/>
      <c r="E30" s="43"/>
      <c r="F30" s="36"/>
      <c r="G30" s="44"/>
      <c r="H30" s="45"/>
      <c r="I30" s="42"/>
      <c r="J30" s="46"/>
      <c r="K30" s="47"/>
    </row>
    <row r="31" spans="1:15" ht="20.25" thickBot="1" x14ac:dyDescent="0.45">
      <c r="A31" s="5"/>
      <c r="B31" s="65" t="s">
        <v>2</v>
      </c>
      <c r="C31" s="66">
        <f>SUM(C22:C28)</f>
        <v>16000</v>
      </c>
      <c r="D31" s="67">
        <f>SUM(D22:D28)</f>
        <v>0</v>
      </c>
      <c r="E31" s="68">
        <f>D31-C31</f>
        <v>-16000</v>
      </c>
      <c r="F31" s="36"/>
      <c r="G31" s="50" t="s">
        <v>28</v>
      </c>
      <c r="H31" s="46"/>
      <c r="I31" s="51">
        <f>SUM(I22:I28)</f>
        <v>154400000</v>
      </c>
      <c r="J31" s="48">
        <f>J35</f>
        <v>0</v>
      </c>
      <c r="K31" s="47"/>
    </row>
    <row r="32" spans="1:15" ht="19.5" x14ac:dyDescent="0.4">
      <c r="A32" s="5"/>
      <c r="B32" s="50"/>
      <c r="C32" s="46"/>
      <c r="D32" s="46"/>
      <c r="E32" s="47"/>
      <c r="F32" s="36"/>
      <c r="G32" s="50" t="s">
        <v>29</v>
      </c>
      <c r="H32" s="46"/>
      <c r="I32" s="45">
        <f>I31/2</f>
        <v>77200000</v>
      </c>
      <c r="J32" s="46"/>
      <c r="K32" s="47"/>
      <c r="M32" s="1"/>
    </row>
    <row r="33" spans="1:11" ht="19.5" x14ac:dyDescent="0.4">
      <c r="A33" s="5"/>
      <c r="B33" s="50"/>
      <c r="C33" s="46"/>
      <c r="D33" s="46"/>
      <c r="E33" s="47"/>
      <c r="F33" s="36"/>
      <c r="G33" s="50" t="s">
        <v>30</v>
      </c>
      <c r="H33" s="46"/>
      <c r="I33" s="51">
        <f>I31-I32</f>
        <v>77200000</v>
      </c>
      <c r="J33" s="46"/>
      <c r="K33" s="47"/>
    </row>
    <row r="34" spans="1:11" ht="19.5" x14ac:dyDescent="0.4">
      <c r="A34" s="5"/>
      <c r="B34" s="50"/>
      <c r="C34" s="46"/>
      <c r="D34" s="52"/>
      <c r="E34" s="47"/>
      <c r="F34" s="36"/>
      <c r="G34" s="50"/>
      <c r="H34" s="46"/>
      <c r="I34" s="53"/>
      <c r="J34" s="46"/>
      <c r="K34" s="47"/>
    </row>
    <row r="35" spans="1:11" ht="19.5" x14ac:dyDescent="0.4">
      <c r="A35" s="5"/>
      <c r="B35" s="70"/>
      <c r="F35" s="54"/>
      <c r="G35" s="46">
        <f>SUM(G22:G28)</f>
        <v>16000</v>
      </c>
      <c r="H35" s="45">
        <v>9650</v>
      </c>
      <c r="I35" s="55">
        <f>SUM(I22:I28)</f>
        <v>154400000</v>
      </c>
      <c r="J35" s="46">
        <f>SUM(J6:J28)</f>
        <v>0</v>
      </c>
      <c r="K35" s="47"/>
    </row>
    <row r="36" spans="1:11" ht="19.5" x14ac:dyDescent="0.4">
      <c r="A36" s="5"/>
      <c r="B36" s="56"/>
      <c r="C36" s="57"/>
      <c r="D36" s="58"/>
      <c r="E36" s="57"/>
      <c r="F36" s="59"/>
      <c r="G36" s="57"/>
      <c r="H36" s="57"/>
      <c r="I36" s="53"/>
      <c r="J36" s="57"/>
      <c r="K36" s="60"/>
    </row>
    <row r="37" spans="1:11" ht="19.5" x14ac:dyDescent="0.4">
      <c r="A37" s="5"/>
      <c r="B37" s="56"/>
      <c r="C37" s="57"/>
      <c r="D37" s="58"/>
      <c r="E37" s="57"/>
      <c r="F37" s="59"/>
      <c r="G37" s="124" t="s">
        <v>28</v>
      </c>
      <c r="H37" s="125"/>
      <c r="I37" s="53">
        <f>SUM(I15+I31)</f>
        <v>295200000</v>
      </c>
      <c r="J37" s="57"/>
      <c r="K37" s="60"/>
    </row>
    <row r="38" spans="1:11" ht="20.25" thickBot="1" x14ac:dyDescent="0.45">
      <c r="A38" s="5"/>
      <c r="B38" s="61"/>
      <c r="C38" s="62"/>
      <c r="D38" s="62"/>
      <c r="E38" s="62"/>
      <c r="F38" s="63"/>
      <c r="G38" s="62"/>
      <c r="H38" s="62"/>
      <c r="I38" s="62"/>
      <c r="J38" s="62"/>
      <c r="K38" s="64"/>
    </row>
  </sheetData>
  <mergeCells count="7">
    <mergeCell ref="A1:F1"/>
    <mergeCell ref="G1:K1"/>
    <mergeCell ref="G37:H37"/>
    <mergeCell ref="B3:E3"/>
    <mergeCell ref="G3:K3"/>
    <mergeCell ref="B4:E4"/>
    <mergeCell ref="G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4"/>
  <sheetViews>
    <sheetView topLeftCell="A7" workbookViewId="0">
      <selection activeCell="G15" sqref="G15"/>
    </sheetView>
  </sheetViews>
  <sheetFormatPr defaultRowHeight="15" x14ac:dyDescent="0.25"/>
  <cols>
    <col min="6" max="6" width="9.85546875" bestFit="1" customWidth="1"/>
    <col min="7" max="7" width="12.42578125" bestFit="1" customWidth="1"/>
    <col min="8" max="8" width="12.42578125" customWidth="1"/>
  </cols>
  <sheetData>
    <row r="2" spans="3:9" ht="15.75" thickBot="1" x14ac:dyDescent="0.3"/>
    <row r="3" spans="3:9" ht="18.75" x14ac:dyDescent="0.3">
      <c r="C3" s="135" t="s">
        <v>73</v>
      </c>
      <c r="D3" s="136"/>
      <c r="E3" s="136"/>
      <c r="F3" s="136"/>
      <c r="G3" s="136"/>
      <c r="H3" s="136"/>
      <c r="I3" s="137"/>
    </row>
    <row r="4" spans="3:9" x14ac:dyDescent="0.25">
      <c r="C4" s="114" t="s">
        <v>67</v>
      </c>
      <c r="D4" s="110" t="s">
        <v>74</v>
      </c>
      <c r="E4" s="134" t="s">
        <v>68</v>
      </c>
      <c r="F4" s="134"/>
      <c r="G4" s="110" t="s">
        <v>72</v>
      </c>
      <c r="H4" s="110" t="s">
        <v>76</v>
      </c>
      <c r="I4" s="115" t="s">
        <v>69</v>
      </c>
    </row>
    <row r="5" spans="3:9" x14ac:dyDescent="0.25">
      <c r="C5" s="116"/>
      <c r="D5" s="86"/>
      <c r="E5" s="110" t="s">
        <v>70</v>
      </c>
      <c r="F5" s="110" t="s">
        <v>71</v>
      </c>
      <c r="G5" s="86"/>
      <c r="H5" s="86"/>
      <c r="I5" s="117"/>
    </row>
    <row r="6" spans="3:9" x14ac:dyDescent="0.25">
      <c r="C6" s="112"/>
      <c r="D6" s="109"/>
      <c r="E6" s="109"/>
      <c r="F6" s="109"/>
      <c r="G6" s="109"/>
      <c r="H6" s="109"/>
      <c r="I6" s="113"/>
    </row>
    <row r="7" spans="3:9" x14ac:dyDescent="0.25">
      <c r="C7" s="112"/>
      <c r="D7" s="122" t="s">
        <v>75</v>
      </c>
      <c r="E7" s="109">
        <v>1350</v>
      </c>
      <c r="F7" s="109">
        <v>4044</v>
      </c>
      <c r="G7" s="109"/>
      <c r="H7" s="109"/>
      <c r="I7" s="113"/>
    </row>
    <row r="8" spans="3:9" x14ac:dyDescent="0.25">
      <c r="C8" s="112"/>
      <c r="D8" s="109"/>
      <c r="E8" s="109">
        <v>1600</v>
      </c>
      <c r="F8" s="109"/>
      <c r="G8" s="109"/>
      <c r="H8" s="109"/>
      <c r="I8" s="113"/>
    </row>
    <row r="9" spans="3:9" x14ac:dyDescent="0.25">
      <c r="C9" s="112"/>
      <c r="D9" s="109"/>
      <c r="E9" s="109">
        <v>1117</v>
      </c>
      <c r="F9" s="109"/>
      <c r="G9" s="109"/>
      <c r="H9" s="109"/>
      <c r="I9" s="113"/>
    </row>
    <row r="10" spans="3:9" x14ac:dyDescent="0.25">
      <c r="C10" s="112"/>
      <c r="D10" s="86" t="s">
        <v>28</v>
      </c>
      <c r="E10" s="86">
        <f>SUM(E7:E9)</f>
        <v>4067</v>
      </c>
      <c r="F10" s="109"/>
      <c r="G10" s="109"/>
      <c r="H10" s="109"/>
      <c r="I10" s="113"/>
    </row>
    <row r="11" spans="3:9" x14ac:dyDescent="0.25">
      <c r="C11" s="112"/>
      <c r="D11" s="109"/>
      <c r="E11" s="109"/>
      <c r="F11" s="109"/>
      <c r="G11" s="109"/>
      <c r="H11" s="109"/>
      <c r="I11" s="113"/>
    </row>
    <row r="12" spans="3:9" x14ac:dyDescent="0.25">
      <c r="C12" s="112"/>
      <c r="D12" s="122">
        <v>100</v>
      </c>
      <c r="E12" s="109">
        <v>2080</v>
      </c>
      <c r="F12" s="109"/>
      <c r="G12" s="109"/>
      <c r="H12" s="109"/>
      <c r="I12" s="113"/>
    </row>
    <row r="13" spans="3:9" x14ac:dyDescent="0.25">
      <c r="C13" s="112"/>
      <c r="D13" s="122"/>
      <c r="E13" s="109"/>
      <c r="F13" s="109"/>
      <c r="G13" s="109"/>
      <c r="H13" s="109"/>
      <c r="I13" s="113"/>
    </row>
    <row r="14" spans="3:9" x14ac:dyDescent="0.25">
      <c r="C14" s="112"/>
      <c r="D14" s="122" t="s">
        <v>42</v>
      </c>
      <c r="E14" s="109">
        <v>1500</v>
      </c>
      <c r="F14" s="109">
        <v>1000</v>
      </c>
      <c r="G14" s="109"/>
      <c r="H14" s="109"/>
      <c r="I14" s="113"/>
    </row>
    <row r="15" spans="3:9" x14ac:dyDescent="0.25">
      <c r="C15" s="112"/>
      <c r="D15" s="122"/>
      <c r="E15" s="109">
        <v>1285</v>
      </c>
      <c r="F15" s="109">
        <v>2100</v>
      </c>
      <c r="G15" s="109"/>
      <c r="H15" s="109"/>
      <c r="I15" s="113"/>
    </row>
    <row r="16" spans="3:9" x14ac:dyDescent="0.25">
      <c r="C16" s="112"/>
      <c r="D16" s="122"/>
      <c r="E16" s="109">
        <v>280</v>
      </c>
      <c r="F16" s="109"/>
      <c r="G16" s="109"/>
      <c r="H16" s="109"/>
      <c r="I16" s="113"/>
    </row>
    <row r="17" spans="3:9" x14ac:dyDescent="0.25">
      <c r="C17" s="112"/>
      <c r="D17" s="121" t="s">
        <v>28</v>
      </c>
      <c r="E17" s="86">
        <f>SUM(E14:E16)</f>
        <v>3065</v>
      </c>
      <c r="F17" s="109"/>
      <c r="G17" s="109"/>
      <c r="H17" s="109"/>
      <c r="I17" s="113"/>
    </row>
    <row r="18" spans="3:9" x14ac:dyDescent="0.25">
      <c r="C18" s="112"/>
      <c r="D18" s="122"/>
      <c r="E18" s="109"/>
      <c r="F18" s="109"/>
      <c r="G18" s="109"/>
      <c r="H18" s="109"/>
      <c r="I18" s="113"/>
    </row>
    <row r="19" spans="3:9" x14ac:dyDescent="0.25">
      <c r="C19" s="112"/>
      <c r="D19" s="122" t="s">
        <v>43</v>
      </c>
      <c r="E19" s="109">
        <v>3020</v>
      </c>
      <c r="F19" s="109">
        <v>3040</v>
      </c>
      <c r="G19" s="109"/>
      <c r="H19" s="109"/>
      <c r="I19" s="113"/>
    </row>
    <row r="20" spans="3:9" x14ac:dyDescent="0.25">
      <c r="C20" s="112"/>
      <c r="D20" s="122"/>
      <c r="E20" s="109"/>
      <c r="F20" s="109"/>
      <c r="G20" s="109"/>
      <c r="H20" s="109"/>
      <c r="I20" s="113"/>
    </row>
    <row r="21" spans="3:9" x14ac:dyDescent="0.25">
      <c r="C21" s="112"/>
      <c r="D21" s="122" t="s">
        <v>45</v>
      </c>
      <c r="E21" s="109">
        <v>2090</v>
      </c>
      <c r="F21" s="109"/>
      <c r="G21" s="109"/>
      <c r="H21" s="109"/>
      <c r="I21" s="113"/>
    </row>
    <row r="22" spans="3:9" x14ac:dyDescent="0.25">
      <c r="C22" s="112"/>
      <c r="D22" s="122"/>
      <c r="E22" s="109"/>
      <c r="F22" s="109"/>
      <c r="G22" s="109"/>
      <c r="H22" s="109"/>
      <c r="I22" s="113"/>
    </row>
    <row r="23" spans="3:9" x14ac:dyDescent="0.25">
      <c r="C23" s="112"/>
      <c r="D23" s="122" t="s">
        <v>44</v>
      </c>
      <c r="E23" s="109">
        <v>1090</v>
      </c>
      <c r="F23" s="109"/>
      <c r="G23" s="109"/>
      <c r="H23" s="109"/>
      <c r="I23" s="113"/>
    </row>
    <row r="24" spans="3:9" x14ac:dyDescent="0.25">
      <c r="C24" s="112"/>
      <c r="D24" s="122"/>
      <c r="E24" s="109"/>
      <c r="F24" s="109"/>
      <c r="G24" s="109"/>
      <c r="H24" s="109"/>
      <c r="I24" s="113"/>
    </row>
    <row r="25" spans="3:9" x14ac:dyDescent="0.25">
      <c r="C25" s="112"/>
      <c r="D25" s="122" t="s">
        <v>41</v>
      </c>
      <c r="E25" s="109">
        <v>800</v>
      </c>
      <c r="F25" s="109">
        <v>1100</v>
      </c>
      <c r="G25" s="109"/>
      <c r="H25" s="109"/>
      <c r="I25" s="113"/>
    </row>
    <row r="26" spans="3:9" x14ac:dyDescent="0.25">
      <c r="C26" s="112"/>
      <c r="D26" s="109"/>
      <c r="E26" s="109">
        <v>290</v>
      </c>
      <c r="F26" s="109"/>
      <c r="G26" s="109"/>
      <c r="H26" s="109"/>
      <c r="I26" s="113"/>
    </row>
    <row r="27" spans="3:9" x14ac:dyDescent="0.25">
      <c r="C27" s="112"/>
      <c r="D27" s="86" t="s">
        <v>28</v>
      </c>
      <c r="E27" s="86">
        <f>SUM(E25:E26)</f>
        <v>1090</v>
      </c>
      <c r="F27" s="109"/>
      <c r="G27" s="109"/>
      <c r="H27" s="109"/>
      <c r="I27" s="113"/>
    </row>
    <row r="28" spans="3:9" x14ac:dyDescent="0.25">
      <c r="C28" s="112"/>
      <c r="D28" s="109"/>
      <c r="E28" s="109"/>
      <c r="F28" s="109"/>
      <c r="G28" s="109"/>
      <c r="H28" s="109"/>
      <c r="I28" s="113"/>
    </row>
    <row r="29" spans="3:9" x14ac:dyDescent="0.25">
      <c r="C29" s="112"/>
      <c r="F29" s="109"/>
      <c r="G29" s="109"/>
      <c r="H29" s="109"/>
      <c r="I29" s="113"/>
    </row>
    <row r="30" spans="3:9" x14ac:dyDescent="0.25">
      <c r="C30" s="112"/>
      <c r="D30" s="109"/>
      <c r="E30" s="109"/>
      <c r="F30" s="109"/>
      <c r="G30" s="109"/>
      <c r="H30" s="109"/>
      <c r="I30" s="113"/>
    </row>
    <row r="31" spans="3:9" x14ac:dyDescent="0.25">
      <c r="C31" s="112"/>
      <c r="F31" s="109"/>
      <c r="G31" s="109"/>
      <c r="H31" s="109"/>
      <c r="I31" s="113"/>
    </row>
    <row r="32" spans="3:9" x14ac:dyDescent="0.25">
      <c r="C32" s="112"/>
      <c r="D32" s="109"/>
      <c r="E32" s="109"/>
      <c r="F32" s="109"/>
      <c r="G32" s="109"/>
      <c r="H32" s="109"/>
      <c r="I32" s="113"/>
    </row>
    <row r="33" spans="3:9" x14ac:dyDescent="0.25">
      <c r="C33" s="112"/>
      <c r="F33" s="109"/>
      <c r="G33" s="109"/>
      <c r="H33" s="109"/>
      <c r="I33" s="113"/>
    </row>
    <row r="34" spans="3:9" ht="15.75" thickBot="1" x14ac:dyDescent="0.3">
      <c r="C34" s="118"/>
      <c r="D34" s="119"/>
      <c r="E34" s="119"/>
      <c r="F34" s="119"/>
      <c r="G34" s="119"/>
      <c r="H34" s="119"/>
      <c r="I34" s="120"/>
    </row>
  </sheetData>
  <mergeCells count="2">
    <mergeCell ref="E4:F4"/>
    <mergeCell ref="C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M12" sqref="M12"/>
    </sheetView>
  </sheetViews>
  <sheetFormatPr defaultRowHeight="15" x14ac:dyDescent="0.25"/>
  <cols>
    <col min="1" max="1" width="9.28515625" bestFit="1" customWidth="1"/>
    <col min="3" max="3" width="9.5703125" bestFit="1" customWidth="1"/>
    <col min="4" max="4" width="10" bestFit="1" customWidth="1"/>
    <col min="5" max="5" width="9.85546875" customWidth="1"/>
    <col min="6" max="6" width="9.85546875" bestFit="1" customWidth="1"/>
    <col min="7" max="7" width="9.85546875" customWidth="1"/>
    <col min="8" max="8" width="9.85546875" bestFit="1" customWidth="1"/>
  </cols>
  <sheetData>
    <row r="2" spans="1:10" ht="15.75" x14ac:dyDescent="0.25">
      <c r="A2" s="138" t="s">
        <v>79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5">
      <c r="A3" s="111" t="s">
        <v>67</v>
      </c>
      <c r="B3" s="111" t="s">
        <v>77</v>
      </c>
      <c r="C3" s="146" t="s">
        <v>81</v>
      </c>
      <c r="D3" s="146"/>
      <c r="E3" s="152" t="s">
        <v>80</v>
      </c>
      <c r="F3" s="152"/>
      <c r="G3" s="142" t="s">
        <v>82</v>
      </c>
      <c r="H3" s="142"/>
      <c r="I3" s="111" t="s">
        <v>78</v>
      </c>
      <c r="J3" s="111" t="s">
        <v>69</v>
      </c>
    </row>
    <row r="4" spans="1:10" x14ac:dyDescent="0.25">
      <c r="A4" s="111"/>
      <c r="B4" s="111"/>
      <c r="C4" s="147" t="s">
        <v>70</v>
      </c>
      <c r="D4" s="147" t="s">
        <v>71</v>
      </c>
      <c r="E4" s="153" t="s">
        <v>70</v>
      </c>
      <c r="F4" s="153" t="s">
        <v>71</v>
      </c>
      <c r="G4" s="143" t="s">
        <v>70</v>
      </c>
      <c r="H4" s="143" t="s">
        <v>71</v>
      </c>
      <c r="I4" s="111"/>
      <c r="J4" s="111"/>
    </row>
    <row r="5" spans="1:10" ht="4.5" customHeight="1" x14ac:dyDescent="0.25">
      <c r="A5" s="109"/>
      <c r="B5" s="109"/>
      <c r="C5" s="148"/>
      <c r="D5" s="148"/>
      <c r="E5" s="154"/>
      <c r="F5" s="154"/>
      <c r="G5" s="144"/>
      <c r="H5" s="144"/>
      <c r="I5" s="109"/>
      <c r="J5" s="109"/>
    </row>
    <row r="6" spans="1:10" x14ac:dyDescent="0.25">
      <c r="A6" s="139">
        <v>43493</v>
      </c>
      <c r="B6" s="141" t="s">
        <v>39</v>
      </c>
      <c r="C6" s="149">
        <v>3927</v>
      </c>
      <c r="D6" s="149">
        <v>3905</v>
      </c>
      <c r="E6" s="155">
        <v>3896</v>
      </c>
      <c r="F6" s="155">
        <v>3876</v>
      </c>
      <c r="G6" s="145">
        <f>C6-E6</f>
        <v>31</v>
      </c>
      <c r="H6" s="145">
        <f>D6-F6</f>
        <v>29</v>
      </c>
      <c r="I6" s="156" t="s">
        <v>83</v>
      </c>
      <c r="J6" s="109"/>
    </row>
    <row r="7" spans="1:10" x14ac:dyDescent="0.25">
      <c r="A7" s="109"/>
      <c r="B7" s="109"/>
      <c r="C7" s="150"/>
      <c r="D7" s="150"/>
      <c r="E7" s="155"/>
      <c r="F7" s="155"/>
      <c r="G7" s="145"/>
      <c r="H7" s="145"/>
      <c r="I7" s="157"/>
      <c r="J7" s="109"/>
    </row>
    <row r="8" spans="1:10" x14ac:dyDescent="0.25">
      <c r="A8" s="109"/>
      <c r="B8" s="140">
        <v>1</v>
      </c>
      <c r="C8" s="149">
        <v>2078</v>
      </c>
      <c r="D8" s="148">
        <v>0</v>
      </c>
      <c r="E8" s="155">
        <v>1978</v>
      </c>
      <c r="F8" s="154">
        <v>0</v>
      </c>
      <c r="G8" s="145">
        <f>C8-E8</f>
        <v>100</v>
      </c>
      <c r="H8" s="145"/>
      <c r="I8" s="157"/>
      <c r="J8" s="109"/>
    </row>
    <row r="9" spans="1:10" x14ac:dyDescent="0.25">
      <c r="A9" s="109"/>
      <c r="B9" s="109"/>
      <c r="C9" s="150"/>
      <c r="D9" s="150"/>
      <c r="E9" s="155"/>
      <c r="F9" s="155"/>
      <c r="G9" s="145"/>
      <c r="H9" s="145"/>
      <c r="I9" s="157"/>
      <c r="J9" s="109"/>
    </row>
    <row r="10" spans="1:10" x14ac:dyDescent="0.25">
      <c r="A10" s="109"/>
      <c r="B10" s="141" t="s">
        <v>41</v>
      </c>
      <c r="C10" s="151">
        <v>940</v>
      </c>
      <c r="D10" s="151">
        <v>1100</v>
      </c>
      <c r="E10" s="155">
        <v>919</v>
      </c>
      <c r="F10" s="155">
        <v>1099</v>
      </c>
      <c r="G10" s="145">
        <f>C10-E10</f>
        <v>21</v>
      </c>
      <c r="H10" s="145">
        <f>D10-F10</f>
        <v>1</v>
      </c>
      <c r="I10" s="157"/>
      <c r="J10" s="109"/>
    </row>
    <row r="11" spans="1:10" x14ac:dyDescent="0.25">
      <c r="A11" s="109"/>
      <c r="B11" s="109"/>
      <c r="C11" s="150"/>
      <c r="D11" s="150"/>
      <c r="E11" s="155"/>
      <c r="F11" s="155"/>
      <c r="G11" s="145"/>
      <c r="H11" s="145"/>
      <c r="I11" s="157"/>
      <c r="J11" s="109"/>
    </row>
    <row r="12" spans="1:10" x14ac:dyDescent="0.25">
      <c r="A12" s="109"/>
      <c r="B12" s="109"/>
      <c r="C12" s="150"/>
      <c r="D12" s="150"/>
      <c r="E12" s="155"/>
      <c r="F12" s="154"/>
      <c r="G12" s="144"/>
      <c r="H12" s="144"/>
      <c r="I12" s="157"/>
      <c r="J12" s="109"/>
    </row>
    <row r="13" spans="1:10" x14ac:dyDescent="0.25">
      <c r="A13" s="109"/>
      <c r="B13" s="109"/>
      <c r="C13" s="150"/>
      <c r="D13" s="150"/>
      <c r="E13" s="155"/>
      <c r="F13" s="154"/>
      <c r="G13" s="144"/>
      <c r="H13" s="144"/>
      <c r="I13" s="157"/>
      <c r="J13" s="109"/>
    </row>
    <row r="14" spans="1:10" x14ac:dyDescent="0.25">
      <c r="A14" s="109"/>
      <c r="B14" s="109"/>
      <c r="C14" s="150"/>
      <c r="D14" s="150"/>
      <c r="E14" s="155"/>
      <c r="F14" s="154"/>
      <c r="G14" s="144"/>
      <c r="H14" s="144"/>
      <c r="I14" s="157"/>
      <c r="J14" s="109"/>
    </row>
    <row r="15" spans="1:10" x14ac:dyDescent="0.25">
      <c r="A15" s="109"/>
      <c r="B15" s="109"/>
      <c r="C15" s="148"/>
      <c r="D15" s="148"/>
      <c r="E15" s="154"/>
      <c r="F15" s="154"/>
      <c r="G15" s="144"/>
      <c r="H15" s="144"/>
      <c r="I15" s="157"/>
      <c r="J15" s="109"/>
    </row>
    <row r="16" spans="1:10" x14ac:dyDescent="0.25">
      <c r="A16" s="109"/>
      <c r="B16" s="109"/>
      <c r="C16" s="148"/>
      <c r="D16" s="148"/>
      <c r="E16" s="154"/>
      <c r="F16" s="154"/>
      <c r="G16" s="144"/>
      <c r="H16" s="144"/>
      <c r="I16" s="157"/>
      <c r="J16" s="109"/>
    </row>
    <row r="17" spans="1:10" x14ac:dyDescent="0.25">
      <c r="A17" s="109"/>
      <c r="B17" s="109"/>
      <c r="C17" s="148"/>
      <c r="D17" s="148"/>
      <c r="E17" s="154"/>
      <c r="F17" s="154"/>
      <c r="G17" s="144"/>
      <c r="H17" s="144"/>
      <c r="I17" s="158"/>
      <c r="J17" s="109"/>
    </row>
  </sheetData>
  <mergeCells count="5">
    <mergeCell ref="E3:F3"/>
    <mergeCell ref="A2:J2"/>
    <mergeCell ref="C3:D3"/>
    <mergeCell ref="G3:H3"/>
    <mergeCell ref="I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Pembayaran</vt:lpstr>
      <vt:lpstr>PO1</vt:lpstr>
      <vt:lpstr>Rincian</vt:lpstr>
      <vt:lpstr>Masuk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</dc:creator>
  <cp:lastModifiedBy>ARS</cp:lastModifiedBy>
  <cp:lastPrinted>2019-01-03T02:38:44Z</cp:lastPrinted>
  <dcterms:created xsi:type="dcterms:W3CDTF">2018-12-13T08:12:41Z</dcterms:created>
  <dcterms:modified xsi:type="dcterms:W3CDTF">2019-01-28T11:09:16Z</dcterms:modified>
</cp:coreProperties>
</file>