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3"/>
  </bookViews>
  <sheets>
    <sheet name="Pembayaran" sheetId="3" r:id="rId1"/>
    <sheet name="PO1" sheetId="2" r:id="rId2"/>
    <sheet name="Rincian" sheetId="1" r:id="rId3"/>
    <sheet name="Masuk" sheetId="4" r:id="rId4"/>
    <sheet name="SO" sheetId="5" r:id="rId5"/>
    <sheet name="Form" sheetId="6" r:id="rId6"/>
  </sheets>
  <calcPr calcId="144525"/>
</workbook>
</file>

<file path=xl/calcChain.xml><?xml version="1.0" encoding="utf-8"?>
<calcChain xmlns="http://schemas.openxmlformats.org/spreadsheetml/2006/main">
  <c r="L148" i="5" l="1"/>
  <c r="N148" i="5" s="1"/>
  <c r="L147" i="5"/>
  <c r="N147" i="5" s="1"/>
  <c r="L146" i="5"/>
  <c r="N146" i="5" s="1"/>
  <c r="L145" i="5"/>
  <c r="N145" i="5" s="1"/>
  <c r="L144" i="5"/>
  <c r="N144" i="5" s="1"/>
  <c r="L143" i="5"/>
  <c r="N143" i="5" s="1"/>
  <c r="L142" i="5"/>
  <c r="N142" i="5" s="1"/>
  <c r="L138" i="5"/>
  <c r="N138" i="5" s="1"/>
  <c r="L137" i="5"/>
  <c r="N137" i="5" s="1"/>
  <c r="L136" i="5"/>
  <c r="N136" i="5" s="1"/>
  <c r="L135" i="5"/>
  <c r="N135" i="5" s="1"/>
  <c r="L134" i="5"/>
  <c r="N134" i="5" s="1"/>
  <c r="L133" i="5"/>
  <c r="N133" i="5" s="1"/>
  <c r="L132" i="5"/>
  <c r="N132" i="5" s="1"/>
  <c r="D149" i="5"/>
  <c r="C149" i="5"/>
  <c r="E148" i="5"/>
  <c r="E147" i="5"/>
  <c r="E146" i="5"/>
  <c r="E145" i="5"/>
  <c r="E144" i="5"/>
  <c r="E143" i="5"/>
  <c r="E142" i="5"/>
  <c r="E149" i="5" s="1"/>
  <c r="D139" i="5"/>
  <c r="C139" i="5"/>
  <c r="E138" i="5"/>
  <c r="E137" i="5"/>
  <c r="E136" i="5"/>
  <c r="E135" i="5"/>
  <c r="E134" i="5"/>
  <c r="E133" i="5"/>
  <c r="E132" i="5"/>
  <c r="E139" i="5" l="1"/>
  <c r="R118" i="5"/>
  <c r="R108" i="5"/>
  <c r="U113" i="5"/>
  <c r="L114" i="5"/>
  <c r="N114" i="5" s="1"/>
  <c r="L113" i="5"/>
  <c r="N113" i="5" s="1"/>
  <c r="L112" i="5"/>
  <c r="N112" i="5" s="1"/>
  <c r="L111" i="5"/>
  <c r="N111" i="5" s="1"/>
  <c r="L110" i="5"/>
  <c r="N110" i="5" s="1"/>
  <c r="L109" i="5"/>
  <c r="N109" i="5" s="1"/>
  <c r="L108" i="5"/>
  <c r="N108" i="5" s="1"/>
  <c r="L124" i="5"/>
  <c r="N124" i="5" s="1"/>
  <c r="L123" i="5"/>
  <c r="N123" i="5" s="1"/>
  <c r="L122" i="5"/>
  <c r="N122" i="5" s="1"/>
  <c r="L121" i="5"/>
  <c r="N121" i="5" s="1"/>
  <c r="L120" i="5"/>
  <c r="N120" i="5" s="1"/>
  <c r="L119" i="5"/>
  <c r="N119" i="5" s="1"/>
  <c r="L118" i="5"/>
  <c r="N118" i="5" s="1"/>
  <c r="D125" i="5" l="1"/>
  <c r="C125" i="5"/>
  <c r="E124" i="5"/>
  <c r="E123" i="5"/>
  <c r="E122" i="5"/>
  <c r="E121" i="5"/>
  <c r="E120" i="5"/>
  <c r="E119" i="5"/>
  <c r="E118" i="5"/>
  <c r="D115" i="5"/>
  <c r="C115" i="5"/>
  <c r="E114" i="5"/>
  <c r="E113" i="5"/>
  <c r="E112" i="5"/>
  <c r="E111" i="5"/>
  <c r="E110" i="5"/>
  <c r="E109" i="5"/>
  <c r="E108" i="5"/>
  <c r="E115" i="5" l="1"/>
  <c r="E125" i="5"/>
  <c r="E67" i="5"/>
  <c r="E77" i="5"/>
  <c r="R94" i="5"/>
  <c r="R84" i="5"/>
  <c r="L100" i="5"/>
  <c r="N100" i="5" s="1"/>
  <c r="L99" i="5"/>
  <c r="N99" i="5" s="1"/>
  <c r="L98" i="5"/>
  <c r="N98" i="5" s="1"/>
  <c r="L97" i="5"/>
  <c r="N97" i="5" s="1"/>
  <c r="L96" i="5"/>
  <c r="N96" i="5" s="1"/>
  <c r="L95" i="5"/>
  <c r="N95" i="5" s="1"/>
  <c r="L94" i="5"/>
  <c r="N94" i="5" s="1"/>
  <c r="L90" i="5"/>
  <c r="N90" i="5" s="1"/>
  <c r="L89" i="5"/>
  <c r="N89" i="5" s="1"/>
  <c r="L88" i="5"/>
  <c r="N88" i="5" s="1"/>
  <c r="L87" i="5"/>
  <c r="N87" i="5" s="1"/>
  <c r="L86" i="5"/>
  <c r="N86" i="5" s="1"/>
  <c r="L85" i="5"/>
  <c r="N85" i="5" s="1"/>
  <c r="L84" i="5"/>
  <c r="N84" i="5" s="1"/>
  <c r="D101" i="5"/>
  <c r="C101" i="5"/>
  <c r="E100" i="5"/>
  <c r="E99" i="5"/>
  <c r="E98" i="5"/>
  <c r="E97" i="5"/>
  <c r="E96" i="5"/>
  <c r="E95" i="5"/>
  <c r="E94" i="5"/>
  <c r="D91" i="5"/>
  <c r="C91" i="5"/>
  <c r="E90" i="5"/>
  <c r="E89" i="5"/>
  <c r="E88" i="5"/>
  <c r="E87" i="5"/>
  <c r="E86" i="5"/>
  <c r="E85" i="5"/>
  <c r="E84" i="5"/>
  <c r="E101" i="5" l="1"/>
  <c r="E91" i="5"/>
  <c r="D12" i="3"/>
  <c r="D11" i="3"/>
  <c r="D10" i="3"/>
  <c r="D9" i="3"/>
  <c r="D8" i="3"/>
  <c r="E29" i="4"/>
  <c r="D7" i="3" s="1"/>
  <c r="D6" i="3"/>
  <c r="E32" i="4"/>
  <c r="E36" i="4"/>
  <c r="K55" i="5" l="1"/>
  <c r="D27" i="3"/>
  <c r="D26" i="3"/>
  <c r="D25" i="3"/>
  <c r="D24" i="3"/>
  <c r="D23" i="3"/>
  <c r="D22" i="3"/>
  <c r="E15" i="4"/>
  <c r="E11" i="4"/>
  <c r="D28" i="3" s="1"/>
  <c r="E7" i="4"/>
  <c r="L75" i="5"/>
  <c r="N75" i="5" s="1"/>
  <c r="L74" i="5"/>
  <c r="N74" i="5" s="1"/>
  <c r="L73" i="5"/>
  <c r="N73" i="5" s="1"/>
  <c r="L72" i="5"/>
  <c r="N72" i="5" s="1"/>
  <c r="L71" i="5"/>
  <c r="N71" i="5" s="1"/>
  <c r="L70" i="5"/>
  <c r="N70" i="5" s="1"/>
  <c r="L66" i="5"/>
  <c r="N66" i="5" s="1"/>
  <c r="L65" i="5"/>
  <c r="N65" i="5" s="1"/>
  <c r="L64" i="5"/>
  <c r="N64" i="5" s="1"/>
  <c r="L63" i="5"/>
  <c r="N63" i="5" s="1"/>
  <c r="L62" i="5"/>
  <c r="N62" i="5" s="1"/>
  <c r="L60" i="5"/>
  <c r="N60" i="5" s="1"/>
  <c r="L61" i="5"/>
  <c r="N61" i="5" s="1"/>
  <c r="D77" i="5"/>
  <c r="C77" i="5"/>
  <c r="E76" i="5"/>
  <c r="E75" i="5"/>
  <c r="E74" i="5"/>
  <c r="E73" i="5"/>
  <c r="E72" i="5"/>
  <c r="E71" i="5"/>
  <c r="E70" i="5"/>
  <c r="D67" i="5"/>
  <c r="C67" i="5"/>
  <c r="E66" i="5"/>
  <c r="E65" i="5"/>
  <c r="E64" i="5"/>
  <c r="E63" i="5"/>
  <c r="E62" i="5"/>
  <c r="E61" i="5"/>
  <c r="E60" i="5"/>
  <c r="N35" i="5" l="1"/>
  <c r="L35" i="5"/>
  <c r="L34" i="5"/>
  <c r="N34" i="5" s="1"/>
  <c r="D53" i="5"/>
  <c r="C53" i="5"/>
  <c r="D43" i="5"/>
  <c r="C43" i="5"/>
  <c r="E52" i="5"/>
  <c r="E51" i="5"/>
  <c r="E50" i="5"/>
  <c r="E49" i="5"/>
  <c r="E48" i="5"/>
  <c r="E47" i="5"/>
  <c r="E46" i="5"/>
  <c r="E42" i="5"/>
  <c r="E41" i="5"/>
  <c r="E40" i="5"/>
  <c r="E39" i="5"/>
  <c r="E38" i="5"/>
  <c r="E37" i="5"/>
  <c r="E36" i="5"/>
  <c r="J18" i="5" l="1"/>
  <c r="I18" i="5"/>
  <c r="J16" i="5"/>
  <c r="I16" i="5"/>
  <c r="J14" i="5"/>
  <c r="I14" i="5"/>
  <c r="J12" i="5"/>
  <c r="I12" i="5"/>
  <c r="J8" i="5"/>
  <c r="S22" i="5"/>
  <c r="Q22" i="5"/>
  <c r="S20" i="5"/>
  <c r="Q20" i="5"/>
  <c r="S18" i="5"/>
  <c r="Q18" i="5"/>
  <c r="S16" i="5"/>
  <c r="S14" i="5"/>
  <c r="Q16" i="5"/>
  <c r="O30" i="5"/>
  <c r="Q14" i="5"/>
  <c r="S12" i="5"/>
  <c r="Q12" i="5"/>
  <c r="S10" i="5"/>
  <c r="Q10" i="5"/>
  <c r="S8" i="5"/>
  <c r="Q8" i="5"/>
  <c r="I8" i="5" l="1"/>
  <c r="J10" i="5"/>
  <c r="I10" i="5"/>
  <c r="J6" i="5"/>
  <c r="I6" i="5"/>
  <c r="E28" i="3" l="1"/>
  <c r="E25" i="3"/>
  <c r="E24" i="3"/>
  <c r="C31" i="3"/>
  <c r="I28" i="3"/>
  <c r="G28" i="3"/>
  <c r="G27" i="3"/>
  <c r="I27" i="3" s="1"/>
  <c r="E27" i="3"/>
  <c r="I26" i="3"/>
  <c r="G26" i="3"/>
  <c r="E26" i="3"/>
  <c r="G25" i="3"/>
  <c r="I25" i="3" s="1"/>
  <c r="I24" i="3"/>
  <c r="G24" i="3"/>
  <c r="G23" i="3"/>
  <c r="I23" i="3" s="1"/>
  <c r="E23" i="3"/>
  <c r="I22" i="3"/>
  <c r="G22" i="3"/>
  <c r="G35" i="3" s="1"/>
  <c r="J19" i="3"/>
  <c r="J35" i="3" s="1"/>
  <c r="J31" i="3" s="1"/>
  <c r="D15" i="3"/>
  <c r="C15" i="3"/>
  <c r="G12" i="3"/>
  <c r="I12" i="3" s="1"/>
  <c r="E12" i="3"/>
  <c r="G11" i="3"/>
  <c r="I11" i="3" s="1"/>
  <c r="E11" i="3"/>
  <c r="G10" i="3"/>
  <c r="I10" i="3" s="1"/>
  <c r="E10" i="3"/>
  <c r="G9" i="3"/>
  <c r="I9" i="3" s="1"/>
  <c r="E9" i="3"/>
  <c r="G8" i="3"/>
  <c r="I8" i="3" s="1"/>
  <c r="E8" i="3"/>
  <c r="G7" i="3"/>
  <c r="I7" i="3" s="1"/>
  <c r="E7" i="3"/>
  <c r="I6" i="3"/>
  <c r="G6" i="3"/>
  <c r="E6" i="3"/>
  <c r="I15" i="3" l="1"/>
  <c r="G19" i="3"/>
  <c r="I19" i="3" s="1"/>
  <c r="E15" i="3"/>
  <c r="D31" i="3"/>
  <c r="E31" i="3" s="1"/>
  <c r="E22" i="3"/>
  <c r="I35" i="3"/>
  <c r="I16" i="3"/>
  <c r="I17" i="3" s="1"/>
  <c r="I31" i="3"/>
  <c r="I33" i="3" l="1"/>
  <c r="I32" i="3"/>
  <c r="I37" i="3"/>
  <c r="F39" i="2" l="1"/>
  <c r="E39" i="2"/>
  <c r="D39" i="2"/>
  <c r="E16" i="2" l="1"/>
  <c r="D16" i="2"/>
  <c r="F16" i="2"/>
  <c r="D31" i="1" l="1"/>
  <c r="C31" i="1"/>
  <c r="G28" i="1"/>
  <c r="I28" i="1" s="1"/>
  <c r="E28" i="1"/>
  <c r="G27" i="1"/>
  <c r="I27" i="1" s="1"/>
  <c r="E27" i="1"/>
  <c r="G26" i="1"/>
  <c r="I26" i="1" s="1"/>
  <c r="E26" i="1"/>
  <c r="G25" i="1"/>
  <c r="I25" i="1" s="1"/>
  <c r="E25" i="1"/>
  <c r="G24" i="1"/>
  <c r="I24" i="1" s="1"/>
  <c r="E24" i="1"/>
  <c r="G23" i="1"/>
  <c r="I23" i="1" s="1"/>
  <c r="E23" i="1"/>
  <c r="G22" i="1"/>
  <c r="E22" i="1"/>
  <c r="J19" i="1"/>
  <c r="J35" i="1" s="1"/>
  <c r="J31" i="1" s="1"/>
  <c r="D15" i="1"/>
  <c r="C15" i="1"/>
  <c r="G12" i="1"/>
  <c r="I12" i="1" s="1"/>
  <c r="E12" i="1"/>
  <c r="G11" i="1"/>
  <c r="I11" i="1" s="1"/>
  <c r="E11" i="1"/>
  <c r="G10" i="1"/>
  <c r="I10" i="1" s="1"/>
  <c r="E10" i="1"/>
  <c r="G9" i="1"/>
  <c r="I9" i="1" s="1"/>
  <c r="E9" i="1"/>
  <c r="G8" i="1"/>
  <c r="I8" i="1" s="1"/>
  <c r="E8" i="1"/>
  <c r="G7" i="1"/>
  <c r="I7" i="1" s="1"/>
  <c r="E7" i="1"/>
  <c r="G6" i="1"/>
  <c r="I6" i="1" s="1"/>
  <c r="E6" i="1"/>
  <c r="E15" i="1" l="1"/>
  <c r="E31" i="1"/>
  <c r="I15" i="1"/>
  <c r="G35" i="1"/>
  <c r="G19" i="1"/>
  <c r="I19" i="1" s="1"/>
  <c r="I22" i="1"/>
  <c r="I16" i="1" l="1"/>
  <c r="I17" i="1" s="1"/>
  <c r="I35" i="1"/>
  <c r="I31" i="1"/>
  <c r="I32" i="1" s="1"/>
  <c r="I33" i="1" s="1"/>
  <c r="I37" i="1" l="1"/>
</calcChain>
</file>

<file path=xl/sharedStrings.xml><?xml version="1.0" encoding="utf-8"?>
<sst xmlns="http://schemas.openxmlformats.org/spreadsheetml/2006/main" count="475" uniqueCount="133">
  <si>
    <t>Komposisi PO</t>
  </si>
  <si>
    <t>Rincian Biaya</t>
  </si>
  <si>
    <t>Total Masuk</t>
  </si>
  <si>
    <t xml:space="preserve">Verifikasi </t>
  </si>
  <si>
    <t>HARGA</t>
  </si>
  <si>
    <t>PO#1</t>
  </si>
  <si>
    <t>Masuk</t>
  </si>
  <si>
    <t>Selesih</t>
  </si>
  <si>
    <t>Rp./pcs</t>
  </si>
  <si>
    <t>Nominal</t>
  </si>
  <si>
    <t>Rekap Universal</t>
  </si>
  <si>
    <t>Ket.</t>
  </si>
  <si>
    <t>BLACKKELLY POLOS</t>
  </si>
  <si>
    <t>BLACKKELLY 100</t>
  </si>
  <si>
    <t>BLACKKELLY 100/100</t>
  </si>
  <si>
    <t>BLACKKELLY 100/120</t>
  </si>
  <si>
    <t>BLACKKELLY 100/180</t>
  </si>
  <si>
    <t>BLACKKELLY 100/170</t>
  </si>
  <si>
    <t>BLACKKELLY 80/100</t>
  </si>
  <si>
    <t>Total PO Blackkelly</t>
  </si>
  <si>
    <t>INFICLO POLOS</t>
  </si>
  <si>
    <t>INFICLO 100</t>
  </si>
  <si>
    <t>INFICLO 100/100</t>
  </si>
  <si>
    <t>INFICLO 100/120</t>
  </si>
  <si>
    <t>INFICLO 100/180</t>
  </si>
  <si>
    <t>INFICLO 100/170</t>
  </si>
  <si>
    <t>INFICLO 80/100</t>
  </si>
  <si>
    <t>Total PO Inficlo</t>
  </si>
  <si>
    <t>Total</t>
  </si>
  <si>
    <t>DP 50%</t>
  </si>
  <si>
    <t>Sisa Bayar</t>
  </si>
  <si>
    <t>Pengajuan cetak katalog INF-BCL 2019 PO#1</t>
  </si>
  <si>
    <t>Biaya</t>
  </si>
  <si>
    <t>CETAK PO#1 (Tahun 2019)</t>
  </si>
  <si>
    <t>KATALOG</t>
  </si>
  <si>
    <t>INFICLO</t>
  </si>
  <si>
    <t>BLACKKELLY</t>
  </si>
  <si>
    <t>TOTAL</t>
  </si>
  <si>
    <t>KET</t>
  </si>
  <si>
    <t>POLOS</t>
  </si>
  <si>
    <t>UP 100%</t>
  </si>
  <si>
    <t>80/100</t>
  </si>
  <si>
    <t>100/100</t>
  </si>
  <si>
    <t>100/120</t>
  </si>
  <si>
    <t>100/170</t>
  </si>
  <si>
    <t>100/180</t>
  </si>
  <si>
    <t>Bandung, 3 Januari 2019</t>
  </si>
  <si>
    <t>Aris S</t>
  </si>
  <si>
    <t>Prioritas 1</t>
  </si>
  <si>
    <t>Prioritas 2</t>
  </si>
  <si>
    <t>Prioritas 3</t>
  </si>
  <si>
    <t>Prioritas 5</t>
  </si>
  <si>
    <t>Prioritas 4</t>
  </si>
  <si>
    <t>PRIORITAS CETAK</t>
  </si>
  <si>
    <t>Waktu masih lama, Konfirmasi JM masih menggunakan lama</t>
  </si>
  <si>
    <t>Cuma a.n Bojes aja yg ngotot</t>
  </si>
  <si>
    <t>ini bisa menggunakan polos dg disertai daftar harga 100%</t>
  </si>
  <si>
    <t>Waktu arisan cukup sebentar</t>
  </si>
  <si>
    <t>PRIORITAS CETAK KATALOG HARGA</t>
  </si>
  <si>
    <t>Prioritas cetak 1</t>
  </si>
  <si>
    <t>Prioritas cetak 2</t>
  </si>
  <si>
    <t>Prioritas cetak 3</t>
  </si>
  <si>
    <t>Prioritas cetak 4</t>
  </si>
  <si>
    <t>Prioritas cetak 5</t>
  </si>
  <si>
    <t>3000 Examplar</t>
  </si>
  <si>
    <t>1000 Examplar</t>
  </si>
  <si>
    <t>2000 Examplar</t>
  </si>
  <si>
    <t>Tanggal</t>
  </si>
  <si>
    <t>Ket</t>
  </si>
  <si>
    <t>Inficlo</t>
  </si>
  <si>
    <t>Blackkelly</t>
  </si>
  <si>
    <t>Kategori</t>
  </si>
  <si>
    <t>Katalog</t>
  </si>
  <si>
    <t>PIC</t>
  </si>
  <si>
    <t>Stockopname Katalog</t>
  </si>
  <si>
    <t>Stok Fisik</t>
  </si>
  <si>
    <t>Stok Sistem</t>
  </si>
  <si>
    <t>(Selisih Sistem-Fisik)</t>
  </si>
  <si>
    <t>ars</t>
  </si>
  <si>
    <t>INF</t>
  </si>
  <si>
    <t>BCL</t>
  </si>
  <si>
    <t>Polos</t>
  </si>
  <si>
    <t>Selisih</t>
  </si>
  <si>
    <t xml:space="preserve">Katalog Up 100 INF </t>
  </si>
  <si>
    <t xml:space="preserve">Katalog Up 100/180 INF </t>
  </si>
  <si>
    <t xml:space="preserve">Katalog Up 100/170 INF </t>
  </si>
  <si>
    <t xml:space="preserve">Katalog Up 100/120 INF </t>
  </si>
  <si>
    <t xml:space="preserve">Katalog Up 100/100 INF </t>
  </si>
  <si>
    <t xml:space="preserve">Katalog Up 80/100 INF </t>
  </si>
  <si>
    <t xml:space="preserve">Katalog Polos INF </t>
  </si>
  <si>
    <t>No</t>
  </si>
  <si>
    <t>Jumlah Masuk</t>
  </si>
  <si>
    <t>Masuk tgl 28 Jan 2019</t>
  </si>
  <si>
    <t>Masuk tgl 25 Jan 2019</t>
  </si>
  <si>
    <t>Masuk tgl 22 Jan 2019</t>
  </si>
  <si>
    <t>Masuk tgl 23 Jan 2019</t>
  </si>
  <si>
    <t>Masuk tgl 21 Jan 2019</t>
  </si>
  <si>
    <t>Masuk tgl 18 Jan 2019</t>
  </si>
  <si>
    <t>Masuk tgl 16 Jan 2019</t>
  </si>
  <si>
    <t>Masuk tgl 15 Jan 2019</t>
  </si>
  <si>
    <t>Masuk tgl 26 Jan 2019</t>
  </si>
  <si>
    <t xml:space="preserve">Katalog Polos BCL </t>
  </si>
  <si>
    <t xml:space="preserve">Katalog Up 100 BCL </t>
  </si>
  <si>
    <t>Masuk tgl 17 Jan 2019</t>
  </si>
  <si>
    <t>Masuk tgl 29 Jan 2019</t>
  </si>
  <si>
    <t>NO</t>
  </si>
  <si>
    <t>NAMA PELANGGAN</t>
  </si>
  <si>
    <t>VERIFIKASI</t>
  </si>
  <si>
    <t>AMBIL</t>
  </si>
  <si>
    <t>TANGGAL</t>
  </si>
  <si>
    <t xml:space="preserve">DISTRIBUSI KATALOG HARIAN </t>
  </si>
  <si>
    <t>TGL</t>
  </si>
  <si>
    <t>UPDATE STOK KATALOG ( ……………………………………………………….. )</t>
  </si>
  <si>
    <t>Cek fisik ulang</t>
  </si>
  <si>
    <t>Update tgl 29 Jan 2019</t>
  </si>
  <si>
    <t>Update tgl 30 Jan 2019 (Pagi)</t>
  </si>
  <si>
    <t>@50</t>
  </si>
  <si>
    <t>Ragel (50) + Ridwan Soleh (20)</t>
  </si>
  <si>
    <t>Ridwan Soleh (20)</t>
  </si>
  <si>
    <t>Mahpudin dan Arif Rahman</t>
  </si>
  <si>
    <t>Dede Mulyadi (50)</t>
  </si>
  <si>
    <t>Andi Adriansyah (50)</t>
  </si>
  <si>
    <t>Arif Rahman (28)</t>
  </si>
  <si>
    <t>/Pack</t>
  </si>
  <si>
    <t>Ecer</t>
  </si>
  <si>
    <t xml:space="preserve">Katalog Up 100/180 BCL </t>
  </si>
  <si>
    <t>Masuk tgl 30 Jan 2019</t>
  </si>
  <si>
    <t>Update tgl 30 Jan 2019 (Sore)</t>
  </si>
  <si>
    <t>Arif Rahman</t>
  </si>
  <si>
    <t>Update tgl 31 Jan 2019 (Sore)</t>
  </si>
  <si>
    <t>Arif Rahman (14)</t>
  </si>
  <si>
    <t>Arif Rahman (21)</t>
  </si>
  <si>
    <t>Update tgl 01 Feb 2019 (Sore)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</si>
</sst>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Aharoni"/>
      <charset val="177"/>
    </font>
    <font>
      <sz val="11"/>
      <color theme="1"/>
      <name val="Aharoni"/>
      <charset val="177"/>
    </font>
    <font>
      <b/>
      <sz val="12"/>
      <color rgb="FF00B050"/>
      <name val="Arial Black"/>
      <family val="2"/>
    </font>
    <font>
      <b/>
      <i/>
      <sz val="12"/>
      <color rgb="FF00B050"/>
      <name val="Arial Black"/>
      <family val="2"/>
    </font>
    <font>
      <b/>
      <i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9" tint="-0.249977111117893"/>
      <name val="Arial Black"/>
      <family val="2"/>
    </font>
    <font>
      <b/>
      <i/>
      <sz val="12"/>
      <color theme="9" tint="-0.249977111117893"/>
      <name val="Arial Black"/>
      <family val="2"/>
    </font>
    <font>
      <sz val="12"/>
      <color theme="9" tint="-0.249977111117893"/>
      <name val="Arial Black"/>
      <family val="2"/>
    </font>
    <font>
      <sz val="11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181">
    <xf numFmtId="0" fontId="0" fillId="0" borderId="0" xfId="0"/>
    <xf numFmtId="41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7" xfId="2" applyFont="1" applyBorder="1"/>
    <xf numFmtId="0" fontId="5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41" fontId="5" fillId="0" borderId="0" xfId="1" applyFont="1" applyFill="1" applyBorder="1"/>
    <xf numFmtId="3" fontId="5" fillId="0" borderId="8" xfId="0" applyNumberFormat="1" applyFont="1" applyBorder="1"/>
    <xf numFmtId="41" fontId="5" fillId="0" borderId="7" xfId="0" applyNumberFormat="1" applyFont="1" applyBorder="1"/>
    <xf numFmtId="41" fontId="5" fillId="0" borderId="0" xfId="1" applyFont="1" applyBorder="1"/>
    <xf numFmtId="0" fontId="5" fillId="0" borderId="0" xfId="0" applyFont="1" applyFill="1" applyBorder="1"/>
    <xf numFmtId="0" fontId="5" fillId="0" borderId="8" xfId="0" applyFont="1" applyBorder="1"/>
    <xf numFmtId="0" fontId="6" fillId="0" borderId="7" xfId="0" applyFont="1" applyBorder="1" applyAlignment="1">
      <alignment horizontal="left" vertical="center"/>
    </xf>
    <xf numFmtId="3" fontId="5" fillId="0" borderId="0" xfId="2" applyNumberFormat="1" applyFont="1" applyFill="1" applyBorder="1"/>
    <xf numFmtId="0" fontId="5" fillId="0" borderId="7" xfId="0" applyFont="1" applyBorder="1"/>
    <xf numFmtId="0" fontId="5" fillId="0" borderId="0" xfId="0" applyFont="1" applyBorder="1"/>
    <xf numFmtId="41" fontId="6" fillId="0" borderId="0" xfId="1" applyFont="1" applyBorder="1"/>
    <xf numFmtId="41" fontId="6" fillId="0" borderId="0" xfId="1" applyFont="1" applyFill="1" applyBorder="1"/>
    <xf numFmtId="0" fontId="6" fillId="0" borderId="7" xfId="2" applyFont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8" fillId="0" borderId="0" xfId="0" applyFont="1"/>
    <xf numFmtId="0" fontId="9" fillId="0" borderId="7" xfId="2" applyFont="1" applyBorder="1"/>
    <xf numFmtId="0" fontId="9" fillId="0" borderId="0" xfId="2" applyFont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0" xfId="0" applyFont="1"/>
    <xf numFmtId="0" fontId="9" fillId="0" borderId="7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41" fontId="9" fillId="0" borderId="0" xfId="1" applyFont="1" applyFill="1" applyBorder="1"/>
    <xf numFmtId="3" fontId="9" fillId="0" borderId="8" xfId="0" applyNumberFormat="1" applyFont="1" applyBorder="1"/>
    <xf numFmtId="41" fontId="9" fillId="0" borderId="7" xfId="0" applyNumberFormat="1" applyFont="1" applyBorder="1"/>
    <xf numFmtId="41" fontId="9" fillId="0" borderId="0" xfId="1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0" xfId="0" applyFont="1" applyFill="1" applyBorder="1"/>
    <xf numFmtId="0" fontId="10" fillId="0" borderId="7" xfId="0" applyFont="1" applyBorder="1" applyAlignment="1">
      <alignment horizontal="left" vertical="center"/>
    </xf>
    <xf numFmtId="0" fontId="9" fillId="0" borderId="7" xfId="0" applyFont="1" applyBorder="1"/>
    <xf numFmtId="41" fontId="10" fillId="0" borderId="0" xfId="1" applyFont="1" applyBorder="1"/>
    <xf numFmtId="41" fontId="9" fillId="0" borderId="0" xfId="0" applyNumberFormat="1" applyFont="1" applyBorder="1"/>
    <xf numFmtId="41" fontId="10" fillId="0" borderId="0" xfId="0" applyNumberFormat="1" applyFont="1" applyBorder="1"/>
    <xf numFmtId="0" fontId="9" fillId="0" borderId="13" xfId="0" applyFont="1" applyBorder="1"/>
    <xf numFmtId="41" fontId="10" fillId="0" borderId="0" xfId="1" applyFont="1" applyFill="1" applyBorder="1"/>
    <xf numFmtId="0" fontId="11" fillId="0" borderId="7" xfId="0" applyFont="1" applyBorder="1"/>
    <xf numFmtId="0" fontId="11" fillId="0" borderId="0" xfId="0" applyFont="1" applyBorder="1"/>
    <xf numFmtId="41" fontId="11" fillId="0" borderId="0" xfId="0" applyNumberFormat="1" applyFont="1" applyBorder="1"/>
    <xf numFmtId="0" fontId="11" fillId="0" borderId="13" xfId="0" applyFont="1" applyBorder="1"/>
    <xf numFmtId="0" fontId="11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2" xfId="0" applyFont="1" applyBorder="1"/>
    <xf numFmtId="0" fontId="11" fillId="0" borderId="11" xfId="0" applyFont="1" applyBorder="1"/>
    <xf numFmtId="0" fontId="10" fillId="0" borderId="1" xfId="2" applyFont="1" applyFill="1" applyBorder="1"/>
    <xf numFmtId="3" fontId="9" fillId="0" borderId="2" xfId="0" applyNumberFormat="1" applyFont="1" applyBorder="1"/>
    <xf numFmtId="41" fontId="9" fillId="0" borderId="2" xfId="1" applyFont="1" applyFill="1" applyBorder="1"/>
    <xf numFmtId="3" fontId="9" fillId="0" borderId="3" xfId="0" applyNumberFormat="1" applyFont="1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7" fillId="0" borderId="1" xfId="2" applyFont="1" applyBorder="1"/>
    <xf numFmtId="3" fontId="8" fillId="0" borderId="2" xfId="0" applyNumberFormat="1" applyFont="1" applyFill="1" applyBorder="1"/>
    <xf numFmtId="41" fontId="8" fillId="0" borderId="2" xfId="1" applyFont="1" applyBorder="1"/>
    <xf numFmtId="3" fontId="8" fillId="0" borderId="3" xfId="0" applyNumberFormat="1" applyFont="1" applyBorder="1"/>
    <xf numFmtId="0" fontId="8" fillId="0" borderId="1" xfId="0" applyFont="1" applyBorder="1"/>
    <xf numFmtId="41" fontId="7" fillId="0" borderId="2" xfId="1" applyFont="1" applyFill="1" applyBorder="1"/>
    <xf numFmtId="0" fontId="7" fillId="0" borderId="2" xfId="0" applyFont="1" applyFill="1" applyBorder="1"/>
    <xf numFmtId="0" fontId="8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4" fillId="0" borderId="15" xfId="0" applyFont="1" applyBorder="1"/>
    <xf numFmtId="0" fontId="0" fillId="0" borderId="17" xfId="0" applyBorder="1"/>
    <xf numFmtId="0" fontId="0" fillId="0" borderId="15" xfId="0" applyFill="1" applyBorder="1"/>
    <xf numFmtId="0" fontId="0" fillId="0" borderId="17" xfId="0" applyFill="1" applyBorder="1"/>
    <xf numFmtId="0" fontId="14" fillId="0" borderId="18" xfId="0" applyFont="1" applyBorder="1"/>
    <xf numFmtId="0" fontId="0" fillId="0" borderId="19" xfId="0" applyBorder="1"/>
    <xf numFmtId="0" fontId="14" fillId="0" borderId="20" xfId="0" applyFont="1" applyBorder="1" applyAlignment="1"/>
    <xf numFmtId="0" fontId="14" fillId="0" borderId="21" xfId="0" applyFont="1" applyBorder="1"/>
    <xf numFmtId="0" fontId="14" fillId="0" borderId="22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8" xfId="0" applyFill="1" applyBorder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0" fillId="0" borderId="1" xfId="0" applyBorder="1"/>
    <xf numFmtId="0" fontId="15" fillId="0" borderId="17" xfId="0" applyFont="1" applyBorder="1"/>
    <xf numFmtId="0" fontId="0" fillId="0" borderId="15" xfId="0" applyBorder="1"/>
    <xf numFmtId="0" fontId="14" fillId="0" borderId="15" xfId="0" applyFont="1" applyBorder="1" applyAlignment="1">
      <alignment horizontal="center"/>
    </xf>
    <xf numFmtId="41" fontId="10" fillId="0" borderId="14" xfId="1" applyFont="1" applyBorder="1"/>
    <xf numFmtId="15" fontId="0" fillId="0" borderId="15" xfId="0" applyNumberFormat="1" applyBorder="1"/>
    <xf numFmtId="9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4" fillId="3" borderId="15" xfId="0" applyFont="1" applyFill="1" applyBorder="1" applyAlignment="1">
      <alignment horizontal="center"/>
    </xf>
    <xf numFmtId="0" fontId="0" fillId="3" borderId="15" xfId="0" applyFill="1" applyBorder="1"/>
    <xf numFmtId="164" fontId="0" fillId="3" borderId="15" xfId="3" applyNumberFormat="1" applyFont="1" applyFill="1" applyBorder="1"/>
    <xf numFmtId="0" fontId="14" fillId="4" borderId="15" xfId="0" applyFont="1" applyFill="1" applyBorder="1" applyAlignment="1">
      <alignment horizontal="center"/>
    </xf>
    <xf numFmtId="0" fontId="0" fillId="4" borderId="15" xfId="0" applyFill="1" applyBorder="1"/>
    <xf numFmtId="164" fontId="0" fillId="4" borderId="0" xfId="3" applyNumberFormat="1" applyFont="1" applyFill="1"/>
    <xf numFmtId="164" fontId="0" fillId="4" borderId="15" xfId="3" applyNumberFormat="1" applyFont="1" applyFill="1" applyBorder="1"/>
    <xf numFmtId="0" fontId="14" fillId="5" borderId="15" xfId="0" applyFont="1" applyFill="1" applyBorder="1" applyAlignment="1">
      <alignment horizontal="center"/>
    </xf>
    <xf numFmtId="0" fontId="0" fillId="5" borderId="15" xfId="0" applyFill="1" applyBorder="1"/>
    <xf numFmtId="164" fontId="0" fillId="5" borderId="15" xfId="3" applyNumberFormat="1" applyFont="1" applyFill="1" applyBorder="1"/>
    <xf numFmtId="0" fontId="14" fillId="0" borderId="15" xfId="0" applyFont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164" fontId="0" fillId="0" borderId="0" xfId="3" applyNumberFormat="1" applyFont="1"/>
    <xf numFmtId="15" fontId="0" fillId="0" borderId="0" xfId="0" applyNumberFormat="1"/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 wrapText="1"/>
    </xf>
    <xf numFmtId="0" fontId="14" fillId="0" borderId="15" xfId="0" applyFont="1" applyFill="1" applyBorder="1" applyAlignment="1">
      <alignment horizontal="center"/>
    </xf>
    <xf numFmtId="0" fontId="18" fillId="0" borderId="0" xfId="0" applyFont="1"/>
    <xf numFmtId="0" fontId="0" fillId="6" borderId="15" xfId="0" applyFill="1" applyBorder="1"/>
    <xf numFmtId="0" fontId="0" fillId="7" borderId="15" xfId="0" applyFill="1" applyBorder="1"/>
    <xf numFmtId="0" fontId="0" fillId="8" borderId="15" xfId="0" applyFill="1" applyBorder="1"/>
    <xf numFmtId="164" fontId="0" fillId="8" borderId="15" xfId="3" applyNumberFormat="1" applyFont="1" applyFill="1" applyBorder="1"/>
    <xf numFmtId="9" fontId="0" fillId="9" borderId="15" xfId="0" applyNumberFormat="1" applyFill="1" applyBorder="1" applyAlignment="1">
      <alignment horizontal="left"/>
    </xf>
    <xf numFmtId="164" fontId="0" fillId="9" borderId="15" xfId="3" applyNumberFormat="1" applyFont="1" applyFill="1" applyBorder="1"/>
    <xf numFmtId="164" fontId="0" fillId="6" borderId="15" xfId="3" applyNumberFormat="1" applyFont="1" applyFill="1" applyBorder="1"/>
    <xf numFmtId="0" fontId="0" fillId="9" borderId="15" xfId="0" applyFill="1" applyBorder="1"/>
    <xf numFmtId="0" fontId="0" fillId="10" borderId="15" xfId="0" applyFill="1" applyBorder="1"/>
    <xf numFmtId="164" fontId="0" fillId="10" borderId="15" xfId="3" applyNumberFormat="1" applyFont="1" applyFill="1" applyBorder="1"/>
    <xf numFmtId="164" fontId="0" fillId="7" borderId="15" xfId="3" applyNumberFormat="1" applyFont="1" applyFill="1" applyBorder="1"/>
    <xf numFmtId="164" fontId="0" fillId="8" borderId="0" xfId="3" applyNumberFormat="1" applyFont="1" applyFill="1"/>
    <xf numFmtId="164" fontId="0" fillId="0" borderId="15" xfId="3" applyNumberFormat="1" applyFont="1" applyFill="1" applyBorder="1"/>
    <xf numFmtId="164" fontId="0" fillId="6" borderId="0" xfId="3" applyNumberFormat="1" applyFont="1" applyFill="1"/>
    <xf numFmtId="0" fontId="14" fillId="11" borderId="15" xfId="0" applyFont="1" applyFill="1" applyBorder="1" applyAlignment="1">
      <alignment horizontal="right"/>
    </xf>
    <xf numFmtId="164" fontId="0" fillId="11" borderId="15" xfId="0" applyNumberFormat="1" applyFill="1" applyBorder="1"/>
    <xf numFmtId="0" fontId="0" fillId="11" borderId="15" xfId="0" applyFill="1" applyBorder="1"/>
    <xf numFmtId="0" fontId="17" fillId="0" borderId="15" xfId="0" applyFont="1" applyBorder="1" applyAlignment="1">
      <alignment horizontal="center"/>
    </xf>
    <xf numFmtId="0" fontId="0" fillId="0" borderId="27" xfId="0" applyBorder="1"/>
    <xf numFmtId="164" fontId="0" fillId="7" borderId="0" xfId="3" applyNumberFormat="1" applyFont="1" applyFill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0" borderId="26" xfId="0" applyBorder="1"/>
  </cellXfs>
  <cellStyles count="4">
    <cellStyle name="Comma" xfId="3" builtinId="3"/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4" zoomScale="96" zoomScaleNormal="96" workbookViewId="0">
      <selection activeCell="G15" sqref="G15"/>
    </sheetView>
  </sheetViews>
  <sheetFormatPr defaultRowHeight="15" x14ac:dyDescent="0.25"/>
  <cols>
    <col min="2" max="2" width="29.5703125" bestFit="1" customWidth="1"/>
    <col min="3" max="3" width="9.85546875" bestFit="1" customWidth="1"/>
    <col min="4" max="4" width="11.5703125" bestFit="1" customWidth="1"/>
    <col min="5" max="5" width="11.28515625" bestFit="1" customWidth="1"/>
    <col min="7" max="7" width="14.85546875" bestFit="1" customWidth="1"/>
    <col min="8" max="8" width="10" bestFit="1" customWidth="1"/>
    <col min="9" max="9" width="20.42578125" bestFit="1" customWidth="1"/>
    <col min="10" max="10" width="22.28515625" bestFit="1" customWidth="1"/>
    <col min="12" max="12" width="18" bestFit="1" customWidth="1"/>
    <col min="13" max="14" width="12" bestFit="1" customWidth="1"/>
  </cols>
  <sheetData>
    <row r="1" spans="1:17" ht="18.75" x14ac:dyDescent="0.3">
      <c r="A1" s="159" t="s">
        <v>31</v>
      </c>
      <c r="B1" s="159"/>
      <c r="C1" s="159"/>
      <c r="D1" s="159"/>
      <c r="E1" s="159"/>
      <c r="F1" s="159"/>
      <c r="G1" s="159" t="s">
        <v>32</v>
      </c>
      <c r="H1" s="159"/>
      <c r="I1" s="159"/>
      <c r="J1" s="159"/>
      <c r="K1" s="159"/>
    </row>
    <row r="2" spans="1:17" ht="19.5" thickBot="1" x14ac:dyDescent="0.3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7" ht="20.25" thickBot="1" x14ac:dyDescent="0.45">
      <c r="A3" s="3"/>
      <c r="B3" s="160" t="s">
        <v>0</v>
      </c>
      <c r="C3" s="161"/>
      <c r="D3" s="161"/>
      <c r="E3" s="162"/>
      <c r="F3" s="6"/>
      <c r="G3" s="160" t="s">
        <v>1</v>
      </c>
      <c r="H3" s="161"/>
      <c r="I3" s="161"/>
      <c r="J3" s="161"/>
      <c r="K3" s="162"/>
    </row>
    <row r="4" spans="1:17" ht="19.5" x14ac:dyDescent="0.4">
      <c r="A4" s="4"/>
      <c r="B4" s="163" t="s">
        <v>2</v>
      </c>
      <c r="C4" s="164"/>
      <c r="D4" s="164"/>
      <c r="E4" s="165"/>
      <c r="F4" s="6"/>
      <c r="G4" s="163" t="s">
        <v>3</v>
      </c>
      <c r="H4" s="164"/>
      <c r="I4" s="164"/>
      <c r="J4" s="164"/>
      <c r="K4" s="165"/>
    </row>
    <row r="5" spans="1:17" ht="19.5" x14ac:dyDescent="0.4">
      <c r="A5" s="5"/>
      <c r="B5" s="7" t="s">
        <v>4</v>
      </c>
      <c r="C5" s="8" t="s">
        <v>5</v>
      </c>
      <c r="D5" s="9" t="s">
        <v>6</v>
      </c>
      <c r="E5" s="10" t="s">
        <v>7</v>
      </c>
      <c r="F5" s="6"/>
      <c r="G5" s="11" t="s">
        <v>5</v>
      </c>
      <c r="H5" s="12" t="s">
        <v>8</v>
      </c>
      <c r="I5" s="12" t="s">
        <v>9</v>
      </c>
      <c r="J5" s="12" t="s">
        <v>10</v>
      </c>
      <c r="K5" s="13" t="s">
        <v>11</v>
      </c>
      <c r="O5" s="1"/>
    </row>
    <row r="6" spans="1:17" ht="19.5" x14ac:dyDescent="0.4">
      <c r="A6" s="5"/>
      <c r="B6" s="14" t="s">
        <v>12</v>
      </c>
      <c r="C6" s="15">
        <v>4000</v>
      </c>
      <c r="D6" s="16">
        <f>Masuk!E26</f>
        <v>4044</v>
      </c>
      <c r="E6" s="17">
        <f>D6-C6</f>
        <v>44</v>
      </c>
      <c r="F6" s="6"/>
      <c r="G6" s="18">
        <f>C6</f>
        <v>4000</v>
      </c>
      <c r="H6" s="19">
        <v>8800</v>
      </c>
      <c r="I6" s="16">
        <f>G6*H6</f>
        <v>35200000</v>
      </c>
      <c r="J6" s="20">
        <v>0</v>
      </c>
      <c r="K6" s="21"/>
      <c r="N6" s="1"/>
    </row>
    <row r="7" spans="1:17" ht="19.5" x14ac:dyDescent="0.4">
      <c r="A7" s="5"/>
      <c r="B7" s="14" t="s">
        <v>13</v>
      </c>
      <c r="C7" s="15">
        <v>2000</v>
      </c>
      <c r="D7" s="16">
        <f>Masuk!E29</f>
        <v>2100</v>
      </c>
      <c r="E7" s="17">
        <f t="shared" ref="E7:E12" si="0">D7-C7</f>
        <v>100</v>
      </c>
      <c r="F7" s="6"/>
      <c r="G7" s="18">
        <f t="shared" ref="G7:G12" si="1">C7</f>
        <v>2000</v>
      </c>
      <c r="H7" s="19">
        <v>8800</v>
      </c>
      <c r="I7" s="16">
        <f t="shared" ref="I7:I12" si="2">G7*H7</f>
        <v>17600000</v>
      </c>
      <c r="J7" s="20">
        <v>0</v>
      </c>
      <c r="K7" s="21"/>
      <c r="N7" s="1"/>
    </row>
    <row r="8" spans="1:17" ht="19.5" x14ac:dyDescent="0.4">
      <c r="A8" s="5"/>
      <c r="B8" s="14" t="s">
        <v>14</v>
      </c>
      <c r="C8" s="15">
        <v>3000</v>
      </c>
      <c r="D8" s="16">
        <f>Masuk!E36</f>
        <v>3065</v>
      </c>
      <c r="E8" s="17">
        <f t="shared" si="0"/>
        <v>65</v>
      </c>
      <c r="F8" s="6"/>
      <c r="G8" s="18">
        <f t="shared" si="1"/>
        <v>3000</v>
      </c>
      <c r="H8" s="19">
        <v>8800</v>
      </c>
      <c r="I8" s="16">
        <f t="shared" si="2"/>
        <v>26400000</v>
      </c>
      <c r="J8" s="20">
        <v>0</v>
      </c>
      <c r="K8" s="21"/>
      <c r="Q8" s="1"/>
    </row>
    <row r="9" spans="1:17" ht="19.5" x14ac:dyDescent="0.4">
      <c r="A9" s="5"/>
      <c r="B9" s="14" t="s">
        <v>15</v>
      </c>
      <c r="C9" s="15">
        <v>3000</v>
      </c>
      <c r="D9" s="16">
        <f>Masuk!E37</f>
        <v>3020</v>
      </c>
      <c r="E9" s="17">
        <f t="shared" si="0"/>
        <v>20</v>
      </c>
      <c r="F9" s="6"/>
      <c r="G9" s="18">
        <f t="shared" si="1"/>
        <v>3000</v>
      </c>
      <c r="H9" s="19">
        <v>8800</v>
      </c>
      <c r="I9" s="16">
        <f t="shared" si="2"/>
        <v>26400000</v>
      </c>
      <c r="J9" s="20">
        <v>0</v>
      </c>
      <c r="K9" s="21"/>
      <c r="Q9" s="1"/>
    </row>
    <row r="10" spans="1:17" ht="19.5" x14ac:dyDescent="0.4">
      <c r="A10" s="5"/>
      <c r="B10" s="14" t="s">
        <v>16</v>
      </c>
      <c r="C10" s="15">
        <v>2000</v>
      </c>
      <c r="D10" s="16">
        <f>Masuk!E39</f>
        <v>2095</v>
      </c>
      <c r="E10" s="17">
        <f t="shared" si="0"/>
        <v>95</v>
      </c>
      <c r="F10" s="6"/>
      <c r="G10" s="18">
        <f t="shared" si="1"/>
        <v>2000</v>
      </c>
      <c r="H10" s="19">
        <v>8800</v>
      </c>
      <c r="I10" s="16">
        <f t="shared" si="2"/>
        <v>17600000</v>
      </c>
      <c r="J10" s="20">
        <v>0</v>
      </c>
      <c r="K10" s="21"/>
    </row>
    <row r="11" spans="1:17" ht="19.5" x14ac:dyDescent="0.4">
      <c r="A11" s="5"/>
      <c r="B11" s="14" t="s">
        <v>17</v>
      </c>
      <c r="C11" s="15">
        <v>1000</v>
      </c>
      <c r="D11" s="16">
        <f>Masuk!E38</f>
        <v>1090</v>
      </c>
      <c r="E11" s="17">
        <f t="shared" si="0"/>
        <v>90</v>
      </c>
      <c r="F11" s="6"/>
      <c r="G11" s="18">
        <f t="shared" si="1"/>
        <v>1000</v>
      </c>
      <c r="H11" s="19">
        <v>8800</v>
      </c>
      <c r="I11" s="16">
        <f t="shared" si="2"/>
        <v>8800000</v>
      </c>
      <c r="J11" s="20">
        <v>0</v>
      </c>
      <c r="K11" s="21"/>
      <c r="O11" s="1"/>
    </row>
    <row r="12" spans="1:17" ht="19.5" x14ac:dyDescent="0.4">
      <c r="A12" s="5"/>
      <c r="B12" s="14" t="s">
        <v>18</v>
      </c>
      <c r="C12" s="15">
        <v>1000</v>
      </c>
      <c r="D12" s="16">
        <f>Masuk!E32</f>
        <v>1090</v>
      </c>
      <c r="E12" s="17">
        <f t="shared" si="0"/>
        <v>90</v>
      </c>
      <c r="F12" s="6"/>
      <c r="G12" s="18">
        <f t="shared" si="1"/>
        <v>1000</v>
      </c>
      <c r="H12" s="19">
        <v>8800</v>
      </c>
      <c r="I12" s="16">
        <f t="shared" si="2"/>
        <v>8800000</v>
      </c>
      <c r="J12" s="20">
        <v>0</v>
      </c>
      <c r="K12" s="21"/>
    </row>
    <row r="13" spans="1:17" ht="19.5" x14ac:dyDescent="0.4">
      <c r="A13" s="5"/>
      <c r="B13" s="22" t="s">
        <v>19</v>
      </c>
      <c r="C13" s="23"/>
      <c r="D13" s="16"/>
      <c r="E13" s="17"/>
      <c r="F13" s="6"/>
      <c r="G13" s="18"/>
      <c r="H13" s="19"/>
      <c r="I13" s="16"/>
      <c r="J13" s="20"/>
      <c r="K13" s="21"/>
    </row>
    <row r="14" spans="1:17" ht="19.5" x14ac:dyDescent="0.4">
      <c r="A14" s="5"/>
      <c r="B14" s="7"/>
      <c r="C14" s="23"/>
      <c r="D14" s="16"/>
      <c r="E14" s="17"/>
      <c r="F14" s="6"/>
      <c r="G14" s="18"/>
      <c r="H14" s="19"/>
      <c r="I14" s="16"/>
      <c r="J14" s="20"/>
      <c r="K14" s="21"/>
    </row>
    <row r="15" spans="1:17" ht="19.5" x14ac:dyDescent="0.4">
      <c r="A15" s="5"/>
      <c r="B15" s="28" t="s">
        <v>2</v>
      </c>
      <c r="C15" s="29">
        <f>SUM(C6:C14)</f>
        <v>16000</v>
      </c>
      <c r="D15" s="19">
        <f>SUM(D6:D14)</f>
        <v>16504</v>
      </c>
      <c r="E15" s="17">
        <f>D15-C15</f>
        <v>504</v>
      </c>
      <c r="F15" s="6"/>
      <c r="G15" s="24" t="s">
        <v>28</v>
      </c>
      <c r="H15" s="25"/>
      <c r="I15" s="26">
        <f>SUM(I6:I12)</f>
        <v>140800000</v>
      </c>
      <c r="J15" s="20"/>
      <c r="K15" s="21"/>
    </row>
    <row r="16" spans="1:17" ht="19.5" x14ac:dyDescent="0.4">
      <c r="A16" s="5"/>
      <c r="B16" s="7"/>
      <c r="C16" s="23"/>
      <c r="D16" s="16"/>
      <c r="E16" s="17"/>
      <c r="F16" s="6"/>
      <c r="G16" s="24" t="s">
        <v>29</v>
      </c>
      <c r="H16" s="25"/>
      <c r="I16" s="19">
        <f>I15/2</f>
        <v>70400000</v>
      </c>
      <c r="J16" s="20"/>
      <c r="K16" s="21"/>
    </row>
    <row r="17" spans="1:15" ht="19.5" x14ac:dyDescent="0.4">
      <c r="A17" s="5"/>
      <c r="B17" s="7"/>
      <c r="C17" s="23"/>
      <c r="D17" s="16"/>
      <c r="E17" s="17"/>
      <c r="F17" s="6"/>
      <c r="G17" s="24" t="s">
        <v>30</v>
      </c>
      <c r="H17" s="25"/>
      <c r="I17" s="27">
        <f>I15-I16</f>
        <v>70400000</v>
      </c>
      <c r="J17" s="20"/>
      <c r="K17" s="21"/>
    </row>
    <row r="18" spans="1:15" ht="19.5" x14ac:dyDescent="0.4">
      <c r="A18" s="5"/>
      <c r="B18" s="7"/>
      <c r="C18" s="23"/>
      <c r="D18" s="16"/>
      <c r="E18" s="17"/>
      <c r="F18" s="6"/>
      <c r="G18" s="18"/>
      <c r="H18" s="19"/>
      <c r="I18" s="16"/>
      <c r="J18" s="20"/>
      <c r="K18" s="21"/>
    </row>
    <row r="19" spans="1:15" ht="20.25" thickBot="1" x14ac:dyDescent="0.45">
      <c r="A19" s="5"/>
      <c r="B19" s="70"/>
      <c r="C19" s="71"/>
      <c r="D19" s="71"/>
      <c r="E19" s="72"/>
      <c r="F19" s="6"/>
      <c r="G19" s="24">
        <f>SUM(G6:G14)</f>
        <v>16000</v>
      </c>
      <c r="H19" s="19">
        <v>8800</v>
      </c>
      <c r="I19" s="27">
        <f>G19*H19</f>
        <v>140800000</v>
      </c>
      <c r="J19" s="30">
        <f>SUM(J6:J14)</f>
        <v>0</v>
      </c>
      <c r="K19" s="21"/>
      <c r="M19" s="1"/>
      <c r="N19" s="1"/>
    </row>
    <row r="20" spans="1:15" ht="20.25" thickBot="1" x14ac:dyDescent="0.45">
      <c r="A20" s="5"/>
      <c r="B20" s="73"/>
      <c r="C20" s="74"/>
      <c r="D20" s="75"/>
      <c r="E20" s="76"/>
      <c r="F20" s="31"/>
      <c r="G20" s="77"/>
      <c r="H20" s="75"/>
      <c r="I20" s="78"/>
      <c r="J20" s="79"/>
      <c r="K20" s="80"/>
      <c r="M20" s="1"/>
      <c r="N20" s="1"/>
    </row>
    <row r="21" spans="1:15" ht="19.5" x14ac:dyDescent="0.4">
      <c r="A21" s="5"/>
      <c r="B21" s="32" t="s">
        <v>4</v>
      </c>
      <c r="C21" s="33" t="s">
        <v>5</v>
      </c>
      <c r="D21" s="34" t="s">
        <v>6</v>
      </c>
      <c r="E21" s="35" t="s">
        <v>7</v>
      </c>
      <c r="F21" s="36"/>
      <c r="G21" s="37" t="s">
        <v>5</v>
      </c>
      <c r="H21" s="38" t="s">
        <v>8</v>
      </c>
      <c r="I21" s="38" t="s">
        <v>9</v>
      </c>
      <c r="J21" s="38" t="s">
        <v>10</v>
      </c>
      <c r="K21" s="39" t="s">
        <v>11</v>
      </c>
    </row>
    <row r="22" spans="1:15" ht="19.5" x14ac:dyDescent="0.4">
      <c r="A22" s="5"/>
      <c r="B22" s="40" t="s">
        <v>20</v>
      </c>
      <c r="C22" s="41">
        <v>4000</v>
      </c>
      <c r="D22" s="42">
        <f>Masuk!E7</f>
        <v>4067</v>
      </c>
      <c r="E22" s="43">
        <f>D22-C22</f>
        <v>67</v>
      </c>
      <c r="F22" s="36"/>
      <c r="G22" s="44">
        <f>C22</f>
        <v>4000</v>
      </c>
      <c r="H22" s="45">
        <v>9650</v>
      </c>
      <c r="I22" s="42">
        <f>G22*H22</f>
        <v>38600000</v>
      </c>
      <c r="J22" s="46">
        <v>0</v>
      </c>
      <c r="K22" s="47"/>
    </row>
    <row r="23" spans="1:15" ht="19.5" x14ac:dyDescent="0.4">
      <c r="A23" s="5"/>
      <c r="B23" s="40" t="s">
        <v>21</v>
      </c>
      <c r="C23" s="41">
        <v>2000</v>
      </c>
      <c r="D23" s="42">
        <f>Masuk!E8</f>
        <v>2080</v>
      </c>
      <c r="E23" s="43">
        <f t="shared" ref="E23:E28" si="3">D23-C23</f>
        <v>80</v>
      </c>
      <c r="F23" s="36"/>
      <c r="G23" s="44">
        <f t="shared" ref="G23:G28" si="4">C23</f>
        <v>2000</v>
      </c>
      <c r="H23" s="45">
        <v>9650</v>
      </c>
      <c r="I23" s="42">
        <f t="shared" ref="I23:I28" si="5">G23*H23</f>
        <v>19300000</v>
      </c>
      <c r="J23" s="46">
        <v>0</v>
      </c>
      <c r="K23" s="47"/>
    </row>
    <row r="24" spans="1:15" ht="19.5" x14ac:dyDescent="0.4">
      <c r="A24" s="5"/>
      <c r="B24" s="40" t="s">
        <v>22</v>
      </c>
      <c r="C24" s="41">
        <v>3000</v>
      </c>
      <c r="D24" s="42">
        <f>Masuk!E15</f>
        <v>3065</v>
      </c>
      <c r="E24" s="43">
        <f t="shared" si="3"/>
        <v>65</v>
      </c>
      <c r="F24" s="36"/>
      <c r="G24" s="44">
        <f t="shared" si="4"/>
        <v>3000</v>
      </c>
      <c r="H24" s="45">
        <v>9650</v>
      </c>
      <c r="I24" s="42">
        <f t="shared" si="5"/>
        <v>28950000</v>
      </c>
      <c r="J24" s="46">
        <v>0</v>
      </c>
      <c r="K24" s="47"/>
      <c r="O24" s="1"/>
    </row>
    <row r="25" spans="1:15" ht="19.5" x14ac:dyDescent="0.4">
      <c r="A25" s="5"/>
      <c r="B25" s="40" t="s">
        <v>23</v>
      </c>
      <c r="C25" s="41">
        <v>3000</v>
      </c>
      <c r="D25" s="42">
        <f>Masuk!E16</f>
        <v>3020</v>
      </c>
      <c r="E25" s="43">
        <f t="shared" si="3"/>
        <v>20</v>
      </c>
      <c r="F25" s="36"/>
      <c r="G25" s="44">
        <f t="shared" si="4"/>
        <v>3000</v>
      </c>
      <c r="H25" s="45">
        <v>9650</v>
      </c>
      <c r="I25" s="42">
        <f t="shared" si="5"/>
        <v>28950000</v>
      </c>
      <c r="J25" s="48">
        <v>0</v>
      </c>
      <c r="K25" s="47"/>
    </row>
    <row r="26" spans="1:15" ht="19.5" x14ac:dyDescent="0.4">
      <c r="A26" s="5"/>
      <c r="B26" s="40" t="s">
        <v>24</v>
      </c>
      <c r="C26" s="41">
        <v>2000</v>
      </c>
      <c r="D26" s="42">
        <f>Masuk!E17</f>
        <v>2090</v>
      </c>
      <c r="E26" s="43">
        <f t="shared" si="3"/>
        <v>90</v>
      </c>
      <c r="F26" s="36"/>
      <c r="G26" s="44">
        <f t="shared" si="4"/>
        <v>2000</v>
      </c>
      <c r="H26" s="45">
        <v>9650</v>
      </c>
      <c r="I26" s="42">
        <f t="shared" si="5"/>
        <v>19300000</v>
      </c>
      <c r="J26" s="48">
        <v>0</v>
      </c>
      <c r="K26" s="47"/>
      <c r="O26" s="1"/>
    </row>
    <row r="27" spans="1:15" ht="19.5" x14ac:dyDescent="0.4">
      <c r="A27" s="5"/>
      <c r="B27" s="40" t="s">
        <v>25</v>
      </c>
      <c r="C27" s="41">
        <v>1000</v>
      </c>
      <c r="D27" s="42">
        <f>Masuk!E18</f>
        <v>1090</v>
      </c>
      <c r="E27" s="43">
        <f t="shared" si="3"/>
        <v>90</v>
      </c>
      <c r="F27" s="36"/>
      <c r="G27" s="44">
        <f t="shared" si="4"/>
        <v>1000</v>
      </c>
      <c r="H27" s="45">
        <v>9650</v>
      </c>
      <c r="I27" s="42">
        <f t="shared" si="5"/>
        <v>9650000</v>
      </c>
      <c r="J27" s="48">
        <v>0</v>
      </c>
      <c r="K27" s="47"/>
    </row>
    <row r="28" spans="1:15" ht="19.5" x14ac:dyDescent="0.4">
      <c r="A28" s="5"/>
      <c r="B28" s="40" t="s">
        <v>26</v>
      </c>
      <c r="C28" s="41">
        <v>1000</v>
      </c>
      <c r="D28" s="42">
        <f>Masuk!E11</f>
        <v>1090</v>
      </c>
      <c r="E28" s="43">
        <f t="shared" si="3"/>
        <v>90</v>
      </c>
      <c r="F28" s="36"/>
      <c r="G28" s="44">
        <f t="shared" si="4"/>
        <v>1000</v>
      </c>
      <c r="H28" s="45">
        <v>9650</v>
      </c>
      <c r="I28" s="42">
        <f t="shared" si="5"/>
        <v>9650000</v>
      </c>
      <c r="J28" s="48">
        <v>0</v>
      </c>
      <c r="K28" s="47"/>
    </row>
    <row r="29" spans="1:15" ht="19.5" x14ac:dyDescent="0.4">
      <c r="A29" s="5"/>
      <c r="B29" s="49" t="s">
        <v>27</v>
      </c>
      <c r="C29" s="41"/>
      <c r="D29" s="42"/>
      <c r="E29" s="43"/>
      <c r="F29" s="36"/>
      <c r="G29" s="44"/>
      <c r="H29" s="45"/>
      <c r="I29" s="42"/>
      <c r="J29" s="48"/>
      <c r="K29" s="47"/>
      <c r="O29" s="1"/>
    </row>
    <row r="30" spans="1:15" ht="20.25" thickBot="1" x14ac:dyDescent="0.45">
      <c r="A30" s="5"/>
      <c r="B30" s="40"/>
      <c r="C30" s="41"/>
      <c r="D30" s="42"/>
      <c r="E30" s="43"/>
      <c r="F30" s="36"/>
      <c r="G30" s="44"/>
      <c r="H30" s="45"/>
      <c r="I30" s="42"/>
      <c r="J30" s="46"/>
      <c r="K30" s="47"/>
      <c r="M30" s="1"/>
    </row>
    <row r="31" spans="1:15" ht="20.25" thickBot="1" x14ac:dyDescent="0.45">
      <c r="A31" s="5"/>
      <c r="B31" s="65" t="s">
        <v>2</v>
      </c>
      <c r="C31" s="66">
        <f>SUM(C22:C28)</f>
        <v>16000</v>
      </c>
      <c r="D31" s="67">
        <f>SUM(D22:D28)</f>
        <v>16502</v>
      </c>
      <c r="E31" s="68">
        <f>D31-C31</f>
        <v>502</v>
      </c>
      <c r="F31" s="36"/>
      <c r="G31" s="50" t="s">
        <v>28</v>
      </c>
      <c r="H31" s="46"/>
      <c r="I31" s="51">
        <f>SUM(I22:I28)</f>
        <v>154400000</v>
      </c>
      <c r="J31" s="48">
        <f>J35</f>
        <v>0</v>
      </c>
      <c r="K31" s="47"/>
    </row>
    <row r="32" spans="1:15" ht="20.25" thickBot="1" x14ac:dyDescent="0.45">
      <c r="A32" s="5"/>
      <c r="B32" s="50"/>
      <c r="C32" s="46"/>
      <c r="D32" s="46"/>
      <c r="E32" s="47"/>
      <c r="F32" s="36"/>
      <c r="G32" s="50" t="s">
        <v>29</v>
      </c>
      <c r="H32" s="46"/>
      <c r="I32" s="45">
        <f>I31/2</f>
        <v>77200000</v>
      </c>
      <c r="J32" s="46"/>
      <c r="K32" s="47"/>
      <c r="M32" s="1"/>
    </row>
    <row r="33" spans="1:11" ht="20.25" thickBot="1" x14ac:dyDescent="0.45">
      <c r="A33" s="5"/>
      <c r="B33" s="50"/>
      <c r="C33" s="46"/>
      <c r="D33" s="46"/>
      <c r="E33" s="47"/>
      <c r="F33" s="36"/>
      <c r="G33" s="50" t="s">
        <v>30</v>
      </c>
      <c r="H33" s="46"/>
      <c r="I33" s="111">
        <f>I31-I32</f>
        <v>77200000</v>
      </c>
      <c r="J33" s="46"/>
      <c r="K33" s="47"/>
    </row>
    <row r="34" spans="1:11" ht="19.5" x14ac:dyDescent="0.4">
      <c r="A34" s="5"/>
      <c r="B34" s="50"/>
      <c r="C34" s="46"/>
      <c r="D34" s="52"/>
      <c r="E34" s="47"/>
      <c r="F34" s="36"/>
      <c r="G34" s="50"/>
      <c r="H34" s="46"/>
      <c r="I34" s="53"/>
      <c r="J34" s="46"/>
      <c r="K34" s="47"/>
    </row>
    <row r="35" spans="1:11" ht="19.5" x14ac:dyDescent="0.4">
      <c r="A35" s="5"/>
      <c r="B35" s="70"/>
      <c r="F35" s="54"/>
      <c r="G35" s="46">
        <f>SUM(G22:G28)</f>
        <v>16000</v>
      </c>
      <c r="H35" s="45">
        <v>9650</v>
      </c>
      <c r="I35" s="55">
        <f>SUM(I22:I28)</f>
        <v>154400000</v>
      </c>
      <c r="J35" s="46">
        <f>SUM(J6:J28)</f>
        <v>0</v>
      </c>
      <c r="K35" s="47"/>
    </row>
    <row r="36" spans="1:11" ht="19.5" x14ac:dyDescent="0.4">
      <c r="A36" s="5"/>
      <c r="B36" s="56"/>
      <c r="C36" s="57"/>
      <c r="D36" s="58"/>
      <c r="E36" s="57"/>
      <c r="F36" s="59"/>
      <c r="G36" s="57"/>
      <c r="H36" s="57"/>
      <c r="I36" s="53"/>
      <c r="J36" s="57"/>
      <c r="K36" s="60"/>
    </row>
    <row r="37" spans="1:11" ht="19.5" x14ac:dyDescent="0.4">
      <c r="A37" s="5"/>
      <c r="B37" s="56"/>
      <c r="C37" s="57"/>
      <c r="D37" s="58"/>
      <c r="E37" s="57"/>
      <c r="F37" s="59"/>
      <c r="G37" s="157" t="s">
        <v>28</v>
      </c>
      <c r="H37" s="158"/>
      <c r="I37" s="53">
        <f>SUM(I15+I31)</f>
        <v>295200000</v>
      </c>
      <c r="J37" s="57"/>
      <c r="K37" s="60"/>
    </row>
    <row r="38" spans="1:11" ht="20.25" thickBot="1" x14ac:dyDescent="0.45">
      <c r="A38" s="5"/>
      <c r="B38" s="61"/>
      <c r="C38" s="62"/>
      <c r="D38" s="62"/>
      <c r="E38" s="62"/>
      <c r="F38" s="63"/>
      <c r="G38" s="62"/>
      <c r="H38" s="62"/>
      <c r="I38" s="62"/>
      <c r="J38" s="62"/>
      <c r="K38" s="64"/>
    </row>
  </sheetData>
  <mergeCells count="7">
    <mergeCell ref="G37:H37"/>
    <mergeCell ref="A1:F1"/>
    <mergeCell ref="G1:K1"/>
    <mergeCell ref="B3:E3"/>
    <mergeCell ref="G3:K3"/>
    <mergeCell ref="B4:E4"/>
    <mergeCell ref="G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58"/>
  <sheetViews>
    <sheetView topLeftCell="A25" workbookViewId="0">
      <selection activeCell="G61" sqref="G61"/>
    </sheetView>
  </sheetViews>
  <sheetFormatPr defaultRowHeight="15" x14ac:dyDescent="0.25"/>
  <cols>
    <col min="4" max="5" width="13.7109375" bestFit="1" customWidth="1"/>
    <col min="6" max="6" width="16.42578125" bestFit="1" customWidth="1"/>
    <col min="7" max="7" width="25.140625" bestFit="1" customWidth="1"/>
    <col min="8" max="8" width="55.42578125" bestFit="1" customWidth="1"/>
    <col min="13" max="13" width="9.42578125" bestFit="1" customWidth="1"/>
    <col min="14" max="14" width="8" bestFit="1" customWidth="1"/>
    <col min="15" max="15" width="11.5703125" bestFit="1" customWidth="1"/>
    <col min="16" max="16" width="6.5703125" bestFit="1" customWidth="1"/>
    <col min="17" max="17" width="24.140625" customWidth="1"/>
  </cols>
  <sheetData>
    <row r="4" spans="2:18" ht="15.75" thickBot="1" x14ac:dyDescent="0.3"/>
    <row r="5" spans="2:18" x14ac:dyDescent="0.25">
      <c r="B5" s="81"/>
      <c r="C5" s="82"/>
      <c r="D5" s="82"/>
      <c r="E5" s="82"/>
      <c r="F5" s="82"/>
      <c r="G5" s="82"/>
      <c r="H5" s="82"/>
      <c r="I5" s="83"/>
      <c r="L5" s="103"/>
      <c r="M5" s="103"/>
      <c r="N5" s="103"/>
      <c r="O5" s="103"/>
      <c r="P5" s="103"/>
      <c r="Q5" s="103"/>
      <c r="R5" s="103"/>
    </row>
    <row r="6" spans="2:18" x14ac:dyDescent="0.25">
      <c r="B6" s="70"/>
      <c r="C6" s="166" t="s">
        <v>33</v>
      </c>
      <c r="D6" s="166"/>
      <c r="E6" s="166"/>
      <c r="F6" s="166"/>
      <c r="G6" s="166"/>
      <c r="H6" s="100"/>
      <c r="I6" s="72"/>
      <c r="L6" s="103"/>
      <c r="M6" s="106"/>
      <c r="N6" s="106"/>
      <c r="O6" s="106"/>
      <c r="P6" s="106"/>
      <c r="Q6" s="106"/>
      <c r="R6" s="103"/>
    </row>
    <row r="7" spans="2:18" x14ac:dyDescent="0.25">
      <c r="B7" s="70"/>
      <c r="C7" s="71"/>
      <c r="D7" s="71"/>
      <c r="E7" s="71"/>
      <c r="F7" s="71"/>
      <c r="G7" s="71"/>
      <c r="H7" s="71"/>
      <c r="I7" s="72"/>
      <c r="L7" s="103"/>
      <c r="M7" s="103"/>
      <c r="N7" s="103"/>
      <c r="O7" s="103"/>
      <c r="P7" s="103"/>
      <c r="Q7" s="103"/>
      <c r="R7" s="103"/>
    </row>
    <row r="8" spans="2:18" x14ac:dyDescent="0.25">
      <c r="B8" s="70"/>
      <c r="C8" s="84" t="s">
        <v>34</v>
      </c>
      <c r="D8" s="84" t="s">
        <v>35</v>
      </c>
      <c r="E8" s="84" t="s">
        <v>36</v>
      </c>
      <c r="F8" s="84" t="s">
        <v>37</v>
      </c>
      <c r="G8" s="85" t="s">
        <v>38</v>
      </c>
      <c r="H8" s="102"/>
      <c r="I8" s="72"/>
      <c r="L8" s="103"/>
      <c r="M8" s="104"/>
      <c r="N8" s="104"/>
      <c r="O8" s="104"/>
      <c r="P8" s="104"/>
      <c r="Q8" s="104"/>
      <c r="R8" s="103"/>
    </row>
    <row r="9" spans="2:18" x14ac:dyDescent="0.25">
      <c r="B9" s="70"/>
      <c r="C9" s="86" t="s">
        <v>39</v>
      </c>
      <c r="D9" s="88">
        <v>4000</v>
      </c>
      <c r="E9" s="88">
        <v>4000</v>
      </c>
      <c r="F9" s="87">
        <v>0</v>
      </c>
      <c r="G9" s="88"/>
      <c r="H9" s="103"/>
      <c r="I9" s="72"/>
      <c r="L9" s="103"/>
      <c r="M9" s="105"/>
      <c r="N9" s="103"/>
      <c r="O9" s="103"/>
      <c r="P9" s="103"/>
      <c r="Q9" s="103"/>
      <c r="R9" s="103"/>
    </row>
    <row r="10" spans="2:18" x14ac:dyDescent="0.25">
      <c r="B10" s="70"/>
      <c r="C10" s="86" t="s">
        <v>40</v>
      </c>
      <c r="D10" s="88">
        <v>2000</v>
      </c>
      <c r="E10" s="88">
        <v>2000</v>
      </c>
      <c r="F10" s="87">
        <v>0</v>
      </c>
      <c r="G10" s="88"/>
      <c r="H10" s="103"/>
      <c r="I10" s="72"/>
      <c r="L10" s="103"/>
      <c r="M10" s="105"/>
      <c r="N10" s="103"/>
      <c r="O10" s="103"/>
      <c r="P10" s="103"/>
      <c r="Q10" s="103"/>
      <c r="R10" s="103"/>
    </row>
    <row r="11" spans="2:18" x14ac:dyDescent="0.25">
      <c r="B11" s="70"/>
      <c r="C11" s="86" t="s">
        <v>41</v>
      </c>
      <c r="D11" s="88">
        <v>1000</v>
      </c>
      <c r="E11" s="88">
        <v>1000</v>
      </c>
      <c r="F11" s="87">
        <v>0</v>
      </c>
      <c r="G11" s="88"/>
      <c r="H11" s="103"/>
      <c r="I11" s="72"/>
      <c r="L11" s="103"/>
      <c r="M11" s="105"/>
      <c r="N11" s="103"/>
      <c r="O11" s="103"/>
      <c r="P11" s="103"/>
      <c r="Q11" s="103"/>
      <c r="R11" s="103"/>
    </row>
    <row r="12" spans="2:18" x14ac:dyDescent="0.25">
      <c r="B12" s="70"/>
      <c r="C12" s="86" t="s">
        <v>42</v>
      </c>
      <c r="D12" s="88">
        <v>3000</v>
      </c>
      <c r="E12" s="88">
        <v>3000</v>
      </c>
      <c r="F12" s="87">
        <v>0</v>
      </c>
      <c r="G12" s="88"/>
      <c r="H12" s="103"/>
      <c r="I12" s="72"/>
      <c r="L12" s="103"/>
      <c r="M12" s="105"/>
      <c r="N12" s="103"/>
      <c r="O12" s="103"/>
      <c r="P12" s="103"/>
      <c r="Q12" s="103"/>
      <c r="R12" s="103"/>
    </row>
    <row r="13" spans="2:18" x14ac:dyDescent="0.25">
      <c r="B13" s="70"/>
      <c r="C13" s="86" t="s">
        <v>43</v>
      </c>
      <c r="D13" s="88">
        <v>3000</v>
      </c>
      <c r="E13" s="88">
        <v>3000</v>
      </c>
      <c r="F13" s="87">
        <v>0</v>
      </c>
      <c r="G13" s="88"/>
      <c r="H13" s="103"/>
      <c r="I13" s="72"/>
      <c r="L13" s="103"/>
      <c r="M13" s="105"/>
      <c r="N13" s="103"/>
      <c r="O13" s="103"/>
      <c r="P13" s="103"/>
      <c r="Q13" s="103"/>
      <c r="R13" s="103"/>
    </row>
    <row r="14" spans="2:18" x14ac:dyDescent="0.25">
      <c r="B14" s="70"/>
      <c r="C14" s="86" t="s">
        <v>44</v>
      </c>
      <c r="D14" s="88">
        <v>1000</v>
      </c>
      <c r="E14" s="88">
        <v>1000</v>
      </c>
      <c r="F14" s="89">
        <v>0</v>
      </c>
      <c r="G14" s="88"/>
      <c r="H14" s="103"/>
      <c r="I14" s="72"/>
      <c r="L14" s="103"/>
      <c r="M14" s="105"/>
      <c r="N14" s="103"/>
      <c r="O14" s="103"/>
      <c r="P14" s="103"/>
      <c r="Q14" s="103"/>
      <c r="R14" s="103"/>
    </row>
    <row r="15" spans="2:18" ht="15.75" thickBot="1" x14ac:dyDescent="0.3">
      <c r="B15" s="70"/>
      <c r="C15" s="90" t="s">
        <v>45</v>
      </c>
      <c r="D15" s="98">
        <v>2000</v>
      </c>
      <c r="E15" s="98">
        <v>2000</v>
      </c>
      <c r="F15" s="91">
        <v>0</v>
      </c>
      <c r="G15" s="98"/>
      <c r="H15" s="103"/>
      <c r="I15" s="72"/>
      <c r="L15" s="103"/>
      <c r="M15" s="105"/>
      <c r="N15" s="103"/>
      <c r="O15" s="103"/>
      <c r="P15" s="103"/>
      <c r="Q15" s="103"/>
      <c r="R15" s="103"/>
    </row>
    <row r="16" spans="2:18" ht="15.75" thickBot="1" x14ac:dyDescent="0.3">
      <c r="B16" s="70"/>
      <c r="C16" s="92" t="s">
        <v>37</v>
      </c>
      <c r="D16" s="93">
        <f>SUM(D9:D15)</f>
        <v>16000</v>
      </c>
      <c r="E16" s="93">
        <f>SUM(E9:E15)</f>
        <v>16000</v>
      </c>
      <c r="F16" s="94">
        <f>SUM(F9:F15)</f>
        <v>0</v>
      </c>
      <c r="G16" s="69"/>
      <c r="H16" s="72"/>
      <c r="I16" s="72"/>
      <c r="L16" s="103"/>
      <c r="M16" s="106"/>
      <c r="N16" s="105"/>
      <c r="O16" s="105"/>
      <c r="P16" s="105"/>
      <c r="Q16" s="103"/>
      <c r="R16" s="103"/>
    </row>
    <row r="17" spans="2:18" ht="15.75" thickBot="1" x14ac:dyDescent="0.3">
      <c r="B17" s="95"/>
      <c r="C17" s="96"/>
      <c r="D17" s="96"/>
      <c r="E17" s="96"/>
      <c r="F17" s="96"/>
      <c r="G17" s="96"/>
      <c r="H17" s="96"/>
      <c r="I17" s="97"/>
      <c r="L17" s="103"/>
      <c r="M17" s="103"/>
      <c r="N17" s="103"/>
      <c r="O17" s="103"/>
      <c r="P17" s="103"/>
      <c r="Q17" s="103"/>
      <c r="R17" s="103"/>
    </row>
    <row r="19" spans="2:18" x14ac:dyDescent="0.25">
      <c r="G19" s="99" t="s">
        <v>46</v>
      </c>
      <c r="H19" s="99"/>
    </row>
    <row r="20" spans="2:18" x14ac:dyDescent="0.25">
      <c r="G20" s="99"/>
      <c r="H20" s="99"/>
    </row>
    <row r="21" spans="2:18" x14ac:dyDescent="0.25">
      <c r="G21" s="99"/>
      <c r="H21" s="99"/>
    </row>
    <row r="22" spans="2:18" x14ac:dyDescent="0.25">
      <c r="G22" s="99"/>
      <c r="H22" s="99"/>
    </row>
    <row r="23" spans="2:18" x14ac:dyDescent="0.25">
      <c r="G23" s="99"/>
      <c r="H23" s="99"/>
    </row>
    <row r="24" spans="2:18" x14ac:dyDescent="0.25">
      <c r="G24" s="99" t="s">
        <v>47</v>
      </c>
      <c r="H24" s="99"/>
    </row>
    <row r="27" spans="2:18" ht="15.75" thickBot="1" x14ac:dyDescent="0.3"/>
    <row r="28" spans="2:18" x14ac:dyDescent="0.25">
      <c r="B28" s="81"/>
      <c r="C28" s="82"/>
      <c r="D28" s="82"/>
      <c r="E28" s="82"/>
      <c r="F28" s="82"/>
      <c r="G28" s="82"/>
      <c r="H28" s="82"/>
      <c r="I28" s="83"/>
    </row>
    <row r="29" spans="2:18" x14ac:dyDescent="0.25">
      <c r="B29" s="70"/>
      <c r="C29" s="166" t="s">
        <v>33</v>
      </c>
      <c r="D29" s="166"/>
      <c r="E29" s="166"/>
      <c r="F29" s="166"/>
      <c r="G29" s="166"/>
      <c r="H29" s="166"/>
      <c r="I29" s="72"/>
    </row>
    <row r="30" spans="2:18" x14ac:dyDescent="0.25">
      <c r="B30" s="70"/>
      <c r="C30" s="71"/>
      <c r="D30" s="71"/>
      <c r="E30" s="71"/>
      <c r="F30" s="71"/>
      <c r="G30" s="71"/>
      <c r="H30" s="71"/>
      <c r="I30" s="72"/>
    </row>
    <row r="31" spans="2:18" x14ac:dyDescent="0.25">
      <c r="B31" s="70"/>
      <c r="C31" s="84" t="s">
        <v>34</v>
      </c>
      <c r="D31" s="84" t="s">
        <v>35</v>
      </c>
      <c r="E31" s="84" t="s">
        <v>36</v>
      </c>
      <c r="F31" s="84" t="s">
        <v>37</v>
      </c>
      <c r="G31" s="102" t="s">
        <v>53</v>
      </c>
      <c r="H31" s="84" t="s">
        <v>38</v>
      </c>
      <c r="I31" s="72"/>
    </row>
    <row r="32" spans="2:18" x14ac:dyDescent="0.25">
      <c r="B32" s="70"/>
      <c r="C32" s="86" t="s">
        <v>39</v>
      </c>
      <c r="D32" s="88">
        <v>4000</v>
      </c>
      <c r="E32" s="88">
        <v>4000</v>
      </c>
      <c r="F32" s="87">
        <v>0</v>
      </c>
      <c r="G32" s="89"/>
      <c r="H32" s="88"/>
      <c r="I32" s="72"/>
    </row>
    <row r="33" spans="2:9" x14ac:dyDescent="0.25">
      <c r="B33" s="70"/>
      <c r="C33" s="86" t="s">
        <v>40</v>
      </c>
      <c r="D33" s="88">
        <v>2000</v>
      </c>
      <c r="E33" s="88">
        <v>2000</v>
      </c>
      <c r="F33" s="87">
        <v>0</v>
      </c>
      <c r="G33" s="89" t="s">
        <v>51</v>
      </c>
      <c r="H33" s="88" t="s">
        <v>56</v>
      </c>
      <c r="I33" s="72"/>
    </row>
    <row r="34" spans="2:9" x14ac:dyDescent="0.25">
      <c r="B34" s="70"/>
      <c r="C34" s="86" t="s">
        <v>41</v>
      </c>
      <c r="D34" s="88">
        <v>1000</v>
      </c>
      <c r="E34" s="88">
        <v>1000</v>
      </c>
      <c r="F34" s="87">
        <v>0</v>
      </c>
      <c r="G34" s="89" t="s">
        <v>49</v>
      </c>
      <c r="H34" s="88" t="s">
        <v>57</v>
      </c>
      <c r="I34" s="72"/>
    </row>
    <row r="35" spans="2:9" x14ac:dyDescent="0.25">
      <c r="B35" s="70"/>
      <c r="C35" s="86" t="s">
        <v>42</v>
      </c>
      <c r="D35" s="88">
        <v>3000</v>
      </c>
      <c r="E35" s="88">
        <v>3000</v>
      </c>
      <c r="F35" s="87">
        <v>0</v>
      </c>
      <c r="G35" s="89" t="s">
        <v>48</v>
      </c>
      <c r="H35" s="88"/>
      <c r="I35" s="72"/>
    </row>
    <row r="36" spans="2:9" x14ac:dyDescent="0.25">
      <c r="B36" s="70"/>
      <c r="C36" s="86" t="s">
        <v>43</v>
      </c>
      <c r="D36" s="88">
        <v>3000</v>
      </c>
      <c r="E36" s="88">
        <v>3000</v>
      </c>
      <c r="F36" s="87">
        <v>0</v>
      </c>
      <c r="G36" s="89" t="s">
        <v>48</v>
      </c>
      <c r="H36" s="88"/>
      <c r="I36" s="72"/>
    </row>
    <row r="37" spans="2:9" x14ac:dyDescent="0.25">
      <c r="B37" s="70"/>
      <c r="C37" s="86" t="s">
        <v>44</v>
      </c>
      <c r="D37" s="88">
        <v>1000</v>
      </c>
      <c r="E37" s="88">
        <v>1000</v>
      </c>
      <c r="F37" s="89">
        <v>0</v>
      </c>
      <c r="G37" s="89" t="s">
        <v>52</v>
      </c>
      <c r="H37" s="88" t="s">
        <v>55</v>
      </c>
      <c r="I37" s="72"/>
    </row>
    <row r="38" spans="2:9" ht="15.75" thickBot="1" x14ac:dyDescent="0.3">
      <c r="B38" s="70"/>
      <c r="C38" s="90" t="s">
        <v>45</v>
      </c>
      <c r="D38" s="98">
        <v>2000</v>
      </c>
      <c r="E38" s="98">
        <v>2000</v>
      </c>
      <c r="F38" s="91">
        <v>0</v>
      </c>
      <c r="G38" s="89" t="s">
        <v>50</v>
      </c>
      <c r="H38" s="98" t="s">
        <v>54</v>
      </c>
      <c r="I38" s="72"/>
    </row>
    <row r="39" spans="2:9" ht="15.75" thickBot="1" x14ac:dyDescent="0.3">
      <c r="B39" s="70"/>
      <c r="C39" s="92" t="s">
        <v>37</v>
      </c>
      <c r="D39" s="93">
        <f>SUM(D32:D38)</f>
        <v>16000</v>
      </c>
      <c r="E39" s="93">
        <f>SUM(E32:E38)</f>
        <v>16000</v>
      </c>
      <c r="F39" s="94">
        <f>SUM(F32:F38)</f>
        <v>0</v>
      </c>
      <c r="G39" s="107"/>
      <c r="H39" s="69"/>
      <c r="I39" s="72"/>
    </row>
    <row r="40" spans="2:9" ht="15.75" thickBot="1" x14ac:dyDescent="0.3">
      <c r="B40" s="95"/>
      <c r="C40" s="96"/>
      <c r="D40" s="96"/>
      <c r="E40" s="96"/>
      <c r="F40" s="96"/>
      <c r="G40" s="96"/>
      <c r="H40" s="96"/>
      <c r="I40" s="97"/>
    </row>
    <row r="42" spans="2:9" x14ac:dyDescent="0.25">
      <c r="G42" s="99" t="s">
        <v>46</v>
      </c>
      <c r="H42" s="99"/>
    </row>
    <row r="43" spans="2:9" x14ac:dyDescent="0.25">
      <c r="G43" s="99"/>
      <c r="H43" s="99"/>
    </row>
    <row r="44" spans="2:9" x14ac:dyDescent="0.25">
      <c r="G44" s="99"/>
      <c r="H44" s="99"/>
    </row>
    <row r="45" spans="2:9" x14ac:dyDescent="0.25">
      <c r="G45" s="99"/>
      <c r="H45" s="99"/>
    </row>
    <row r="46" spans="2:9" x14ac:dyDescent="0.25">
      <c r="G46" s="99"/>
      <c r="H46" s="99"/>
    </row>
    <row r="47" spans="2:9" x14ac:dyDescent="0.25">
      <c r="G47" s="99" t="s">
        <v>47</v>
      </c>
      <c r="H47" s="99"/>
    </row>
    <row r="50" spans="3:7" x14ac:dyDescent="0.25">
      <c r="C50" s="166" t="s">
        <v>58</v>
      </c>
      <c r="D50" s="166"/>
      <c r="E50" s="166"/>
      <c r="F50" s="166"/>
      <c r="G50" s="166"/>
    </row>
    <row r="51" spans="3:7" x14ac:dyDescent="0.25">
      <c r="C51" s="71"/>
      <c r="D51" s="71"/>
      <c r="E51" s="71"/>
      <c r="F51" s="71"/>
      <c r="G51" s="71"/>
    </row>
    <row r="52" spans="3:7" x14ac:dyDescent="0.25">
      <c r="C52" s="84" t="s">
        <v>34</v>
      </c>
      <c r="D52" s="84" t="s">
        <v>35</v>
      </c>
      <c r="E52" s="84" t="s">
        <v>36</v>
      </c>
      <c r="F52" s="102" t="s">
        <v>53</v>
      </c>
      <c r="G52" s="85" t="s">
        <v>38</v>
      </c>
    </row>
    <row r="53" spans="3:7" x14ac:dyDescent="0.25">
      <c r="C53" s="86" t="s">
        <v>42</v>
      </c>
      <c r="D53" s="88" t="s">
        <v>64</v>
      </c>
      <c r="E53" s="88" t="s">
        <v>64</v>
      </c>
      <c r="F53" s="108" t="s">
        <v>59</v>
      </c>
      <c r="G53" s="88"/>
    </row>
    <row r="54" spans="3:7" x14ac:dyDescent="0.25">
      <c r="C54" s="86" t="s">
        <v>43</v>
      </c>
      <c r="D54" s="88" t="s">
        <v>64</v>
      </c>
      <c r="E54" s="88" t="s">
        <v>64</v>
      </c>
      <c r="F54" s="108" t="s">
        <v>59</v>
      </c>
      <c r="G54" s="88"/>
    </row>
    <row r="55" spans="3:7" x14ac:dyDescent="0.25">
      <c r="C55" s="86" t="s">
        <v>41</v>
      </c>
      <c r="D55" s="88" t="s">
        <v>65</v>
      </c>
      <c r="E55" s="88" t="s">
        <v>65</v>
      </c>
      <c r="F55" s="108" t="s">
        <v>60</v>
      </c>
      <c r="G55" s="88"/>
    </row>
    <row r="56" spans="3:7" x14ac:dyDescent="0.25">
      <c r="C56" s="90" t="s">
        <v>45</v>
      </c>
      <c r="D56" s="98" t="s">
        <v>66</v>
      </c>
      <c r="E56" s="98" t="s">
        <v>66</v>
      </c>
      <c r="F56" s="108" t="s">
        <v>61</v>
      </c>
      <c r="G56" s="88"/>
    </row>
    <row r="57" spans="3:7" x14ac:dyDescent="0.25">
      <c r="C57" s="86" t="s">
        <v>44</v>
      </c>
      <c r="D57" s="88" t="s">
        <v>65</v>
      </c>
      <c r="E57" s="88" t="s">
        <v>65</v>
      </c>
      <c r="F57" s="108" t="s">
        <v>62</v>
      </c>
      <c r="G57" s="88"/>
    </row>
    <row r="58" spans="3:7" x14ac:dyDescent="0.25">
      <c r="C58" s="86" t="s">
        <v>40</v>
      </c>
      <c r="D58" s="88" t="s">
        <v>66</v>
      </c>
      <c r="E58" s="88" t="s">
        <v>66</v>
      </c>
      <c r="F58" s="108" t="s">
        <v>63</v>
      </c>
      <c r="G58" s="88"/>
    </row>
  </sheetData>
  <mergeCells count="3">
    <mergeCell ref="C6:G6"/>
    <mergeCell ref="C29:H29"/>
    <mergeCell ref="C50:G5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3" zoomScale="96" zoomScaleNormal="96" workbookViewId="0">
      <selection activeCell="L5" sqref="L5"/>
    </sheetView>
  </sheetViews>
  <sheetFormatPr defaultRowHeight="15" x14ac:dyDescent="0.25"/>
  <cols>
    <col min="2" max="2" width="29.5703125" bestFit="1" customWidth="1"/>
    <col min="3" max="3" width="9.85546875" bestFit="1" customWidth="1"/>
    <col min="4" max="4" width="9.28515625" bestFit="1" customWidth="1"/>
    <col min="5" max="5" width="11.28515625" bestFit="1" customWidth="1"/>
    <col min="7" max="7" width="14.85546875" bestFit="1" customWidth="1"/>
    <col min="8" max="8" width="10" bestFit="1" customWidth="1"/>
    <col min="9" max="9" width="20.42578125" bestFit="1" customWidth="1"/>
    <col min="10" max="10" width="22.28515625" bestFit="1" customWidth="1"/>
    <col min="12" max="12" width="18" bestFit="1" customWidth="1"/>
    <col min="13" max="14" width="12" bestFit="1" customWidth="1"/>
  </cols>
  <sheetData>
    <row r="1" spans="1:17" ht="18.75" x14ac:dyDescent="0.3">
      <c r="A1" s="159" t="s">
        <v>31</v>
      </c>
      <c r="B1" s="159"/>
      <c r="C1" s="159"/>
      <c r="D1" s="159"/>
      <c r="E1" s="159"/>
      <c r="F1" s="159"/>
      <c r="G1" s="159" t="s">
        <v>32</v>
      </c>
      <c r="H1" s="159"/>
      <c r="I1" s="159"/>
      <c r="J1" s="159"/>
      <c r="K1" s="159"/>
    </row>
    <row r="2" spans="1:17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ht="20.25" thickBot="1" x14ac:dyDescent="0.45">
      <c r="A3" s="3"/>
      <c r="B3" s="160" t="s">
        <v>0</v>
      </c>
      <c r="C3" s="161"/>
      <c r="D3" s="161"/>
      <c r="E3" s="162"/>
      <c r="F3" s="6"/>
      <c r="G3" s="160" t="s">
        <v>1</v>
      </c>
      <c r="H3" s="161"/>
      <c r="I3" s="161"/>
      <c r="J3" s="161"/>
      <c r="K3" s="162"/>
    </row>
    <row r="4" spans="1:17" ht="19.5" x14ac:dyDescent="0.4">
      <c r="A4" s="4"/>
      <c r="B4" s="163" t="s">
        <v>2</v>
      </c>
      <c r="C4" s="164"/>
      <c r="D4" s="164"/>
      <c r="E4" s="165"/>
      <c r="F4" s="6"/>
      <c r="G4" s="163" t="s">
        <v>3</v>
      </c>
      <c r="H4" s="164"/>
      <c r="I4" s="164"/>
      <c r="J4" s="164"/>
      <c r="K4" s="165"/>
    </row>
    <row r="5" spans="1:17" ht="19.5" x14ac:dyDescent="0.4">
      <c r="A5" s="5"/>
      <c r="B5" s="7" t="s">
        <v>4</v>
      </c>
      <c r="C5" s="8" t="s">
        <v>5</v>
      </c>
      <c r="D5" s="9" t="s">
        <v>6</v>
      </c>
      <c r="E5" s="10" t="s">
        <v>7</v>
      </c>
      <c r="F5" s="6"/>
      <c r="G5" s="11" t="s">
        <v>5</v>
      </c>
      <c r="H5" s="12" t="s">
        <v>8</v>
      </c>
      <c r="I5" s="12" t="s">
        <v>9</v>
      </c>
      <c r="J5" s="12" t="s">
        <v>10</v>
      </c>
      <c r="K5" s="13" t="s">
        <v>11</v>
      </c>
      <c r="O5" s="1"/>
    </row>
    <row r="6" spans="1:17" ht="19.5" x14ac:dyDescent="0.4">
      <c r="A6" s="5"/>
      <c r="B6" s="14" t="s">
        <v>12</v>
      </c>
      <c r="C6" s="15">
        <v>4000</v>
      </c>
      <c r="D6" s="16">
        <v>0</v>
      </c>
      <c r="E6" s="17">
        <f>D6-C6</f>
        <v>-4000</v>
      </c>
      <c r="F6" s="6"/>
      <c r="G6" s="18">
        <f>C6</f>
        <v>4000</v>
      </c>
      <c r="H6" s="19">
        <v>8800</v>
      </c>
      <c r="I6" s="16">
        <f>G6*H6</f>
        <v>35200000</v>
      </c>
      <c r="J6" s="20">
        <v>0</v>
      </c>
      <c r="K6" s="21"/>
      <c r="N6" s="1"/>
    </row>
    <row r="7" spans="1:17" ht="19.5" x14ac:dyDescent="0.4">
      <c r="A7" s="5"/>
      <c r="B7" s="14" t="s">
        <v>13</v>
      </c>
      <c r="C7" s="15">
        <v>2000</v>
      </c>
      <c r="D7" s="16">
        <v>0</v>
      </c>
      <c r="E7" s="17">
        <f t="shared" ref="E7:E12" si="0">D7-C7</f>
        <v>-2000</v>
      </c>
      <c r="F7" s="6"/>
      <c r="G7" s="18">
        <f t="shared" ref="G7:G12" si="1">C7</f>
        <v>2000</v>
      </c>
      <c r="H7" s="19">
        <v>8800</v>
      </c>
      <c r="I7" s="16">
        <f t="shared" ref="I7:I12" si="2">G7*H7</f>
        <v>17600000</v>
      </c>
      <c r="J7" s="20">
        <v>0</v>
      </c>
      <c r="K7" s="21"/>
      <c r="N7" s="1"/>
    </row>
    <row r="8" spans="1:17" ht="19.5" x14ac:dyDescent="0.4">
      <c r="A8" s="5"/>
      <c r="B8" s="14" t="s">
        <v>14</v>
      </c>
      <c r="C8" s="15">
        <v>3000</v>
      </c>
      <c r="D8" s="16">
        <v>0</v>
      </c>
      <c r="E8" s="17">
        <f t="shared" si="0"/>
        <v>-3000</v>
      </c>
      <c r="F8" s="6"/>
      <c r="G8" s="18">
        <f t="shared" si="1"/>
        <v>3000</v>
      </c>
      <c r="H8" s="19">
        <v>8800</v>
      </c>
      <c r="I8" s="16">
        <f t="shared" si="2"/>
        <v>26400000</v>
      </c>
      <c r="J8" s="20">
        <v>0</v>
      </c>
      <c r="K8" s="21"/>
      <c r="Q8" s="1"/>
    </row>
    <row r="9" spans="1:17" ht="19.5" x14ac:dyDescent="0.4">
      <c r="A9" s="5"/>
      <c r="B9" s="14" t="s">
        <v>15</v>
      </c>
      <c r="C9" s="15">
        <v>3000</v>
      </c>
      <c r="D9" s="16">
        <v>0</v>
      </c>
      <c r="E9" s="17">
        <f t="shared" si="0"/>
        <v>-3000</v>
      </c>
      <c r="F9" s="6"/>
      <c r="G9" s="18">
        <f t="shared" si="1"/>
        <v>3000</v>
      </c>
      <c r="H9" s="19">
        <v>8800</v>
      </c>
      <c r="I9" s="16">
        <f t="shared" si="2"/>
        <v>26400000</v>
      </c>
      <c r="J9" s="20">
        <v>0</v>
      </c>
      <c r="K9" s="21"/>
      <c r="Q9" s="1"/>
    </row>
    <row r="10" spans="1:17" ht="19.5" x14ac:dyDescent="0.4">
      <c r="A10" s="5"/>
      <c r="B10" s="14" t="s">
        <v>16</v>
      </c>
      <c r="C10" s="15">
        <v>2000</v>
      </c>
      <c r="D10" s="16">
        <v>0</v>
      </c>
      <c r="E10" s="17">
        <f t="shared" si="0"/>
        <v>-2000</v>
      </c>
      <c r="F10" s="6"/>
      <c r="G10" s="18">
        <f t="shared" si="1"/>
        <v>2000</v>
      </c>
      <c r="H10" s="19">
        <v>8800</v>
      </c>
      <c r="I10" s="16">
        <f t="shared" si="2"/>
        <v>17600000</v>
      </c>
      <c r="J10" s="20">
        <v>0</v>
      </c>
      <c r="K10" s="21"/>
    </row>
    <row r="11" spans="1:17" ht="19.5" x14ac:dyDescent="0.4">
      <c r="A11" s="5"/>
      <c r="B11" s="14" t="s">
        <v>17</v>
      </c>
      <c r="C11" s="15">
        <v>1000</v>
      </c>
      <c r="D11" s="16">
        <v>0</v>
      </c>
      <c r="E11" s="17">
        <f t="shared" si="0"/>
        <v>-1000</v>
      </c>
      <c r="F11" s="6"/>
      <c r="G11" s="18">
        <f t="shared" si="1"/>
        <v>1000</v>
      </c>
      <c r="H11" s="19">
        <v>8800</v>
      </c>
      <c r="I11" s="16">
        <f t="shared" si="2"/>
        <v>8800000</v>
      </c>
      <c r="J11" s="20">
        <v>0</v>
      </c>
      <c r="K11" s="21"/>
      <c r="O11" s="1"/>
    </row>
    <row r="12" spans="1:17" ht="19.5" x14ac:dyDescent="0.4">
      <c r="A12" s="5"/>
      <c r="B12" s="14" t="s">
        <v>18</v>
      </c>
      <c r="C12" s="15">
        <v>1000</v>
      </c>
      <c r="D12" s="16">
        <v>0</v>
      </c>
      <c r="E12" s="17">
        <f t="shared" si="0"/>
        <v>-1000</v>
      </c>
      <c r="F12" s="6"/>
      <c r="G12" s="18">
        <f t="shared" si="1"/>
        <v>1000</v>
      </c>
      <c r="H12" s="19">
        <v>8800</v>
      </c>
      <c r="I12" s="16">
        <f t="shared" si="2"/>
        <v>8800000</v>
      </c>
      <c r="J12" s="20">
        <v>0</v>
      </c>
      <c r="K12" s="21"/>
    </row>
    <row r="13" spans="1:17" ht="19.5" x14ac:dyDescent="0.4">
      <c r="A13" s="5"/>
      <c r="B13" s="22" t="s">
        <v>19</v>
      </c>
      <c r="C13" s="23"/>
      <c r="D13" s="16"/>
      <c r="E13" s="17"/>
      <c r="F13" s="6"/>
      <c r="G13" s="18"/>
      <c r="H13" s="19"/>
      <c r="I13" s="16"/>
      <c r="J13" s="20"/>
      <c r="K13" s="21"/>
    </row>
    <row r="14" spans="1:17" ht="19.5" x14ac:dyDescent="0.4">
      <c r="A14" s="5"/>
      <c r="B14" s="7"/>
      <c r="C14" s="23"/>
      <c r="D14" s="16"/>
      <c r="E14" s="17"/>
      <c r="F14" s="6"/>
      <c r="G14" s="18"/>
      <c r="H14" s="19"/>
      <c r="I14" s="16"/>
      <c r="J14" s="20"/>
      <c r="K14" s="21"/>
    </row>
    <row r="15" spans="1:17" ht="19.5" x14ac:dyDescent="0.4">
      <c r="A15" s="5"/>
      <c r="B15" s="28" t="s">
        <v>2</v>
      </c>
      <c r="C15" s="29">
        <f>SUM(C6:C14)</f>
        <v>16000</v>
      </c>
      <c r="D15" s="19">
        <f>SUM(D6:D14)</f>
        <v>0</v>
      </c>
      <c r="E15" s="17">
        <f>D15-C15</f>
        <v>-16000</v>
      </c>
      <c r="F15" s="6"/>
      <c r="G15" s="24" t="s">
        <v>28</v>
      </c>
      <c r="H15" s="25"/>
      <c r="I15" s="26">
        <f>SUM(I6:I12)</f>
        <v>140800000</v>
      </c>
      <c r="J15" s="20"/>
      <c r="K15" s="21"/>
    </row>
    <row r="16" spans="1:17" ht="19.5" x14ac:dyDescent="0.4">
      <c r="A16" s="5"/>
      <c r="B16" s="7"/>
      <c r="C16" s="23"/>
      <c r="D16" s="16"/>
      <c r="E16" s="17"/>
      <c r="F16" s="6"/>
      <c r="G16" s="24" t="s">
        <v>29</v>
      </c>
      <c r="H16" s="25"/>
      <c r="I16" s="19">
        <f>I15/2</f>
        <v>70400000</v>
      </c>
      <c r="J16" s="20"/>
      <c r="K16" s="21"/>
    </row>
    <row r="17" spans="1:15" ht="19.5" x14ac:dyDescent="0.4">
      <c r="A17" s="5"/>
      <c r="B17" s="7"/>
      <c r="C17" s="23"/>
      <c r="D17" s="16"/>
      <c r="E17" s="17"/>
      <c r="F17" s="6"/>
      <c r="G17" s="24" t="s">
        <v>30</v>
      </c>
      <c r="H17" s="25"/>
      <c r="I17" s="27">
        <f>I15-I16</f>
        <v>70400000</v>
      </c>
      <c r="J17" s="20"/>
      <c r="K17" s="21"/>
    </row>
    <row r="18" spans="1:15" ht="19.5" x14ac:dyDescent="0.4">
      <c r="A18" s="5"/>
      <c r="B18" s="7"/>
      <c r="C18" s="23"/>
      <c r="D18" s="16"/>
      <c r="E18" s="17"/>
      <c r="F18" s="6"/>
      <c r="G18" s="18"/>
      <c r="H18" s="19"/>
      <c r="I18" s="16"/>
      <c r="J18" s="20"/>
      <c r="K18" s="21"/>
    </row>
    <row r="19" spans="1:15" ht="20.25" thickBot="1" x14ac:dyDescent="0.45">
      <c r="A19" s="5"/>
      <c r="B19" s="70"/>
      <c r="C19" s="71"/>
      <c r="D19" s="71"/>
      <c r="E19" s="72"/>
      <c r="F19" s="6"/>
      <c r="G19" s="24">
        <f>SUM(G6:G14)</f>
        <v>16000</v>
      </c>
      <c r="H19" s="19">
        <v>8800</v>
      </c>
      <c r="I19" s="27">
        <f>G19*H19</f>
        <v>140800000</v>
      </c>
      <c r="J19" s="30">
        <f>SUM(J6:J14)</f>
        <v>0</v>
      </c>
      <c r="K19" s="21"/>
      <c r="M19" s="1"/>
      <c r="N19" s="1"/>
    </row>
    <row r="20" spans="1:15" ht="20.25" thickBot="1" x14ac:dyDescent="0.45">
      <c r="A20" s="5"/>
      <c r="B20" s="73"/>
      <c r="C20" s="74"/>
      <c r="D20" s="75"/>
      <c r="E20" s="76"/>
      <c r="F20" s="31"/>
      <c r="G20" s="77"/>
      <c r="H20" s="75"/>
      <c r="I20" s="78"/>
      <c r="J20" s="79"/>
      <c r="K20" s="80"/>
      <c r="M20" s="1"/>
      <c r="N20" s="1"/>
    </row>
    <row r="21" spans="1:15" ht="19.5" x14ac:dyDescent="0.4">
      <c r="A21" s="5"/>
      <c r="B21" s="32" t="s">
        <v>4</v>
      </c>
      <c r="C21" s="33" t="s">
        <v>5</v>
      </c>
      <c r="D21" s="34" t="s">
        <v>6</v>
      </c>
      <c r="E21" s="35" t="s">
        <v>7</v>
      </c>
      <c r="F21" s="36"/>
      <c r="G21" s="37" t="s">
        <v>5</v>
      </c>
      <c r="H21" s="38" t="s">
        <v>8</v>
      </c>
      <c r="I21" s="38" t="s">
        <v>9</v>
      </c>
      <c r="J21" s="38" t="s">
        <v>10</v>
      </c>
      <c r="K21" s="39" t="s">
        <v>11</v>
      </c>
    </row>
    <row r="22" spans="1:15" ht="19.5" x14ac:dyDescent="0.4">
      <c r="A22" s="5"/>
      <c r="B22" s="40" t="s">
        <v>20</v>
      </c>
      <c r="C22" s="41">
        <v>4000</v>
      </c>
      <c r="D22" s="42">
        <v>0</v>
      </c>
      <c r="E22" s="43">
        <f>D22-C22</f>
        <v>-4000</v>
      </c>
      <c r="F22" s="36"/>
      <c r="G22" s="44">
        <f>C22</f>
        <v>4000</v>
      </c>
      <c r="H22" s="45">
        <v>9650</v>
      </c>
      <c r="I22" s="42">
        <f>G22*H22</f>
        <v>38600000</v>
      </c>
      <c r="J22" s="46">
        <v>0</v>
      </c>
      <c r="K22" s="47"/>
    </row>
    <row r="23" spans="1:15" ht="19.5" x14ac:dyDescent="0.4">
      <c r="A23" s="5"/>
      <c r="B23" s="40" t="s">
        <v>21</v>
      </c>
      <c r="C23" s="41">
        <v>2000</v>
      </c>
      <c r="D23" s="42">
        <v>0</v>
      </c>
      <c r="E23" s="43">
        <f t="shared" ref="E23:E28" si="3">D23-C23</f>
        <v>-2000</v>
      </c>
      <c r="F23" s="36"/>
      <c r="G23" s="44">
        <f t="shared" ref="G23:G28" si="4">C23</f>
        <v>2000</v>
      </c>
      <c r="H23" s="45">
        <v>9650</v>
      </c>
      <c r="I23" s="42">
        <f t="shared" ref="I23:I28" si="5">G23*H23</f>
        <v>19300000</v>
      </c>
      <c r="J23" s="46">
        <v>0</v>
      </c>
      <c r="K23" s="47"/>
    </row>
    <row r="24" spans="1:15" ht="19.5" x14ac:dyDescent="0.4">
      <c r="A24" s="5"/>
      <c r="B24" s="40" t="s">
        <v>22</v>
      </c>
      <c r="C24" s="41">
        <v>3000</v>
      </c>
      <c r="D24" s="42">
        <v>0</v>
      </c>
      <c r="E24" s="43">
        <f t="shared" si="3"/>
        <v>-3000</v>
      </c>
      <c r="F24" s="36"/>
      <c r="G24" s="44">
        <f t="shared" si="4"/>
        <v>3000</v>
      </c>
      <c r="H24" s="45">
        <v>9650</v>
      </c>
      <c r="I24" s="42">
        <f t="shared" si="5"/>
        <v>28950000</v>
      </c>
      <c r="J24" s="46">
        <v>0</v>
      </c>
      <c r="K24" s="47"/>
      <c r="O24" s="1"/>
    </row>
    <row r="25" spans="1:15" ht="19.5" x14ac:dyDescent="0.4">
      <c r="A25" s="5"/>
      <c r="B25" s="40" t="s">
        <v>23</v>
      </c>
      <c r="C25" s="41">
        <v>3000</v>
      </c>
      <c r="D25" s="42">
        <v>0</v>
      </c>
      <c r="E25" s="43">
        <f t="shared" si="3"/>
        <v>-3000</v>
      </c>
      <c r="F25" s="36"/>
      <c r="G25" s="44">
        <f t="shared" si="4"/>
        <v>3000</v>
      </c>
      <c r="H25" s="45">
        <v>9650</v>
      </c>
      <c r="I25" s="42">
        <f t="shared" si="5"/>
        <v>28950000</v>
      </c>
      <c r="J25" s="48">
        <v>0</v>
      </c>
      <c r="K25" s="47"/>
    </row>
    <row r="26" spans="1:15" ht="19.5" x14ac:dyDescent="0.4">
      <c r="A26" s="5"/>
      <c r="B26" s="40" t="s">
        <v>24</v>
      </c>
      <c r="C26" s="41">
        <v>2000</v>
      </c>
      <c r="D26" s="42">
        <v>0</v>
      </c>
      <c r="E26" s="43">
        <f t="shared" si="3"/>
        <v>-2000</v>
      </c>
      <c r="F26" s="36"/>
      <c r="G26" s="44">
        <f t="shared" si="4"/>
        <v>2000</v>
      </c>
      <c r="H26" s="45">
        <v>9650</v>
      </c>
      <c r="I26" s="42">
        <f t="shared" si="5"/>
        <v>19300000</v>
      </c>
      <c r="J26" s="48">
        <v>0</v>
      </c>
      <c r="K26" s="47"/>
      <c r="O26" s="1"/>
    </row>
    <row r="27" spans="1:15" ht="19.5" x14ac:dyDescent="0.4">
      <c r="A27" s="5"/>
      <c r="B27" s="40" t="s">
        <v>25</v>
      </c>
      <c r="C27" s="41">
        <v>1000</v>
      </c>
      <c r="D27" s="42">
        <v>0</v>
      </c>
      <c r="E27" s="43">
        <f t="shared" si="3"/>
        <v>-1000</v>
      </c>
      <c r="F27" s="36"/>
      <c r="G27" s="44">
        <f t="shared" si="4"/>
        <v>1000</v>
      </c>
      <c r="H27" s="45">
        <v>9650</v>
      </c>
      <c r="I27" s="42">
        <f t="shared" si="5"/>
        <v>9650000</v>
      </c>
      <c r="J27" s="48">
        <v>0</v>
      </c>
      <c r="K27" s="47"/>
    </row>
    <row r="28" spans="1:15" ht="19.5" x14ac:dyDescent="0.4">
      <c r="A28" s="5"/>
      <c r="B28" s="40" t="s">
        <v>26</v>
      </c>
      <c r="C28" s="41">
        <v>1000</v>
      </c>
      <c r="D28" s="42">
        <v>0</v>
      </c>
      <c r="E28" s="43">
        <f t="shared" si="3"/>
        <v>-1000</v>
      </c>
      <c r="F28" s="36"/>
      <c r="G28" s="44">
        <f t="shared" si="4"/>
        <v>1000</v>
      </c>
      <c r="H28" s="45">
        <v>9650</v>
      </c>
      <c r="I28" s="42">
        <f t="shared" si="5"/>
        <v>9650000</v>
      </c>
      <c r="J28" s="48">
        <v>0</v>
      </c>
      <c r="K28" s="47"/>
    </row>
    <row r="29" spans="1:15" ht="19.5" x14ac:dyDescent="0.4">
      <c r="A29" s="5"/>
      <c r="B29" s="49" t="s">
        <v>27</v>
      </c>
      <c r="C29" s="41"/>
      <c r="D29" s="42"/>
      <c r="E29" s="43"/>
      <c r="F29" s="36"/>
      <c r="G29" s="44"/>
      <c r="H29" s="45"/>
      <c r="I29" s="42"/>
      <c r="J29" s="48"/>
      <c r="K29" s="47"/>
      <c r="O29" s="1"/>
    </row>
    <row r="30" spans="1:15" ht="20.25" thickBot="1" x14ac:dyDescent="0.45">
      <c r="A30" s="5"/>
      <c r="B30" s="40"/>
      <c r="C30" s="41"/>
      <c r="D30" s="42"/>
      <c r="E30" s="43"/>
      <c r="F30" s="36"/>
      <c r="G30" s="44"/>
      <c r="H30" s="45"/>
      <c r="I30" s="42"/>
      <c r="J30" s="46"/>
      <c r="K30" s="47"/>
    </row>
    <row r="31" spans="1:15" ht="20.25" thickBot="1" x14ac:dyDescent="0.45">
      <c r="A31" s="5"/>
      <c r="B31" s="65" t="s">
        <v>2</v>
      </c>
      <c r="C31" s="66">
        <f>SUM(C22:C28)</f>
        <v>16000</v>
      </c>
      <c r="D31" s="67">
        <f>SUM(D22:D28)</f>
        <v>0</v>
      </c>
      <c r="E31" s="68">
        <f>D31-C31</f>
        <v>-16000</v>
      </c>
      <c r="F31" s="36"/>
      <c r="G31" s="50" t="s">
        <v>28</v>
      </c>
      <c r="H31" s="46"/>
      <c r="I31" s="51">
        <f>SUM(I22:I28)</f>
        <v>154400000</v>
      </c>
      <c r="J31" s="48">
        <f>J35</f>
        <v>0</v>
      </c>
      <c r="K31" s="47"/>
    </row>
    <row r="32" spans="1:15" ht="19.5" x14ac:dyDescent="0.4">
      <c r="A32" s="5"/>
      <c r="B32" s="50"/>
      <c r="C32" s="46"/>
      <c r="D32" s="46"/>
      <c r="E32" s="47"/>
      <c r="F32" s="36"/>
      <c r="G32" s="50" t="s">
        <v>29</v>
      </c>
      <c r="H32" s="46"/>
      <c r="I32" s="45">
        <f>I31/2</f>
        <v>77200000</v>
      </c>
      <c r="J32" s="46"/>
      <c r="K32" s="47"/>
      <c r="M32" s="1"/>
    </row>
    <row r="33" spans="1:11" ht="19.5" x14ac:dyDescent="0.4">
      <c r="A33" s="5"/>
      <c r="B33" s="50"/>
      <c r="C33" s="46"/>
      <c r="D33" s="46"/>
      <c r="E33" s="47"/>
      <c r="F33" s="36"/>
      <c r="G33" s="50" t="s">
        <v>30</v>
      </c>
      <c r="H33" s="46"/>
      <c r="I33" s="51">
        <f>I31-I32</f>
        <v>77200000</v>
      </c>
      <c r="J33" s="46"/>
      <c r="K33" s="47"/>
    </row>
    <row r="34" spans="1:11" ht="19.5" x14ac:dyDescent="0.4">
      <c r="A34" s="5"/>
      <c r="B34" s="50"/>
      <c r="C34" s="46"/>
      <c r="D34" s="52"/>
      <c r="E34" s="47"/>
      <c r="F34" s="36"/>
      <c r="G34" s="50"/>
      <c r="H34" s="46"/>
      <c r="I34" s="53"/>
      <c r="J34" s="46"/>
      <c r="K34" s="47"/>
    </row>
    <row r="35" spans="1:11" ht="19.5" x14ac:dyDescent="0.4">
      <c r="A35" s="5"/>
      <c r="B35" s="70"/>
      <c r="F35" s="54"/>
      <c r="G35" s="46">
        <f>SUM(G22:G28)</f>
        <v>16000</v>
      </c>
      <c r="H35" s="45">
        <v>9650</v>
      </c>
      <c r="I35" s="55">
        <f>SUM(I22:I28)</f>
        <v>154400000</v>
      </c>
      <c r="J35" s="46">
        <f>SUM(J6:J28)</f>
        <v>0</v>
      </c>
      <c r="K35" s="47"/>
    </row>
    <row r="36" spans="1:11" ht="19.5" x14ac:dyDescent="0.4">
      <c r="A36" s="5"/>
      <c r="B36" s="56"/>
      <c r="C36" s="57"/>
      <c r="D36" s="58"/>
      <c r="E36" s="57"/>
      <c r="F36" s="59"/>
      <c r="G36" s="57"/>
      <c r="H36" s="57"/>
      <c r="I36" s="53"/>
      <c r="J36" s="57"/>
      <c r="K36" s="60"/>
    </row>
    <row r="37" spans="1:11" ht="19.5" x14ac:dyDescent="0.4">
      <c r="A37" s="5"/>
      <c r="B37" s="56"/>
      <c r="C37" s="57"/>
      <c r="D37" s="58"/>
      <c r="E37" s="57"/>
      <c r="F37" s="59"/>
      <c r="G37" s="157" t="s">
        <v>28</v>
      </c>
      <c r="H37" s="158"/>
      <c r="I37" s="53">
        <f>SUM(I15+I31)</f>
        <v>295200000</v>
      </c>
      <c r="J37" s="57"/>
      <c r="K37" s="60"/>
    </row>
    <row r="38" spans="1:11" ht="20.25" thickBot="1" x14ac:dyDescent="0.45">
      <c r="A38" s="5"/>
      <c r="B38" s="61"/>
      <c r="C38" s="62"/>
      <c r="D38" s="62"/>
      <c r="E38" s="62"/>
      <c r="F38" s="63"/>
      <c r="G38" s="62"/>
      <c r="H38" s="62"/>
      <c r="I38" s="62"/>
      <c r="J38" s="62"/>
      <c r="K38" s="64"/>
    </row>
  </sheetData>
  <mergeCells count="7">
    <mergeCell ref="A1:F1"/>
    <mergeCell ref="G1:K1"/>
    <mergeCell ref="G37:H37"/>
    <mergeCell ref="B3:E3"/>
    <mergeCell ref="G3:K3"/>
    <mergeCell ref="B4:E4"/>
    <mergeCell ref="G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topLeftCell="A22" workbookViewId="0">
      <selection activeCell="E32" sqref="E32"/>
    </sheetView>
  </sheetViews>
  <sheetFormatPr defaultRowHeight="15" x14ac:dyDescent="0.25"/>
  <cols>
    <col min="2" max="2" width="3.5703125" bestFit="1" customWidth="1"/>
    <col min="3" max="3" width="19.85546875" bestFit="1" customWidth="1"/>
    <col min="4" max="4" width="22" bestFit="1" customWidth="1"/>
    <col min="5" max="5" width="13.5703125" bestFit="1" customWidth="1"/>
    <col min="6" max="6" width="15.140625" bestFit="1" customWidth="1"/>
    <col min="8" max="8" width="3.5703125" bestFit="1" customWidth="1"/>
    <col min="9" max="9" width="22" bestFit="1" customWidth="1"/>
    <col min="11" max="11" width="28.28515625" bestFit="1" customWidth="1"/>
  </cols>
  <sheetData>
    <row r="1" spans="2:6" ht="15.75" x14ac:dyDescent="0.25">
      <c r="B1" s="167" t="s">
        <v>35</v>
      </c>
      <c r="C1" s="167"/>
      <c r="D1" s="167"/>
      <c r="E1" s="167"/>
      <c r="F1" s="167"/>
    </row>
    <row r="3" spans="2:6" x14ac:dyDescent="0.25">
      <c r="B3" s="125" t="s">
        <v>90</v>
      </c>
      <c r="C3" s="125" t="s">
        <v>67</v>
      </c>
      <c r="D3" s="125" t="s">
        <v>71</v>
      </c>
      <c r="E3" s="125" t="s">
        <v>91</v>
      </c>
      <c r="F3" s="131" t="s">
        <v>68</v>
      </c>
    </row>
    <row r="4" spans="2:6" x14ac:dyDescent="0.25">
      <c r="B4" s="109">
        <v>1</v>
      </c>
      <c r="C4" s="109" t="s">
        <v>97</v>
      </c>
      <c r="D4" s="109" t="s">
        <v>89</v>
      </c>
      <c r="E4" s="109">
        <v>1117</v>
      </c>
      <c r="F4" s="109"/>
    </row>
    <row r="5" spans="2:6" x14ac:dyDescent="0.25">
      <c r="B5" s="109">
        <v>2</v>
      </c>
      <c r="C5" s="109" t="s">
        <v>98</v>
      </c>
      <c r="D5" s="109" t="s">
        <v>89</v>
      </c>
      <c r="E5" s="109">
        <v>1600</v>
      </c>
      <c r="F5" s="109"/>
    </row>
    <row r="6" spans="2:6" x14ac:dyDescent="0.25">
      <c r="B6" s="109">
        <v>3</v>
      </c>
      <c r="C6" s="109" t="s">
        <v>99</v>
      </c>
      <c r="D6" s="109" t="s">
        <v>89</v>
      </c>
      <c r="E6" s="109">
        <v>1350</v>
      </c>
      <c r="F6" s="109"/>
    </row>
    <row r="7" spans="2:6" x14ac:dyDescent="0.25">
      <c r="B7" s="109"/>
      <c r="C7" s="168" t="s">
        <v>37</v>
      </c>
      <c r="D7" s="169"/>
      <c r="E7" s="109">
        <f>SUM(E4:E6)</f>
        <v>4067</v>
      </c>
      <c r="F7" s="109"/>
    </row>
    <row r="8" spans="2:6" x14ac:dyDescent="0.25">
      <c r="B8" s="109">
        <v>4</v>
      </c>
      <c r="C8" s="109" t="s">
        <v>92</v>
      </c>
      <c r="D8" s="109" t="s">
        <v>83</v>
      </c>
      <c r="E8" s="109">
        <v>2080</v>
      </c>
      <c r="F8" s="109"/>
    </row>
    <row r="9" spans="2:6" x14ac:dyDescent="0.25">
      <c r="B9" s="109">
        <v>5</v>
      </c>
      <c r="C9" s="109" t="s">
        <v>92</v>
      </c>
      <c r="D9" s="109" t="s">
        <v>88</v>
      </c>
      <c r="E9" s="109">
        <v>290</v>
      </c>
      <c r="F9" s="109"/>
    </row>
    <row r="10" spans="2:6" x14ac:dyDescent="0.25">
      <c r="B10" s="109">
        <v>6</v>
      </c>
      <c r="C10" s="109" t="s">
        <v>93</v>
      </c>
      <c r="D10" s="109" t="s">
        <v>88</v>
      </c>
      <c r="E10" s="109">
        <v>800</v>
      </c>
      <c r="F10" s="109"/>
    </row>
    <row r="11" spans="2:6" x14ac:dyDescent="0.25">
      <c r="B11" s="109"/>
      <c r="C11" s="168" t="s">
        <v>37</v>
      </c>
      <c r="D11" s="169"/>
      <c r="E11" s="109">
        <f>SUM(E9:E10)</f>
        <v>1090</v>
      </c>
      <c r="F11" s="109"/>
    </row>
    <row r="12" spans="2:6" x14ac:dyDescent="0.25">
      <c r="B12" s="109">
        <v>7</v>
      </c>
      <c r="C12" s="109" t="s">
        <v>95</v>
      </c>
      <c r="D12" s="109" t="s">
        <v>87</v>
      </c>
      <c r="E12" s="109">
        <v>280</v>
      </c>
      <c r="F12" s="109"/>
    </row>
    <row r="13" spans="2:6" x14ac:dyDescent="0.25">
      <c r="B13" s="109">
        <v>8</v>
      </c>
      <c r="C13" s="109" t="s">
        <v>94</v>
      </c>
      <c r="D13" s="109" t="s">
        <v>87</v>
      </c>
      <c r="E13" s="109">
        <v>1285</v>
      </c>
      <c r="F13" s="109"/>
    </row>
    <row r="14" spans="2:6" x14ac:dyDescent="0.25">
      <c r="B14" s="109">
        <v>9</v>
      </c>
      <c r="C14" s="109" t="s">
        <v>96</v>
      </c>
      <c r="D14" s="109" t="s">
        <v>87</v>
      </c>
      <c r="E14" s="109">
        <v>1500</v>
      </c>
      <c r="F14" s="109"/>
    </row>
    <row r="15" spans="2:6" x14ac:dyDescent="0.25">
      <c r="B15" s="109"/>
      <c r="C15" s="168" t="s">
        <v>37</v>
      </c>
      <c r="D15" s="169"/>
      <c r="E15" s="109">
        <f>SUM(E12:E14)</f>
        <v>3065</v>
      </c>
      <c r="F15" s="109"/>
    </row>
    <row r="16" spans="2:6" x14ac:dyDescent="0.25">
      <c r="B16" s="109">
        <v>10</v>
      </c>
      <c r="C16" s="109" t="s">
        <v>95</v>
      </c>
      <c r="D16" s="109" t="s">
        <v>86</v>
      </c>
      <c r="E16" s="109">
        <v>3020</v>
      </c>
      <c r="F16" s="109"/>
    </row>
    <row r="17" spans="2:8" x14ac:dyDescent="0.25">
      <c r="B17" s="109">
        <v>11</v>
      </c>
      <c r="C17" s="109" t="s">
        <v>100</v>
      </c>
      <c r="D17" s="109" t="s">
        <v>84</v>
      </c>
      <c r="E17" s="109">
        <v>2090</v>
      </c>
      <c r="F17" s="112"/>
    </row>
    <row r="18" spans="2:8" x14ac:dyDescent="0.25">
      <c r="B18" s="109">
        <v>12</v>
      </c>
      <c r="C18" s="109" t="s">
        <v>100</v>
      </c>
      <c r="D18" s="109" t="s">
        <v>85</v>
      </c>
      <c r="E18" s="109">
        <v>1090</v>
      </c>
      <c r="F18" s="112"/>
    </row>
    <row r="19" spans="2:8" x14ac:dyDescent="0.25">
      <c r="G19" s="128"/>
      <c r="H19" s="128"/>
    </row>
    <row r="20" spans="2:8" x14ac:dyDescent="0.25">
      <c r="F20" s="129"/>
      <c r="G20" s="130"/>
      <c r="H20" s="130"/>
    </row>
    <row r="21" spans="2:8" x14ac:dyDescent="0.25">
      <c r="G21" s="128"/>
      <c r="H21" s="128"/>
    </row>
    <row r="22" spans="2:8" x14ac:dyDescent="0.25">
      <c r="G22" s="128"/>
      <c r="H22" s="128"/>
    </row>
    <row r="23" spans="2:8" ht="15.75" x14ac:dyDescent="0.25">
      <c r="B23" s="167" t="s">
        <v>36</v>
      </c>
      <c r="C23" s="167"/>
      <c r="D23" s="167"/>
      <c r="E23" s="167"/>
      <c r="F23" s="167"/>
    </row>
    <row r="25" spans="2:8" x14ac:dyDescent="0.25">
      <c r="B25" s="125" t="s">
        <v>90</v>
      </c>
      <c r="C25" s="125" t="s">
        <v>67</v>
      </c>
      <c r="D25" s="125" t="s">
        <v>71</v>
      </c>
      <c r="E25" s="125" t="s">
        <v>91</v>
      </c>
      <c r="F25" s="131" t="s">
        <v>68</v>
      </c>
    </row>
    <row r="26" spans="2:8" x14ac:dyDescent="0.25">
      <c r="B26" s="109">
        <v>1</v>
      </c>
      <c r="C26" s="109" t="s">
        <v>103</v>
      </c>
      <c r="D26" s="109" t="s">
        <v>101</v>
      </c>
      <c r="E26" s="109">
        <v>4044</v>
      </c>
      <c r="F26" s="109"/>
    </row>
    <row r="27" spans="2:8" x14ac:dyDescent="0.25">
      <c r="B27" s="109">
        <v>2</v>
      </c>
      <c r="C27" s="109" t="s">
        <v>104</v>
      </c>
      <c r="D27" s="109" t="s">
        <v>102</v>
      </c>
      <c r="E27" s="109">
        <v>450</v>
      </c>
      <c r="F27" s="109"/>
    </row>
    <row r="28" spans="2:8" x14ac:dyDescent="0.25">
      <c r="B28" s="109"/>
      <c r="C28" t="s">
        <v>126</v>
      </c>
      <c r="D28" t="s">
        <v>102</v>
      </c>
      <c r="E28">
        <v>1650</v>
      </c>
      <c r="F28" s="109"/>
    </row>
    <row r="29" spans="2:8" x14ac:dyDescent="0.25">
      <c r="B29" s="109"/>
      <c r="C29" s="168" t="s">
        <v>37</v>
      </c>
      <c r="D29" s="169"/>
      <c r="E29" s="109">
        <f>SUM(E27:E28)</f>
        <v>2100</v>
      </c>
      <c r="F29" s="109"/>
    </row>
    <row r="30" spans="2:8" x14ac:dyDescent="0.25">
      <c r="B30" s="109">
        <v>3</v>
      </c>
      <c r="C30" s="109" t="s">
        <v>92</v>
      </c>
      <c r="D30" s="109" t="s">
        <v>88</v>
      </c>
      <c r="E30" s="109">
        <v>290</v>
      </c>
      <c r="F30" s="109"/>
    </row>
    <row r="31" spans="2:8" x14ac:dyDescent="0.25">
      <c r="B31" s="109">
        <v>4</v>
      </c>
      <c r="C31" s="109" t="s">
        <v>93</v>
      </c>
      <c r="D31" s="109" t="s">
        <v>88</v>
      </c>
      <c r="E31" s="109">
        <v>800</v>
      </c>
      <c r="F31" s="109"/>
    </row>
    <row r="32" spans="2:8" x14ac:dyDescent="0.25">
      <c r="B32" s="109"/>
      <c r="C32" s="168" t="s">
        <v>37</v>
      </c>
      <c r="D32" s="169"/>
      <c r="E32" s="109">
        <f>SUM(E30:E31)</f>
        <v>1090</v>
      </c>
      <c r="F32" s="109"/>
    </row>
    <row r="33" spans="2:6" x14ac:dyDescent="0.25">
      <c r="B33" s="109">
        <v>5</v>
      </c>
      <c r="C33" s="109" t="s">
        <v>95</v>
      </c>
      <c r="D33" s="109" t="s">
        <v>87</v>
      </c>
      <c r="E33" s="109">
        <v>280</v>
      </c>
      <c r="F33" s="109"/>
    </row>
    <row r="34" spans="2:6" x14ac:dyDescent="0.25">
      <c r="B34" s="109">
        <v>6</v>
      </c>
      <c r="C34" s="109" t="s">
        <v>94</v>
      </c>
      <c r="D34" s="109" t="s">
        <v>87</v>
      </c>
      <c r="E34" s="109">
        <v>1285</v>
      </c>
      <c r="F34" s="109"/>
    </row>
    <row r="35" spans="2:6" x14ac:dyDescent="0.25">
      <c r="B35" s="109">
        <v>7</v>
      </c>
      <c r="C35" s="109" t="s">
        <v>96</v>
      </c>
      <c r="D35" s="109" t="s">
        <v>87</v>
      </c>
      <c r="E35" s="109">
        <v>1500</v>
      </c>
      <c r="F35" s="109"/>
    </row>
    <row r="36" spans="2:6" x14ac:dyDescent="0.25">
      <c r="B36" s="109"/>
      <c r="C36" s="168" t="s">
        <v>37</v>
      </c>
      <c r="D36" s="169"/>
      <c r="E36" s="109">
        <f>SUM(E33:E35)</f>
        <v>3065</v>
      </c>
      <c r="F36" s="109"/>
    </row>
    <row r="37" spans="2:6" x14ac:dyDescent="0.25">
      <c r="B37" s="109">
        <v>8</v>
      </c>
      <c r="C37" s="87" t="s">
        <v>95</v>
      </c>
      <c r="D37" s="109" t="s">
        <v>86</v>
      </c>
      <c r="E37" s="180">
        <v>3020</v>
      </c>
      <c r="F37" s="109"/>
    </row>
    <row r="38" spans="2:6" x14ac:dyDescent="0.25">
      <c r="B38" s="109">
        <v>9</v>
      </c>
      <c r="C38" s="87" t="s">
        <v>100</v>
      </c>
      <c r="D38" s="109" t="s">
        <v>85</v>
      </c>
      <c r="E38" s="180">
        <v>1090</v>
      </c>
      <c r="F38" s="109"/>
    </row>
    <row r="39" spans="2:6" x14ac:dyDescent="0.25">
      <c r="B39" s="109"/>
      <c r="C39" t="s">
        <v>126</v>
      </c>
      <c r="D39" s="109" t="s">
        <v>125</v>
      </c>
      <c r="E39">
        <v>2095</v>
      </c>
      <c r="F39" s="109"/>
    </row>
    <row r="40" spans="2:6" x14ac:dyDescent="0.25">
      <c r="B40" s="109"/>
      <c r="C40" s="87"/>
      <c r="D40" s="109"/>
      <c r="E40" s="180"/>
      <c r="F40" s="109"/>
    </row>
    <row r="41" spans="2:6" x14ac:dyDescent="0.25">
      <c r="B41" s="109"/>
      <c r="C41" s="109"/>
      <c r="D41" s="109"/>
      <c r="E41" s="109"/>
      <c r="F41" s="109"/>
    </row>
  </sheetData>
  <mergeCells count="8">
    <mergeCell ref="B1:F1"/>
    <mergeCell ref="B23:F23"/>
    <mergeCell ref="C32:D32"/>
    <mergeCell ref="C36:D36"/>
    <mergeCell ref="C7:D7"/>
    <mergeCell ref="C11:D11"/>
    <mergeCell ref="C15:D15"/>
    <mergeCell ref="C29:D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9"/>
  <sheetViews>
    <sheetView topLeftCell="A127" workbookViewId="0">
      <selection activeCell="J96" sqref="J96"/>
    </sheetView>
  </sheetViews>
  <sheetFormatPr defaultRowHeight="15" x14ac:dyDescent="0.25"/>
  <cols>
    <col min="2" max="2" width="9.85546875" bestFit="1" customWidth="1"/>
    <col min="3" max="3" width="11.28515625" bestFit="1" customWidth="1"/>
    <col min="4" max="4" width="9.5703125" bestFit="1" customWidth="1"/>
    <col min="5" max="5" width="10" bestFit="1" customWidth="1"/>
    <col min="6" max="6" width="10" customWidth="1"/>
    <col min="7" max="7" width="13.85546875" bestFit="1" customWidth="1"/>
    <col min="8" max="8" width="9.85546875" bestFit="1" customWidth="1"/>
    <col min="9" max="9" width="9.85546875" customWidth="1"/>
    <col min="10" max="10" width="9.85546875" bestFit="1" customWidth="1"/>
    <col min="16" max="16" width="28" bestFit="1" customWidth="1"/>
  </cols>
  <sheetData>
    <row r="2" spans="2:20" ht="15.75" x14ac:dyDescent="0.25">
      <c r="B2" s="171" t="s">
        <v>74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20" x14ac:dyDescent="0.25">
      <c r="B3" s="110" t="s">
        <v>67</v>
      </c>
      <c r="C3" s="110" t="s">
        <v>72</v>
      </c>
      <c r="D3" s="172" t="s">
        <v>76</v>
      </c>
      <c r="E3" s="172"/>
      <c r="F3" s="126"/>
      <c r="G3" s="170" t="s">
        <v>75</v>
      </c>
      <c r="H3" s="170"/>
      <c r="I3" s="173" t="s">
        <v>77</v>
      </c>
      <c r="J3" s="173"/>
      <c r="K3" s="110" t="s">
        <v>73</v>
      </c>
      <c r="L3" s="110" t="s">
        <v>68</v>
      </c>
    </row>
    <row r="4" spans="2:20" x14ac:dyDescent="0.25">
      <c r="B4" s="110"/>
      <c r="C4" s="110"/>
      <c r="D4" s="118" t="s">
        <v>69</v>
      </c>
      <c r="E4" s="118" t="s">
        <v>70</v>
      </c>
      <c r="F4" s="126"/>
      <c r="G4" s="122" t="s">
        <v>69</v>
      </c>
      <c r="H4" s="122" t="s">
        <v>70</v>
      </c>
      <c r="I4" s="115" t="s">
        <v>69</v>
      </c>
      <c r="J4" s="115" t="s">
        <v>70</v>
      </c>
      <c r="K4" s="110"/>
      <c r="L4" s="110"/>
    </row>
    <row r="5" spans="2:20" ht="4.5" customHeight="1" x14ac:dyDescent="0.25">
      <c r="B5" s="109"/>
      <c r="C5" s="109"/>
      <c r="D5" s="119"/>
      <c r="E5" s="119"/>
      <c r="F5" s="119"/>
      <c r="G5" s="123"/>
      <c r="H5" s="123"/>
      <c r="I5" s="116"/>
      <c r="J5" s="116"/>
      <c r="K5" s="109"/>
      <c r="L5" s="109"/>
    </row>
    <row r="6" spans="2:20" x14ac:dyDescent="0.25">
      <c r="B6" s="112">
        <v>43493</v>
      </c>
      <c r="C6" s="114" t="s">
        <v>39</v>
      </c>
      <c r="D6" s="120">
        <v>3927</v>
      </c>
      <c r="E6" s="120">
        <v>3905</v>
      </c>
      <c r="F6" s="120"/>
      <c r="G6" s="124">
        <v>3896</v>
      </c>
      <c r="H6" s="124">
        <v>3876</v>
      </c>
      <c r="I6" s="117">
        <f>D6-G6</f>
        <v>31</v>
      </c>
      <c r="J6" s="117">
        <f>E6-H6</f>
        <v>29</v>
      </c>
      <c r="K6" s="174" t="s">
        <v>78</v>
      </c>
      <c r="L6" s="109"/>
    </row>
    <row r="7" spans="2:20" x14ac:dyDescent="0.25">
      <c r="B7" s="109"/>
      <c r="C7" s="109"/>
      <c r="D7" s="121"/>
      <c r="E7" s="121"/>
      <c r="F7" s="121"/>
      <c r="G7" s="124"/>
      <c r="H7" s="124"/>
      <c r="I7" s="117"/>
      <c r="J7" s="117"/>
      <c r="K7" s="175"/>
      <c r="L7" s="109"/>
    </row>
    <row r="8" spans="2:20" x14ac:dyDescent="0.25">
      <c r="B8" s="109"/>
      <c r="C8" s="113">
        <v>1</v>
      </c>
      <c r="D8" s="120">
        <v>2078</v>
      </c>
      <c r="E8">
        <v>400</v>
      </c>
      <c r="G8" s="124">
        <v>1978</v>
      </c>
      <c r="H8" s="123">
        <v>390</v>
      </c>
      <c r="I8" s="117">
        <f>D8-G8</f>
        <v>100</v>
      </c>
      <c r="J8" s="117">
        <f>E8-H8</f>
        <v>10</v>
      </c>
      <c r="K8" s="175"/>
      <c r="L8" s="109"/>
      <c r="N8">
        <v>170</v>
      </c>
      <c r="O8">
        <v>21</v>
      </c>
      <c r="P8">
        <v>50</v>
      </c>
      <c r="Q8">
        <f>P8*O8</f>
        <v>1050</v>
      </c>
      <c r="R8">
        <v>45</v>
      </c>
      <c r="S8">
        <f>R8+Q8</f>
        <v>1095</v>
      </c>
      <c r="T8" t="s">
        <v>79</v>
      </c>
    </row>
    <row r="9" spans="2:20" x14ac:dyDescent="0.25">
      <c r="B9" s="109"/>
      <c r="C9" s="109"/>
      <c r="D9" s="121"/>
      <c r="E9" s="121"/>
      <c r="F9" s="121"/>
      <c r="G9" s="124"/>
      <c r="H9" s="124"/>
      <c r="I9" s="117"/>
      <c r="J9" s="117"/>
      <c r="K9" s="175"/>
      <c r="L9" s="109"/>
    </row>
    <row r="10" spans="2:20" x14ac:dyDescent="0.25">
      <c r="B10" s="109"/>
      <c r="C10" s="114" t="s">
        <v>41</v>
      </c>
      <c r="D10" s="119">
        <v>940</v>
      </c>
      <c r="E10" s="119">
        <v>1100</v>
      </c>
      <c r="F10" s="119"/>
      <c r="G10" s="124">
        <v>919</v>
      </c>
      <c r="H10" s="124">
        <v>1099</v>
      </c>
      <c r="I10" s="117">
        <f>D10-G10</f>
        <v>21</v>
      </c>
      <c r="J10" s="117">
        <f>E10-H10</f>
        <v>1</v>
      </c>
      <c r="K10" s="175"/>
      <c r="L10" s="109"/>
      <c r="N10">
        <v>120</v>
      </c>
      <c r="O10">
        <v>47</v>
      </c>
      <c r="P10">
        <v>50</v>
      </c>
      <c r="Q10">
        <f>P10*O10</f>
        <v>2350</v>
      </c>
      <c r="R10">
        <v>19</v>
      </c>
      <c r="S10">
        <f>R10+Q10</f>
        <v>2369</v>
      </c>
      <c r="T10" t="s">
        <v>79</v>
      </c>
    </row>
    <row r="11" spans="2:20" x14ac:dyDescent="0.25">
      <c r="B11" s="109"/>
      <c r="C11" s="109"/>
      <c r="D11" s="121"/>
      <c r="E11" s="121"/>
      <c r="F11" s="121"/>
      <c r="G11" s="124"/>
      <c r="H11" s="124"/>
      <c r="I11" s="117"/>
      <c r="J11" s="117"/>
      <c r="K11" s="175"/>
      <c r="L11" s="109"/>
    </row>
    <row r="12" spans="2:20" x14ac:dyDescent="0.25">
      <c r="B12" s="109"/>
      <c r="C12" s="114" t="s">
        <v>44</v>
      </c>
      <c r="D12">
        <v>1085</v>
      </c>
      <c r="E12">
        <v>1095</v>
      </c>
      <c r="G12" s="124">
        <v>1095</v>
      </c>
      <c r="H12" s="123">
        <v>1045</v>
      </c>
      <c r="I12" s="117">
        <f>D12-G12</f>
        <v>-10</v>
      </c>
      <c r="J12" s="117">
        <f>E12-H12</f>
        <v>50</v>
      </c>
      <c r="K12" s="175"/>
      <c r="L12" s="109"/>
      <c r="N12">
        <v>120</v>
      </c>
      <c r="O12">
        <v>50</v>
      </c>
      <c r="P12">
        <v>50</v>
      </c>
      <c r="Q12">
        <f>P12*O12</f>
        <v>2500</v>
      </c>
      <c r="R12">
        <v>37</v>
      </c>
      <c r="S12">
        <f>R12+Q12</f>
        <v>2537</v>
      </c>
      <c r="T12" t="s">
        <v>80</v>
      </c>
    </row>
    <row r="13" spans="2:20" x14ac:dyDescent="0.25">
      <c r="B13" s="109"/>
      <c r="C13" s="109"/>
      <c r="D13" s="121"/>
      <c r="E13" s="121"/>
      <c r="F13" s="121"/>
      <c r="G13" s="124"/>
      <c r="H13" s="123"/>
      <c r="I13" s="116"/>
      <c r="J13" s="116"/>
      <c r="K13" s="175"/>
      <c r="L13" s="109"/>
    </row>
    <row r="14" spans="2:20" x14ac:dyDescent="0.25">
      <c r="B14" s="109"/>
      <c r="C14" s="114" t="s">
        <v>43</v>
      </c>
      <c r="D14">
        <v>2590</v>
      </c>
      <c r="E14">
        <v>2610</v>
      </c>
      <c r="G14" s="124">
        <v>2369</v>
      </c>
      <c r="H14" s="123">
        <v>2537</v>
      </c>
      <c r="I14" s="117">
        <f>D14-G14</f>
        <v>221</v>
      </c>
      <c r="J14" s="117">
        <f>E14-H14</f>
        <v>73</v>
      </c>
      <c r="K14" s="175"/>
      <c r="L14" s="109"/>
      <c r="N14">
        <v>180</v>
      </c>
      <c r="O14">
        <v>41</v>
      </c>
      <c r="P14">
        <v>50</v>
      </c>
      <c r="Q14">
        <f>P14*O14</f>
        <v>2050</v>
      </c>
      <c r="R14">
        <v>39</v>
      </c>
      <c r="S14">
        <f>R14+Q14</f>
        <v>2089</v>
      </c>
      <c r="T14" t="s">
        <v>79</v>
      </c>
    </row>
    <row r="15" spans="2:20" x14ac:dyDescent="0.25">
      <c r="B15" s="109"/>
      <c r="C15" s="109"/>
      <c r="D15" s="119"/>
      <c r="E15" s="119"/>
      <c r="F15" s="119"/>
      <c r="G15" s="123"/>
      <c r="H15" s="123"/>
      <c r="I15" s="116"/>
      <c r="J15" s="116"/>
      <c r="K15" s="175"/>
      <c r="L15" s="109"/>
    </row>
    <row r="16" spans="2:20" x14ac:dyDescent="0.25">
      <c r="B16" s="109"/>
      <c r="C16" s="114" t="s">
        <v>45</v>
      </c>
      <c r="D16">
        <v>2090</v>
      </c>
      <c r="E16" s="119"/>
      <c r="F16" s="119"/>
      <c r="G16" s="123">
        <v>2089</v>
      </c>
      <c r="H16" s="123"/>
      <c r="I16" s="117">
        <f>D16-G16</f>
        <v>1</v>
      </c>
      <c r="J16" s="117">
        <f>E16-H16</f>
        <v>0</v>
      </c>
      <c r="K16" s="175"/>
      <c r="L16" s="109"/>
      <c r="N16">
        <v>100</v>
      </c>
      <c r="O16">
        <v>54</v>
      </c>
      <c r="P16">
        <v>50</v>
      </c>
      <c r="Q16">
        <f>P16*O16</f>
        <v>2700</v>
      </c>
      <c r="R16">
        <v>29</v>
      </c>
      <c r="S16">
        <f>R16+Q16</f>
        <v>2729</v>
      </c>
      <c r="T16" t="s">
        <v>79</v>
      </c>
    </row>
    <row r="17" spans="1:20" x14ac:dyDescent="0.25">
      <c r="B17" s="109"/>
      <c r="C17" s="114"/>
      <c r="D17" s="119"/>
      <c r="E17" s="119"/>
      <c r="F17" s="119"/>
      <c r="G17" s="123"/>
      <c r="H17" s="123"/>
      <c r="I17" s="116"/>
      <c r="J17" s="116"/>
      <c r="K17" s="175"/>
      <c r="L17" s="109"/>
    </row>
    <row r="18" spans="1:20" x14ac:dyDescent="0.25">
      <c r="B18" s="109"/>
      <c r="C18" s="114" t="s">
        <v>42</v>
      </c>
      <c r="D18">
        <v>2882</v>
      </c>
      <c r="E18">
        <v>2919</v>
      </c>
      <c r="G18" s="123">
        <v>2729</v>
      </c>
      <c r="H18" s="123">
        <v>2819</v>
      </c>
      <c r="I18" s="117">
        <f>D18-G18</f>
        <v>153</v>
      </c>
      <c r="J18" s="117">
        <f>E18-H18</f>
        <v>100</v>
      </c>
      <c r="K18" s="175"/>
      <c r="L18" s="109"/>
      <c r="N18">
        <v>100</v>
      </c>
      <c r="O18">
        <v>56</v>
      </c>
      <c r="P18">
        <v>50</v>
      </c>
      <c r="Q18">
        <f>P18*O18</f>
        <v>2800</v>
      </c>
      <c r="R18">
        <v>19</v>
      </c>
      <c r="S18">
        <f>R18+Q18</f>
        <v>2819</v>
      </c>
      <c r="T18" t="s">
        <v>80</v>
      </c>
    </row>
    <row r="19" spans="1:20" x14ac:dyDescent="0.25">
      <c r="B19" s="109"/>
      <c r="C19" s="114"/>
      <c r="D19" s="119"/>
      <c r="E19" s="119"/>
      <c r="F19" s="119"/>
      <c r="G19" s="123"/>
      <c r="H19" s="123"/>
      <c r="I19" s="116"/>
      <c r="J19" s="116"/>
      <c r="K19" s="175"/>
      <c r="L19" s="109"/>
    </row>
    <row r="20" spans="1:20" x14ac:dyDescent="0.25">
      <c r="B20" s="109"/>
      <c r="C20" s="114"/>
      <c r="D20" s="119"/>
      <c r="E20" s="119"/>
      <c r="F20" s="119"/>
      <c r="G20" s="123"/>
      <c r="H20" s="123"/>
      <c r="I20" s="116"/>
      <c r="J20" s="116"/>
      <c r="K20" s="175"/>
      <c r="L20" s="109"/>
      <c r="N20">
        <v>170</v>
      </c>
      <c r="O20">
        <v>20</v>
      </c>
      <c r="P20">
        <v>50</v>
      </c>
      <c r="Q20">
        <f>P20*O20</f>
        <v>1000</v>
      </c>
      <c r="R20">
        <v>45</v>
      </c>
      <c r="S20">
        <f>R20+Q20</f>
        <v>1045</v>
      </c>
      <c r="T20" t="s">
        <v>80</v>
      </c>
    </row>
    <row r="21" spans="1:20" x14ac:dyDescent="0.25">
      <c r="B21" s="109"/>
      <c r="C21" s="114"/>
      <c r="D21" s="119"/>
      <c r="E21" s="119"/>
      <c r="F21" s="119"/>
      <c r="G21" s="123"/>
      <c r="H21" s="123"/>
      <c r="I21" s="116"/>
      <c r="J21" s="116"/>
      <c r="K21" s="175"/>
      <c r="L21" s="109"/>
    </row>
    <row r="22" spans="1:20" x14ac:dyDescent="0.25">
      <c r="B22" s="109"/>
      <c r="C22" s="114"/>
      <c r="D22" s="119"/>
      <c r="E22" s="119"/>
      <c r="F22" s="119"/>
      <c r="G22" s="123"/>
      <c r="H22" s="123"/>
      <c r="I22" s="116"/>
      <c r="J22" s="116"/>
      <c r="K22" s="175"/>
      <c r="L22" s="109"/>
      <c r="N22">
        <v>10</v>
      </c>
      <c r="O22">
        <v>7</v>
      </c>
      <c r="P22">
        <v>50</v>
      </c>
      <c r="Q22">
        <f>P22*O22</f>
        <v>350</v>
      </c>
      <c r="R22">
        <v>40</v>
      </c>
      <c r="S22">
        <f>R22+Q22</f>
        <v>390</v>
      </c>
      <c r="T22" t="s">
        <v>80</v>
      </c>
    </row>
    <row r="23" spans="1:20" x14ac:dyDescent="0.25">
      <c r="B23" s="109"/>
      <c r="C23" s="114"/>
      <c r="D23" s="119"/>
      <c r="E23" s="119"/>
      <c r="F23" s="119"/>
      <c r="G23" s="123"/>
      <c r="H23" s="123"/>
      <c r="I23" s="116"/>
      <c r="J23" s="116"/>
      <c r="K23" s="175"/>
      <c r="L23" s="109"/>
    </row>
    <row r="24" spans="1:20" x14ac:dyDescent="0.25">
      <c r="B24" s="109"/>
      <c r="C24" s="109"/>
      <c r="D24" s="119"/>
      <c r="E24" s="119"/>
      <c r="F24" s="119"/>
      <c r="G24" s="123"/>
      <c r="H24" s="123"/>
      <c r="I24" s="116"/>
      <c r="J24" s="116"/>
      <c r="K24" s="176"/>
      <c r="L24" s="109"/>
    </row>
    <row r="27" spans="1:20" x14ac:dyDescent="0.25">
      <c r="O27">
        <v>7</v>
      </c>
    </row>
    <row r="28" spans="1:20" x14ac:dyDescent="0.25">
      <c r="O28">
        <v>0</v>
      </c>
    </row>
    <row r="29" spans="1:20" x14ac:dyDescent="0.25">
      <c r="O29">
        <v>0</v>
      </c>
    </row>
    <row r="30" spans="1:20" x14ac:dyDescent="0.25">
      <c r="O30">
        <f>SUM(O27:O29)</f>
        <v>7</v>
      </c>
    </row>
    <row r="32" spans="1:20" x14ac:dyDescent="0.25">
      <c r="A32" s="132" t="s">
        <v>114</v>
      </c>
    </row>
    <row r="34" spans="2:15" x14ac:dyDescent="0.25">
      <c r="B34" s="109"/>
      <c r="C34" s="125" t="s">
        <v>76</v>
      </c>
      <c r="D34" s="125" t="s">
        <v>75</v>
      </c>
      <c r="E34" s="125" t="s">
        <v>82</v>
      </c>
      <c r="F34" s="125" t="s">
        <v>73</v>
      </c>
      <c r="G34" s="125" t="s">
        <v>68</v>
      </c>
      <c r="J34">
        <v>33</v>
      </c>
      <c r="K34">
        <v>50</v>
      </c>
      <c r="L34">
        <f>K34*J34</f>
        <v>1650</v>
      </c>
      <c r="M34">
        <v>8</v>
      </c>
      <c r="N34">
        <f>M34+L34</f>
        <v>1658</v>
      </c>
      <c r="O34" t="s">
        <v>79</v>
      </c>
    </row>
    <row r="35" spans="2:15" x14ac:dyDescent="0.25">
      <c r="B35" s="86" t="s">
        <v>69</v>
      </c>
      <c r="C35" s="109"/>
      <c r="D35" s="109"/>
      <c r="E35" s="109"/>
      <c r="F35" s="109"/>
      <c r="G35" s="109"/>
      <c r="J35">
        <v>20</v>
      </c>
      <c r="K35">
        <v>50</v>
      </c>
      <c r="L35">
        <f>K35*J35</f>
        <v>1000</v>
      </c>
      <c r="M35">
        <v>48</v>
      </c>
      <c r="N35">
        <f>M35+L35</f>
        <v>1048</v>
      </c>
      <c r="O35" t="s">
        <v>80</v>
      </c>
    </row>
    <row r="36" spans="2:15" x14ac:dyDescent="0.25">
      <c r="B36" s="88" t="s">
        <v>81</v>
      </c>
      <c r="C36" s="127">
        <v>3551</v>
      </c>
      <c r="D36" s="145">
        <v>3896</v>
      </c>
      <c r="E36" s="109">
        <f>C36-D36</f>
        <v>-345</v>
      </c>
      <c r="F36" s="174" t="s">
        <v>78</v>
      </c>
      <c r="G36" s="109" t="s">
        <v>113</v>
      </c>
    </row>
    <row r="37" spans="2:15" x14ac:dyDescent="0.25">
      <c r="B37" s="137">
        <v>1</v>
      </c>
      <c r="C37" s="138">
        <v>1862</v>
      </c>
      <c r="D37" s="138">
        <v>1658</v>
      </c>
      <c r="E37" s="88">
        <f t="shared" ref="E37:E42" si="0">C37-D37</f>
        <v>204</v>
      </c>
      <c r="F37" s="175"/>
      <c r="G37" s="109" t="s">
        <v>113</v>
      </c>
    </row>
    <row r="38" spans="2:15" x14ac:dyDescent="0.25">
      <c r="B38" s="133" t="s">
        <v>41</v>
      </c>
      <c r="C38" s="139">
        <v>929</v>
      </c>
      <c r="D38" s="139">
        <v>909</v>
      </c>
      <c r="E38" s="109">
        <f t="shared" si="0"/>
        <v>20</v>
      </c>
      <c r="F38" s="175"/>
      <c r="G38" s="109" t="s">
        <v>113</v>
      </c>
    </row>
    <row r="39" spans="2:15" x14ac:dyDescent="0.25">
      <c r="B39" s="141" t="s">
        <v>42</v>
      </c>
      <c r="C39" s="142">
        <v>2872</v>
      </c>
      <c r="D39" s="142">
        <v>2729</v>
      </c>
      <c r="E39" s="109">
        <f t="shared" si="0"/>
        <v>143</v>
      </c>
      <c r="F39" s="175"/>
      <c r="G39" s="109" t="s">
        <v>113</v>
      </c>
    </row>
    <row r="40" spans="2:15" x14ac:dyDescent="0.25">
      <c r="B40" s="116" t="s">
        <v>43</v>
      </c>
      <c r="C40" s="117">
        <v>2590</v>
      </c>
      <c r="D40" s="117">
        <v>2369</v>
      </c>
      <c r="E40" s="109">
        <f t="shared" si="0"/>
        <v>221</v>
      </c>
      <c r="F40" s="175"/>
      <c r="G40" s="109" t="s">
        <v>113</v>
      </c>
    </row>
    <row r="41" spans="2:15" x14ac:dyDescent="0.25">
      <c r="B41" s="134" t="s">
        <v>44</v>
      </c>
      <c r="C41" s="143">
        <v>1034</v>
      </c>
      <c r="D41" s="143">
        <v>1041</v>
      </c>
      <c r="E41" s="109">
        <f t="shared" si="0"/>
        <v>-7</v>
      </c>
      <c r="F41" s="175"/>
      <c r="G41" s="109" t="s">
        <v>113</v>
      </c>
    </row>
    <row r="42" spans="2:15" x14ac:dyDescent="0.25">
      <c r="B42" s="135" t="s">
        <v>45</v>
      </c>
      <c r="C42" s="144">
        <v>2089</v>
      </c>
      <c r="D42" s="136">
        <v>2089</v>
      </c>
      <c r="E42" s="88">
        <f t="shared" si="0"/>
        <v>0</v>
      </c>
      <c r="F42" s="176"/>
      <c r="G42" s="109"/>
    </row>
    <row r="43" spans="2:15" x14ac:dyDescent="0.25">
      <c r="B43" s="147" t="s">
        <v>37</v>
      </c>
      <c r="C43" s="148">
        <f>SUM(C36:C42)</f>
        <v>14927</v>
      </c>
      <c r="D43" s="148">
        <f>SUM(D36:D42)</f>
        <v>14691</v>
      </c>
      <c r="E43" s="149"/>
      <c r="F43" s="149"/>
      <c r="G43" s="149"/>
    </row>
    <row r="44" spans="2:15" x14ac:dyDescent="0.25">
      <c r="B44" s="177"/>
      <c r="C44" s="178"/>
      <c r="D44" s="178"/>
      <c r="E44" s="178"/>
      <c r="F44" s="178"/>
      <c r="G44" s="179"/>
    </row>
    <row r="45" spans="2:15" x14ac:dyDescent="0.25">
      <c r="B45" s="86" t="s">
        <v>70</v>
      </c>
      <c r="C45" s="109"/>
      <c r="D45" s="109"/>
      <c r="E45" s="109"/>
      <c r="F45" s="109"/>
      <c r="G45" s="109"/>
    </row>
    <row r="46" spans="2:15" x14ac:dyDescent="0.25">
      <c r="B46" s="109" t="s">
        <v>81</v>
      </c>
      <c r="C46" s="127">
        <v>3527</v>
      </c>
      <c r="D46" s="124">
        <v>3876</v>
      </c>
      <c r="E46" s="109">
        <f t="shared" ref="E46:E52" si="1">C46-D46</f>
        <v>-349</v>
      </c>
      <c r="F46" s="174" t="s">
        <v>78</v>
      </c>
      <c r="G46" s="109" t="s">
        <v>113</v>
      </c>
    </row>
    <row r="47" spans="2:15" x14ac:dyDescent="0.25">
      <c r="B47" s="137">
        <v>1</v>
      </c>
      <c r="C47" s="140">
        <v>234</v>
      </c>
      <c r="D47" s="138">
        <v>139</v>
      </c>
      <c r="E47" s="88">
        <f t="shared" si="1"/>
        <v>95</v>
      </c>
      <c r="F47" s="175"/>
      <c r="G47" s="109" t="s">
        <v>113</v>
      </c>
    </row>
    <row r="48" spans="2:15" x14ac:dyDescent="0.25">
      <c r="B48" s="133" t="s">
        <v>41</v>
      </c>
      <c r="C48" s="146">
        <v>1089</v>
      </c>
      <c r="D48" s="139">
        <v>1089</v>
      </c>
      <c r="E48" s="88">
        <f t="shared" si="1"/>
        <v>0</v>
      </c>
      <c r="F48" s="175"/>
      <c r="G48" s="109"/>
    </row>
    <row r="49" spans="1:18" x14ac:dyDescent="0.25">
      <c r="B49" s="141" t="s">
        <v>42</v>
      </c>
      <c r="C49" s="142">
        <v>2909</v>
      </c>
      <c r="D49" s="142">
        <v>2819</v>
      </c>
      <c r="E49" s="109">
        <f t="shared" si="1"/>
        <v>90</v>
      </c>
      <c r="F49" s="175"/>
      <c r="G49" s="109" t="s">
        <v>113</v>
      </c>
    </row>
    <row r="50" spans="1:18" x14ac:dyDescent="0.25">
      <c r="B50" s="116" t="s">
        <v>43</v>
      </c>
      <c r="C50" s="117">
        <v>2610</v>
      </c>
      <c r="D50" s="117">
        <v>2537</v>
      </c>
      <c r="E50" s="109">
        <f t="shared" si="1"/>
        <v>73</v>
      </c>
      <c r="F50" s="175"/>
      <c r="G50" s="109" t="s">
        <v>113</v>
      </c>
    </row>
    <row r="51" spans="1:18" x14ac:dyDescent="0.25">
      <c r="B51" s="134" t="s">
        <v>44</v>
      </c>
      <c r="C51" s="152">
        <v>1044</v>
      </c>
      <c r="D51" s="143">
        <v>1048</v>
      </c>
      <c r="E51" s="109">
        <f t="shared" si="1"/>
        <v>-4</v>
      </c>
      <c r="F51" s="175"/>
      <c r="G51" s="109" t="s">
        <v>113</v>
      </c>
    </row>
    <row r="52" spans="1:18" x14ac:dyDescent="0.25">
      <c r="B52" s="135" t="s">
        <v>45</v>
      </c>
      <c r="C52" s="136">
        <v>0</v>
      </c>
      <c r="D52" s="136">
        <v>0</v>
      </c>
      <c r="E52" s="109">
        <f t="shared" si="1"/>
        <v>0</v>
      </c>
      <c r="F52" s="176"/>
      <c r="G52" s="109"/>
    </row>
    <row r="53" spans="1:18" x14ac:dyDescent="0.25">
      <c r="B53" s="147" t="s">
        <v>37</v>
      </c>
      <c r="C53" s="148">
        <f>SUM(C46:C52)</f>
        <v>11413</v>
      </c>
      <c r="D53" s="148">
        <f>SUM(D46:D52)</f>
        <v>11508</v>
      </c>
      <c r="E53" s="149"/>
      <c r="F53" s="149"/>
      <c r="G53" s="149"/>
    </row>
    <row r="55" spans="1:18" x14ac:dyDescent="0.25">
      <c r="I55">
        <v>2589</v>
      </c>
      <c r="J55">
        <v>50</v>
      </c>
      <c r="K55">
        <f>J55+I55</f>
        <v>2639</v>
      </c>
    </row>
    <row r="56" spans="1:18" x14ac:dyDescent="0.25">
      <c r="A56" s="132" t="s">
        <v>115</v>
      </c>
    </row>
    <row r="58" spans="1:18" x14ac:dyDescent="0.25">
      <c r="B58" s="109"/>
      <c r="C58" s="125" t="s">
        <v>76</v>
      </c>
      <c r="D58" s="125" t="s">
        <v>75</v>
      </c>
      <c r="E58" s="125" t="s">
        <v>82</v>
      </c>
      <c r="F58" s="125" t="s">
        <v>73</v>
      </c>
      <c r="G58" s="125" t="s">
        <v>68</v>
      </c>
    </row>
    <row r="59" spans="1:18" x14ac:dyDescent="0.25">
      <c r="B59" s="86" t="s">
        <v>69</v>
      </c>
      <c r="C59" s="109"/>
      <c r="D59" s="109"/>
      <c r="E59" s="109"/>
      <c r="F59" s="109"/>
      <c r="G59" s="109"/>
      <c r="J59" s="154" t="s">
        <v>123</v>
      </c>
      <c r="K59" s="154" t="s">
        <v>116</v>
      </c>
      <c r="L59" s="155"/>
      <c r="M59" s="155" t="s">
        <v>124</v>
      </c>
      <c r="N59" s="155" t="s">
        <v>28</v>
      </c>
    </row>
    <row r="60" spans="1:18" x14ac:dyDescent="0.25">
      <c r="B60" s="88" t="s">
        <v>81</v>
      </c>
      <c r="C60" s="127">
        <v>3551</v>
      </c>
      <c r="D60" s="145">
        <v>3470</v>
      </c>
      <c r="E60" s="109">
        <f>C60-D60</f>
        <v>81</v>
      </c>
      <c r="F60" s="174" t="s">
        <v>78</v>
      </c>
      <c r="G60" s="109" t="s">
        <v>113</v>
      </c>
      <c r="J60">
        <v>66</v>
      </c>
      <c r="K60">
        <v>50</v>
      </c>
      <c r="L60">
        <f t="shared" ref="L60:L66" si="2">K60*J60</f>
        <v>3300</v>
      </c>
      <c r="M60">
        <v>170</v>
      </c>
      <c r="N60">
        <f t="shared" ref="N60:N66" si="3">M60+L60</f>
        <v>3470</v>
      </c>
      <c r="P60" t="s">
        <v>122</v>
      </c>
    </row>
    <row r="61" spans="1:18" x14ac:dyDescent="0.25">
      <c r="B61" s="137">
        <v>1</v>
      </c>
      <c r="C61" s="127">
        <v>1862</v>
      </c>
      <c r="D61" s="138">
        <v>1858</v>
      </c>
      <c r="E61" s="88">
        <f t="shared" ref="E61:E66" si="4">C61-D61</f>
        <v>4</v>
      </c>
      <c r="F61" s="175"/>
      <c r="G61" s="109" t="s">
        <v>113</v>
      </c>
      <c r="J61">
        <v>35</v>
      </c>
      <c r="K61">
        <v>50</v>
      </c>
      <c r="L61">
        <f t="shared" si="2"/>
        <v>1750</v>
      </c>
      <c r="M61">
        <v>108</v>
      </c>
      <c r="N61">
        <f t="shared" si="3"/>
        <v>1858</v>
      </c>
      <c r="P61" t="s">
        <v>119</v>
      </c>
      <c r="R61" s="153">
        <v>50</v>
      </c>
    </row>
    <row r="62" spans="1:18" x14ac:dyDescent="0.25">
      <c r="B62" s="133" t="s">
        <v>41</v>
      </c>
      <c r="C62" s="127">
        <v>929</v>
      </c>
      <c r="D62" s="139">
        <v>909</v>
      </c>
      <c r="E62" s="109">
        <f t="shared" si="4"/>
        <v>20</v>
      </c>
      <c r="F62" s="175"/>
      <c r="G62" s="109" t="s">
        <v>113</v>
      </c>
      <c r="J62">
        <v>17</v>
      </c>
      <c r="K62">
        <v>50</v>
      </c>
      <c r="L62">
        <f t="shared" si="2"/>
        <v>850</v>
      </c>
      <c r="M62">
        <v>59</v>
      </c>
      <c r="N62">
        <f t="shared" si="3"/>
        <v>909</v>
      </c>
    </row>
    <row r="63" spans="1:18" x14ac:dyDescent="0.25">
      <c r="B63" s="141" t="s">
        <v>42</v>
      </c>
      <c r="C63" s="127">
        <v>2746</v>
      </c>
      <c r="D63" s="142">
        <v>2720</v>
      </c>
      <c r="E63" s="109">
        <f t="shared" si="4"/>
        <v>26</v>
      </c>
      <c r="F63" s="175"/>
      <c r="G63" s="109" t="s">
        <v>113</v>
      </c>
      <c r="J63">
        <v>54</v>
      </c>
      <c r="K63">
        <v>50</v>
      </c>
      <c r="L63">
        <f t="shared" si="2"/>
        <v>2700</v>
      </c>
      <c r="M63">
        <v>20</v>
      </c>
      <c r="N63">
        <f t="shared" si="3"/>
        <v>2720</v>
      </c>
      <c r="P63" t="s">
        <v>120</v>
      </c>
      <c r="R63" s="153"/>
    </row>
    <row r="64" spans="1:18" x14ac:dyDescent="0.25">
      <c r="B64" s="116" t="s">
        <v>43</v>
      </c>
      <c r="C64" s="127">
        <v>2519</v>
      </c>
      <c r="D64" s="117">
        <v>2420</v>
      </c>
      <c r="E64" s="109">
        <f t="shared" si="4"/>
        <v>99</v>
      </c>
      <c r="F64" s="175"/>
      <c r="G64" s="109" t="s">
        <v>113</v>
      </c>
      <c r="J64">
        <v>48</v>
      </c>
      <c r="K64">
        <v>50</v>
      </c>
      <c r="L64">
        <f t="shared" si="2"/>
        <v>2400</v>
      </c>
      <c r="M64">
        <v>20</v>
      </c>
      <c r="N64">
        <f t="shared" si="3"/>
        <v>2420</v>
      </c>
      <c r="P64" t="s">
        <v>117</v>
      </c>
    </row>
    <row r="65" spans="1:16" x14ac:dyDescent="0.25">
      <c r="B65" s="134" t="s">
        <v>44</v>
      </c>
      <c r="C65" s="127">
        <v>1034</v>
      </c>
      <c r="D65" s="143">
        <v>1041</v>
      </c>
      <c r="E65" s="109">
        <f t="shared" si="4"/>
        <v>-7</v>
      </c>
      <c r="F65" s="175"/>
      <c r="G65" s="109" t="s">
        <v>113</v>
      </c>
      <c r="J65">
        <v>20</v>
      </c>
      <c r="K65">
        <v>50</v>
      </c>
      <c r="L65">
        <f t="shared" si="2"/>
        <v>1000</v>
      </c>
      <c r="M65">
        <v>41</v>
      </c>
      <c r="N65">
        <f t="shared" si="3"/>
        <v>1041</v>
      </c>
    </row>
    <row r="66" spans="1:16" x14ac:dyDescent="0.25">
      <c r="B66" s="135" t="s">
        <v>45</v>
      </c>
      <c r="C66" s="127">
        <v>2089</v>
      </c>
      <c r="D66" s="136">
        <v>2089</v>
      </c>
      <c r="E66" s="88">
        <f t="shared" si="4"/>
        <v>0</v>
      </c>
      <c r="F66" s="176"/>
      <c r="G66" s="109"/>
      <c r="J66">
        <v>41</v>
      </c>
      <c r="K66">
        <v>50</v>
      </c>
      <c r="L66">
        <f t="shared" si="2"/>
        <v>2050</v>
      </c>
      <c r="M66">
        <v>39</v>
      </c>
      <c r="N66">
        <f t="shared" si="3"/>
        <v>2089</v>
      </c>
      <c r="P66" t="s">
        <v>121</v>
      </c>
    </row>
    <row r="67" spans="1:16" x14ac:dyDescent="0.25">
      <c r="B67" s="147" t="s">
        <v>37</v>
      </c>
      <c r="C67" s="148">
        <f>SUM(C60:C66)</f>
        <v>14730</v>
      </c>
      <c r="D67" s="148">
        <f>SUM(D60:D66)</f>
        <v>14507</v>
      </c>
      <c r="E67" s="148">
        <f>SUM(E60:E66)</f>
        <v>223</v>
      </c>
      <c r="F67" s="149"/>
      <c r="G67" s="149"/>
    </row>
    <row r="68" spans="1:16" x14ac:dyDescent="0.25">
      <c r="B68" s="177"/>
      <c r="C68" s="178"/>
      <c r="D68" s="178"/>
      <c r="E68" s="178"/>
      <c r="F68" s="178"/>
      <c r="G68" s="179"/>
    </row>
    <row r="69" spans="1:16" x14ac:dyDescent="0.25">
      <c r="B69" s="86" t="s">
        <v>70</v>
      </c>
      <c r="C69" s="109"/>
      <c r="D69" s="109"/>
      <c r="E69" s="109"/>
      <c r="F69" s="109"/>
      <c r="G69" s="109"/>
    </row>
    <row r="70" spans="1:16" x14ac:dyDescent="0.25">
      <c r="B70" s="109" t="s">
        <v>81</v>
      </c>
      <c r="C70" s="127">
        <v>3527</v>
      </c>
      <c r="D70" s="124">
        <v>3446</v>
      </c>
      <c r="E70" s="109">
        <f t="shared" ref="E70:E76" si="5">C70-D70</f>
        <v>81</v>
      </c>
      <c r="F70" s="174" t="s">
        <v>78</v>
      </c>
      <c r="G70" s="109" t="s">
        <v>113</v>
      </c>
      <c r="J70">
        <v>66</v>
      </c>
      <c r="K70">
        <v>50</v>
      </c>
      <c r="L70">
        <f t="shared" ref="L70:L75" si="6">K70*J70</f>
        <v>3300</v>
      </c>
      <c r="M70">
        <v>146</v>
      </c>
      <c r="N70">
        <f t="shared" ref="N70:N75" si="7">M70+L70</f>
        <v>3446</v>
      </c>
      <c r="P70" t="s">
        <v>122</v>
      </c>
    </row>
    <row r="71" spans="1:16" x14ac:dyDescent="0.25">
      <c r="B71" s="137">
        <v>1</v>
      </c>
      <c r="C71" s="127">
        <v>234</v>
      </c>
      <c r="D71" s="138">
        <v>234</v>
      </c>
      <c r="E71" s="88">
        <f t="shared" si="5"/>
        <v>0</v>
      </c>
      <c r="F71" s="175"/>
      <c r="G71" s="109"/>
      <c r="J71">
        <v>2</v>
      </c>
      <c r="K71">
        <v>50</v>
      </c>
      <c r="L71">
        <f t="shared" si="6"/>
        <v>100</v>
      </c>
      <c r="M71">
        <v>134</v>
      </c>
      <c r="N71">
        <f t="shared" si="7"/>
        <v>234</v>
      </c>
    </row>
    <row r="72" spans="1:16" x14ac:dyDescent="0.25">
      <c r="B72" s="133" t="s">
        <v>41</v>
      </c>
      <c r="C72" s="127">
        <v>1089</v>
      </c>
      <c r="D72" s="139">
        <v>1089</v>
      </c>
      <c r="E72" s="88">
        <f t="shared" si="5"/>
        <v>0</v>
      </c>
      <c r="F72" s="175"/>
      <c r="G72" s="109"/>
      <c r="J72">
        <v>21</v>
      </c>
      <c r="K72">
        <v>50</v>
      </c>
      <c r="L72">
        <f t="shared" si="6"/>
        <v>1050</v>
      </c>
      <c r="M72">
        <v>39</v>
      </c>
      <c r="N72">
        <f t="shared" si="7"/>
        <v>1089</v>
      </c>
    </row>
    <row r="73" spans="1:16" x14ac:dyDescent="0.25">
      <c r="B73" s="141" t="s">
        <v>42</v>
      </c>
      <c r="C73" s="127">
        <v>2808</v>
      </c>
      <c r="D73" s="142">
        <v>2808</v>
      </c>
      <c r="E73" s="109">
        <f t="shared" si="5"/>
        <v>0</v>
      </c>
      <c r="F73" s="175"/>
      <c r="G73" s="109"/>
      <c r="J73">
        <v>56</v>
      </c>
      <c r="K73">
        <v>50</v>
      </c>
      <c r="L73">
        <f t="shared" si="6"/>
        <v>2800</v>
      </c>
      <c r="M73">
        <v>8</v>
      </c>
      <c r="N73">
        <f t="shared" si="7"/>
        <v>2808</v>
      </c>
      <c r="P73" t="s">
        <v>120</v>
      </c>
    </row>
    <row r="74" spans="1:16" x14ac:dyDescent="0.25">
      <c r="B74" s="116" t="s">
        <v>43</v>
      </c>
      <c r="C74" s="127">
        <v>2589</v>
      </c>
      <c r="D74" s="117">
        <v>2537</v>
      </c>
      <c r="E74" s="109">
        <f t="shared" si="5"/>
        <v>52</v>
      </c>
      <c r="F74" s="175"/>
      <c r="G74" s="109" t="s">
        <v>113</v>
      </c>
      <c r="J74">
        <v>50</v>
      </c>
      <c r="K74">
        <v>50</v>
      </c>
      <c r="L74">
        <f t="shared" si="6"/>
        <v>2500</v>
      </c>
      <c r="M74">
        <v>37</v>
      </c>
      <c r="N74">
        <f t="shared" si="7"/>
        <v>2537</v>
      </c>
      <c r="P74" t="s">
        <v>118</v>
      </c>
    </row>
    <row r="75" spans="1:16" x14ac:dyDescent="0.25">
      <c r="B75" s="134" t="s">
        <v>44</v>
      </c>
      <c r="C75" s="127">
        <v>1044</v>
      </c>
      <c r="D75" s="143">
        <v>1046</v>
      </c>
      <c r="E75" s="109">
        <f t="shared" si="5"/>
        <v>-2</v>
      </c>
      <c r="F75" s="175"/>
      <c r="G75" s="109"/>
      <c r="J75">
        <v>20</v>
      </c>
      <c r="K75">
        <v>50</v>
      </c>
      <c r="L75">
        <f t="shared" si="6"/>
        <v>1000</v>
      </c>
      <c r="M75">
        <v>46</v>
      </c>
      <c r="N75">
        <f t="shared" si="7"/>
        <v>1046</v>
      </c>
    </row>
    <row r="76" spans="1:16" x14ac:dyDescent="0.25">
      <c r="B76" s="135" t="s">
        <v>45</v>
      </c>
      <c r="C76" s="136">
        <v>0</v>
      </c>
      <c r="D76" s="136">
        <v>0</v>
      </c>
      <c r="E76" s="109">
        <f t="shared" si="5"/>
        <v>0</v>
      </c>
      <c r="F76" s="176"/>
      <c r="G76" s="109"/>
    </row>
    <row r="77" spans="1:16" x14ac:dyDescent="0.25">
      <c r="B77" s="147" t="s">
        <v>37</v>
      </c>
      <c r="C77" s="148">
        <f>SUM(C70:C76)</f>
        <v>11291</v>
      </c>
      <c r="D77" s="148">
        <f>SUM(D70:D76)</f>
        <v>11160</v>
      </c>
      <c r="E77" s="148">
        <f>SUM(E70:E76)</f>
        <v>131</v>
      </c>
      <c r="F77" s="149"/>
      <c r="G77" s="149"/>
    </row>
    <row r="80" spans="1:16" x14ac:dyDescent="0.25">
      <c r="A80" s="132" t="s">
        <v>127</v>
      </c>
    </row>
    <row r="82" spans="2:18" x14ac:dyDescent="0.25">
      <c r="B82" s="109"/>
      <c r="C82" s="125" t="s">
        <v>76</v>
      </c>
      <c r="D82" s="125" t="s">
        <v>75</v>
      </c>
      <c r="E82" s="125" t="s">
        <v>82</v>
      </c>
      <c r="F82" s="125" t="s">
        <v>73</v>
      </c>
      <c r="G82" s="125" t="s">
        <v>68</v>
      </c>
    </row>
    <row r="83" spans="2:18" x14ac:dyDescent="0.25">
      <c r="B83" s="86" t="s">
        <v>69</v>
      </c>
      <c r="C83" s="109"/>
      <c r="D83" s="109"/>
      <c r="E83" s="109"/>
      <c r="F83" s="109"/>
      <c r="G83" s="109"/>
      <c r="J83" s="154" t="s">
        <v>123</v>
      </c>
      <c r="K83" s="154" t="s">
        <v>116</v>
      </c>
      <c r="L83" s="155"/>
      <c r="M83" s="155" t="s">
        <v>124</v>
      </c>
      <c r="N83" s="155" t="s">
        <v>28</v>
      </c>
    </row>
    <row r="84" spans="2:18" x14ac:dyDescent="0.25">
      <c r="B84" s="88" t="s">
        <v>81</v>
      </c>
      <c r="C84">
        <v>3438</v>
      </c>
      <c r="D84" s="145">
        <v>3437</v>
      </c>
      <c r="E84" s="109">
        <f>C84-D84</f>
        <v>1</v>
      </c>
      <c r="F84" s="174" t="s">
        <v>78</v>
      </c>
      <c r="G84" s="109"/>
      <c r="J84">
        <v>67</v>
      </c>
      <c r="K84">
        <v>50</v>
      </c>
      <c r="L84">
        <f t="shared" ref="L84:L90" si="8">K84*J84</f>
        <v>3350</v>
      </c>
      <c r="M84">
        <v>87</v>
      </c>
      <c r="N84">
        <f t="shared" ref="N84:N90" si="9">M84+L84</f>
        <v>3437</v>
      </c>
      <c r="P84" t="s">
        <v>122</v>
      </c>
      <c r="R84">
        <f>M84+28</f>
        <v>115</v>
      </c>
    </row>
    <row r="85" spans="2:18" x14ac:dyDescent="0.25">
      <c r="B85" s="137">
        <v>1</v>
      </c>
      <c r="C85">
        <v>1723</v>
      </c>
      <c r="D85" s="138">
        <v>1715</v>
      </c>
      <c r="E85" s="88">
        <f t="shared" ref="E85:E90" si="10">C85-D85</f>
        <v>8</v>
      </c>
      <c r="F85" s="175"/>
      <c r="G85" s="109"/>
      <c r="J85">
        <v>33</v>
      </c>
      <c r="K85">
        <v>50</v>
      </c>
      <c r="L85">
        <f t="shared" si="8"/>
        <v>1650</v>
      </c>
      <c r="M85">
        <v>65</v>
      </c>
      <c r="N85">
        <f t="shared" si="9"/>
        <v>1715</v>
      </c>
      <c r="P85" t="s">
        <v>128</v>
      </c>
    </row>
    <row r="86" spans="2:18" x14ac:dyDescent="0.25">
      <c r="B86" s="133" t="s">
        <v>41</v>
      </c>
      <c r="C86">
        <v>819</v>
      </c>
      <c r="D86" s="139">
        <v>819</v>
      </c>
      <c r="E86" s="109">
        <f t="shared" si="10"/>
        <v>0</v>
      </c>
      <c r="F86" s="175"/>
      <c r="G86" s="109"/>
      <c r="J86">
        <v>16</v>
      </c>
      <c r="K86">
        <v>50</v>
      </c>
      <c r="L86">
        <f t="shared" si="8"/>
        <v>800</v>
      </c>
      <c r="M86">
        <v>19</v>
      </c>
      <c r="N86">
        <f t="shared" si="9"/>
        <v>819</v>
      </c>
    </row>
    <row r="87" spans="2:18" x14ac:dyDescent="0.25">
      <c r="B87" s="141" t="s">
        <v>42</v>
      </c>
      <c r="C87">
        <v>2546</v>
      </c>
      <c r="D87" s="142">
        <v>2584</v>
      </c>
      <c r="E87" s="109">
        <f t="shared" si="10"/>
        <v>-38</v>
      </c>
      <c r="F87" s="175"/>
      <c r="G87" s="109" t="s">
        <v>113</v>
      </c>
      <c r="J87">
        <v>51</v>
      </c>
      <c r="K87">
        <v>50</v>
      </c>
      <c r="L87">
        <f t="shared" si="8"/>
        <v>2550</v>
      </c>
      <c r="M87">
        <v>34</v>
      </c>
      <c r="N87">
        <f t="shared" si="9"/>
        <v>2584</v>
      </c>
      <c r="P87" t="s">
        <v>120</v>
      </c>
    </row>
    <row r="88" spans="2:18" x14ac:dyDescent="0.25">
      <c r="B88" s="116" t="s">
        <v>43</v>
      </c>
      <c r="C88">
        <v>2319</v>
      </c>
      <c r="D88" s="117">
        <v>2220</v>
      </c>
      <c r="E88" s="109">
        <f t="shared" si="10"/>
        <v>99</v>
      </c>
      <c r="F88" s="175"/>
      <c r="G88" s="109" t="s">
        <v>113</v>
      </c>
      <c r="J88">
        <v>44</v>
      </c>
      <c r="K88">
        <v>50</v>
      </c>
      <c r="L88">
        <f t="shared" si="8"/>
        <v>2200</v>
      </c>
      <c r="M88">
        <v>20</v>
      </c>
      <c r="N88">
        <f t="shared" si="9"/>
        <v>2220</v>
      </c>
      <c r="P88" t="s">
        <v>117</v>
      </c>
    </row>
    <row r="89" spans="2:18" x14ac:dyDescent="0.25">
      <c r="B89" s="134" t="s">
        <v>44</v>
      </c>
      <c r="C89">
        <v>1034</v>
      </c>
      <c r="D89" s="143">
        <v>1040</v>
      </c>
      <c r="E89" s="109">
        <f t="shared" si="10"/>
        <v>-6</v>
      </c>
      <c r="F89" s="175"/>
      <c r="G89" s="109"/>
      <c r="J89">
        <v>20</v>
      </c>
      <c r="K89">
        <v>50</v>
      </c>
      <c r="L89">
        <f t="shared" si="8"/>
        <v>1000</v>
      </c>
      <c r="M89">
        <v>40</v>
      </c>
      <c r="N89">
        <f t="shared" si="9"/>
        <v>1040</v>
      </c>
    </row>
    <row r="90" spans="2:18" x14ac:dyDescent="0.25">
      <c r="B90" s="135" t="s">
        <v>45</v>
      </c>
      <c r="C90">
        <v>2039</v>
      </c>
      <c r="D90" s="136">
        <v>2039</v>
      </c>
      <c r="E90" s="88">
        <f t="shared" si="10"/>
        <v>0</v>
      </c>
      <c r="F90" s="176"/>
      <c r="G90" s="109"/>
      <c r="J90">
        <v>40</v>
      </c>
      <c r="K90">
        <v>50</v>
      </c>
      <c r="L90">
        <f t="shared" si="8"/>
        <v>2000</v>
      </c>
      <c r="M90">
        <v>39</v>
      </c>
      <c r="N90">
        <f t="shared" si="9"/>
        <v>2039</v>
      </c>
    </row>
    <row r="91" spans="2:18" x14ac:dyDescent="0.25">
      <c r="B91" s="147" t="s">
        <v>37</v>
      </c>
      <c r="C91" s="148">
        <f>SUM(C84:C90)</f>
        <v>13918</v>
      </c>
      <c r="D91" s="148">
        <f>SUM(D84:D90)</f>
        <v>13854</v>
      </c>
      <c r="E91" s="148">
        <f>SUM(E84:E90)</f>
        <v>64</v>
      </c>
      <c r="F91" s="149"/>
      <c r="G91" s="149"/>
    </row>
    <row r="92" spans="2:18" x14ac:dyDescent="0.25">
      <c r="B92" s="177"/>
      <c r="C92" s="178"/>
      <c r="D92" s="178"/>
      <c r="E92" s="178"/>
      <c r="F92" s="178"/>
      <c r="G92" s="179"/>
    </row>
    <row r="93" spans="2:18" x14ac:dyDescent="0.25">
      <c r="B93" s="86" t="s">
        <v>70</v>
      </c>
      <c r="C93" s="109"/>
      <c r="D93" s="109"/>
      <c r="E93" s="109"/>
      <c r="F93" s="109"/>
      <c r="G93" s="109"/>
    </row>
    <row r="94" spans="2:18" x14ac:dyDescent="0.25">
      <c r="B94" s="109" t="s">
        <v>81</v>
      </c>
      <c r="C94">
        <v>3416</v>
      </c>
      <c r="D94" s="145">
        <v>3396</v>
      </c>
      <c r="E94" s="109">
        <f t="shared" ref="E94:E100" si="11">C94-D94</f>
        <v>20</v>
      </c>
      <c r="F94" s="174" t="s">
        <v>78</v>
      </c>
      <c r="G94" s="109" t="s">
        <v>113</v>
      </c>
      <c r="J94">
        <v>66</v>
      </c>
      <c r="K94">
        <v>50</v>
      </c>
      <c r="L94">
        <f t="shared" ref="L94:L99" si="12">K94*J94</f>
        <v>3300</v>
      </c>
      <c r="M94">
        <v>96</v>
      </c>
      <c r="N94">
        <f t="shared" ref="N94:N99" si="13">M94+L94</f>
        <v>3396</v>
      </c>
      <c r="P94" t="s">
        <v>122</v>
      </c>
      <c r="R94">
        <f>M94+28</f>
        <v>124</v>
      </c>
    </row>
    <row r="95" spans="2:18" x14ac:dyDescent="0.25">
      <c r="B95" s="137">
        <v>1</v>
      </c>
      <c r="C95">
        <v>1795</v>
      </c>
      <c r="D95" s="138">
        <v>1791</v>
      </c>
      <c r="E95" s="88">
        <f t="shared" si="11"/>
        <v>4</v>
      </c>
      <c r="F95" s="175"/>
      <c r="G95" s="109"/>
      <c r="J95">
        <v>34</v>
      </c>
      <c r="K95">
        <v>50</v>
      </c>
      <c r="L95">
        <f t="shared" si="12"/>
        <v>1700</v>
      </c>
      <c r="M95">
        <v>91</v>
      </c>
      <c r="N95">
        <f t="shared" si="13"/>
        <v>1791</v>
      </c>
    </row>
    <row r="96" spans="2:18" x14ac:dyDescent="0.25">
      <c r="B96" s="133" t="s">
        <v>41</v>
      </c>
      <c r="C96">
        <v>989</v>
      </c>
      <c r="D96" s="139">
        <v>989</v>
      </c>
      <c r="E96" s="88">
        <f t="shared" si="11"/>
        <v>0</v>
      </c>
      <c r="F96" s="175"/>
      <c r="G96" s="109"/>
      <c r="J96">
        <v>19</v>
      </c>
      <c r="K96">
        <v>50</v>
      </c>
      <c r="L96">
        <f t="shared" si="12"/>
        <v>950</v>
      </c>
      <c r="M96">
        <v>39</v>
      </c>
      <c r="N96">
        <f t="shared" si="13"/>
        <v>989</v>
      </c>
    </row>
    <row r="97" spans="1:18" x14ac:dyDescent="0.25">
      <c r="B97" s="141" t="s">
        <v>42</v>
      </c>
      <c r="C97">
        <v>2658</v>
      </c>
      <c r="D97" s="142">
        <v>2658</v>
      </c>
      <c r="E97" s="109">
        <f t="shared" si="11"/>
        <v>0</v>
      </c>
      <c r="F97" s="175"/>
      <c r="G97" s="109"/>
      <c r="J97">
        <v>53</v>
      </c>
      <c r="K97">
        <v>50</v>
      </c>
      <c r="L97">
        <f t="shared" si="12"/>
        <v>2650</v>
      </c>
      <c r="M97">
        <v>8</v>
      </c>
      <c r="N97">
        <f t="shared" si="13"/>
        <v>2658</v>
      </c>
      <c r="P97" t="s">
        <v>120</v>
      </c>
    </row>
    <row r="98" spans="1:18" x14ac:dyDescent="0.25">
      <c r="B98" s="116" t="s">
        <v>43</v>
      </c>
      <c r="C98">
        <v>2389</v>
      </c>
      <c r="D98" s="117">
        <v>2338</v>
      </c>
      <c r="E98" s="109">
        <f>N134-D98</f>
        <v>-1529</v>
      </c>
      <c r="F98" s="175"/>
      <c r="G98" s="109" t="s">
        <v>113</v>
      </c>
      <c r="H98" s="156"/>
      <c r="J98">
        <v>46</v>
      </c>
      <c r="K98">
        <v>50</v>
      </c>
      <c r="L98">
        <f t="shared" si="12"/>
        <v>2300</v>
      </c>
      <c r="M98">
        <v>38</v>
      </c>
      <c r="N98">
        <f t="shared" si="13"/>
        <v>2338</v>
      </c>
      <c r="P98" t="s">
        <v>118</v>
      </c>
    </row>
    <row r="99" spans="1:18" x14ac:dyDescent="0.25">
      <c r="B99" s="134" t="s">
        <v>44</v>
      </c>
      <c r="C99">
        <v>1044</v>
      </c>
      <c r="D99" s="143">
        <v>1042</v>
      </c>
      <c r="E99" s="109">
        <f t="shared" si="11"/>
        <v>2</v>
      </c>
      <c r="F99" s="175"/>
      <c r="G99" s="109"/>
      <c r="J99">
        <v>20</v>
      </c>
      <c r="K99">
        <v>50</v>
      </c>
      <c r="L99">
        <f t="shared" si="12"/>
        <v>1000</v>
      </c>
      <c r="M99">
        <v>42</v>
      </c>
      <c r="N99">
        <f t="shared" si="13"/>
        <v>1042</v>
      </c>
    </row>
    <row r="100" spans="1:18" x14ac:dyDescent="0.25">
      <c r="B100" s="135" t="s">
        <v>45</v>
      </c>
      <c r="C100">
        <v>2095</v>
      </c>
      <c r="D100" s="136">
        <v>2095</v>
      </c>
      <c r="E100" s="109">
        <f t="shared" si="11"/>
        <v>0</v>
      </c>
      <c r="F100" s="176"/>
      <c r="G100" s="109"/>
      <c r="J100">
        <v>41</v>
      </c>
      <c r="K100">
        <v>50</v>
      </c>
      <c r="L100">
        <f t="shared" ref="L100" si="14">K100*J100</f>
        <v>2050</v>
      </c>
      <c r="M100">
        <v>45</v>
      </c>
      <c r="N100">
        <f t="shared" ref="N100" si="15">M100+L100</f>
        <v>2095</v>
      </c>
    </row>
    <row r="101" spans="1:18" x14ac:dyDescent="0.25">
      <c r="B101" s="147" t="s">
        <v>37</v>
      </c>
      <c r="C101" s="148">
        <f>SUM(C94:C100)</f>
        <v>14386</v>
      </c>
      <c r="D101" s="148">
        <f>SUM(D94:D100)</f>
        <v>14309</v>
      </c>
      <c r="E101" s="148">
        <f>SUM(E94:E100)</f>
        <v>-1503</v>
      </c>
      <c r="F101" s="149"/>
      <c r="G101" s="149"/>
    </row>
    <row r="104" spans="1:18" x14ac:dyDescent="0.25">
      <c r="A104" s="132" t="s">
        <v>129</v>
      </c>
    </row>
    <row r="105" spans="1:18" x14ac:dyDescent="0.25">
      <c r="I105" s="156"/>
    </row>
    <row r="106" spans="1:18" x14ac:dyDescent="0.25">
      <c r="B106" s="109"/>
      <c r="C106" s="125" t="s">
        <v>76</v>
      </c>
      <c r="D106" s="125" t="s">
        <v>75</v>
      </c>
      <c r="E106" s="125" t="s">
        <v>82</v>
      </c>
      <c r="F106" s="125" t="s">
        <v>73</v>
      </c>
      <c r="G106" s="125" t="s">
        <v>68</v>
      </c>
    </row>
    <row r="107" spans="1:18" x14ac:dyDescent="0.25">
      <c r="B107" s="86" t="s">
        <v>69</v>
      </c>
      <c r="C107" s="109"/>
      <c r="D107" s="109"/>
      <c r="E107" s="109"/>
      <c r="F107" s="109"/>
      <c r="G107" s="109"/>
      <c r="J107" s="154" t="s">
        <v>123</v>
      </c>
      <c r="K107" s="154" t="s">
        <v>116</v>
      </c>
      <c r="L107" s="155"/>
      <c r="M107" s="155" t="s">
        <v>124</v>
      </c>
      <c r="N107" s="155" t="s">
        <v>28</v>
      </c>
    </row>
    <row r="108" spans="1:18" x14ac:dyDescent="0.25">
      <c r="B108" s="88" t="s">
        <v>81</v>
      </c>
      <c r="C108">
        <v>3323</v>
      </c>
      <c r="D108" s="145">
        <v>3350</v>
      </c>
      <c r="E108" s="109">
        <f>C108-D108</f>
        <v>-27</v>
      </c>
      <c r="F108" s="174" t="s">
        <v>78</v>
      </c>
      <c r="G108" s="109"/>
      <c r="J108">
        <v>65</v>
      </c>
      <c r="K108">
        <v>50</v>
      </c>
      <c r="L108">
        <f t="shared" ref="L108:L114" si="16">K108*J108</f>
        <v>3250</v>
      </c>
      <c r="M108">
        <v>100</v>
      </c>
      <c r="N108">
        <f t="shared" ref="N108:N114" si="17">M108+L108</f>
        <v>3350</v>
      </c>
      <c r="P108" t="s">
        <v>131</v>
      </c>
      <c r="R108">
        <f>M108+21</f>
        <v>121</v>
      </c>
    </row>
    <row r="109" spans="1:18" x14ac:dyDescent="0.25">
      <c r="B109" s="137">
        <v>1</v>
      </c>
      <c r="C109">
        <v>1513</v>
      </c>
      <c r="D109" s="138">
        <v>1503</v>
      </c>
      <c r="E109" s="88">
        <f t="shared" ref="E109:E114" si="18">C109-D109</f>
        <v>10</v>
      </c>
      <c r="F109" s="175"/>
      <c r="G109" s="109"/>
      <c r="J109">
        <v>29</v>
      </c>
      <c r="K109">
        <v>50</v>
      </c>
      <c r="L109">
        <f t="shared" si="16"/>
        <v>1450</v>
      </c>
      <c r="M109">
        <v>53</v>
      </c>
      <c r="N109">
        <f t="shared" si="17"/>
        <v>1503</v>
      </c>
      <c r="P109" t="s">
        <v>130</v>
      </c>
    </row>
    <row r="110" spans="1:18" x14ac:dyDescent="0.25">
      <c r="B110" s="133" t="s">
        <v>41</v>
      </c>
      <c r="C110">
        <v>819</v>
      </c>
      <c r="D110" s="139">
        <v>809</v>
      </c>
      <c r="E110" s="109">
        <f t="shared" si="18"/>
        <v>10</v>
      </c>
      <c r="F110" s="175"/>
      <c r="G110" s="109"/>
      <c r="J110">
        <v>15</v>
      </c>
      <c r="K110">
        <v>50</v>
      </c>
      <c r="L110">
        <f t="shared" si="16"/>
        <v>750</v>
      </c>
      <c r="M110">
        <v>59</v>
      </c>
      <c r="N110">
        <f t="shared" si="17"/>
        <v>809</v>
      </c>
    </row>
    <row r="111" spans="1:18" x14ac:dyDescent="0.25">
      <c r="B111" s="141" t="s">
        <v>42</v>
      </c>
      <c r="C111">
        <v>2536</v>
      </c>
      <c r="D111" s="142">
        <v>2525</v>
      </c>
      <c r="E111" s="109">
        <f t="shared" si="18"/>
        <v>11</v>
      </c>
      <c r="F111" s="175"/>
      <c r="G111" s="109"/>
      <c r="J111">
        <v>50</v>
      </c>
      <c r="K111">
        <v>50</v>
      </c>
      <c r="L111">
        <f t="shared" si="16"/>
        <v>2500</v>
      </c>
      <c r="M111">
        <v>25</v>
      </c>
      <c r="N111">
        <f t="shared" si="17"/>
        <v>2525</v>
      </c>
      <c r="P111" t="s">
        <v>120</v>
      </c>
    </row>
    <row r="112" spans="1:18" x14ac:dyDescent="0.25">
      <c r="B112" s="116" t="s">
        <v>43</v>
      </c>
      <c r="C112">
        <v>2229</v>
      </c>
      <c r="D112" s="117">
        <v>2128</v>
      </c>
      <c r="E112" s="109">
        <f t="shared" si="18"/>
        <v>101</v>
      </c>
      <c r="F112" s="175"/>
      <c r="G112" s="109"/>
      <c r="J112">
        <v>42</v>
      </c>
      <c r="K112">
        <v>50</v>
      </c>
      <c r="L112">
        <f t="shared" si="16"/>
        <v>2100</v>
      </c>
      <c r="M112">
        <v>28</v>
      </c>
      <c r="N112">
        <f t="shared" si="17"/>
        <v>2128</v>
      </c>
      <c r="P112" t="s">
        <v>117</v>
      </c>
    </row>
    <row r="113" spans="1:21" x14ac:dyDescent="0.25">
      <c r="B113" s="134" t="s">
        <v>44</v>
      </c>
      <c r="C113">
        <v>974</v>
      </c>
      <c r="D113" s="143">
        <v>984</v>
      </c>
      <c r="E113" s="109">
        <f t="shared" si="18"/>
        <v>-10</v>
      </c>
      <c r="F113" s="175"/>
      <c r="G113" s="109"/>
      <c r="J113">
        <v>18</v>
      </c>
      <c r="K113">
        <v>50</v>
      </c>
      <c r="L113">
        <f t="shared" si="16"/>
        <v>900</v>
      </c>
      <c r="M113">
        <v>84</v>
      </c>
      <c r="N113">
        <f t="shared" si="17"/>
        <v>984</v>
      </c>
      <c r="S113">
        <v>45</v>
      </c>
      <c r="T113">
        <v>39</v>
      </c>
      <c r="U113">
        <f>T113+S113</f>
        <v>84</v>
      </c>
    </row>
    <row r="114" spans="1:21" x14ac:dyDescent="0.25">
      <c r="B114" s="135" t="s">
        <v>45</v>
      </c>
      <c r="C114">
        <v>2039</v>
      </c>
      <c r="D114" s="136">
        <v>2039</v>
      </c>
      <c r="E114" s="88">
        <f t="shared" si="18"/>
        <v>0</v>
      </c>
      <c r="F114" s="176"/>
      <c r="G114" s="109"/>
      <c r="J114">
        <v>40</v>
      </c>
      <c r="K114">
        <v>50</v>
      </c>
      <c r="L114">
        <f t="shared" si="16"/>
        <v>2000</v>
      </c>
      <c r="M114">
        <v>39</v>
      </c>
      <c r="N114">
        <f t="shared" si="17"/>
        <v>2039</v>
      </c>
    </row>
    <row r="115" spans="1:21" x14ac:dyDescent="0.25">
      <c r="B115" s="147" t="s">
        <v>37</v>
      </c>
      <c r="C115" s="148">
        <f>SUM(C108:C114)</f>
        <v>13433</v>
      </c>
      <c r="D115" s="148">
        <f>SUM(D108:D114)</f>
        <v>13338</v>
      </c>
      <c r="E115" s="148">
        <f>SUM(E108:E114)</f>
        <v>95</v>
      </c>
      <c r="F115" s="149"/>
      <c r="G115" s="149"/>
    </row>
    <row r="116" spans="1:21" x14ac:dyDescent="0.25">
      <c r="B116" s="177"/>
      <c r="C116" s="178"/>
      <c r="D116" s="178"/>
      <c r="E116" s="178"/>
      <c r="F116" s="178"/>
      <c r="G116" s="179"/>
    </row>
    <row r="117" spans="1:21" x14ac:dyDescent="0.25">
      <c r="B117" s="86" t="s">
        <v>70</v>
      </c>
      <c r="C117" s="109"/>
      <c r="D117" s="109"/>
      <c r="E117" s="109"/>
      <c r="F117" s="109"/>
      <c r="G117" s="109"/>
    </row>
    <row r="118" spans="1:21" x14ac:dyDescent="0.25">
      <c r="B118" s="109" t="s">
        <v>81</v>
      </c>
      <c r="C118">
        <v>3350</v>
      </c>
      <c r="D118" s="145">
        <v>3327</v>
      </c>
      <c r="E118" s="109">
        <f t="shared" ref="E118:E124" si="19">C118-D118</f>
        <v>23</v>
      </c>
      <c r="F118" s="174" t="s">
        <v>78</v>
      </c>
      <c r="G118" s="109"/>
      <c r="J118">
        <v>65</v>
      </c>
      <c r="K118">
        <v>50</v>
      </c>
      <c r="L118">
        <f t="shared" ref="L118:L124" si="20">K118*J118</f>
        <v>3250</v>
      </c>
      <c r="M118">
        <v>77</v>
      </c>
      <c r="N118">
        <f t="shared" ref="N118:N124" si="21">M118+L118</f>
        <v>3327</v>
      </c>
      <c r="P118" t="s">
        <v>131</v>
      </c>
      <c r="R118">
        <f>M118+21</f>
        <v>98</v>
      </c>
    </row>
    <row r="119" spans="1:21" x14ac:dyDescent="0.25">
      <c r="B119" s="137">
        <v>1</v>
      </c>
      <c r="C119">
        <v>1585</v>
      </c>
      <c r="D119" s="138">
        <v>1579</v>
      </c>
      <c r="E119" s="88">
        <f t="shared" si="19"/>
        <v>6</v>
      </c>
      <c r="F119" s="175"/>
      <c r="G119" s="109"/>
      <c r="J119">
        <v>30</v>
      </c>
      <c r="K119">
        <v>50</v>
      </c>
      <c r="L119">
        <f t="shared" si="20"/>
        <v>1500</v>
      </c>
      <c r="M119">
        <v>79</v>
      </c>
      <c r="N119">
        <f t="shared" si="21"/>
        <v>1579</v>
      </c>
      <c r="P119" t="s">
        <v>130</v>
      </c>
    </row>
    <row r="120" spans="1:21" x14ac:dyDescent="0.25">
      <c r="B120" s="133" t="s">
        <v>41</v>
      </c>
      <c r="C120">
        <v>979</v>
      </c>
      <c r="D120" s="139">
        <v>989</v>
      </c>
      <c r="E120" s="88">
        <f t="shared" si="19"/>
        <v>-10</v>
      </c>
      <c r="F120" s="175"/>
      <c r="G120" s="109"/>
      <c r="J120">
        <v>19</v>
      </c>
      <c r="K120">
        <v>50</v>
      </c>
      <c r="L120">
        <f t="shared" si="20"/>
        <v>950</v>
      </c>
      <c r="M120">
        <v>39</v>
      </c>
      <c r="N120">
        <f t="shared" si="21"/>
        <v>989</v>
      </c>
    </row>
    <row r="121" spans="1:21" x14ac:dyDescent="0.25">
      <c r="B121" s="141" t="s">
        <v>42</v>
      </c>
      <c r="C121">
        <v>2598</v>
      </c>
      <c r="D121" s="142">
        <v>2600</v>
      </c>
      <c r="E121" s="109">
        <f t="shared" si="19"/>
        <v>-2</v>
      </c>
      <c r="F121" s="175"/>
      <c r="G121" s="109"/>
      <c r="J121">
        <v>52</v>
      </c>
      <c r="K121">
        <v>50</v>
      </c>
      <c r="L121">
        <f t="shared" si="20"/>
        <v>2600</v>
      </c>
      <c r="M121">
        <v>0</v>
      </c>
      <c r="N121">
        <f t="shared" si="21"/>
        <v>2600</v>
      </c>
      <c r="P121" t="s">
        <v>120</v>
      </c>
    </row>
    <row r="122" spans="1:21" x14ac:dyDescent="0.25">
      <c r="B122" s="116" t="s">
        <v>43</v>
      </c>
      <c r="C122">
        <v>2299</v>
      </c>
      <c r="D122" s="117">
        <v>2248</v>
      </c>
      <c r="E122" s="109">
        <f t="shared" si="19"/>
        <v>51</v>
      </c>
      <c r="F122" s="175"/>
      <c r="G122" s="109"/>
      <c r="J122">
        <v>44</v>
      </c>
      <c r="K122">
        <v>50</v>
      </c>
      <c r="L122">
        <f t="shared" si="20"/>
        <v>2200</v>
      </c>
      <c r="M122">
        <v>48</v>
      </c>
      <c r="N122">
        <f t="shared" si="21"/>
        <v>2248</v>
      </c>
      <c r="P122" t="s">
        <v>118</v>
      </c>
    </row>
    <row r="123" spans="1:21" x14ac:dyDescent="0.25">
      <c r="B123" s="134" t="s">
        <v>44</v>
      </c>
      <c r="C123">
        <v>984</v>
      </c>
      <c r="D123" s="143">
        <v>984</v>
      </c>
      <c r="E123" s="109">
        <f t="shared" si="19"/>
        <v>0</v>
      </c>
      <c r="F123" s="175"/>
      <c r="G123" s="109"/>
      <c r="J123">
        <v>19</v>
      </c>
      <c r="K123">
        <v>50</v>
      </c>
      <c r="L123">
        <f t="shared" si="20"/>
        <v>950</v>
      </c>
      <c r="M123">
        <v>34</v>
      </c>
      <c r="N123">
        <f t="shared" si="21"/>
        <v>984</v>
      </c>
    </row>
    <row r="124" spans="1:21" x14ac:dyDescent="0.25">
      <c r="B124" s="135" t="s">
        <v>45</v>
      </c>
      <c r="C124">
        <v>2095</v>
      </c>
      <c r="D124" s="136">
        <v>2094</v>
      </c>
      <c r="E124" s="109">
        <f t="shared" si="19"/>
        <v>1</v>
      </c>
      <c r="F124" s="176"/>
      <c r="G124" s="109"/>
      <c r="J124">
        <v>40</v>
      </c>
      <c r="K124">
        <v>50</v>
      </c>
      <c r="L124">
        <f t="shared" si="20"/>
        <v>2000</v>
      </c>
      <c r="M124">
        <v>94</v>
      </c>
      <c r="N124">
        <f t="shared" si="21"/>
        <v>2094</v>
      </c>
    </row>
    <row r="125" spans="1:21" x14ac:dyDescent="0.25">
      <c r="B125" s="147" t="s">
        <v>37</v>
      </c>
      <c r="C125" s="148">
        <f>SUM(C118:C124)</f>
        <v>13890</v>
      </c>
      <c r="D125" s="148">
        <f>SUM(D118:D124)</f>
        <v>13821</v>
      </c>
      <c r="E125" s="148">
        <f>SUM(E118:E124)</f>
        <v>69</v>
      </c>
      <c r="F125" s="149"/>
      <c r="G125" s="149"/>
    </row>
    <row r="128" spans="1:21" x14ac:dyDescent="0.25">
      <c r="A128" s="132" t="s">
        <v>132</v>
      </c>
    </row>
    <row r="130" spans="2:16" x14ac:dyDescent="0.25">
      <c r="B130" s="109"/>
      <c r="C130" s="125" t="s">
        <v>76</v>
      </c>
      <c r="D130" s="125" t="s">
        <v>75</v>
      </c>
      <c r="E130" s="125" t="s">
        <v>82</v>
      </c>
      <c r="F130" s="125" t="s">
        <v>73</v>
      </c>
      <c r="G130" s="125" t="s">
        <v>68</v>
      </c>
    </row>
    <row r="131" spans="2:16" x14ac:dyDescent="0.25">
      <c r="B131" s="86" t="s">
        <v>69</v>
      </c>
      <c r="C131" s="109"/>
      <c r="D131" s="109"/>
      <c r="E131" s="109"/>
      <c r="F131" s="109"/>
      <c r="G131" s="109"/>
      <c r="J131" s="154" t="s">
        <v>123</v>
      </c>
      <c r="K131" s="154" t="s">
        <v>116</v>
      </c>
      <c r="L131" s="155"/>
      <c r="M131" s="155" t="s">
        <v>124</v>
      </c>
      <c r="N131" s="155" t="s">
        <v>28</v>
      </c>
    </row>
    <row r="132" spans="2:16" x14ac:dyDescent="0.25">
      <c r="B132" s="88" t="s">
        <v>81</v>
      </c>
      <c r="C132">
        <v>3341</v>
      </c>
      <c r="D132" s="145">
        <v>3323</v>
      </c>
      <c r="E132" s="109">
        <f>C132-D132</f>
        <v>18</v>
      </c>
      <c r="F132" s="174" t="s">
        <v>78</v>
      </c>
      <c r="G132" s="109"/>
      <c r="J132">
        <v>65</v>
      </c>
      <c r="K132">
        <v>50</v>
      </c>
      <c r="L132">
        <f t="shared" ref="L132:L138" si="22">K132*J132</f>
        <v>3250</v>
      </c>
      <c r="M132">
        <v>73</v>
      </c>
      <c r="N132">
        <f t="shared" ref="N132:N138" si="23">M132+L132</f>
        <v>3323</v>
      </c>
      <c r="P132" t="s">
        <v>131</v>
      </c>
    </row>
    <row r="133" spans="2:16" x14ac:dyDescent="0.25">
      <c r="B133" s="137">
        <v>1</v>
      </c>
      <c r="C133">
        <v>1511</v>
      </c>
      <c r="D133" s="138">
        <v>1496</v>
      </c>
      <c r="E133" s="88">
        <f t="shared" ref="E133:E138" si="24">C133-D133</f>
        <v>15</v>
      </c>
      <c r="F133" s="175"/>
      <c r="G133" s="109"/>
      <c r="J133">
        <v>29</v>
      </c>
      <c r="K133">
        <v>50</v>
      </c>
      <c r="L133">
        <f t="shared" si="22"/>
        <v>1450</v>
      </c>
      <c r="M133">
        <v>46</v>
      </c>
      <c r="N133">
        <f t="shared" si="23"/>
        <v>1496</v>
      </c>
      <c r="P133" t="s">
        <v>130</v>
      </c>
    </row>
    <row r="134" spans="2:16" x14ac:dyDescent="0.25">
      <c r="B134" s="133" t="s">
        <v>41</v>
      </c>
      <c r="C134">
        <v>819</v>
      </c>
      <c r="D134" s="139">
        <v>809</v>
      </c>
      <c r="E134" s="109">
        <f t="shared" si="24"/>
        <v>10</v>
      </c>
      <c r="F134" s="175"/>
      <c r="G134" s="109"/>
      <c r="J134">
        <v>15</v>
      </c>
      <c r="K134">
        <v>50</v>
      </c>
      <c r="L134">
        <f t="shared" si="22"/>
        <v>750</v>
      </c>
      <c r="M134">
        <v>59</v>
      </c>
      <c r="N134">
        <f t="shared" si="23"/>
        <v>809</v>
      </c>
    </row>
    <row r="135" spans="2:16" x14ac:dyDescent="0.25">
      <c r="B135" s="141" t="s">
        <v>42</v>
      </c>
      <c r="C135">
        <v>2476</v>
      </c>
      <c r="D135" s="142">
        <v>2450</v>
      </c>
      <c r="E135" s="109">
        <f t="shared" si="24"/>
        <v>26</v>
      </c>
      <c r="F135" s="175"/>
      <c r="G135" s="109"/>
      <c r="J135">
        <v>49</v>
      </c>
      <c r="K135">
        <v>50</v>
      </c>
      <c r="L135">
        <f t="shared" si="22"/>
        <v>2450</v>
      </c>
      <c r="M135">
        <v>0</v>
      </c>
      <c r="N135">
        <f t="shared" si="23"/>
        <v>2450</v>
      </c>
      <c r="P135" t="s">
        <v>120</v>
      </c>
    </row>
    <row r="136" spans="2:16" x14ac:dyDescent="0.25">
      <c r="B136" s="116" t="s">
        <v>43</v>
      </c>
      <c r="C136">
        <v>2227</v>
      </c>
      <c r="D136" s="117">
        <v>2121</v>
      </c>
      <c r="E136" s="109">
        <f t="shared" si="24"/>
        <v>106</v>
      </c>
      <c r="F136" s="175"/>
      <c r="G136" s="109"/>
      <c r="J136">
        <v>42</v>
      </c>
      <c r="K136">
        <v>50</v>
      </c>
      <c r="L136">
        <f t="shared" si="22"/>
        <v>2100</v>
      </c>
      <c r="M136">
        <v>21</v>
      </c>
      <c r="N136">
        <f t="shared" si="23"/>
        <v>2121</v>
      </c>
      <c r="P136" t="s">
        <v>117</v>
      </c>
    </row>
    <row r="137" spans="2:16" x14ac:dyDescent="0.25">
      <c r="B137" s="134" t="s">
        <v>44</v>
      </c>
      <c r="C137">
        <v>824</v>
      </c>
      <c r="D137" s="143">
        <v>824</v>
      </c>
      <c r="E137" s="109">
        <f t="shared" si="24"/>
        <v>0</v>
      </c>
      <c r="F137" s="175"/>
      <c r="G137" s="109"/>
      <c r="J137">
        <v>16</v>
      </c>
      <c r="K137">
        <v>50</v>
      </c>
      <c r="L137">
        <f t="shared" si="22"/>
        <v>800</v>
      </c>
      <c r="M137">
        <v>24</v>
      </c>
      <c r="N137">
        <f t="shared" si="23"/>
        <v>824</v>
      </c>
    </row>
    <row r="138" spans="2:16" x14ac:dyDescent="0.25">
      <c r="B138" s="135" t="s">
        <v>45</v>
      </c>
      <c r="C138">
        <v>2039</v>
      </c>
      <c r="D138" s="136">
        <v>2039</v>
      </c>
      <c r="E138" s="88">
        <f t="shared" si="24"/>
        <v>0</v>
      </c>
      <c r="F138" s="176"/>
      <c r="G138" s="109"/>
      <c r="J138">
        <v>40</v>
      </c>
      <c r="K138">
        <v>50</v>
      </c>
      <c r="L138">
        <f t="shared" si="22"/>
        <v>2000</v>
      </c>
      <c r="M138">
        <v>39</v>
      </c>
      <c r="N138">
        <f t="shared" si="23"/>
        <v>2039</v>
      </c>
    </row>
    <row r="139" spans="2:16" x14ac:dyDescent="0.25">
      <c r="B139" s="147" t="s">
        <v>37</v>
      </c>
      <c r="C139" s="148">
        <f>SUM(C132:C138)</f>
        <v>13237</v>
      </c>
      <c r="D139" s="148">
        <f>SUM(D132:D138)</f>
        <v>13062</v>
      </c>
      <c r="E139" s="148">
        <f>SUM(E132:E138)</f>
        <v>175</v>
      </c>
      <c r="F139" s="149"/>
      <c r="G139" s="149"/>
    </row>
    <row r="140" spans="2:16" x14ac:dyDescent="0.25">
      <c r="B140" s="177"/>
      <c r="C140" s="178"/>
      <c r="D140" s="178"/>
      <c r="E140" s="178"/>
      <c r="F140" s="178"/>
      <c r="G140" s="179"/>
    </row>
    <row r="141" spans="2:16" x14ac:dyDescent="0.25">
      <c r="B141" s="86" t="s">
        <v>70</v>
      </c>
      <c r="C141" s="109"/>
      <c r="D141" s="109"/>
      <c r="E141" s="109"/>
      <c r="F141" s="109"/>
      <c r="G141" s="109"/>
    </row>
    <row r="142" spans="2:16" x14ac:dyDescent="0.25">
      <c r="B142" s="109" t="s">
        <v>81</v>
      </c>
      <c r="C142">
        <v>3318</v>
      </c>
      <c r="D142" s="145">
        <v>3299</v>
      </c>
      <c r="E142" s="109">
        <f t="shared" ref="E142:E148" si="25">C142-D142</f>
        <v>19</v>
      </c>
      <c r="F142" s="174" t="s">
        <v>78</v>
      </c>
      <c r="G142" s="109"/>
      <c r="J142">
        <v>65</v>
      </c>
      <c r="K142">
        <v>50</v>
      </c>
      <c r="L142">
        <f t="shared" ref="L142:L148" si="26">K142*J142</f>
        <v>3250</v>
      </c>
      <c r="M142">
        <v>49</v>
      </c>
      <c r="N142">
        <f t="shared" ref="N142:N148" si="27">M142+L142</f>
        <v>3299</v>
      </c>
      <c r="P142" t="s">
        <v>131</v>
      </c>
    </row>
    <row r="143" spans="2:16" x14ac:dyDescent="0.25">
      <c r="B143" s="137">
        <v>1</v>
      </c>
      <c r="C143">
        <v>1583</v>
      </c>
      <c r="D143" s="138">
        <v>1570</v>
      </c>
      <c r="E143" s="88">
        <f t="shared" si="25"/>
        <v>13</v>
      </c>
      <c r="F143" s="175"/>
      <c r="G143" s="109"/>
      <c r="J143">
        <v>30</v>
      </c>
      <c r="K143">
        <v>50</v>
      </c>
      <c r="L143">
        <f t="shared" si="26"/>
        <v>1500</v>
      </c>
      <c r="M143">
        <v>70</v>
      </c>
      <c r="N143">
        <f t="shared" si="27"/>
        <v>1570</v>
      </c>
      <c r="P143" t="s">
        <v>130</v>
      </c>
    </row>
    <row r="144" spans="2:16" x14ac:dyDescent="0.25">
      <c r="B144" s="133" t="s">
        <v>41</v>
      </c>
      <c r="C144">
        <v>979</v>
      </c>
      <c r="D144" s="139">
        <v>939</v>
      </c>
      <c r="E144" s="88">
        <f t="shared" si="25"/>
        <v>40</v>
      </c>
      <c r="F144" s="175"/>
      <c r="G144" s="109"/>
      <c r="J144">
        <v>18</v>
      </c>
      <c r="K144">
        <v>50</v>
      </c>
      <c r="L144">
        <f t="shared" si="26"/>
        <v>900</v>
      </c>
      <c r="M144">
        <v>39</v>
      </c>
      <c r="N144">
        <f t="shared" si="27"/>
        <v>939</v>
      </c>
    </row>
    <row r="145" spans="2:16" x14ac:dyDescent="0.25">
      <c r="B145" s="141" t="s">
        <v>42</v>
      </c>
      <c r="C145">
        <v>2538</v>
      </c>
      <c r="D145" s="142">
        <v>2540</v>
      </c>
      <c r="E145" s="109">
        <f t="shared" si="25"/>
        <v>-2</v>
      </c>
      <c r="F145" s="175"/>
      <c r="G145" s="109"/>
      <c r="J145">
        <v>50</v>
      </c>
      <c r="K145">
        <v>50</v>
      </c>
      <c r="L145">
        <f t="shared" si="26"/>
        <v>2500</v>
      </c>
      <c r="M145">
        <v>40</v>
      </c>
      <c r="N145">
        <f t="shared" si="27"/>
        <v>2540</v>
      </c>
      <c r="P145" t="s">
        <v>120</v>
      </c>
    </row>
    <row r="146" spans="2:16" x14ac:dyDescent="0.25">
      <c r="B146" s="116" t="s">
        <v>43</v>
      </c>
      <c r="C146">
        <v>2297</v>
      </c>
      <c r="D146" s="117">
        <v>2246</v>
      </c>
      <c r="E146" s="109">
        <f t="shared" si="25"/>
        <v>51</v>
      </c>
      <c r="F146" s="175"/>
      <c r="G146" s="109"/>
      <c r="J146">
        <v>44</v>
      </c>
      <c r="K146">
        <v>50</v>
      </c>
      <c r="L146">
        <f t="shared" si="26"/>
        <v>2200</v>
      </c>
      <c r="M146">
        <v>46</v>
      </c>
      <c r="N146">
        <f t="shared" si="27"/>
        <v>2246</v>
      </c>
      <c r="P146" t="s">
        <v>118</v>
      </c>
    </row>
    <row r="147" spans="2:16" x14ac:dyDescent="0.25">
      <c r="B147" s="134" t="s">
        <v>44</v>
      </c>
      <c r="C147">
        <v>834</v>
      </c>
      <c r="D147" s="143">
        <v>833</v>
      </c>
      <c r="E147" s="109">
        <f t="shared" si="25"/>
        <v>1</v>
      </c>
      <c r="F147" s="175"/>
      <c r="G147" s="109"/>
      <c r="J147">
        <v>16</v>
      </c>
      <c r="K147">
        <v>50</v>
      </c>
      <c r="L147">
        <f t="shared" si="26"/>
        <v>800</v>
      </c>
      <c r="M147">
        <v>33</v>
      </c>
      <c r="N147">
        <f t="shared" si="27"/>
        <v>833</v>
      </c>
    </row>
    <row r="148" spans="2:16" x14ac:dyDescent="0.25">
      <c r="B148" s="135" t="s">
        <v>45</v>
      </c>
      <c r="C148">
        <v>2095</v>
      </c>
      <c r="D148" s="136">
        <v>2088</v>
      </c>
      <c r="E148" s="109">
        <f t="shared" si="25"/>
        <v>7</v>
      </c>
      <c r="F148" s="176"/>
      <c r="G148" s="109"/>
      <c r="J148">
        <v>40</v>
      </c>
      <c r="K148">
        <v>50</v>
      </c>
      <c r="L148">
        <f t="shared" si="26"/>
        <v>2000</v>
      </c>
      <c r="M148">
        <v>88</v>
      </c>
      <c r="N148">
        <f t="shared" si="27"/>
        <v>2088</v>
      </c>
    </row>
    <row r="149" spans="2:16" x14ac:dyDescent="0.25">
      <c r="B149" s="147" t="s">
        <v>37</v>
      </c>
      <c r="C149" s="148">
        <f>SUM(C142:C148)</f>
        <v>13644</v>
      </c>
      <c r="D149" s="148">
        <f>SUM(D142:D148)</f>
        <v>13515</v>
      </c>
      <c r="E149" s="148">
        <f>SUM(E142:E148)</f>
        <v>129</v>
      </c>
      <c r="F149" s="149"/>
      <c r="G149" s="149"/>
    </row>
  </sheetData>
  <mergeCells count="20">
    <mergeCell ref="F132:F138"/>
    <mergeCell ref="B140:G140"/>
    <mergeCell ref="F142:F148"/>
    <mergeCell ref="F108:F114"/>
    <mergeCell ref="B116:G116"/>
    <mergeCell ref="F118:F124"/>
    <mergeCell ref="F36:F42"/>
    <mergeCell ref="F46:F52"/>
    <mergeCell ref="B44:G44"/>
    <mergeCell ref="F84:F90"/>
    <mergeCell ref="B92:G92"/>
    <mergeCell ref="F94:F100"/>
    <mergeCell ref="F60:F66"/>
    <mergeCell ref="B68:G68"/>
    <mergeCell ref="F70:F76"/>
    <mergeCell ref="G3:H3"/>
    <mergeCell ref="B2:L2"/>
    <mergeCell ref="D3:E3"/>
    <mergeCell ref="I3:J3"/>
    <mergeCell ref="K6:K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workbookViewId="0">
      <selection activeCell="N5" sqref="N5"/>
    </sheetView>
  </sheetViews>
  <sheetFormatPr defaultRowHeight="15" x14ac:dyDescent="0.25"/>
  <cols>
    <col min="1" max="1" width="4" bestFit="1" customWidth="1"/>
    <col min="2" max="2" width="7.5703125" customWidth="1"/>
    <col min="3" max="3" width="27" customWidth="1"/>
    <col min="4" max="4" width="11.140625" customWidth="1"/>
    <col min="5" max="5" width="6.5703125" customWidth="1"/>
    <col min="6" max="6" width="6.42578125" customWidth="1"/>
    <col min="7" max="7" width="8.85546875" customWidth="1"/>
    <col min="8" max="8" width="10.85546875" bestFit="1" customWidth="1"/>
    <col min="9" max="9" width="4" customWidth="1"/>
    <col min="11" max="11" width="5.140625" customWidth="1"/>
    <col min="12" max="12" width="10" bestFit="1" customWidth="1"/>
    <col min="13" max="13" width="15" customWidth="1"/>
    <col min="14" max="14" width="11.140625" customWidth="1"/>
    <col min="15" max="15" width="10.7109375" customWidth="1"/>
    <col min="17" max="17" width="10.85546875" bestFit="1" customWidth="1"/>
    <col min="18" max="18" width="8" customWidth="1"/>
  </cols>
  <sheetData>
    <row r="2" spans="1:18" ht="15.75" x14ac:dyDescent="0.25">
      <c r="A2" s="167" t="s">
        <v>110</v>
      </c>
      <c r="B2" s="167"/>
      <c r="C2" s="167"/>
      <c r="D2" s="167"/>
      <c r="E2" s="167"/>
      <c r="F2" s="167"/>
      <c r="G2" s="167"/>
      <c r="H2" s="167"/>
      <c r="I2" s="167"/>
      <c r="K2" s="167" t="s">
        <v>112</v>
      </c>
      <c r="L2" s="167"/>
      <c r="M2" s="167"/>
      <c r="N2" s="167"/>
      <c r="O2" s="167"/>
      <c r="P2" s="167"/>
      <c r="Q2" s="167"/>
      <c r="R2" s="167"/>
    </row>
    <row r="4" spans="1:18" ht="15.75" x14ac:dyDescent="0.25">
      <c r="A4" s="150" t="s">
        <v>105</v>
      </c>
      <c r="B4" s="150" t="s">
        <v>111</v>
      </c>
      <c r="C4" s="150" t="s">
        <v>106</v>
      </c>
      <c r="D4" s="150" t="s">
        <v>34</v>
      </c>
      <c r="E4" s="150" t="s">
        <v>79</v>
      </c>
      <c r="F4" s="150" t="s">
        <v>80</v>
      </c>
      <c r="G4" s="150" t="s">
        <v>108</v>
      </c>
      <c r="H4" s="150" t="s">
        <v>107</v>
      </c>
      <c r="I4" s="150" t="s">
        <v>38</v>
      </c>
      <c r="K4" s="150" t="s">
        <v>105</v>
      </c>
      <c r="L4" s="150" t="s">
        <v>109</v>
      </c>
      <c r="M4" s="150" t="s">
        <v>34</v>
      </c>
      <c r="N4" s="150" t="s">
        <v>79</v>
      </c>
      <c r="O4" s="150" t="s">
        <v>80</v>
      </c>
      <c r="P4" s="150" t="s">
        <v>73</v>
      </c>
      <c r="Q4" s="150" t="s">
        <v>107</v>
      </c>
      <c r="R4" s="150" t="s">
        <v>38</v>
      </c>
    </row>
    <row r="5" spans="1:18" ht="20.100000000000001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K5" s="109"/>
      <c r="L5" s="109"/>
      <c r="M5" s="109"/>
      <c r="N5" s="109"/>
      <c r="O5" s="109"/>
      <c r="P5" s="109"/>
      <c r="Q5" s="109"/>
      <c r="R5" s="109"/>
    </row>
    <row r="6" spans="1:18" ht="20.100000000000001" customHeight="1" x14ac:dyDescent="0.25">
      <c r="A6" s="109"/>
      <c r="B6" s="109"/>
      <c r="C6" s="109"/>
      <c r="D6" s="109"/>
      <c r="E6" s="109"/>
      <c r="F6" s="109"/>
      <c r="G6" s="109"/>
      <c r="H6" s="109"/>
      <c r="I6" s="109"/>
      <c r="K6" s="109"/>
      <c r="L6" s="109"/>
      <c r="M6" s="109"/>
      <c r="N6" s="109"/>
      <c r="O6" s="109"/>
      <c r="P6" s="109"/>
      <c r="Q6" s="109"/>
      <c r="R6" s="109"/>
    </row>
    <row r="7" spans="1:18" ht="20.100000000000001" customHeight="1" x14ac:dyDescent="0.25">
      <c r="A7" s="109"/>
      <c r="B7" s="109"/>
      <c r="C7" s="109"/>
      <c r="D7" s="109"/>
      <c r="E7" s="109"/>
      <c r="F7" s="109"/>
      <c r="G7" s="109"/>
      <c r="H7" s="109"/>
      <c r="I7" s="109"/>
      <c r="K7" s="109"/>
      <c r="L7" s="109"/>
      <c r="M7" s="109"/>
      <c r="N7" s="109"/>
      <c r="O7" s="109"/>
      <c r="P7" s="109"/>
      <c r="Q7" s="109"/>
      <c r="R7" s="109"/>
    </row>
    <row r="8" spans="1:18" ht="20.100000000000001" customHeight="1" x14ac:dyDescent="0.25">
      <c r="A8" s="109"/>
      <c r="B8" s="109"/>
      <c r="C8" s="109"/>
      <c r="D8" s="109"/>
      <c r="E8" s="109"/>
      <c r="F8" s="109"/>
      <c r="G8" s="109"/>
      <c r="H8" s="109"/>
      <c r="I8" s="109"/>
      <c r="K8" s="109"/>
      <c r="L8" s="109"/>
      <c r="M8" s="109"/>
      <c r="N8" s="109"/>
      <c r="O8" s="109"/>
      <c r="P8" s="109"/>
      <c r="Q8" s="109"/>
      <c r="R8" s="109"/>
    </row>
    <row r="9" spans="1:18" ht="20.100000000000001" customHeight="1" x14ac:dyDescent="0.25">
      <c r="A9" s="109"/>
      <c r="B9" s="109"/>
      <c r="C9" s="109"/>
      <c r="D9" s="109"/>
      <c r="E9" s="109"/>
      <c r="F9" s="109"/>
      <c r="G9" s="109"/>
      <c r="H9" s="109"/>
      <c r="I9" s="109"/>
      <c r="K9" s="109"/>
      <c r="L9" s="109"/>
      <c r="M9" s="109"/>
      <c r="N9" s="109"/>
      <c r="O9" s="109"/>
      <c r="P9" s="109"/>
      <c r="Q9" s="109"/>
      <c r="R9" s="109"/>
    </row>
    <row r="10" spans="1:18" ht="20.100000000000001" customHeight="1" x14ac:dyDescent="0.25">
      <c r="A10" s="109"/>
      <c r="B10" s="109"/>
      <c r="C10" s="109"/>
      <c r="D10" s="109"/>
      <c r="E10" s="109"/>
      <c r="F10" s="109"/>
      <c r="G10" s="109"/>
      <c r="H10" s="109"/>
      <c r="I10" s="109"/>
      <c r="K10" s="109"/>
      <c r="L10" s="109"/>
      <c r="M10" s="109"/>
      <c r="N10" s="109"/>
      <c r="O10" s="109"/>
      <c r="P10" s="109"/>
      <c r="Q10" s="109"/>
      <c r="R10" s="109"/>
    </row>
    <row r="11" spans="1:18" ht="20.100000000000001" customHeight="1" x14ac:dyDescent="0.25">
      <c r="A11" s="109"/>
      <c r="B11" s="109"/>
      <c r="C11" s="109"/>
      <c r="D11" s="109"/>
      <c r="E11" s="109"/>
      <c r="F11" s="109"/>
      <c r="G11" s="109"/>
      <c r="H11" s="109"/>
      <c r="I11" s="109"/>
      <c r="K11" s="109"/>
      <c r="L11" s="109"/>
      <c r="M11" s="109"/>
      <c r="N11" s="109"/>
      <c r="O11" s="109"/>
      <c r="P11" s="109"/>
      <c r="Q11" s="109"/>
      <c r="R11" s="109"/>
    </row>
    <row r="12" spans="1:18" ht="20.100000000000001" customHeight="1" x14ac:dyDescent="0.25">
      <c r="A12" s="109"/>
      <c r="B12" s="109"/>
      <c r="C12" s="109"/>
      <c r="D12" s="109"/>
      <c r="E12" s="109"/>
      <c r="F12" s="109"/>
      <c r="G12" s="109"/>
      <c r="H12" s="109"/>
      <c r="I12" s="109"/>
      <c r="K12" s="109"/>
      <c r="L12" s="109"/>
      <c r="M12" s="109"/>
      <c r="N12" s="109"/>
      <c r="O12" s="109"/>
      <c r="P12" s="109"/>
      <c r="Q12" s="109"/>
      <c r="R12" s="109"/>
    </row>
    <row r="13" spans="1:18" ht="20.100000000000001" customHeight="1" x14ac:dyDescent="0.25">
      <c r="A13" s="109"/>
      <c r="B13" s="109"/>
      <c r="C13" s="109"/>
      <c r="D13" s="109"/>
      <c r="E13" s="109"/>
      <c r="F13" s="109"/>
      <c r="G13" s="109"/>
      <c r="H13" s="109"/>
      <c r="I13" s="109"/>
      <c r="K13" s="109"/>
      <c r="L13" s="109"/>
      <c r="M13" s="109"/>
      <c r="N13" s="109"/>
      <c r="O13" s="109"/>
      <c r="P13" s="109"/>
      <c r="Q13" s="109"/>
      <c r="R13" s="109"/>
    </row>
    <row r="14" spans="1:18" ht="20.100000000000001" customHeight="1" x14ac:dyDescent="0.25">
      <c r="A14" s="109"/>
      <c r="B14" s="109"/>
      <c r="C14" s="109"/>
      <c r="D14" s="109"/>
      <c r="E14" s="109"/>
      <c r="F14" s="109"/>
      <c r="G14" s="109"/>
      <c r="H14" s="109"/>
      <c r="I14" s="109"/>
      <c r="K14" s="109"/>
      <c r="L14" s="109"/>
      <c r="M14" s="109"/>
      <c r="N14" s="109"/>
      <c r="O14" s="109"/>
      <c r="P14" s="109"/>
      <c r="Q14" s="109"/>
      <c r="R14" s="109"/>
    </row>
    <row r="15" spans="1:18" ht="20.100000000000001" customHeight="1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K15" s="109"/>
      <c r="L15" s="109"/>
      <c r="M15" s="109"/>
      <c r="N15" s="109"/>
      <c r="O15" s="109"/>
      <c r="P15" s="109"/>
      <c r="Q15" s="109"/>
      <c r="R15" s="109"/>
    </row>
    <row r="16" spans="1:18" ht="20.100000000000001" customHeight="1" x14ac:dyDescent="0.25">
      <c r="A16" s="109"/>
      <c r="B16" s="109"/>
      <c r="C16" s="109"/>
      <c r="D16" s="109"/>
      <c r="E16" s="109"/>
      <c r="F16" s="109"/>
      <c r="G16" s="109"/>
      <c r="H16" s="109"/>
      <c r="I16" s="109"/>
      <c r="K16" s="109"/>
      <c r="L16" s="109"/>
      <c r="M16" s="109"/>
      <c r="N16" s="109"/>
      <c r="O16" s="109"/>
      <c r="P16" s="109"/>
      <c r="Q16" s="109"/>
      <c r="R16" s="109"/>
    </row>
    <row r="17" spans="1:18" ht="20.100000000000001" customHeight="1" x14ac:dyDescent="0.25">
      <c r="A17" s="109"/>
      <c r="B17" s="109"/>
      <c r="C17" s="109"/>
      <c r="D17" s="109"/>
      <c r="E17" s="109"/>
      <c r="F17" s="109"/>
      <c r="G17" s="109"/>
      <c r="H17" s="109"/>
      <c r="I17" s="109"/>
      <c r="K17" s="109"/>
      <c r="L17" s="109"/>
      <c r="M17" s="109"/>
      <c r="N17" s="109"/>
      <c r="O17" s="109"/>
      <c r="P17" s="109"/>
      <c r="Q17" s="109"/>
      <c r="R17" s="109"/>
    </row>
    <row r="18" spans="1:18" ht="20.100000000000001" customHeight="1" x14ac:dyDescent="0.25">
      <c r="A18" s="109"/>
      <c r="B18" s="109"/>
      <c r="C18" s="109"/>
      <c r="D18" s="109"/>
      <c r="E18" s="109"/>
      <c r="F18" s="109"/>
      <c r="G18" s="109"/>
      <c r="H18" s="109"/>
      <c r="I18" s="109"/>
      <c r="K18" s="109"/>
      <c r="L18" s="109"/>
      <c r="M18" s="109"/>
      <c r="N18" s="109"/>
      <c r="O18" s="109"/>
      <c r="P18" s="109"/>
      <c r="Q18" s="109"/>
      <c r="R18" s="109"/>
    </row>
    <row r="19" spans="1:18" ht="20.100000000000001" customHeight="1" x14ac:dyDescent="0.25">
      <c r="A19" s="109"/>
      <c r="B19" s="109"/>
      <c r="C19" s="109"/>
      <c r="D19" s="109"/>
      <c r="E19" s="109"/>
      <c r="F19" s="109"/>
      <c r="G19" s="109"/>
      <c r="H19" s="109"/>
      <c r="I19" s="109"/>
      <c r="K19" s="109"/>
      <c r="L19" s="109"/>
      <c r="M19" s="109"/>
      <c r="N19" s="109"/>
      <c r="O19" s="109"/>
      <c r="P19" s="109"/>
      <c r="Q19" s="109"/>
      <c r="R19" s="109"/>
    </row>
    <row r="20" spans="1:18" ht="20.100000000000001" customHeight="1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K20" s="109"/>
      <c r="L20" s="109"/>
      <c r="M20" s="109"/>
      <c r="N20" s="109"/>
      <c r="O20" s="109"/>
      <c r="P20" s="109"/>
      <c r="Q20" s="109"/>
      <c r="R20" s="109"/>
    </row>
    <row r="21" spans="1:18" ht="20.100000000000001" customHeight="1" x14ac:dyDescent="0.25">
      <c r="A21" s="109"/>
      <c r="B21" s="109"/>
      <c r="C21" s="109"/>
      <c r="D21" s="109"/>
      <c r="E21" s="109"/>
      <c r="F21" s="109"/>
      <c r="G21" s="109"/>
      <c r="H21" s="109"/>
      <c r="I21" s="109"/>
      <c r="K21" s="109"/>
      <c r="L21" s="109"/>
      <c r="M21" s="109"/>
      <c r="N21" s="109"/>
      <c r="O21" s="109"/>
      <c r="P21" s="109"/>
      <c r="Q21" s="109"/>
      <c r="R21" s="109"/>
    </row>
    <row r="22" spans="1:18" ht="20.100000000000001" customHeight="1" x14ac:dyDescent="0.25">
      <c r="A22" s="109"/>
      <c r="B22" s="109"/>
      <c r="C22" s="109"/>
      <c r="D22" s="109"/>
      <c r="E22" s="109"/>
      <c r="F22" s="109"/>
      <c r="G22" s="109"/>
      <c r="H22" s="109"/>
      <c r="I22" s="109"/>
      <c r="K22" s="109"/>
      <c r="L22" s="109"/>
      <c r="M22" s="109"/>
      <c r="N22" s="109"/>
      <c r="O22" s="109"/>
      <c r="P22" s="109"/>
      <c r="Q22" s="109"/>
      <c r="R22" s="109"/>
    </row>
    <row r="23" spans="1:18" ht="20.100000000000001" customHeight="1" x14ac:dyDescent="0.25">
      <c r="A23" s="109"/>
      <c r="B23" s="109"/>
      <c r="C23" s="109"/>
      <c r="D23" s="109"/>
      <c r="E23" s="109"/>
      <c r="F23" s="109"/>
      <c r="G23" s="109"/>
      <c r="H23" s="109"/>
      <c r="I23" s="109"/>
      <c r="K23" s="109"/>
      <c r="L23" s="109"/>
      <c r="M23" s="109"/>
      <c r="N23" s="109"/>
      <c r="O23" s="109"/>
      <c r="P23" s="109"/>
      <c r="Q23" s="109"/>
      <c r="R23" s="109"/>
    </row>
    <row r="24" spans="1:18" ht="20.100000000000001" customHeight="1" x14ac:dyDescent="0.25">
      <c r="A24" s="109"/>
      <c r="B24" s="109"/>
      <c r="C24" s="109"/>
      <c r="D24" s="109"/>
      <c r="E24" s="109"/>
      <c r="F24" s="109"/>
      <c r="G24" s="109"/>
      <c r="H24" s="109"/>
      <c r="I24" s="109"/>
      <c r="K24" s="109"/>
      <c r="L24" s="109"/>
      <c r="M24" s="109"/>
      <c r="N24" s="109"/>
      <c r="O24" s="109"/>
      <c r="P24" s="109"/>
      <c r="Q24" s="109"/>
      <c r="R24" s="109"/>
    </row>
    <row r="25" spans="1:18" ht="20.100000000000001" customHeight="1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K25" s="109"/>
      <c r="L25" s="109"/>
      <c r="M25" s="109"/>
      <c r="N25" s="109"/>
      <c r="O25" s="109"/>
      <c r="P25" s="109"/>
      <c r="Q25" s="109"/>
      <c r="R25" s="109"/>
    </row>
    <row r="26" spans="1:18" ht="20.100000000000001" customHeight="1" x14ac:dyDescent="0.25">
      <c r="A26" s="109"/>
      <c r="B26" s="109"/>
      <c r="C26" s="109"/>
      <c r="D26" s="109"/>
      <c r="E26" s="109"/>
      <c r="F26" s="109"/>
      <c r="G26" s="109"/>
      <c r="H26" s="109"/>
      <c r="I26" s="109"/>
      <c r="K26" s="109"/>
      <c r="L26" s="109"/>
      <c r="M26" s="109"/>
      <c r="N26" s="109"/>
      <c r="O26" s="109"/>
      <c r="P26" s="109"/>
      <c r="Q26" s="109"/>
      <c r="R26" s="109"/>
    </row>
    <row r="27" spans="1:18" ht="20.100000000000001" customHeight="1" x14ac:dyDescent="0.25">
      <c r="A27" s="109"/>
      <c r="B27" s="109"/>
      <c r="C27" s="109"/>
      <c r="D27" s="109"/>
      <c r="E27" s="109"/>
      <c r="F27" s="109"/>
      <c r="G27" s="109"/>
      <c r="H27" s="109"/>
      <c r="I27" s="109"/>
      <c r="K27" s="109"/>
      <c r="L27" s="109"/>
      <c r="M27" s="109"/>
      <c r="N27" s="109"/>
      <c r="O27" s="109"/>
      <c r="P27" s="109"/>
      <c r="Q27" s="109"/>
      <c r="R27" s="109"/>
    </row>
    <row r="28" spans="1:18" ht="20.100000000000001" customHeight="1" x14ac:dyDescent="0.25">
      <c r="A28" s="109"/>
      <c r="B28" s="109"/>
      <c r="C28" s="109"/>
      <c r="D28" s="109"/>
      <c r="E28" s="109"/>
      <c r="F28" s="109"/>
      <c r="G28" s="109"/>
      <c r="H28" s="109"/>
      <c r="I28" s="109"/>
      <c r="K28" s="109"/>
      <c r="L28" s="109"/>
      <c r="M28" s="109"/>
      <c r="N28" s="109"/>
      <c r="O28" s="109"/>
      <c r="P28" s="109"/>
      <c r="Q28" s="109"/>
      <c r="R28" s="109"/>
    </row>
    <row r="29" spans="1:18" ht="20.100000000000001" customHeight="1" x14ac:dyDescent="0.25">
      <c r="A29" s="109"/>
      <c r="B29" s="109"/>
      <c r="C29" s="109"/>
      <c r="D29" s="109"/>
      <c r="E29" s="109"/>
      <c r="F29" s="109"/>
      <c r="G29" s="109"/>
      <c r="H29" s="109"/>
      <c r="I29" s="109"/>
      <c r="K29" s="109"/>
      <c r="L29" s="109"/>
      <c r="M29" s="109"/>
      <c r="N29" s="109"/>
      <c r="O29" s="109"/>
      <c r="P29" s="109"/>
      <c r="Q29" s="109"/>
      <c r="R29" s="109"/>
    </row>
    <row r="30" spans="1:18" ht="20.100000000000001" customHeight="1" x14ac:dyDescent="0.25">
      <c r="A30" s="109"/>
      <c r="B30" s="109"/>
      <c r="C30" s="109"/>
      <c r="D30" s="109"/>
      <c r="E30" s="109"/>
      <c r="F30" s="109"/>
      <c r="G30" s="109"/>
      <c r="H30" s="109"/>
      <c r="I30" s="109"/>
      <c r="K30" s="109"/>
      <c r="L30" s="109"/>
      <c r="M30" s="109"/>
      <c r="N30" s="109"/>
      <c r="O30" s="109"/>
      <c r="P30" s="109"/>
      <c r="Q30" s="109"/>
      <c r="R30" s="109"/>
    </row>
    <row r="31" spans="1:18" ht="20.100000000000001" customHeight="1" x14ac:dyDescent="0.25">
      <c r="A31" s="109"/>
      <c r="B31" s="109"/>
      <c r="C31" s="109"/>
      <c r="D31" s="109"/>
      <c r="E31" s="109"/>
      <c r="F31" s="109"/>
      <c r="G31" s="109"/>
      <c r="H31" s="109"/>
      <c r="I31" s="109"/>
      <c r="K31" s="109"/>
      <c r="L31" s="109"/>
      <c r="M31" s="109"/>
      <c r="N31" s="109"/>
      <c r="O31" s="109"/>
      <c r="P31" s="109"/>
      <c r="Q31" s="109"/>
      <c r="R31" s="109"/>
    </row>
    <row r="32" spans="1:18" ht="20.100000000000001" customHeight="1" x14ac:dyDescent="0.25">
      <c r="A32" s="109"/>
      <c r="B32" s="109"/>
      <c r="C32" s="109"/>
      <c r="D32" s="109"/>
      <c r="E32" s="109"/>
      <c r="F32" s="109"/>
      <c r="G32" s="109"/>
      <c r="H32" s="109"/>
      <c r="I32" s="109"/>
      <c r="K32" s="109"/>
      <c r="L32" s="109"/>
      <c r="M32" s="109"/>
      <c r="N32" s="109"/>
      <c r="O32" s="109"/>
      <c r="P32" s="109"/>
      <c r="Q32" s="109"/>
      <c r="R32" s="109"/>
    </row>
    <row r="33" spans="1:18" ht="20.100000000000001" customHeight="1" x14ac:dyDescent="0.25">
      <c r="A33" s="109"/>
      <c r="B33" s="109"/>
      <c r="C33" s="109"/>
      <c r="D33" s="109"/>
      <c r="E33" s="109"/>
      <c r="F33" s="109"/>
      <c r="G33" s="109"/>
      <c r="H33" s="109"/>
      <c r="I33" s="109"/>
      <c r="K33" s="109"/>
      <c r="L33" s="109"/>
      <c r="M33" s="109"/>
      <c r="N33" s="109"/>
      <c r="O33" s="109"/>
      <c r="P33" s="109"/>
      <c r="Q33" s="109"/>
      <c r="R33" s="109"/>
    </row>
    <row r="34" spans="1:18" ht="20.100000000000001" customHeight="1" x14ac:dyDescent="0.25">
      <c r="A34" s="109"/>
      <c r="B34" s="109"/>
      <c r="C34" s="109"/>
      <c r="D34" s="109"/>
      <c r="E34" s="109"/>
      <c r="F34" s="109"/>
      <c r="G34" s="109"/>
      <c r="H34" s="109"/>
      <c r="I34" s="109"/>
      <c r="K34" s="109"/>
      <c r="L34" s="109"/>
      <c r="M34" s="109"/>
      <c r="N34" s="109"/>
      <c r="O34" s="109"/>
      <c r="P34" s="109"/>
      <c r="Q34" s="109"/>
      <c r="R34" s="109"/>
    </row>
    <row r="35" spans="1:18" ht="20.100000000000001" customHeight="1" x14ac:dyDescent="0.25">
      <c r="A35" s="109"/>
      <c r="B35" s="109"/>
      <c r="C35" s="109"/>
      <c r="D35" s="109"/>
      <c r="E35" s="109"/>
      <c r="F35" s="109"/>
      <c r="G35" s="109"/>
      <c r="H35" s="109"/>
      <c r="I35" s="109"/>
    </row>
    <row r="36" spans="1:18" ht="20.100000000000001" customHeight="1" x14ac:dyDescent="0.25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18" ht="20.100000000000001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</row>
    <row r="38" spans="1:18" ht="20.100000000000001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</row>
    <row r="39" spans="1:18" ht="20.100000000000001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</row>
    <row r="40" spans="1:18" ht="20.100000000000001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</row>
    <row r="41" spans="1:18" ht="20.100000000000001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</row>
    <row r="42" spans="1:18" ht="20.100000000000001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</row>
    <row r="43" spans="1:18" ht="20.100000000000001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</row>
    <row r="44" spans="1:18" ht="20.100000000000001" customHeight="1" x14ac:dyDescent="0.25">
      <c r="A44" s="151"/>
      <c r="B44" s="151"/>
      <c r="C44" s="151"/>
      <c r="D44" s="151"/>
      <c r="E44" s="151"/>
      <c r="F44" s="151"/>
      <c r="G44" s="151"/>
      <c r="H44" s="151"/>
      <c r="I44" s="151"/>
    </row>
  </sheetData>
  <mergeCells count="2">
    <mergeCell ref="A2:I2"/>
    <mergeCell ref="K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Pembayaran</vt:lpstr>
      <vt:lpstr>PO1</vt:lpstr>
      <vt:lpstr>Rincian</vt:lpstr>
      <vt:lpstr>Masuk</vt:lpstr>
      <vt:lpstr>SO</vt:lpstr>
      <vt:lpstr>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</dc:creator>
  <cp:lastModifiedBy>ARS</cp:lastModifiedBy>
  <cp:lastPrinted>2019-01-30T06:28:24Z</cp:lastPrinted>
  <dcterms:created xsi:type="dcterms:W3CDTF">2018-12-13T08:12:41Z</dcterms:created>
  <dcterms:modified xsi:type="dcterms:W3CDTF">2019-02-01T12:04:43Z</dcterms:modified>
</cp:coreProperties>
</file>