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2825" windowWidth="4095" windowHeight="1170" tabRatio="891" activeTab="2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nip" sheetId="35" r:id="rId10"/>
    <sheet name="Agus" sheetId="32" r:id="rId11"/>
    <sheet name="Bentang" sheetId="55" r:id="rId12"/>
    <sheet name="Azalea" sheetId="56" r:id="rId13"/>
    <sheet name="Imas" sheetId="18" r:id="rId14"/>
    <sheet name="Sofya" sheetId="16" r:id="rId15"/>
    <sheet name="Febri" sheetId="5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Bandros!$M$41:$N$47</definedName>
    <definedName name="_xlnm.Print_Area" localSheetId="11">Bentang!$A$1:$J$104</definedName>
    <definedName name="_xlnm.Print_Area" localSheetId="25">BOJES!$A$1:$J$38</definedName>
    <definedName name="_xlnm.Print_Area" localSheetId="15">Febri!$A$1:$J$14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ST'!$A$5:$J$119</definedName>
    <definedName name="_xlnm.Print_Area" localSheetId="28">Widya!$A$1:$J$25</definedName>
    <definedName name="_xlnm.Print_Area" localSheetId="7">Yuan!$N$8:$N$47</definedName>
  </definedNames>
  <calcPr calcId="144525"/>
</workbook>
</file>

<file path=xl/calcChain.xml><?xml version="1.0" encoding="utf-8"?>
<calcChain xmlns="http://schemas.openxmlformats.org/spreadsheetml/2006/main">
  <c r="L2" i="58" l="1"/>
  <c r="L1" i="58"/>
  <c r="B20" i="15" l="1"/>
  <c r="B13" i="15"/>
  <c r="B12" i="15"/>
  <c r="B9" i="15"/>
  <c r="L3" i="58" l="1"/>
  <c r="B18" i="15" l="1"/>
  <c r="B11" i="15"/>
  <c r="B10" i="15"/>
  <c r="L2" i="54" l="1"/>
  <c r="L1" i="54"/>
  <c r="L1" i="64" l="1"/>
  <c r="L1" i="61"/>
  <c r="M2" i="57"/>
  <c r="M1" i="57"/>
  <c r="L29" i="56" l="1"/>
  <c r="L2" i="61" l="1"/>
  <c r="M115" i="57" l="1"/>
  <c r="M114" i="57"/>
  <c r="M113" i="57"/>
  <c r="O93" i="57"/>
  <c r="M95" i="57" l="1"/>
  <c r="M94" i="57"/>
  <c r="M93" i="57"/>
  <c r="L2" i="64" l="1"/>
  <c r="L63" i="64" l="1"/>
  <c r="L62" i="64"/>
  <c r="L1" i="2" l="1"/>
  <c r="L3" i="2"/>
  <c r="L25" i="56" l="1"/>
  <c r="M114" i="58" l="1"/>
  <c r="M113" i="58"/>
  <c r="L2" i="12" l="1"/>
  <c r="L1" i="12"/>
  <c r="L2" i="2"/>
  <c r="I36" i="5" l="1"/>
  <c r="L3" i="64" l="1"/>
  <c r="J123" i="64"/>
  <c r="J122" i="64"/>
  <c r="N2" i="16" l="1"/>
  <c r="L23" i="56" l="1"/>
  <c r="M2" i="58" l="1"/>
  <c r="M1" i="58"/>
  <c r="L2" i="35" l="1"/>
  <c r="L1" i="35"/>
  <c r="M2" i="2" l="1"/>
  <c r="M1" i="2"/>
  <c r="N1" i="54" l="1"/>
  <c r="N2" i="54"/>
  <c r="L66" i="62" l="1"/>
  <c r="L678" i="63" l="1"/>
  <c r="L677" i="63"/>
  <c r="J127" i="64"/>
  <c r="J125" i="64"/>
  <c r="G120" i="64"/>
  <c r="F120" i="64"/>
  <c r="C120" i="64"/>
  <c r="J124" i="64" l="1"/>
  <c r="J126" i="64" s="1"/>
  <c r="J128" i="64" s="1"/>
  <c r="I2" i="64" s="1"/>
  <c r="C21" i="15" s="1"/>
  <c r="L679" i="63"/>
  <c r="N3" i="64" l="1"/>
  <c r="I128" i="64"/>
  <c r="J750" i="63" l="1"/>
  <c r="J748" i="63"/>
  <c r="J746" i="63"/>
  <c r="J745" i="63"/>
  <c r="I743" i="63"/>
  <c r="H743" i="63"/>
  <c r="G743" i="63"/>
  <c r="F743" i="63"/>
  <c r="D743" i="63"/>
  <c r="C743" i="63"/>
  <c r="L3" i="63"/>
  <c r="L2" i="63"/>
  <c r="L1" i="63"/>
  <c r="J747" i="63" l="1"/>
  <c r="J749" i="63" s="1"/>
  <c r="J751" i="63" s="1"/>
  <c r="I751" i="63" l="1"/>
  <c r="I2" i="63"/>
  <c r="L2" i="56" l="1"/>
  <c r="L1" i="56"/>
  <c r="L3" i="56" s="1"/>
  <c r="M3" i="54" l="1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3" i="62" s="1"/>
  <c r="L2" i="60"/>
  <c r="L1" i="60"/>
  <c r="J652" i="62" l="1"/>
  <c r="J654" i="62" s="1"/>
  <c r="J656" i="62" s="1"/>
  <c r="I2" i="62" l="1"/>
  <c r="I656" i="62"/>
  <c r="M3" i="2" l="1"/>
  <c r="L3" i="61" l="1"/>
  <c r="J53" i="61" l="1"/>
  <c r="J51" i="61"/>
  <c r="J49" i="61"/>
  <c r="J48" i="61"/>
  <c r="F46" i="61"/>
  <c r="C46" i="61"/>
  <c r="J50" i="61" l="1"/>
  <c r="J52" i="61" s="1"/>
  <c r="J54" i="61" s="1"/>
  <c r="I54" i="61" s="1"/>
  <c r="I2" i="61" l="1"/>
  <c r="C12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250" i="58" l="1"/>
  <c r="J248" i="58"/>
  <c r="J246" i="58"/>
  <c r="J245" i="58"/>
  <c r="I243" i="58"/>
  <c r="H243" i="58"/>
  <c r="G243" i="58"/>
  <c r="F243" i="58"/>
  <c r="D243" i="58"/>
  <c r="C243" i="58"/>
  <c r="M3" i="58"/>
  <c r="N3" i="58" l="1"/>
  <c r="J247" i="58"/>
  <c r="J249" i="58" s="1"/>
  <c r="J251" i="58" s="1"/>
  <c r="I251" i="58" l="1"/>
  <c r="I2" i="58"/>
  <c r="C8" i="15" s="1"/>
  <c r="J169" i="57" l="1"/>
  <c r="J167" i="57"/>
  <c r="J165" i="57"/>
  <c r="J164" i="57"/>
  <c r="G162" i="57"/>
  <c r="F162" i="57"/>
  <c r="C162" i="57"/>
  <c r="J166" i="57" l="1"/>
  <c r="J168" i="57" s="1"/>
  <c r="J170" i="57" s="1"/>
  <c r="I170" i="57" s="1"/>
  <c r="I2" i="57" l="1"/>
  <c r="C11" i="15" s="1"/>
  <c r="J42" i="56"/>
  <c r="J40" i="56"/>
  <c r="J38" i="56"/>
  <c r="J37" i="56"/>
  <c r="G35" i="56"/>
  <c r="F35" i="56"/>
  <c r="C35" i="56"/>
  <c r="J39" i="56" l="1"/>
  <c r="J41" i="56" s="1"/>
  <c r="J43" i="56" s="1"/>
  <c r="I43" i="56" s="1"/>
  <c r="I2" i="56" l="1"/>
  <c r="C10" i="15" s="1"/>
  <c r="J103" i="55"/>
  <c r="J101" i="55"/>
  <c r="J99" i="55"/>
  <c r="J98" i="55"/>
  <c r="G96" i="55"/>
  <c r="F96" i="55"/>
  <c r="C96" i="55"/>
  <c r="M1" i="56" l="1"/>
  <c r="J100" i="55"/>
  <c r="J102" i="55" s="1"/>
  <c r="J104" i="55" s="1"/>
  <c r="I104" i="55" s="1"/>
  <c r="I2" i="55" l="1"/>
  <c r="C9" i="15" s="1"/>
  <c r="I42" i="30" l="1"/>
  <c r="I44" i="30"/>
  <c r="I37" i="18" l="1"/>
  <c r="I39" i="18"/>
  <c r="L3" i="12" l="1"/>
  <c r="B17" i="15" l="1"/>
  <c r="B14" i="15"/>
  <c r="J118" i="54" l="1"/>
  <c r="J116" i="54"/>
  <c r="J114" i="54"/>
  <c r="J113" i="54"/>
  <c r="I111" i="54"/>
  <c r="H111" i="54"/>
  <c r="G111" i="54"/>
  <c r="F111" i="54"/>
  <c r="D111" i="54"/>
  <c r="C111" i="54"/>
  <c r="J115" i="54" l="1"/>
  <c r="J117" i="54" s="1"/>
  <c r="J119" i="54" s="1"/>
  <c r="I2" i="54" s="1"/>
  <c r="C5" i="15" s="1"/>
  <c r="L3" i="54"/>
  <c r="N3" i="54" s="1"/>
  <c r="I119" i="54" l="1"/>
  <c r="J235" i="35" l="1"/>
  <c r="J239" i="35"/>
  <c r="J237" i="35"/>
  <c r="J234" i="35"/>
  <c r="G232" i="35"/>
  <c r="F232" i="35"/>
  <c r="J236" i="35" l="1"/>
  <c r="J238" i="35" s="1"/>
  <c r="J240" i="35" s="1"/>
  <c r="N1" i="2" l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3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8" i="2" l="1"/>
  <c r="I23" i="2"/>
  <c r="H23" i="2"/>
  <c r="G23" i="2"/>
  <c r="F23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42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43" i="5" l="1"/>
  <c r="J41" i="5"/>
  <c r="J39" i="5"/>
  <c r="J38" i="5"/>
  <c r="H36" i="5"/>
  <c r="G36" i="5"/>
  <c r="F36" i="5"/>
  <c r="D36" i="5"/>
  <c r="C36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7" i="32"/>
  <c r="J45" i="32"/>
  <c r="J43" i="32"/>
  <c r="F40" i="32"/>
  <c r="C40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97" i="12"/>
  <c r="J95" i="12"/>
  <c r="J93" i="12"/>
  <c r="J92" i="12"/>
  <c r="F90" i="12"/>
  <c r="C90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30" i="2"/>
  <c r="J26" i="2"/>
  <c r="J25" i="2"/>
  <c r="D23" i="2"/>
  <c r="C23" i="2"/>
  <c r="M4" i="5" l="1"/>
  <c r="J40" i="5"/>
  <c r="J42" i="5" s="1"/>
  <c r="J44" i="5" s="1"/>
  <c r="J52" i="18"/>
  <c r="I2" i="18" s="1"/>
  <c r="C14" i="15" s="1"/>
  <c r="I2" i="14"/>
  <c r="I40" i="14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27" i="2"/>
  <c r="J29" i="2" s="1"/>
  <c r="J31" i="2" s="1"/>
  <c r="I31" i="2" s="1"/>
  <c r="J55" i="11"/>
  <c r="J57" i="11" s="1"/>
  <c r="J59" i="11" s="1"/>
  <c r="J59" i="34"/>
  <c r="I2" i="21"/>
  <c r="I59" i="21"/>
  <c r="J122" i="20"/>
  <c r="J124" i="20" s="1"/>
  <c r="J126" i="20" s="1"/>
  <c r="I2" i="20" s="1"/>
  <c r="J94" i="12"/>
  <c r="J96" i="12" s="1"/>
  <c r="J98" i="12" s="1"/>
  <c r="J25" i="25"/>
  <c r="I2" i="25" s="1"/>
  <c r="J77" i="33"/>
  <c r="J79" i="33" s="1"/>
  <c r="I2" i="33" s="1"/>
  <c r="J91" i="4"/>
  <c r="J93" i="4" s="1"/>
  <c r="J95" i="4" s="1"/>
  <c r="I2" i="4" s="1"/>
  <c r="J44" i="32"/>
  <c r="J46" i="32" s="1"/>
  <c r="J48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44" i="5"/>
  <c r="I2" i="5"/>
  <c r="C20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98" i="12"/>
  <c r="I126" i="20"/>
  <c r="I52" i="18"/>
  <c r="I95" i="4"/>
  <c r="I48" i="32"/>
  <c r="I2" i="32"/>
  <c r="C18" i="15" s="1"/>
  <c r="I2" i="6"/>
  <c r="I2" i="17"/>
  <c r="I2" i="16"/>
  <c r="C15" i="15" s="1"/>
  <c r="I25" i="25"/>
  <c r="I240" i="35"/>
  <c r="I2" i="39"/>
  <c r="I164" i="39"/>
  <c r="C24" i="15" l="1"/>
  <c r="J3" i="19"/>
  <c r="C16" i="15" s="1"/>
  <c r="C29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7110953.00
Pembayaran Taufik
TAUFIK HIDAYAT
0000
7,110,953.00
CR
325,942,116.18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1701/FTSCY/WS95011
6218977.00
pembayaran taufik
TAUFIK HIDAYAT
0000
6,218,977.00
CR
63,002,264.18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5529565.00
Pembayaran Taufik
TAUFIK HIDAYAT
0000
5,529,565.00
CR
103,845,623.18</t>
        </r>
      </text>
    </comment>
    <comment ref="J53" authorId="0">
      <text>
        <r>
          <rPr>
            <b/>
            <sz val="9"/>
            <color indexed="81"/>
            <rFont val="Tahoma"/>
            <charset val="1"/>
          </rPr>
          <t xml:space="preserve"> PEND
TRSF E-BANKING CR
2901/FTSCY/WS95011
6847841.00
Pembayaran Taufik
TAUFIK HIDAYAT
0000
6,847,841.00
CR
52,212,236.18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5425452.00
Pembayaran Taufik
TAUFIK HIDAYAT
0000
5,425,452.00
CR
79,533,428.22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1102/FTSCY/WS95011
4098950.00
Pembayaran Taufik
TAUFIK HIDAYAT
0000
4,098,950.00
CR
105,658,834.22</t>
        </r>
      </text>
    </comment>
    <comment ref="J87" authorId="0">
      <text>
        <r>
          <rPr>
            <b/>
            <sz val="9"/>
            <color indexed="81"/>
            <rFont val="Tahoma"/>
            <charset val="1"/>
          </rPr>
          <t xml:space="preserve"> PEND
TRSF E-BANKING CR
1802/FTSCY/WS95011
4323827.00
Pembayaran Taufik
TAUFIK HIDAYAT
0000
4,323,827.00
CR
151,854,189.22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PEND
TRSF E-BANKING CR
2502/FTSCY/WS95011
5769275.00
Pembayaran Taufik
TAUFIK HIDAYAT
0000
5,769,275.00
CR
186,260,604.22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charset val="1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charset val="1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charset val="1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ANIP
ANIP SANATA
0000
6,567,690.00
CR
412,540,336.92</t>
        </r>
      </text>
    </comment>
    <comment ref="J227" authorId="0">
      <text>
        <r>
          <rPr>
            <b/>
            <sz val="9"/>
            <color indexed="81"/>
            <rFont val="Tahoma"/>
            <charset val="1"/>
          </rPr>
          <t xml:space="preserve"> PEND
TRSF E-BANKING CR
01/21 95031
ANIP
ANIP SANATA
0000
6,235,014.00
CR
94,952,733.18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01/28 95031
ANIP
ANIP SANATA
0000
121,075.00
CR
43,765,604.18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AGUS ANDRIANTO
0000
2,535,000.00
CR
387,798,679.92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AGUS ANDRIANTO
0000
2,800,000.00
CR
436,756,252.92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01/08 95031
AGUS ANDRIANTO
0000
2,190,000.00
CR
308,168,431.18</t>
        </r>
      </text>
    </comment>
    <comment ref="J34" authorId="0">
      <text>
        <r>
          <rPr>
            <b/>
            <sz val="9"/>
            <color indexed="81"/>
            <rFont val="Tahoma"/>
            <charset val="1"/>
          </rPr>
          <t>PEND
TRSF E-BANKING CR
01/21 95031
AGUS ANDRIANTO
0000
1,291,000.00
CR
88,529,719.18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 xml:space="preserve"> PEND
TRSF E-BANKING CR
02/01 95031
AGUS ANDRIANTO
0000
2,415,000.00
CR
51,850,643.22</t>
        </r>
      </text>
    </comment>
    <comment ref="J36" authorId="0">
      <text>
        <r>
          <rPr>
            <b/>
            <sz val="9"/>
            <color indexed="81"/>
            <rFont val="Tahoma"/>
            <charset val="1"/>
          </rPr>
          <t xml:space="preserve"> PEND
TRSF E-BANKING CR
02/10 95031
AGUS ANDRIANTO
0000
587,000.00
CR
102,670,613.22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charset val="1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charset val="1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charset val="1"/>
          </rPr>
          <t>07/11/18  SETORAN TANPA BUKU
  3.000.000,00  5.823.268,00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charset val="1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15/12/18  TRANSFER EDCSETOR#5016474090 400301000897500#8716
  3.000.000,00  12.416.432,00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>24/12/18  TRANSFER EDCSETOR#5016474090 400301000897500#8561
  9.000.000,00  11.360.834,00</t>
        </r>
      </text>
    </comment>
    <comment ref="J76" authorId="0">
      <text>
        <r>
          <rPr>
            <b/>
            <sz val="9"/>
            <color indexed="81"/>
            <rFont val="Tahoma"/>
            <charset val="1"/>
          </rPr>
          <t>04/01/19  SETORAN TANPA BUKU
  4.000.000,00  8.597.192,00</t>
        </r>
      </text>
    </comment>
    <comment ref="J81" authorId="0">
      <text>
        <r>
          <rPr>
            <b/>
            <sz val="9"/>
            <color indexed="81"/>
            <rFont val="Tahoma"/>
            <charset val="1"/>
          </rPr>
          <t>14/01/19  SETORAN TANPA BUKU
  3.500.000,00  40.969.225,00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24/01/19  SETORAN TANPA BUKU IMAT-400301000897500
  8.000.000,00  19.387.232,00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>04/02/19  SETORAN TANPA BUKU
  5.000.000,00  8.463.105,00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14/02/19  SETORAN TANPA BUKU IMAT AS-400301000897500 T:4409351:NEWBRINETSWEB
  1.000.000,00  4.562.174,00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25/02/19  SETORAN TANPA BUKU IMAT-400301000897500
  18.000.000,00  36.005.337,80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charset val="1"/>
          </rPr>
          <t xml:space="preserve"> PEND
TRSF E-BANKING CR
19/12 WSID:Z2LV1
NURDIN
0000
1,122,500.00
CR
409,232,277.92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:05/01
05/01 WSID:Z6ZN1
NURDIN
0000
835,000.00
CR
295,537,737.18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01/18 95031
PEMBAYARAN AZALEA
ADI DAMAR ISMANDA
0000
557,225.00
CR
64,953,405.18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02/07 95031
PEMBAYARAN AZALEA
ADI DAMAR ISMANDA
0000
711,838.00
CR
84,861,878.22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02/22 95031
PT. AZALEA
ADI DAMAR ISMANDA
0000
493,324.00
CR
154,380,259.22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07/01/2019  SA Cash Dep NoBook
FEBRIAN
ABDUL RAHMAN
 0,00  445.000,00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15/01/2019  SA Cash Dep NoBook
FEBRIAN
ABDUL RAHMAN
 0,00  200.000,00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23/01/2019  SA Cash Dep NoBook
FEBRIAN
ABDUL RAHMAN
 0,00  200.000,00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29/01/2019  SA Cash Dep NoBook
FEBRIAN
ABDUL RAHMAN
 0,00  1.000.000,00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07/02/2019  SA Cash Dep NoBook
FEBRIAN
ABDUL RAHMAN
 0,00  1.519.000,00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12/02/2019  SA Cash Dep NoBook
FEBRIAN
ABDUL RAHMAN
 0,00  2.000.000,00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15/02/2019  SA Cash Dep NoBook
FEBRIAN
ABDUL RAHMAN
 0,00  800.000,00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>19/02/2019  SA Cash Dep NoBook
FEBRIAN
ABDUL RAHMAN
 0,00  1.600.000,00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22/02/2019  SA Cash Dep NoBook
FEBRIAN
ABDUL RAHMAN
 0,00  900.000,00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27/02/2019  SA Cash Dep NoBook
ABDUL RAHMAN
 0,00  800.000,00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19/01/19  TRANSFER IBNK INDRA MASTOTI TO ABDUL RAHMAN
  531.476,00  33.441.653,00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>03/02/19  TRANSFER IBNK INDRA MASTOTI TO ABDUL RAHMAN BAYAR INFICLO FROM065001002566506 TO400301000897500IBN
  448.700,00  3.324.205,00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>18/02/19  TRANSFER IBNK INDRA MASTOTI TO ABDUL RAHMAN
  206.500,00  7.148.131,00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TRSF E-BANKING CR
0301/FTSCY/WS95011
10828125.00
Inficlo Bandros
TIKA KARTIKA SARI
0000
10,828,125.00
CR
425,356,857.18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04/01/2019  MCM InhouseTrf CS-CS
Inficlo Bandros
DARI TIKA KARTIKA SARI
Inficlo Bandros
 0,00  7.645.313,00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5795301.00
Inficlo Bandros
TIKA KARTIKA SARI
0000
5,795,301.00
CR
294,331,161.18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0701/FTSCY/WS95011
8508501.00
Inficlo Bandros
TIKA KARTIKA SARI
0000
8,508,501.00
CR
305,347,754.18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0801/FTSCY/WS95011
8914326.00
Inficlo Bandros
TIKA KARTIKA SARI
0000
8,914,326.00
CR
317,165,795.18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4722463.00
Inficlo Bandros
TIKA KARTIKA SARI
0000
4,722,463.00
CR
318,053,810.18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>10/01/2019  MCM InhouseTrf CS-CS
Inficlo Bandros
DARI TIKA KARTIKA SARI
Inficlo Bandros
 0,00  2.938.251,00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>11/01/2019  MCM InhouseTrf CS-CS
Inficlo Bandros
DARI TIKA KARTIKA SARI
Inficlo Bandros
 0,00  7.787.414,00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5271615.00
Inficlo Bandros
TIKA KARTIKA SARI
0000
5,271,615.00
CR
34,557,376.18</t>
        </r>
      </text>
    </comment>
    <comment ref="J51" authorId="0">
      <text>
        <r>
          <rPr>
            <b/>
            <sz val="9"/>
            <color indexed="81"/>
            <rFont val="Tahoma"/>
            <charset val="1"/>
          </rPr>
          <t>14/01/2019  MCM InhouseTrf CS-CS
Inficlo Bandros
DARI TIKA KARTIKA SARI
Inficlo Bandros
 0,00  3.651.988,00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1501/FTSCY/WS95011
9662802.00
Inficlo Bandros
TIKA KARTIKA SARI
0000
9,662,802.00
CR
52,868,554.18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 xml:space="preserve"> PEND
TRSF E-BANKING CR
1601/FTSCY/WS95011
3686901.00
Inficlo Bandros
TIKA KARTIKA SARI
0000
3,686,901.00
CR
57,418,556.18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17/01/2019  MCM InhouseTrf CS-CS
Inficlo Bandros
DARI TIKA KARTIKA SARI
Inficlo Bandros
 0,00  4.890.551,00</t>
        </r>
      </text>
    </comment>
    <comment ref="J69" authorId="0">
      <text>
        <r>
          <rPr>
            <b/>
            <sz val="9"/>
            <color indexed="81"/>
            <rFont val="Tahoma"/>
            <charset val="1"/>
          </rPr>
          <t>18/01/2019  MCM InhouseTrf CS-CS
Inficlo Bandros
DARI TIKA KARTIKA SARI
Inficlo Bandros
 0,00  5.171.862,00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6150201.00
Inficlo Bandros
TIKA KARTIKA SARI
0000
6,150,201.00
CR
71,703,420.18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2929675.00
Inficlo Bandros
TIKA KARTIKA SARI
0000
2,929,675.00
CR
98,316,058.18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22/01/2019  MCM InhouseTrf CS-CS
Inficlo Bandros
DARI TIKA KARTIKA SARI
Inficlo Bandros
 0,00  7.369.863,00</t>
        </r>
      </text>
    </comment>
    <comment ref="J87" authorId="0">
      <text>
        <r>
          <rPr>
            <b/>
            <sz val="9"/>
            <color indexed="81"/>
            <rFont val="Tahoma"/>
            <charset val="1"/>
          </rPr>
          <t>23/01/2019  MCM InhouseTrf CS-CS
Inficlo Bandros
DARI TIKA KARTIKA SARI
Inficlo Bandros
 0,00  6.419.701,00</t>
        </r>
      </text>
    </comment>
    <comment ref="J94" authorId="0">
      <text>
        <r>
          <rPr>
            <b/>
            <sz val="9"/>
            <color indexed="81"/>
            <rFont val="Tahoma"/>
            <charset val="1"/>
          </rPr>
          <t xml:space="preserve"> PEND
TRSF E-BANKING CR
2401/FTSCY/WS95011
4349015.00
Inficlo Bandros
TIKA KARTIKA SARI
0000
4,349,015.00
CR
20,621,968.18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01" authorId="0">
      <text>
        <r>
          <rPr>
            <b/>
            <sz val="9"/>
            <color indexed="81"/>
            <rFont val="Tahoma"/>
            <charset val="1"/>
          </rPr>
          <t>25/01/2019  MCM InhouseTrf CS-CS
Inficlo Bandros
DARI TIKA KARTIKA SARI
Inficlo Bandros
 0,00  3.573.152,00</t>
        </r>
      </text>
    </comment>
    <comment ref="J106" authorId="0">
      <text>
        <r>
          <rPr>
            <b/>
            <sz val="9"/>
            <color indexed="81"/>
            <rFont val="Tahoma"/>
            <charset val="1"/>
          </rPr>
          <t>26/01/2019  MCM InhouseTrf CS-CS
Inficlo Bandros
DARI TIKA KARTIKA SARI
Inficlo Bandros
 0,00  5.461.489,00</t>
        </r>
      </text>
    </comment>
    <comment ref="J110" authorId="0">
      <text>
        <r>
          <rPr>
            <b/>
            <sz val="9"/>
            <color indexed="81"/>
            <rFont val="Tahoma"/>
            <charset val="1"/>
          </rPr>
          <t xml:space="preserve"> PEND
TRSF E-BANKING CR
2801/FTSCY/WS95011
3302776.00
Inficlo Bandros
TIKA KARTIKA SARI
0000
3,302,776.00
CR
43,612,316.18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10889463.00
Inficlo Bandros
TIKA KARTIKA SARI
0000
10,889,463.00
CR
63,101,699.18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30/01/2019  MCM InhouseTrf CS-CS
Inficlo Bandros
DARI TIKA KARTIKA SARI
Inficlo Bandros
 0,00  5.120.598,00</t>
        </r>
      </text>
    </comment>
    <comment ref="J124" authorId="0">
      <text>
        <r>
          <rPr>
            <b/>
            <sz val="9"/>
            <color indexed="81"/>
            <rFont val="Tahoma"/>
            <charset val="1"/>
          </rPr>
          <t xml:space="preserve"> PEND
TRSF E-BANKING CR
3101/FTSCY/WS95011
5775976.00
Inficlo Bandros
TIKA KARTIKA SARI
0000
5,775,976.00
CR
175,355,369.18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27" authorId="0">
      <text>
        <r>
          <rPr>
            <b/>
            <sz val="9"/>
            <color indexed="81"/>
            <rFont val="Tahoma"/>
            <charset val="1"/>
          </rPr>
          <t xml:space="preserve"> PEND
TRSF E-BANKING CR
0102/FTSCY/WS95011
6451830.00
Inficlo bandros
TIKA KARTIKA SARI
0000
6,451,830.00
CR
119,727,055.22</t>
        </r>
      </text>
    </comment>
    <comment ref="J131" authorId="0">
      <text>
        <r>
          <rPr>
            <b/>
            <sz val="9"/>
            <color indexed="81"/>
            <rFont val="Tahoma"/>
            <family val="2"/>
          </rPr>
          <t>02/02/2019  MCM InhouseTrf CS-CS
Inficlo Bandros
DARI TIKA KARTIKA SARI
Inficlo Bandros
 0,00  3.092.085,00</t>
        </r>
      </text>
    </comment>
    <comment ref="J134" authorId="0">
      <text>
        <r>
          <rPr>
            <b/>
            <sz val="9"/>
            <color indexed="81"/>
            <rFont val="Tahoma"/>
            <family val="2"/>
          </rPr>
          <t>04/02/2019  MCM InhouseTrf CS-CS
Inficlo Bandros
DARI TIKA KARTIKA SARI
Inficlo Bandros
 0,00  5.856.390,00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8" authorId="0">
      <text>
        <r>
          <rPr>
            <b/>
            <sz val="9"/>
            <color indexed="81"/>
            <rFont val="Tahoma"/>
            <charset val="1"/>
          </rPr>
          <t xml:space="preserve"> PEND
TRSF E-BANKING CR
0502/FTSCY/WS95011
8844781.00
Inficlo Bandros
TIKA KARTIKA SARI
0000
8,844,781.00
CR
71,977,422.22</t>
        </r>
      </text>
    </comment>
    <comment ref="J140" authorId="0">
      <text>
        <r>
          <rPr>
            <b/>
            <sz val="9"/>
            <color indexed="81"/>
            <rFont val="Tahoma"/>
            <family val="2"/>
          </rPr>
          <t>06/02/2019  MCM InhouseTrf CS-CS
Inficlo Bandros
DARI TIKA KARTIKA SARI
Inficlo Bandros
 0,00  3.733.636,00</t>
        </r>
      </text>
    </comment>
    <comment ref="J144" authorId="0">
      <text>
        <r>
          <rPr>
            <b/>
            <sz val="9"/>
            <color indexed="81"/>
            <rFont val="Tahoma"/>
            <family val="2"/>
          </rPr>
          <t>07/02/2019  MCM InhouseTrf CS-CS
Inficlo Bandros
DARI TIKA KARTIKA SARI
Inficlo Bandros
 0,00  4.464.000,00</t>
        </r>
      </text>
    </comment>
    <comment ref="J150" authorId="0">
      <text>
        <r>
          <rPr>
            <b/>
            <sz val="9"/>
            <color indexed="81"/>
            <rFont val="Tahoma"/>
            <charset val="1"/>
          </rPr>
          <t>08/02/2019  MCM InhouseTrf CS-CS
Inficlo Bandros
DARI TIKA KARTIKA SARI
Inficlo Bandros
 0,00  3.028.556,00</t>
        </r>
      </text>
    </comment>
    <comment ref="J155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5766461.00
Inficlo Bandros
TIKA KARTIKA SARI
0000
5,766,461.00
CR
83,777,505.22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60" authorId="0">
      <text>
        <r>
          <rPr>
            <b/>
            <sz val="9"/>
            <color indexed="81"/>
            <rFont val="Tahoma"/>
            <charset val="1"/>
          </rPr>
          <t xml:space="preserve"> PEND
TRSF E-BANKING CR
1102/FTSCY/WS95011
5078286.00
Inficlo Bandros
TIKA KARTIKA SARI
0000
5,078,286.00
CR
110,792,245.22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>12/02/2019  MCM InhouseTrf CS-CS
Inficlo Bandros
DARI TIKA KARTIKA SARI
Inficlo Bandros
 0,00  6.214.152,00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3848795.00
Inficlo Bandros
TIKA KARTIKA SARI
0000
3,848,795.00
CR
120,673,630.22</t>
        </r>
      </text>
    </comment>
    <comment ref="J176" authorId="0">
      <text>
        <r>
          <rPr>
            <b/>
            <sz val="9"/>
            <color indexed="81"/>
            <rFont val="Tahoma"/>
            <family val="2"/>
          </rPr>
          <t>14/02/2019  MCM InhouseTrf CS-CS
Inficlo Bandros
DARI TIKA KARTIKA SARI
Inficlo Bandros
 0,00  3.240.843,00</t>
        </r>
      </text>
    </comment>
    <comment ref="J180" authorId="0">
      <text>
        <r>
          <rPr>
            <b/>
            <sz val="9"/>
            <color indexed="81"/>
            <rFont val="Tahoma"/>
            <charset val="1"/>
          </rPr>
          <t>15/02/2019  MCM InhouseTrf CS-CS
Inficlo Bandros
DARI TIKA KARTIKA SARI
Inficlo Bandros
 0,00  2.357.919,00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5010888.00
Inficlo Bandros
TIKA KARTIKA SARI
0000
5,010,888.00
CR
128,246,315.22</t>
        </r>
      </text>
    </comment>
    <comment ref="J191" authorId="0">
      <text>
        <r>
          <rPr>
            <b/>
            <sz val="9"/>
            <color indexed="81"/>
            <rFont val="Tahoma"/>
            <charset val="1"/>
          </rPr>
          <t>18/02/2019  MCM InhouseTrf CS-CS
Inficlo Bandros
DARI TIKA KARTIKA SARI
Inficlo Bandros
 0,00  2.656.952,00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charset val="1"/>
          </rPr>
          <t xml:space="preserve"> PEND
TRSF E-BANKING CR
1902/FTSCY/WS95011
4737985.00
Inficlo Bandros
TIKA KARTIKA SARI
0000
4,737,985.00
CR
159,675,569.22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20/02/2019  MCM InhouseTrf CS-CS
Inficlo Bandros
DARI TIKA KARTIKA SARI
Inficlo Bandros
 0,00  2.423.945,00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21/02/2019  MCM InhouseTrf CS-CS
Inficlo Bandros
DARI TIKA KARTIKA SARI
Inficlo Bandros
 0,00  3.540.675,00</t>
        </r>
      </text>
    </comment>
    <comment ref="J209" authorId="0">
      <text>
        <r>
          <rPr>
            <b/>
            <sz val="9"/>
            <color indexed="81"/>
            <rFont val="Tahoma"/>
            <charset val="1"/>
          </rPr>
          <t xml:space="preserve"> PEND
TRSF E-BANKING CR
2202/FTSCY/WS95011
4222630.00
Inficlo Bandros
TIKA KARTIKA SARI
0000
4,222,630.00
CR
158,977,749.22</t>
        </r>
      </text>
    </comment>
    <comment ref="J213" authorId="0">
      <text>
        <r>
          <rPr>
            <b/>
            <sz val="9"/>
            <color indexed="81"/>
            <rFont val="Tahoma"/>
            <charset val="1"/>
          </rPr>
          <t>23/02/2019  MCM InhouseTrf CS-CS
Inficlo Bandros
DARI TIKA KARTIKA SARI
Inficlo Bandros
 0,00  2.512.940,00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2502/FTSCY/WS95011
2693650.00
Inficlo Bandros
TIKA KARTIKA SARI
0000
2,693,650.00
CR
189,305,304.22</t>
        </r>
      </text>
    </comment>
    <comment ref="J221" authorId="0">
      <text>
        <r>
          <rPr>
            <b/>
            <sz val="9"/>
            <color indexed="81"/>
            <rFont val="Tahoma"/>
            <family val="2"/>
          </rPr>
          <t xml:space="preserve"> PEND
TRSF E-BANKING CR
2602/FTSCY/WS95011
4429435.00
Inficlo Bandros
TIKA KARTIKA SARI
0000
4,429,435.00
CR
196,251,244.22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7" authorId="0">
      <text>
        <r>
          <rPr>
            <b/>
            <sz val="9"/>
            <color indexed="81"/>
            <rFont val="Tahoma"/>
            <charset val="1"/>
          </rPr>
          <t>27/02/2019  MCM InhouseTrf CS-CS
Inficlo Bandros
DARI TIKA KARTIKA SARI
Inficlo Bandros
 0,00  2.510.390,00</t>
        </r>
      </text>
    </comment>
    <comment ref="J231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993820.00
Inficlo Bandros
TIKA KARTIKA SARI
0000
993,820.00
CR
203,365,404.22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9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charset val="1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charset val="1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charset val="1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charset val="1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charset val="1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charset val="1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charset val="1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charset val="1"/>
          </rPr>
          <t>06/10/2018  MCM InhouseTrf CS-CS
Rp.27.300 123
DARI ABDUL RAHIM
Transfer Fee 123
 0,00  27.300,00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charset val="1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15393009.00
Transfer
Inficlo Reguler
WAHYUNI
0000
15,393,009.00
CR
286,499,520.18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16479842.00
TRANSFER
INF REGULER
WAHYUNI
0000
16,479,842.00
CR
56,267,107.18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12891903.00
TRANSFER
INF-BCL
WAHYUNI
0000
12,891,903.00
CR
85,420,136.18</t>
        </r>
      </text>
    </comment>
    <comment ref="J80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11572498.00
TRANSFER
INFICLO BLACKKELLY
WAHYUNI
0000
11,572,498.00
CR
35,674,247.18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15505145.00
TRANSFER
INFICLO BLACKKELLY
WAHYUNI
0000
15,505,145.00
CR
59,373,816.22</t>
        </r>
      </text>
    </comment>
    <comment ref="J109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15220315.00
Transfer
Blackkelly-Inficlo
WAHYUNI
0000
15,220,315.00
CR
99,572,683.22</t>
        </r>
      </text>
    </comment>
    <comment ref="J125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14125470.00
TRANSFER
INF REGULER
WAHYUNI
0000
14,125,470.00
CR
142,371,785.22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charset val="1"/>
          </rPr>
          <t xml:space="preserve"> PEND
TRSF E-BANKING CR
2302/FTSCY/WS95011
13676640.00
TRANSFER
INF REGULER
WAHYUNI
0000
13,676,640.00
CR
174,306,569.22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17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2036340.00
Transfer
Inficlo Sale
WAHYUNI
0000
2,036,340.00
CR
288,535,860.18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1268955.00
TRANSFER
INF SALE
WAHYUNI
0000
1,268,955.00
CR
29,285,761.18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872670.00
TRANSFER
INF SALE
WAHYUNI
0000
872,670.00
CR
86,292,806.18</t>
        </r>
      </text>
    </comment>
    <comment ref="J49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645375.00
TRANSFER
INF BCL SALE
WAHYUNI
0000
645,375.00
CR
36,319,622.18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652425.00
TRANSFER
INF SALE
WAHYUNI
0000
652,425.00
CR
60,026,241.22: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1023705.00
Blackkelly-Inficlo
Sale
WAHYUNI
0000
1,023,705.00
CR
100,596,388.22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2083650.00
INF SALE
ahyuni3143
WAHYUNI
0000
2,083,650.00
CR
144,455,435.22</t>
        </r>
      </text>
    </comment>
    <comment ref="J102" authorId="0">
      <text>
        <r>
          <rPr>
            <b/>
            <sz val="9"/>
            <color indexed="81"/>
            <rFont val="Tahoma"/>
            <charset val="1"/>
          </rPr>
          <t xml:space="preserve"> PEND
TRSF E-BANKING CR
2302/FTSCY/WS95011
3116970.00
TRANSFER
INF SALE
WAHYUNI
0000
3,116,970.00
CR
177,423,539.22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12/31 95031
CTNZ 19 PCS
YUAN PERDANA
0000
2,294,150.00
CR
473,528,681.92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01/12 95031
PELUNASAN KREDIT I
NFICLO N BCLLY
YUAN PERDANA
0000
4,990,314.00
CR
39,787,265.18</t>
        </r>
      </text>
    </comment>
    <comment ref="J19" authorId="0">
      <text>
        <r>
          <rPr>
            <b/>
            <sz val="9"/>
            <color indexed="81"/>
            <rFont val="Tahoma"/>
            <charset val="1"/>
          </rPr>
          <t xml:space="preserve"> PEND
TRSF E-BANKING CR
01/26 95031
PELUNASAN TRANSAKS
I INFCLO N BCL
YUAN PERDANA
0000
1,742,826.00
CR
38,583,399.18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PELUNASAN INFCLO,
BLACKKELLY
YUAN PERDANA
0000
3,059,358.00
CR
83,424,124.22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02/13 95031
PELUNASAN TRANSAKS
I INFCL N BCL
YUAN PERDANA
0000
2,730,797.00
CR
115,819,669.22</t>
        </r>
      </text>
    </comment>
    <comment ref="J32" authorId="0">
      <text>
        <r>
          <rPr>
            <b/>
            <sz val="9"/>
            <color indexed="81"/>
            <rFont val="Tahoma"/>
            <charset val="1"/>
          </rPr>
          <t xml:space="preserve"> PEND
TRSF E-BANKING CR
02/18 95031
PELUNASAN KREDIT I
NFCL N BCL
YUAN PERDANA
0000
1,568,705.00
CR
154,361,964.22</t>
        </r>
      </text>
    </comment>
    <comment ref="J37" authorId="0">
      <text>
        <r>
          <rPr>
            <b/>
            <sz val="9"/>
            <color indexed="81"/>
            <rFont val="Tahoma"/>
            <charset val="1"/>
          </rPr>
          <t xml:space="preserve"> PEND
TRSF E-BANKING CR
02/24 95031
PELUNASAN TRANSAKS
I INFCL N BCLL
YUAN PERDANA
0000
1,606,075.00
CR
180,073,044.22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11/22 95031
TRANPER
YAN YAN HERYANA
0000
1,213,100.00
CR
249,304,252.53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TRANPER
YAN YAN HERYANA
0000
693,000.00
CR
438,198,442.92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3" authorId="0">
      <text>
        <r>
          <rPr>
            <b/>
            <sz val="9"/>
            <color indexed="81"/>
            <rFont val="Tahoma"/>
            <charset val="1"/>
          </rPr>
          <t>PEND
TRSF E-BANKING CR 
02/03 95031 
TRANPER 
YAN YAN HERYANA 
0000
270,900.00
CR
61,553,297.22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 xml:space="preserve"> PEND
TRSF E-BANKING CR
02/28 95031
TRANPER
YAN YAN HERYANA
0000
629,255.00
CR
201,502,119.22</t>
        </r>
      </text>
    </comment>
  </commentList>
</comments>
</file>

<file path=xl/sharedStrings.xml><?xml version="1.0" encoding="utf-8"?>
<sst xmlns="http://schemas.openxmlformats.org/spreadsheetml/2006/main" count="2224" uniqueCount="276">
  <si>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</si>
  <si>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</si>
  <si>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</si>
  <si>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</si>
  <si>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</si>
  <si>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</si>
  <si>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</si>
  <si>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</si>
  <si>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</si>
  <si>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</si>
  <si>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</si>
  <si>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</si>
  <si>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</si>
  <si>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</si>
  <si>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</si>
  <si>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</si>
  <si>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</si>
  <si>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</si>
  <si>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</si>
  <si>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</si>
  <si>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</si>
  <si>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</si>
  <si>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</si>
  <si>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</si>
  <si>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</si>
  <si>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</si>
  <si>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</si>
  <si>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</si>
  <si>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</si>
  <si>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</si>
  <si>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</si>
  <si>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</si>
  <si>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</si>
  <si>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</si>
  <si>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</si>
  <si>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</si>
  <si>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</si>
  <si>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</si>
  <si>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</si>
  <si>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</si>
  <si>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</si>
  <si>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</si>
  <si>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</si>
  <si>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</si>
  <si>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</si>
  <si>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</si>
  <si>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</si>
  <si>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</si>
  <si>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</si>
  <si>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</si>
  <si>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</si>
  <si>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</si>
  <si>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</si>
  <si>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</si>
  <si>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</si>
  <si>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</si>
  <si>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</si>
  <si>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</si>
  <si>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</si>
  <si>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</si>
  <si>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</si>
  <si>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</si>
  <si>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</si>
  <si>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</si>
  <si>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</si>
  <si>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</si>
  <si>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</si>
  <si>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</si>
  <si>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</si>
  <si>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</si>
  <si>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</si>
  <si>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</si>
  <si>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</si>
  <si>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</si>
  <si>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</si>
  <si>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</si>
  <si>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</si>
  <si>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</si>
  <si>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</si>
  <si>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</si>
  <si>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</si>
  <si>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</si>
  <si>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</si>
  <si>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</si>
  <si>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</si>
  <si>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</si>
  <si>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</si>
  <si>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</si>
  <si>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</si>
  <si>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</si>
  <si>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</si>
  <si>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</si>
  <si>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</si>
  <si>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</si>
  <si>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</si>
  <si>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</si>
  <si>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</si>
  <si>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</si>
  <si>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</si>
  <si>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</si>
  <si>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</si>
  <si>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</si>
  <si>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</si>
  <si>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</si>
  <si>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</si>
  <si>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</si>
  <si>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</si>
  <si>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</si>
  <si>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</si>
  <si>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</si>
  <si>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</si>
  <si>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</si>
  <si>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</si>
  <si>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</si>
  <si>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</si>
  <si>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</si>
  <si>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</si>
  <si>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</si>
  <si>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</si>
  <si>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</si>
  <si>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</si>
  <si>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</si>
  <si>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</si>
  <si>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</si>
  <si>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</si>
  <si>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</si>
  <si>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</si>
  <si>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</si>
  <si>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</si>
  <si>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</si>
  <si>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</si>
  <si>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</si>
  <si>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</si>
  <si>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</si>
  <si>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</si>
  <si>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</si>
  <si>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</si>
  <si>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</si>
  <si>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</si>
  <si>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</si>
  <si>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</si>
  <si>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</si>
  <si>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</si>
  <si>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</si>
  <si>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</si>
  <si>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</si>
  <si>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</si>
  <si>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</si>
  <si>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</si>
  <si>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</si>
  <si>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</si>
  <si>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</si>
  <si>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</si>
  <si>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</si>
  <si>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</si>
  <si>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</si>
  <si>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</si>
  <si>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</si>
  <si>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</si>
  <si>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</si>
  <si>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</si>
  <si>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</si>
  <si>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</si>
  <si>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</si>
  <si>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</si>
  <si>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</si>
  <si>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</si>
  <si>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</si>
  <si>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</si>
  <si>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</si>
  <si>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</si>
  <si>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</si>
  <si>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</si>
  <si>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</si>
  <si>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</si>
  <si>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</si>
  <si>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</si>
  <si>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</si>
  <si>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</si>
  <si>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</si>
  <si>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</si>
  <si>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</si>
  <si>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</si>
  <si>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</si>
  <si>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</si>
  <si>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</si>
  <si>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</si>
  <si>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</si>
  <si>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</si>
  <si>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</si>
  <si>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</si>
  <si>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</si>
  <si>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</si>
  <si>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</si>
  <si>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</si>
  <si>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</si>
  <si>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</si>
  <si>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</si>
  <si>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</si>
  <si>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</si>
  <si>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</si>
  <si>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</si>
  <si>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</si>
  <si>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</si>
  <si>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</si>
  <si>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</si>
  <si>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</si>
  <si>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</si>
  <si>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</si>
  <si>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</si>
  <si>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</si>
  <si>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</si>
  <si>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</si>
  <si>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</si>
  <si>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</si>
  <si>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</si>
  <si>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</si>
  <si>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</si>
  <si>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</si>
  <si>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</si>
  <si>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</si>
  <si>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PIUTANG YG DIBAYAR MENGGUNAKAN BONUS</t>
  </si>
  <si>
    <t>: FEBRIANSYAH</t>
  </si>
  <si>
    <t>FEBRIANSYAH</t>
  </si>
  <si>
    <t>R19000027</t>
  </si>
  <si>
    <t>R19000028</t>
  </si>
  <si>
    <t>R19000032</t>
  </si>
  <si>
    <t>R19000001</t>
  </si>
  <si>
    <t>R19000034</t>
  </si>
  <si>
    <t>R19000018</t>
  </si>
  <si>
    <t>R19000023</t>
  </si>
  <si>
    <t>R19000035</t>
  </si>
  <si>
    <t>R19000026</t>
  </si>
  <si>
    <t>R19000031</t>
  </si>
  <si>
    <t>R19000040</t>
  </si>
  <si>
    <t>R19000033</t>
  </si>
  <si>
    <t>R19000069</t>
  </si>
  <si>
    <t>R19000036</t>
  </si>
  <si>
    <t>R19000075</t>
  </si>
  <si>
    <t>R19000087</t>
  </si>
  <si>
    <t>R19000094</t>
  </si>
  <si>
    <t>R19000112</t>
  </si>
  <si>
    <t>R19000113</t>
  </si>
  <si>
    <t>R19000114</t>
  </si>
  <si>
    <t>R19000078</t>
  </si>
  <si>
    <t>R19000122</t>
  </si>
  <si>
    <t>R19000133</t>
  </si>
  <si>
    <t>R19000134</t>
  </si>
  <si>
    <t>R19000140</t>
  </si>
  <si>
    <t>R19000149</t>
  </si>
  <si>
    <t>Pesanan</t>
  </si>
  <si>
    <t>Retur</t>
  </si>
  <si>
    <t>Total Bayar</t>
  </si>
  <si>
    <t>R19000158</t>
  </si>
  <si>
    <t>R19000155</t>
  </si>
  <si>
    <t>R19000171</t>
  </si>
  <si>
    <t>R19000201</t>
  </si>
  <si>
    <t>R19000203</t>
  </si>
  <si>
    <t>R19000218</t>
  </si>
  <si>
    <t>R19000213</t>
  </si>
  <si>
    <t>R19000214</t>
  </si>
  <si>
    <t>R19000222</t>
  </si>
  <si>
    <t>R19000225</t>
  </si>
  <si>
    <t>R19000227</t>
  </si>
  <si>
    <t>R19000229</t>
  </si>
  <si>
    <t>TRANSFSFER</t>
  </si>
  <si>
    <t>R19000262</t>
  </si>
  <si>
    <t xml:space="preserve">R19000266 </t>
  </si>
  <si>
    <t xml:space="preserve">R19000273 </t>
  </si>
  <si>
    <t xml:space="preserve">R19000272 </t>
  </si>
  <si>
    <t xml:space="preserve">R19000276 </t>
  </si>
  <si>
    <t>R19000277</t>
  </si>
  <si>
    <t xml:space="preserve">R19000279 </t>
  </si>
  <si>
    <t xml:space="preserve">R19000282 </t>
  </si>
  <si>
    <t xml:space="preserve">R19000289 </t>
  </si>
  <si>
    <t xml:space="preserve">R19000295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</si>
</sst>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Rp&quot;#,##0_);[Red]\(&quot;Rp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87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6" fontId="0" fillId="2" borderId="1" xfId="0" applyNumberFormat="1" applyFill="1" applyBorder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41" fontId="3" fillId="0" borderId="1" xfId="6" applyNumberFormat="1" applyFont="1" applyBorder="1" applyAlignment="1">
      <alignment horizontal="left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8.xml"/><Relationship Id="rId1" Type="http://schemas.openxmlformats.org/officeDocument/2006/relationships/vmlDrawing" Target="../drawings/vmlDrawing38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19"/>
  <sheetViews>
    <sheetView zoomScaleNormal="100" workbookViewId="0">
      <pane ySplit="7" topLeftCell="A98" activePane="bottomLeft" state="frozen"/>
      <selection pane="bottomLeft" activeCell="B107" sqref="B107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15" t="s">
        <v>22</v>
      </c>
      <c r="G1" s="415"/>
      <c r="H1" s="415"/>
      <c r="I1" s="220" t="s">
        <v>20</v>
      </c>
      <c r="J1" s="218"/>
      <c r="L1" s="275">
        <f>SUM(D88:D99)</f>
        <v>6510475</v>
      </c>
      <c r="M1" s="238">
        <v>6682588</v>
      </c>
      <c r="N1" s="238">
        <f>L1-M1</f>
        <v>-172113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15" t="s">
        <v>21</v>
      </c>
      <c r="G2" s="415"/>
      <c r="H2" s="415"/>
      <c r="I2" s="220">
        <f>J119*-1</f>
        <v>3544950</v>
      </c>
      <c r="J2" s="218"/>
      <c r="L2" s="276">
        <f>SUM(G88:G99)</f>
        <v>741200</v>
      </c>
      <c r="M2" s="238">
        <v>741200</v>
      </c>
      <c r="N2" s="238">
        <f>L2-M2</f>
        <v>0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6"/>
      <c r="G3" s="306"/>
      <c r="H3" s="306"/>
      <c r="I3" s="220"/>
      <c r="J3" s="218"/>
      <c r="L3" s="276">
        <f>L1-L2</f>
        <v>5769275</v>
      </c>
      <c r="M3" s="238">
        <f>M1-M2</f>
        <v>5941388</v>
      </c>
      <c r="N3" s="238">
        <f>L3-M3</f>
        <v>-172113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16" t="s">
        <v>59</v>
      </c>
      <c r="B5" s="416"/>
      <c r="C5" s="416"/>
      <c r="D5" s="416"/>
      <c r="E5" s="416"/>
      <c r="F5" s="416"/>
      <c r="G5" s="416"/>
      <c r="H5" s="416"/>
      <c r="I5" s="416"/>
      <c r="J5" s="416"/>
      <c r="L5" s="274"/>
      <c r="M5" s="238"/>
      <c r="N5" s="238"/>
      <c r="O5" s="238"/>
    </row>
    <row r="6" spans="1:15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18" t="s">
        <v>4</v>
      </c>
      <c r="I6" s="419" t="s">
        <v>5</v>
      </c>
      <c r="J6" s="420" t="s">
        <v>6</v>
      </c>
    </row>
    <row r="7" spans="1:15" x14ac:dyDescent="0.25">
      <c r="A7" s="417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18"/>
      <c r="I7" s="419"/>
      <c r="J7" s="420"/>
    </row>
    <row r="8" spans="1:15" ht="15.75" customHeight="1" x14ac:dyDescent="0.25">
      <c r="A8" s="241">
        <v>43465</v>
      </c>
      <c r="B8" s="242">
        <v>180182484</v>
      </c>
      <c r="C8" s="106">
        <v>13</v>
      </c>
      <c r="D8" s="246">
        <v>1145200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43465</v>
      </c>
      <c r="B9" s="242">
        <v>180182489</v>
      </c>
      <c r="C9" s="106">
        <v>1</v>
      </c>
      <c r="D9" s="246">
        <v>75513</v>
      </c>
      <c r="E9" s="244"/>
      <c r="F9" s="247"/>
      <c r="G9" s="246"/>
      <c r="H9" s="244"/>
      <c r="I9" s="245"/>
      <c r="J9" s="246"/>
    </row>
    <row r="10" spans="1:15" ht="15.75" customHeight="1" x14ac:dyDescent="0.25">
      <c r="A10" s="241">
        <v>43465</v>
      </c>
      <c r="B10" s="242">
        <v>180182498</v>
      </c>
      <c r="C10" s="106">
        <v>1</v>
      </c>
      <c r="D10" s="246">
        <v>111650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43467</v>
      </c>
      <c r="B11" s="242">
        <v>190182544</v>
      </c>
      <c r="C11" s="106">
        <v>16</v>
      </c>
      <c r="D11" s="246">
        <v>1341988</v>
      </c>
      <c r="E11" s="244"/>
      <c r="F11" s="247"/>
      <c r="G11" s="246"/>
      <c r="H11" s="244"/>
      <c r="I11" s="245"/>
      <c r="J11" s="246"/>
    </row>
    <row r="12" spans="1:15" ht="15.75" customHeight="1" x14ac:dyDescent="0.25">
      <c r="A12" s="241">
        <v>43467</v>
      </c>
      <c r="B12" s="242">
        <v>190182569</v>
      </c>
      <c r="C12" s="106">
        <v>2</v>
      </c>
      <c r="D12" s="246">
        <v>170100</v>
      </c>
      <c r="E12" s="244"/>
      <c r="F12" s="247"/>
      <c r="G12" s="246"/>
      <c r="H12" s="244"/>
      <c r="I12" s="245"/>
      <c r="J12" s="246"/>
    </row>
    <row r="13" spans="1:15" ht="15.75" customHeight="1" x14ac:dyDescent="0.25">
      <c r="A13" s="241">
        <v>43468</v>
      </c>
      <c r="B13" s="242">
        <v>190182589</v>
      </c>
      <c r="C13" s="106">
        <v>16</v>
      </c>
      <c r="D13" s="246">
        <v>1592763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43468</v>
      </c>
      <c r="B14" s="242">
        <v>190182612</v>
      </c>
      <c r="C14" s="106">
        <v>3</v>
      </c>
      <c r="D14" s="246">
        <v>277113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43469</v>
      </c>
      <c r="B15" s="242">
        <v>190182642</v>
      </c>
      <c r="C15" s="106">
        <v>9</v>
      </c>
      <c r="D15" s="246">
        <v>741738</v>
      </c>
      <c r="E15" s="244">
        <v>190046738</v>
      </c>
      <c r="F15" s="247">
        <v>3</v>
      </c>
      <c r="G15" s="246">
        <v>317625</v>
      </c>
      <c r="H15" s="244"/>
      <c r="I15" s="245"/>
      <c r="J15" s="246"/>
    </row>
    <row r="16" spans="1:15" ht="15.75" customHeight="1" x14ac:dyDescent="0.25">
      <c r="A16" s="241">
        <v>43469</v>
      </c>
      <c r="B16" s="242">
        <v>190182660</v>
      </c>
      <c r="C16" s="106">
        <v>4</v>
      </c>
      <c r="D16" s="246">
        <v>374675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43470</v>
      </c>
      <c r="B17" s="242">
        <v>190182694</v>
      </c>
      <c r="C17" s="106">
        <v>10</v>
      </c>
      <c r="D17" s="246">
        <v>979650</v>
      </c>
      <c r="E17" s="244"/>
      <c r="F17" s="247"/>
      <c r="G17" s="246"/>
      <c r="H17" s="244"/>
      <c r="I17" s="245"/>
      <c r="J17" s="246"/>
    </row>
    <row r="18" spans="1:10" ht="15.75" customHeight="1" x14ac:dyDescent="0.25">
      <c r="A18" s="241">
        <v>43470</v>
      </c>
      <c r="B18" s="242">
        <v>190182709</v>
      </c>
      <c r="C18" s="106">
        <v>6</v>
      </c>
      <c r="D18" s="246">
        <v>618188</v>
      </c>
      <c r="E18" s="244"/>
      <c r="F18" s="247"/>
      <c r="G18" s="246"/>
      <c r="H18" s="244"/>
      <c r="I18" s="245">
        <v>7110953</v>
      </c>
      <c r="J18" s="246" t="s">
        <v>17</v>
      </c>
    </row>
    <row r="19" spans="1:10" ht="15.75" customHeight="1" x14ac:dyDescent="0.25">
      <c r="A19" s="241">
        <v>43472</v>
      </c>
      <c r="B19" s="242">
        <v>190182780</v>
      </c>
      <c r="C19" s="106">
        <v>1</v>
      </c>
      <c r="D19" s="246">
        <v>127225</v>
      </c>
      <c r="E19" s="244">
        <v>190046763</v>
      </c>
      <c r="F19" s="247">
        <v>8</v>
      </c>
      <c r="G19" s="246">
        <v>790125</v>
      </c>
      <c r="H19" s="244"/>
      <c r="I19" s="245"/>
      <c r="J19" s="246"/>
    </row>
    <row r="20" spans="1:10" ht="15.75" customHeight="1" x14ac:dyDescent="0.25">
      <c r="A20" s="241">
        <v>43472</v>
      </c>
      <c r="B20" s="242">
        <v>190182800</v>
      </c>
      <c r="C20" s="106">
        <v>13</v>
      </c>
      <c r="D20" s="246">
        <v>1216163</v>
      </c>
      <c r="E20" s="244"/>
      <c r="F20" s="247"/>
      <c r="G20" s="246"/>
      <c r="H20" s="244"/>
      <c r="I20" s="245"/>
      <c r="J20" s="246"/>
    </row>
    <row r="21" spans="1:10" ht="15.75" customHeight="1" x14ac:dyDescent="0.25">
      <c r="A21" s="241">
        <v>43472</v>
      </c>
      <c r="B21" s="242">
        <v>190182824</v>
      </c>
      <c r="C21" s="106">
        <v>6</v>
      </c>
      <c r="D21" s="246">
        <v>586600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43473</v>
      </c>
      <c r="B22" s="242">
        <v>190182865</v>
      </c>
      <c r="C22" s="106">
        <v>9</v>
      </c>
      <c r="D22" s="246">
        <v>701488</v>
      </c>
      <c r="E22" s="244">
        <v>190046771</v>
      </c>
      <c r="F22" s="247">
        <v>4</v>
      </c>
      <c r="G22" s="246">
        <v>461125</v>
      </c>
      <c r="H22" s="244"/>
      <c r="I22" s="245"/>
      <c r="J22" s="246"/>
    </row>
    <row r="23" spans="1:10" ht="15.75" customHeight="1" x14ac:dyDescent="0.25">
      <c r="A23" s="241">
        <v>43473</v>
      </c>
      <c r="B23" s="242">
        <v>190182876</v>
      </c>
      <c r="C23" s="106">
        <v>8</v>
      </c>
      <c r="D23" s="246">
        <v>769825</v>
      </c>
      <c r="E23" s="244"/>
      <c r="F23" s="247"/>
      <c r="G23" s="246"/>
      <c r="H23" s="244"/>
      <c r="I23" s="245"/>
      <c r="J23" s="246"/>
    </row>
    <row r="24" spans="1:10" ht="15.75" customHeight="1" x14ac:dyDescent="0.25">
      <c r="A24" s="241">
        <v>43474</v>
      </c>
      <c r="B24" s="242">
        <v>190182925</v>
      </c>
      <c r="C24" s="106">
        <v>3</v>
      </c>
      <c r="D24" s="246">
        <v>344575</v>
      </c>
      <c r="E24" s="244">
        <v>190046782</v>
      </c>
      <c r="F24" s="247">
        <v>1</v>
      </c>
      <c r="G24" s="246">
        <v>84088</v>
      </c>
      <c r="H24" s="244"/>
      <c r="I24" s="245"/>
      <c r="J24" s="246"/>
    </row>
    <row r="25" spans="1:10" ht="15.75" customHeight="1" x14ac:dyDescent="0.25">
      <c r="A25" s="241">
        <v>43474</v>
      </c>
      <c r="B25" s="242">
        <v>190182941</v>
      </c>
      <c r="C25" s="106">
        <v>12</v>
      </c>
      <c r="D25" s="246">
        <v>1073188</v>
      </c>
      <c r="E25" s="244"/>
      <c r="F25" s="247"/>
      <c r="G25" s="246"/>
      <c r="H25" s="244"/>
      <c r="I25" s="245"/>
      <c r="J25" s="246"/>
    </row>
    <row r="26" spans="1:10" ht="15.75" customHeight="1" x14ac:dyDescent="0.25">
      <c r="A26" s="241">
        <v>43475</v>
      </c>
      <c r="B26" s="242">
        <v>190182978</v>
      </c>
      <c r="C26" s="106">
        <v>9</v>
      </c>
      <c r="D26" s="246">
        <v>806750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43475</v>
      </c>
      <c r="B27" s="242">
        <v>190182993</v>
      </c>
      <c r="C27" s="106">
        <v>8</v>
      </c>
      <c r="D27" s="246">
        <v>808763</v>
      </c>
      <c r="E27" s="244"/>
      <c r="F27" s="247"/>
      <c r="G27" s="246"/>
      <c r="H27" s="244"/>
      <c r="I27" s="245"/>
      <c r="J27" s="246"/>
    </row>
    <row r="28" spans="1:10" ht="15.75" customHeight="1" x14ac:dyDescent="0.25">
      <c r="A28" s="241">
        <v>43476</v>
      </c>
      <c r="B28" s="242">
        <v>190183027</v>
      </c>
      <c r="C28" s="106">
        <v>7</v>
      </c>
      <c r="D28" s="246">
        <v>614250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43476</v>
      </c>
      <c r="B29" s="242">
        <v>190183046</v>
      </c>
      <c r="C29" s="106">
        <v>3</v>
      </c>
      <c r="D29" s="246">
        <v>245788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43477</v>
      </c>
      <c r="B30" s="242">
        <v>190183073</v>
      </c>
      <c r="C30" s="106">
        <v>4</v>
      </c>
      <c r="D30" s="246">
        <v>350175</v>
      </c>
      <c r="E30" s="244">
        <v>190046817</v>
      </c>
      <c r="F30" s="247">
        <v>4</v>
      </c>
      <c r="G30" s="246">
        <v>398300</v>
      </c>
      <c r="H30" s="244"/>
      <c r="I30" s="245"/>
      <c r="J30" s="246"/>
    </row>
    <row r="31" spans="1:10" ht="15.75" customHeight="1" x14ac:dyDescent="0.25">
      <c r="A31" s="241">
        <v>43477</v>
      </c>
      <c r="B31" s="242">
        <v>190183090</v>
      </c>
      <c r="C31" s="106">
        <v>4</v>
      </c>
      <c r="D31" s="246">
        <v>307825</v>
      </c>
      <c r="E31" s="244"/>
      <c r="F31" s="247"/>
      <c r="G31" s="246"/>
      <c r="H31" s="244"/>
      <c r="I31" s="245">
        <v>6218977</v>
      </c>
      <c r="J31" s="246" t="s">
        <v>17</v>
      </c>
    </row>
    <row r="32" spans="1:10" ht="15.75" customHeight="1" x14ac:dyDescent="0.25">
      <c r="A32" s="241">
        <v>43479</v>
      </c>
      <c r="B32" s="242">
        <v>190183167</v>
      </c>
      <c r="C32" s="106">
        <v>8</v>
      </c>
      <c r="D32" s="246">
        <v>724325</v>
      </c>
      <c r="E32" s="244"/>
      <c r="F32" s="247"/>
      <c r="G32" s="246"/>
      <c r="H32" s="244"/>
      <c r="I32" s="245"/>
      <c r="J32" s="246"/>
    </row>
    <row r="33" spans="1:10" ht="15.75" customHeight="1" x14ac:dyDescent="0.25">
      <c r="A33" s="241">
        <v>43479</v>
      </c>
      <c r="B33" s="242">
        <v>190183181</v>
      </c>
      <c r="C33" s="106">
        <v>11</v>
      </c>
      <c r="D33" s="246">
        <v>1165150</v>
      </c>
      <c r="E33" s="244"/>
      <c r="F33" s="247"/>
      <c r="G33" s="246"/>
      <c r="H33" s="244"/>
      <c r="I33" s="245"/>
      <c r="J33" s="246"/>
    </row>
    <row r="34" spans="1:10" ht="15.75" customHeight="1" x14ac:dyDescent="0.25">
      <c r="A34" s="241">
        <v>43480</v>
      </c>
      <c r="B34" s="242">
        <v>190183210</v>
      </c>
      <c r="C34" s="106">
        <v>10</v>
      </c>
      <c r="D34" s="246">
        <v>855838</v>
      </c>
      <c r="E34" s="244">
        <v>190046838</v>
      </c>
      <c r="F34" s="247">
        <v>1</v>
      </c>
      <c r="G34" s="246">
        <v>75513</v>
      </c>
      <c r="H34" s="244"/>
      <c r="I34" s="245"/>
      <c r="J34" s="246"/>
    </row>
    <row r="35" spans="1:10" ht="15.75" customHeight="1" x14ac:dyDescent="0.25">
      <c r="A35" s="241">
        <v>43480</v>
      </c>
      <c r="B35" s="242">
        <v>190183228</v>
      </c>
      <c r="C35" s="106">
        <v>4</v>
      </c>
      <c r="D35" s="246">
        <v>337838</v>
      </c>
      <c r="E35" s="244"/>
      <c r="F35" s="247"/>
      <c r="G35" s="246"/>
      <c r="H35" s="244"/>
      <c r="I35" s="245"/>
      <c r="J35" s="246"/>
    </row>
    <row r="36" spans="1:10" ht="15.75" customHeight="1" x14ac:dyDescent="0.25">
      <c r="A36" s="241">
        <v>43481</v>
      </c>
      <c r="B36" s="242">
        <v>190183255</v>
      </c>
      <c r="C36" s="106">
        <v>4</v>
      </c>
      <c r="D36" s="246">
        <v>308963</v>
      </c>
      <c r="E36" s="244"/>
      <c r="F36" s="247"/>
      <c r="G36" s="246"/>
      <c r="H36" s="244"/>
      <c r="I36" s="245"/>
      <c r="J36" s="246"/>
    </row>
    <row r="37" spans="1:10" ht="15.75" customHeight="1" x14ac:dyDescent="0.25">
      <c r="A37" s="241">
        <v>43481</v>
      </c>
      <c r="B37" s="242">
        <v>190183279</v>
      </c>
      <c r="C37" s="106">
        <v>1</v>
      </c>
      <c r="D37" s="246">
        <v>77613</v>
      </c>
      <c r="E37" s="244"/>
      <c r="F37" s="247"/>
      <c r="G37" s="246"/>
      <c r="H37" s="244"/>
      <c r="I37" s="245"/>
      <c r="J37" s="246"/>
    </row>
    <row r="38" spans="1:10" ht="15.75" customHeight="1" x14ac:dyDescent="0.25">
      <c r="A38" s="241">
        <v>43482</v>
      </c>
      <c r="B38" s="242">
        <v>190183303</v>
      </c>
      <c r="C38" s="106">
        <v>6</v>
      </c>
      <c r="D38" s="246">
        <v>554488</v>
      </c>
      <c r="E38" s="244"/>
      <c r="F38" s="247"/>
      <c r="G38" s="246"/>
      <c r="H38" s="244"/>
      <c r="I38" s="245"/>
      <c r="J38" s="246"/>
    </row>
    <row r="39" spans="1:10" ht="15.75" customHeight="1" x14ac:dyDescent="0.25">
      <c r="A39" s="241">
        <v>43482</v>
      </c>
      <c r="B39" s="242">
        <v>190183320</v>
      </c>
      <c r="C39" s="106">
        <v>3</v>
      </c>
      <c r="D39" s="246">
        <v>207638</v>
      </c>
      <c r="E39" s="244"/>
      <c r="F39" s="247"/>
      <c r="G39" s="246"/>
      <c r="H39" s="244"/>
      <c r="I39" s="245"/>
      <c r="J39" s="246"/>
    </row>
    <row r="40" spans="1:10" ht="15.75" customHeight="1" x14ac:dyDescent="0.25">
      <c r="A40" s="241">
        <v>43483</v>
      </c>
      <c r="B40" s="242">
        <v>190183348</v>
      </c>
      <c r="C40" s="106">
        <v>10</v>
      </c>
      <c r="D40" s="246">
        <v>896175</v>
      </c>
      <c r="E40" s="244"/>
      <c r="F40" s="247"/>
      <c r="G40" s="246"/>
      <c r="H40" s="244"/>
      <c r="I40" s="245"/>
      <c r="J40" s="246"/>
    </row>
    <row r="41" spans="1:10" ht="15.75" customHeight="1" x14ac:dyDescent="0.25">
      <c r="A41" s="241">
        <v>43484</v>
      </c>
      <c r="B41" s="242">
        <v>190183400</v>
      </c>
      <c r="C41" s="106">
        <v>7</v>
      </c>
      <c r="D41" s="246">
        <v>671213</v>
      </c>
      <c r="E41" s="244">
        <v>190046871</v>
      </c>
      <c r="F41" s="247">
        <v>2</v>
      </c>
      <c r="G41" s="246">
        <v>194163</v>
      </c>
      <c r="H41" s="244"/>
      <c r="I41" s="245">
        <v>5529565</v>
      </c>
      <c r="J41" s="246" t="s">
        <v>17</v>
      </c>
    </row>
    <row r="42" spans="1:10" ht="15.75" customHeight="1" x14ac:dyDescent="0.25">
      <c r="A42" s="241">
        <v>43486</v>
      </c>
      <c r="B42" s="242">
        <v>190183479</v>
      </c>
      <c r="C42" s="106">
        <v>14</v>
      </c>
      <c r="D42" s="246">
        <v>1267000</v>
      </c>
      <c r="E42" s="244"/>
      <c r="F42" s="247"/>
      <c r="G42" s="246"/>
      <c r="H42" s="244"/>
      <c r="I42" s="245"/>
      <c r="J42" s="246"/>
    </row>
    <row r="43" spans="1:10" ht="15.75" customHeight="1" x14ac:dyDescent="0.25">
      <c r="A43" s="241">
        <v>43486</v>
      </c>
      <c r="B43" s="242">
        <v>190183496</v>
      </c>
      <c r="C43" s="106">
        <v>8</v>
      </c>
      <c r="D43" s="246">
        <v>816288</v>
      </c>
      <c r="E43" s="244"/>
      <c r="F43" s="247"/>
      <c r="G43" s="246"/>
      <c r="H43" s="244"/>
      <c r="I43" s="245"/>
      <c r="J43" s="246"/>
    </row>
    <row r="44" spans="1:10" ht="15.75" customHeight="1" x14ac:dyDescent="0.25">
      <c r="A44" s="241">
        <v>43487</v>
      </c>
      <c r="B44" s="242">
        <v>190183521</v>
      </c>
      <c r="C44" s="106">
        <v>8</v>
      </c>
      <c r="D44" s="246">
        <v>628075</v>
      </c>
      <c r="E44" s="244"/>
      <c r="F44" s="247"/>
      <c r="G44" s="246"/>
      <c r="H44" s="244"/>
      <c r="I44" s="245"/>
      <c r="J44" s="246"/>
    </row>
    <row r="45" spans="1:10" ht="15.75" customHeight="1" x14ac:dyDescent="0.25">
      <c r="A45" s="241">
        <v>43487</v>
      </c>
      <c r="B45" s="242">
        <v>190183543</v>
      </c>
      <c r="C45" s="106">
        <v>2</v>
      </c>
      <c r="D45" s="246">
        <v>178763</v>
      </c>
      <c r="E45" s="244"/>
      <c r="F45" s="247"/>
      <c r="G45" s="246"/>
      <c r="H45" s="244"/>
      <c r="I45" s="245"/>
      <c r="J45" s="246"/>
    </row>
    <row r="46" spans="1:10" ht="15.75" customHeight="1" x14ac:dyDescent="0.25">
      <c r="A46" s="241">
        <v>43488</v>
      </c>
      <c r="B46" s="242">
        <v>190183579</v>
      </c>
      <c r="C46" s="106">
        <v>10</v>
      </c>
      <c r="D46" s="246">
        <v>862838</v>
      </c>
      <c r="E46" s="244">
        <v>190046914</v>
      </c>
      <c r="F46" s="247">
        <v>2</v>
      </c>
      <c r="G46" s="246">
        <v>159600</v>
      </c>
      <c r="H46" s="244"/>
      <c r="I46" s="245"/>
      <c r="J46" s="246"/>
    </row>
    <row r="47" spans="1:10" ht="15.75" customHeight="1" x14ac:dyDescent="0.25">
      <c r="A47" s="241">
        <v>43488</v>
      </c>
      <c r="B47" s="242">
        <v>190183602</v>
      </c>
      <c r="C47" s="106">
        <v>2</v>
      </c>
      <c r="D47" s="246">
        <v>168000</v>
      </c>
      <c r="E47" s="244"/>
      <c r="F47" s="247"/>
      <c r="G47" s="246"/>
      <c r="H47" s="244"/>
      <c r="I47" s="245"/>
      <c r="J47" s="246"/>
    </row>
    <row r="48" spans="1:10" ht="15.75" customHeight="1" x14ac:dyDescent="0.25">
      <c r="A48" s="241">
        <v>43489</v>
      </c>
      <c r="B48" s="242">
        <v>190183629</v>
      </c>
      <c r="C48" s="106">
        <v>11</v>
      </c>
      <c r="D48" s="246">
        <v>989013</v>
      </c>
      <c r="E48" s="244">
        <v>190046920</v>
      </c>
      <c r="F48" s="247">
        <v>3</v>
      </c>
      <c r="G48" s="246">
        <v>278075</v>
      </c>
      <c r="H48" s="244"/>
      <c r="I48" s="245"/>
      <c r="J48" s="246"/>
    </row>
    <row r="49" spans="1:10" ht="15.75" customHeight="1" x14ac:dyDescent="0.25">
      <c r="A49" s="241">
        <v>43489</v>
      </c>
      <c r="B49" s="242">
        <v>190183650</v>
      </c>
      <c r="C49" s="106">
        <v>2</v>
      </c>
      <c r="D49" s="246">
        <v>172200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43490</v>
      </c>
      <c r="B50" s="242">
        <v>190183670</v>
      </c>
      <c r="C50" s="106">
        <v>11</v>
      </c>
      <c r="D50" s="246">
        <v>1001438</v>
      </c>
      <c r="E50" s="244"/>
      <c r="F50" s="247"/>
      <c r="G50" s="246"/>
      <c r="H50" s="244"/>
      <c r="I50" s="245"/>
      <c r="J50" s="246"/>
    </row>
    <row r="51" spans="1:10" ht="15.75" customHeight="1" x14ac:dyDescent="0.25">
      <c r="A51" s="241">
        <v>43490</v>
      </c>
      <c r="B51" s="242">
        <v>190183686</v>
      </c>
      <c r="C51" s="106">
        <v>4</v>
      </c>
      <c r="D51" s="246">
        <v>422888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43491</v>
      </c>
      <c r="B52" s="242">
        <v>190183712</v>
      </c>
      <c r="C52" s="106">
        <v>8</v>
      </c>
      <c r="D52" s="246">
        <v>746288</v>
      </c>
      <c r="E52" s="244">
        <v>190046933</v>
      </c>
      <c r="F52" s="247">
        <v>1</v>
      </c>
      <c r="G52" s="246">
        <v>88025</v>
      </c>
      <c r="H52" s="244"/>
      <c r="I52" s="245"/>
      <c r="J52" s="246"/>
    </row>
    <row r="53" spans="1:10" ht="15.75" customHeight="1" x14ac:dyDescent="0.25">
      <c r="A53" s="241">
        <v>43491</v>
      </c>
      <c r="B53" s="242">
        <v>190183723</v>
      </c>
      <c r="C53" s="106">
        <v>1</v>
      </c>
      <c r="D53" s="246">
        <v>120750</v>
      </c>
      <c r="E53" s="244"/>
      <c r="F53" s="247"/>
      <c r="G53" s="246"/>
      <c r="H53" s="244"/>
      <c r="I53" s="245">
        <v>6847841</v>
      </c>
      <c r="J53" s="246" t="s">
        <v>17</v>
      </c>
    </row>
    <row r="54" spans="1:10" ht="15.75" customHeight="1" x14ac:dyDescent="0.25">
      <c r="A54" s="241">
        <v>43493</v>
      </c>
      <c r="B54" s="242">
        <v>190183788</v>
      </c>
      <c r="C54" s="106">
        <v>13</v>
      </c>
      <c r="D54" s="246">
        <v>1104075</v>
      </c>
      <c r="E54" s="244"/>
      <c r="F54" s="247"/>
      <c r="G54" s="246"/>
      <c r="H54" s="244"/>
      <c r="I54" s="245"/>
      <c r="J54" s="246"/>
    </row>
    <row r="55" spans="1:10" ht="15.75" customHeight="1" x14ac:dyDescent="0.25">
      <c r="A55" s="241">
        <v>43493</v>
      </c>
      <c r="B55" s="242">
        <v>190183810</v>
      </c>
      <c r="C55" s="106">
        <v>6</v>
      </c>
      <c r="D55" s="246">
        <v>527975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43494</v>
      </c>
      <c r="B56" s="242">
        <v>19000019</v>
      </c>
      <c r="C56" s="106">
        <v>10</v>
      </c>
      <c r="D56" s="246">
        <v>859342</v>
      </c>
      <c r="E56" s="244"/>
      <c r="F56" s="247"/>
      <c r="G56" s="246"/>
      <c r="H56" s="244"/>
      <c r="I56" s="245"/>
      <c r="J56" s="246"/>
    </row>
    <row r="57" spans="1:10" ht="15.75" customHeight="1" x14ac:dyDescent="0.25">
      <c r="A57" s="241">
        <v>43494</v>
      </c>
      <c r="B57" s="242">
        <v>19000031</v>
      </c>
      <c r="C57" s="106">
        <v>3</v>
      </c>
      <c r="D57" s="246">
        <v>227239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43495</v>
      </c>
      <c r="B58" s="242">
        <v>19000064</v>
      </c>
      <c r="C58" s="106">
        <v>2</v>
      </c>
      <c r="D58" s="246">
        <v>177100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43495</v>
      </c>
      <c r="B59" s="242">
        <v>19000081</v>
      </c>
      <c r="C59" s="106">
        <v>3</v>
      </c>
      <c r="D59" s="246">
        <v>307301</v>
      </c>
      <c r="E59" s="244"/>
      <c r="F59" s="247"/>
      <c r="G59" s="246"/>
      <c r="H59" s="244"/>
      <c r="I59" s="245"/>
      <c r="J59" s="246"/>
    </row>
    <row r="60" spans="1:10" ht="15.75" customHeight="1" x14ac:dyDescent="0.25">
      <c r="A60" s="241">
        <v>43496</v>
      </c>
      <c r="B60" s="242">
        <v>19000103</v>
      </c>
      <c r="C60" s="106">
        <v>6</v>
      </c>
      <c r="D60" s="246">
        <v>505665</v>
      </c>
      <c r="E60" s="244" t="s">
        <v>230</v>
      </c>
      <c r="F60" s="247">
        <v>1</v>
      </c>
      <c r="G60" s="246">
        <v>75600</v>
      </c>
      <c r="H60" s="244"/>
      <c r="I60" s="245"/>
      <c r="J60" s="246"/>
    </row>
    <row r="61" spans="1:10" ht="15.75" customHeight="1" x14ac:dyDescent="0.25">
      <c r="A61" s="241">
        <v>43496</v>
      </c>
      <c r="B61" s="242">
        <v>19000123</v>
      </c>
      <c r="C61" s="106">
        <v>1</v>
      </c>
      <c r="D61" s="246">
        <v>92050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43497</v>
      </c>
      <c r="B62" s="242">
        <v>19000150</v>
      </c>
      <c r="C62" s="106">
        <v>6</v>
      </c>
      <c r="D62" s="246">
        <v>485976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43498</v>
      </c>
      <c r="B63" s="242">
        <v>19000204</v>
      </c>
      <c r="C63" s="106">
        <v>9</v>
      </c>
      <c r="D63" s="246">
        <v>785228</v>
      </c>
      <c r="E63" s="244" t="s">
        <v>234</v>
      </c>
      <c r="F63" s="247">
        <v>1</v>
      </c>
      <c r="G63" s="246">
        <v>76038</v>
      </c>
      <c r="H63" s="244"/>
      <c r="I63" s="245"/>
      <c r="J63" s="246"/>
    </row>
    <row r="64" spans="1:10" ht="15.75" customHeight="1" x14ac:dyDescent="0.25">
      <c r="A64" s="241">
        <v>43498</v>
      </c>
      <c r="B64" s="242">
        <v>19000220</v>
      </c>
      <c r="C64" s="106">
        <v>6</v>
      </c>
      <c r="D64" s="246">
        <v>505139</v>
      </c>
      <c r="E64" s="244"/>
      <c r="F64" s="247"/>
      <c r="G64" s="246"/>
      <c r="H64" s="244"/>
      <c r="I64" s="245">
        <v>5425452</v>
      </c>
      <c r="J64" s="246" t="s">
        <v>17</v>
      </c>
    </row>
    <row r="65" spans="1:10" ht="15.75" customHeight="1" x14ac:dyDescent="0.25">
      <c r="A65" s="241">
        <v>43500</v>
      </c>
      <c r="B65" s="242">
        <v>19000293</v>
      </c>
      <c r="C65" s="106">
        <v>9</v>
      </c>
      <c r="D65" s="246">
        <v>805178</v>
      </c>
      <c r="E65" s="244"/>
      <c r="F65" s="247"/>
      <c r="G65" s="246"/>
      <c r="H65" s="244"/>
      <c r="I65" s="245"/>
      <c r="J65" s="246"/>
    </row>
    <row r="66" spans="1:10" ht="15.75" customHeight="1" x14ac:dyDescent="0.25">
      <c r="A66" s="241">
        <v>43500</v>
      </c>
      <c r="B66" s="242">
        <v>19000319</v>
      </c>
      <c r="C66" s="106">
        <v>1</v>
      </c>
      <c r="D66" s="246">
        <v>92050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43502</v>
      </c>
      <c r="B67" s="242">
        <v>19000392</v>
      </c>
      <c r="C67" s="106">
        <v>8</v>
      </c>
      <c r="D67" s="246">
        <v>689240</v>
      </c>
      <c r="E67" s="244" t="s">
        <v>236</v>
      </c>
      <c r="F67" s="247">
        <v>1</v>
      </c>
      <c r="G67" s="246">
        <v>86013</v>
      </c>
      <c r="H67" s="244"/>
      <c r="I67" s="245"/>
      <c r="J67" s="246"/>
    </row>
    <row r="68" spans="1:10" ht="15.75" customHeight="1" x14ac:dyDescent="0.25">
      <c r="A68" s="241">
        <v>43502</v>
      </c>
      <c r="B68" s="242">
        <v>19000419</v>
      </c>
      <c r="C68" s="106">
        <v>6</v>
      </c>
      <c r="D68" s="246">
        <v>534102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43503</v>
      </c>
      <c r="B69" s="242">
        <v>19000449</v>
      </c>
      <c r="C69" s="106">
        <v>8</v>
      </c>
      <c r="D69" s="246">
        <v>659490</v>
      </c>
      <c r="E69" s="244"/>
      <c r="F69" s="247"/>
      <c r="G69" s="246"/>
      <c r="H69" s="244"/>
      <c r="I69" s="245"/>
      <c r="J69" s="246"/>
    </row>
    <row r="70" spans="1:10" ht="15.75" customHeight="1" x14ac:dyDescent="0.25">
      <c r="A70" s="241">
        <v>43504</v>
      </c>
      <c r="B70" s="242">
        <v>19000496</v>
      </c>
      <c r="C70" s="106">
        <v>4</v>
      </c>
      <c r="D70" s="246">
        <v>409851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43504</v>
      </c>
      <c r="B71" s="242">
        <v>19000508</v>
      </c>
      <c r="C71" s="106">
        <v>3</v>
      </c>
      <c r="D71" s="246">
        <v>300651</v>
      </c>
      <c r="E71" s="244"/>
      <c r="F71" s="247"/>
      <c r="G71" s="246"/>
      <c r="H71" s="244"/>
      <c r="I71" s="245"/>
      <c r="J71" s="246"/>
    </row>
    <row r="72" spans="1:10" ht="15.75" customHeight="1" x14ac:dyDescent="0.25">
      <c r="A72" s="241">
        <v>43504</v>
      </c>
      <c r="B72" s="242">
        <v>19000509</v>
      </c>
      <c r="C72" s="106">
        <v>1</v>
      </c>
      <c r="D72" s="246">
        <v>92050</v>
      </c>
      <c r="E72" s="244"/>
      <c r="F72" s="247"/>
      <c r="G72" s="246"/>
      <c r="H72" s="244"/>
      <c r="I72" s="245"/>
      <c r="J72" s="246"/>
    </row>
    <row r="73" spans="1:10" ht="15.75" customHeight="1" x14ac:dyDescent="0.25">
      <c r="A73" s="241">
        <v>43505</v>
      </c>
      <c r="B73" s="242">
        <v>19000552</v>
      </c>
      <c r="C73" s="106">
        <v>5</v>
      </c>
      <c r="D73" s="246">
        <v>488776</v>
      </c>
      <c r="E73" s="244"/>
      <c r="F73" s="247"/>
      <c r="G73" s="246"/>
      <c r="H73" s="244"/>
      <c r="I73" s="245"/>
      <c r="J73" s="246"/>
    </row>
    <row r="74" spans="1:10" ht="15.75" customHeight="1" x14ac:dyDescent="0.25">
      <c r="A74" s="241">
        <v>43505</v>
      </c>
      <c r="B74" s="242">
        <v>19000562</v>
      </c>
      <c r="C74" s="106">
        <v>1</v>
      </c>
      <c r="D74" s="246">
        <v>113575</v>
      </c>
      <c r="E74" s="244"/>
      <c r="F74" s="247"/>
      <c r="G74" s="246"/>
      <c r="H74" s="244"/>
      <c r="I74" s="245">
        <v>4098950</v>
      </c>
      <c r="J74" s="246" t="s">
        <v>17</v>
      </c>
    </row>
    <row r="75" spans="1:10" ht="15.75" customHeight="1" x14ac:dyDescent="0.25">
      <c r="A75" s="241">
        <v>43507</v>
      </c>
      <c r="B75" s="242">
        <v>19000655</v>
      </c>
      <c r="C75" s="106">
        <v>12</v>
      </c>
      <c r="D75" s="246">
        <v>1084041</v>
      </c>
      <c r="E75" s="244"/>
      <c r="F75" s="247"/>
      <c r="G75" s="246"/>
      <c r="H75" s="244"/>
      <c r="I75" s="245"/>
      <c r="J75" s="246"/>
    </row>
    <row r="76" spans="1:10" ht="15.75" customHeight="1" x14ac:dyDescent="0.25">
      <c r="A76" s="241">
        <v>43507</v>
      </c>
      <c r="B76" s="242">
        <v>19000672</v>
      </c>
      <c r="C76" s="106">
        <v>1</v>
      </c>
      <c r="D76" s="246">
        <v>113575</v>
      </c>
      <c r="E76" s="244" t="s">
        <v>243</v>
      </c>
      <c r="F76" s="247">
        <v>1</v>
      </c>
      <c r="G76" s="246">
        <v>86013</v>
      </c>
      <c r="H76" s="244"/>
      <c r="I76" s="245"/>
      <c r="J76" s="246"/>
    </row>
    <row r="77" spans="1:10" ht="15.75" customHeight="1" x14ac:dyDescent="0.25">
      <c r="A77" s="241">
        <v>43507</v>
      </c>
      <c r="B77" s="242">
        <v>19000677</v>
      </c>
      <c r="C77" s="106">
        <v>2</v>
      </c>
      <c r="D77" s="246">
        <v>190488</v>
      </c>
      <c r="E77" s="244"/>
      <c r="F77" s="247"/>
      <c r="G77" s="246"/>
      <c r="H77" s="244"/>
      <c r="I77" s="245"/>
      <c r="J77" s="246"/>
    </row>
    <row r="78" spans="1:10" ht="15.75" customHeight="1" x14ac:dyDescent="0.25">
      <c r="A78" s="241">
        <v>43508</v>
      </c>
      <c r="B78" s="242">
        <v>19000714</v>
      </c>
      <c r="C78" s="106">
        <v>2</v>
      </c>
      <c r="D78" s="246">
        <v>176138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43508</v>
      </c>
      <c r="B79" s="242">
        <v>19000734</v>
      </c>
      <c r="C79" s="106">
        <v>10</v>
      </c>
      <c r="D79" s="246">
        <v>884541</v>
      </c>
      <c r="E79" s="244"/>
      <c r="F79" s="247"/>
      <c r="G79" s="246"/>
      <c r="H79" s="244"/>
      <c r="I79" s="245"/>
      <c r="J79" s="246"/>
    </row>
    <row r="80" spans="1:10" ht="15.75" customHeight="1" x14ac:dyDescent="0.25">
      <c r="A80" s="241">
        <v>43509</v>
      </c>
      <c r="B80" s="242">
        <v>19000768</v>
      </c>
      <c r="C80" s="106">
        <v>7</v>
      </c>
      <c r="D80" s="246">
        <v>676114</v>
      </c>
      <c r="E80" s="244" t="s">
        <v>246</v>
      </c>
      <c r="F80" s="247">
        <v>4</v>
      </c>
      <c r="G80" s="246">
        <v>375726</v>
      </c>
      <c r="H80" s="244"/>
      <c r="I80" s="245"/>
      <c r="J80" s="246"/>
    </row>
    <row r="81" spans="1:10" ht="15.75" customHeight="1" x14ac:dyDescent="0.25">
      <c r="A81" s="241">
        <v>43509</v>
      </c>
      <c r="B81" s="242">
        <v>19000786</v>
      </c>
      <c r="C81" s="106">
        <v>1</v>
      </c>
      <c r="D81" s="246">
        <v>92050</v>
      </c>
      <c r="E81" s="244"/>
      <c r="F81" s="247"/>
      <c r="G81" s="246"/>
      <c r="H81" s="244"/>
      <c r="I81" s="245"/>
      <c r="J81" s="246"/>
    </row>
    <row r="82" spans="1:10" ht="15.75" customHeight="1" x14ac:dyDescent="0.25">
      <c r="A82" s="241">
        <v>43510</v>
      </c>
      <c r="B82" s="242">
        <v>19000827</v>
      </c>
      <c r="C82" s="106">
        <v>6</v>
      </c>
      <c r="D82" s="246">
        <v>588352</v>
      </c>
      <c r="E82" s="244"/>
      <c r="F82" s="247"/>
      <c r="G82" s="246"/>
      <c r="H82" s="244"/>
      <c r="I82" s="245"/>
      <c r="J82" s="246"/>
    </row>
    <row r="83" spans="1:10" ht="15.75" customHeight="1" x14ac:dyDescent="0.25">
      <c r="A83" s="241">
        <v>43510</v>
      </c>
      <c r="B83" s="242">
        <v>19000843</v>
      </c>
      <c r="C83" s="106">
        <v>1</v>
      </c>
      <c r="D83" s="246">
        <v>75513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43511</v>
      </c>
      <c r="B84" s="242">
        <v>19000877</v>
      </c>
      <c r="C84" s="106">
        <v>8</v>
      </c>
      <c r="D84" s="246">
        <v>734040</v>
      </c>
      <c r="E84" s="244"/>
      <c r="F84" s="247"/>
      <c r="G84" s="246"/>
      <c r="H84" s="244"/>
      <c r="I84" s="245"/>
      <c r="J84" s="246"/>
    </row>
    <row r="85" spans="1:10" ht="15.75" customHeight="1" x14ac:dyDescent="0.25">
      <c r="A85" s="241">
        <v>43511</v>
      </c>
      <c r="B85" s="242">
        <v>19000892</v>
      </c>
      <c r="C85" s="106">
        <v>1</v>
      </c>
      <c r="D85" s="246">
        <v>86013</v>
      </c>
      <c r="E85" s="244"/>
      <c r="F85" s="247"/>
      <c r="G85" s="246"/>
      <c r="H85" s="244"/>
      <c r="I85" s="245"/>
      <c r="J85" s="246"/>
    </row>
    <row r="86" spans="1:10" ht="15.75" customHeight="1" x14ac:dyDescent="0.25">
      <c r="A86" s="241">
        <v>43512</v>
      </c>
      <c r="B86" s="242">
        <v>19000946</v>
      </c>
      <c r="C86" s="106">
        <v>2</v>
      </c>
      <c r="D86" s="246">
        <v>161526</v>
      </c>
      <c r="E86" s="244" t="s">
        <v>253</v>
      </c>
      <c r="F86" s="247">
        <v>3</v>
      </c>
      <c r="G86" s="246">
        <v>272913</v>
      </c>
      <c r="H86" s="244"/>
      <c r="I86" s="245"/>
      <c r="J86" s="246"/>
    </row>
    <row r="87" spans="1:10" ht="15.75" customHeight="1" x14ac:dyDescent="0.25">
      <c r="A87" s="241">
        <v>43512</v>
      </c>
      <c r="B87" s="242">
        <v>19000964</v>
      </c>
      <c r="C87" s="106">
        <v>2</v>
      </c>
      <c r="D87" s="246">
        <v>196088</v>
      </c>
      <c r="E87" s="244"/>
      <c r="F87" s="247"/>
      <c r="G87" s="246"/>
      <c r="H87" s="244"/>
      <c r="I87" s="245">
        <v>4323827</v>
      </c>
      <c r="J87" s="246" t="s">
        <v>17</v>
      </c>
    </row>
    <row r="88" spans="1:10" ht="15.75" customHeight="1" x14ac:dyDescent="0.25">
      <c r="A88" s="241">
        <v>43514</v>
      </c>
      <c r="B88" s="242">
        <v>19001070</v>
      </c>
      <c r="C88" s="106">
        <v>10</v>
      </c>
      <c r="D88" s="246">
        <v>949110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43514</v>
      </c>
      <c r="B89" s="242">
        <v>19001092</v>
      </c>
      <c r="C89" s="106">
        <v>1</v>
      </c>
      <c r="D89" s="246">
        <v>82025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43515</v>
      </c>
      <c r="B90" s="242">
        <v>19001132</v>
      </c>
      <c r="C90" s="106">
        <v>7</v>
      </c>
      <c r="D90" s="246">
        <v>718590</v>
      </c>
      <c r="E90" s="244"/>
      <c r="F90" s="247"/>
      <c r="G90" s="246"/>
      <c r="H90" s="244"/>
      <c r="I90" s="245"/>
      <c r="J90" s="246"/>
    </row>
    <row r="91" spans="1:10" ht="15.75" customHeight="1" x14ac:dyDescent="0.25">
      <c r="A91" s="241">
        <v>43515</v>
      </c>
      <c r="B91" s="242">
        <v>19001148</v>
      </c>
      <c r="C91" s="106">
        <v>3</v>
      </c>
      <c r="D91" s="246">
        <v>364990</v>
      </c>
      <c r="E91" s="244"/>
      <c r="F91" s="293"/>
      <c r="G91" s="246"/>
      <c r="H91" s="244"/>
      <c r="I91" s="245"/>
      <c r="J91" s="246"/>
    </row>
    <row r="92" spans="1:10" ht="15.75" customHeight="1" x14ac:dyDescent="0.25">
      <c r="A92" s="241">
        <v>43516</v>
      </c>
      <c r="B92" s="242">
        <v>19001199</v>
      </c>
      <c r="C92" s="106">
        <v>9</v>
      </c>
      <c r="D92" s="246">
        <v>920875</v>
      </c>
      <c r="E92" s="247" t="s">
        <v>257</v>
      </c>
      <c r="F92" s="247">
        <v>3</v>
      </c>
      <c r="G92" s="246">
        <v>287130</v>
      </c>
      <c r="H92" s="244"/>
      <c r="I92" s="245"/>
      <c r="J92" s="246"/>
    </row>
    <row r="93" spans="1:10" ht="15.75" customHeight="1" x14ac:dyDescent="0.25">
      <c r="A93" s="241">
        <v>43516</v>
      </c>
      <c r="B93" s="242">
        <v>19001210</v>
      </c>
      <c r="C93" s="106">
        <v>4</v>
      </c>
      <c r="D93" s="246">
        <v>431545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43517</v>
      </c>
      <c r="B94" s="242">
        <v>19001248</v>
      </c>
      <c r="C94" s="106">
        <v>6</v>
      </c>
      <c r="D94" s="246">
        <v>563465</v>
      </c>
      <c r="E94" s="244"/>
      <c r="F94" s="247"/>
      <c r="G94" s="246"/>
      <c r="H94" s="244"/>
      <c r="I94" s="245"/>
      <c r="J94" s="246"/>
    </row>
    <row r="95" spans="1:10" ht="15.75" customHeight="1" x14ac:dyDescent="0.25">
      <c r="A95" s="241">
        <v>43517</v>
      </c>
      <c r="B95" s="242">
        <v>19001267</v>
      </c>
      <c r="C95" s="106">
        <v>2</v>
      </c>
      <c r="D95" s="246">
        <v>214370</v>
      </c>
      <c r="E95" s="244"/>
      <c r="F95" s="247"/>
      <c r="G95" s="246"/>
      <c r="H95" s="244"/>
      <c r="I95" s="245"/>
      <c r="J95" s="246"/>
    </row>
    <row r="96" spans="1:10" ht="15.75" customHeight="1" x14ac:dyDescent="0.25">
      <c r="A96" s="241">
        <v>43518</v>
      </c>
      <c r="B96" s="242">
        <v>19001301</v>
      </c>
      <c r="C96" s="106">
        <v>7</v>
      </c>
      <c r="D96" s="246">
        <v>663935</v>
      </c>
      <c r="E96" s="244" t="s">
        <v>264</v>
      </c>
      <c r="F96" s="247">
        <v>4</v>
      </c>
      <c r="G96" s="246">
        <v>454070</v>
      </c>
      <c r="H96" s="244"/>
      <c r="I96" s="245"/>
      <c r="J96" s="246"/>
    </row>
    <row r="97" spans="1:10" ht="15.75" customHeight="1" x14ac:dyDescent="0.25">
      <c r="A97" s="241">
        <v>43518</v>
      </c>
      <c r="B97" s="242">
        <v>19001313</v>
      </c>
      <c r="C97" s="106">
        <v>4</v>
      </c>
      <c r="D97" s="246">
        <v>413780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43519</v>
      </c>
      <c r="B98" s="242">
        <v>19001350</v>
      </c>
      <c r="C98" s="106">
        <v>11</v>
      </c>
      <c r="D98" s="246">
        <v>985660</v>
      </c>
      <c r="E98" s="244"/>
      <c r="F98" s="247"/>
      <c r="G98" s="246"/>
      <c r="H98" s="244"/>
      <c r="I98" s="245"/>
      <c r="J98" s="246"/>
    </row>
    <row r="99" spans="1:10" ht="15.75" customHeight="1" x14ac:dyDescent="0.25">
      <c r="A99" s="241">
        <v>43519</v>
      </c>
      <c r="B99" s="242">
        <v>19001365</v>
      </c>
      <c r="C99" s="106">
        <v>2</v>
      </c>
      <c r="D99" s="246">
        <v>202130</v>
      </c>
      <c r="E99" s="244"/>
      <c r="F99" s="247"/>
      <c r="G99" s="246"/>
      <c r="H99" s="244"/>
      <c r="I99" s="245">
        <v>5769275</v>
      </c>
      <c r="J99" s="246" t="s">
        <v>17</v>
      </c>
    </row>
    <row r="100" spans="1:10" ht="15.75" customHeight="1" x14ac:dyDescent="0.25">
      <c r="A100" s="98">
        <v>43521</v>
      </c>
      <c r="B100" s="99">
        <v>19001476</v>
      </c>
      <c r="C100" s="412">
        <v>7</v>
      </c>
      <c r="D100" s="34">
        <v>519860</v>
      </c>
      <c r="E100" s="101"/>
      <c r="F100" s="100"/>
      <c r="G100" s="34"/>
      <c r="H100" s="101"/>
      <c r="I100" s="102"/>
      <c r="J100" s="34"/>
    </row>
    <row r="101" spans="1:10" ht="15.75" customHeight="1" x14ac:dyDescent="0.25">
      <c r="A101" s="98">
        <v>43521</v>
      </c>
      <c r="B101" s="99">
        <v>19001506</v>
      </c>
      <c r="C101" s="412">
        <v>6</v>
      </c>
      <c r="D101" s="34">
        <v>761260</v>
      </c>
      <c r="E101" s="101"/>
      <c r="F101" s="100"/>
      <c r="G101" s="34"/>
      <c r="H101" s="101"/>
      <c r="I101" s="102"/>
      <c r="J101" s="34"/>
    </row>
    <row r="102" spans="1:10" ht="15.75" customHeight="1" x14ac:dyDescent="0.25">
      <c r="A102" s="98">
        <v>43522</v>
      </c>
      <c r="B102" s="99">
        <v>19001552</v>
      </c>
      <c r="C102" s="412">
        <v>11</v>
      </c>
      <c r="D102" s="34">
        <v>1042550</v>
      </c>
      <c r="E102" s="101" t="s">
        <v>269</v>
      </c>
      <c r="F102" s="100">
        <v>1</v>
      </c>
      <c r="G102" s="34">
        <v>88060</v>
      </c>
      <c r="H102" s="101"/>
      <c r="I102" s="102"/>
      <c r="J102" s="34"/>
    </row>
    <row r="103" spans="1:10" ht="15.75" customHeight="1" x14ac:dyDescent="0.25">
      <c r="A103" s="98">
        <v>43522</v>
      </c>
      <c r="B103" s="99">
        <v>19001569</v>
      </c>
      <c r="C103" s="412">
        <v>1</v>
      </c>
      <c r="D103" s="34">
        <v>81600</v>
      </c>
      <c r="E103" s="101"/>
      <c r="F103" s="100"/>
      <c r="G103" s="34"/>
      <c r="H103" s="101"/>
      <c r="I103" s="102"/>
      <c r="J103" s="34"/>
    </row>
    <row r="104" spans="1:10" ht="15.75" customHeight="1" x14ac:dyDescent="0.25">
      <c r="A104" s="98">
        <v>43523</v>
      </c>
      <c r="B104" s="99">
        <v>19001607</v>
      </c>
      <c r="C104" s="412">
        <v>9</v>
      </c>
      <c r="D104" s="34">
        <v>753610</v>
      </c>
      <c r="E104" s="101" t="s">
        <v>273</v>
      </c>
      <c r="F104" s="100">
        <v>2</v>
      </c>
      <c r="G104" s="34">
        <v>332350</v>
      </c>
      <c r="H104" s="101"/>
      <c r="I104" s="102"/>
      <c r="J104" s="34"/>
    </row>
    <row r="105" spans="1:10" ht="15.75" customHeight="1" x14ac:dyDescent="0.25">
      <c r="A105" s="98">
        <v>43523</v>
      </c>
      <c r="B105" s="99">
        <v>19001627</v>
      </c>
      <c r="C105" s="412">
        <v>3</v>
      </c>
      <c r="D105" s="34">
        <v>378243</v>
      </c>
      <c r="E105" s="101"/>
      <c r="F105" s="100"/>
      <c r="G105" s="34"/>
      <c r="H105" s="101"/>
      <c r="I105" s="102"/>
      <c r="J105" s="34"/>
    </row>
    <row r="106" spans="1:10" ht="15.75" customHeight="1" x14ac:dyDescent="0.25">
      <c r="A106" s="98">
        <v>43524</v>
      </c>
      <c r="B106" s="99">
        <v>19001667</v>
      </c>
      <c r="C106" s="412">
        <v>5</v>
      </c>
      <c r="D106" s="34">
        <v>580975</v>
      </c>
      <c r="E106" s="101" t="s">
        <v>275</v>
      </c>
      <c r="F106" s="100">
        <v>2</v>
      </c>
      <c r="G106" s="34">
        <v>247768</v>
      </c>
      <c r="H106" s="101"/>
      <c r="I106" s="102"/>
      <c r="J106" s="34"/>
    </row>
    <row r="107" spans="1:10" ht="15.75" customHeight="1" x14ac:dyDescent="0.25">
      <c r="A107" s="98">
        <v>43524</v>
      </c>
      <c r="B107" s="99">
        <v>19001705</v>
      </c>
      <c r="C107" s="412">
        <v>1</v>
      </c>
      <c r="D107" s="34">
        <v>95030</v>
      </c>
      <c r="E107" s="101"/>
      <c r="F107" s="100"/>
      <c r="G107" s="34"/>
      <c r="H107" s="101"/>
      <c r="I107" s="102"/>
      <c r="J107" s="34"/>
    </row>
    <row r="108" spans="1:10" ht="15.75" customHeight="1" x14ac:dyDescent="0.25">
      <c r="A108" s="98"/>
      <c r="B108" s="99"/>
      <c r="C108" s="412"/>
      <c r="D108" s="34"/>
      <c r="E108" s="101"/>
      <c r="F108" s="100"/>
      <c r="G108" s="34"/>
      <c r="H108" s="101"/>
      <c r="I108" s="102"/>
      <c r="J108" s="34"/>
    </row>
    <row r="109" spans="1:10" ht="15.75" customHeight="1" x14ac:dyDescent="0.25">
      <c r="A109" s="98"/>
      <c r="B109" s="99"/>
      <c r="C109" s="412"/>
      <c r="D109" s="34"/>
      <c r="E109" s="101"/>
      <c r="F109" s="100"/>
      <c r="G109" s="34"/>
      <c r="H109" s="101"/>
      <c r="I109" s="102"/>
      <c r="J109" s="34"/>
    </row>
    <row r="110" spans="1:10" x14ac:dyDescent="0.25">
      <c r="A110" s="235"/>
      <c r="B110" s="234"/>
      <c r="C110" s="12"/>
      <c r="D110" s="236"/>
      <c r="E110" s="237"/>
      <c r="F110" s="240"/>
      <c r="G110" s="236"/>
      <c r="H110" s="237"/>
      <c r="I110" s="239"/>
      <c r="J110" s="236"/>
    </row>
    <row r="111" spans="1:10" x14ac:dyDescent="0.25">
      <c r="A111" s="235"/>
      <c r="B111" s="223" t="s">
        <v>11</v>
      </c>
      <c r="C111" s="229">
        <f>SUM(C8:C110)</f>
        <v>588</v>
      </c>
      <c r="D111" s="224">
        <f>SUM(D8:D110)</f>
        <v>54098110</v>
      </c>
      <c r="E111" s="223" t="s">
        <v>11</v>
      </c>
      <c r="F111" s="232">
        <f>SUM(F8:F110)</f>
        <v>52</v>
      </c>
      <c r="G111" s="224">
        <f>SUM(G8:G110)</f>
        <v>5228320</v>
      </c>
      <c r="H111" s="232">
        <f>SUM(H8:H110)</f>
        <v>0</v>
      </c>
      <c r="I111" s="232">
        <f>SUM(I8:I110)</f>
        <v>45324840</v>
      </c>
      <c r="J111" s="5"/>
    </row>
    <row r="112" spans="1:10" x14ac:dyDescent="0.25">
      <c r="A112" s="235"/>
      <c r="B112" s="223"/>
      <c r="C112" s="229"/>
      <c r="D112" s="224"/>
      <c r="E112" s="223"/>
      <c r="F112" s="232"/>
      <c r="G112" s="224"/>
      <c r="H112" s="232"/>
      <c r="I112" s="232"/>
      <c r="J112" s="5"/>
    </row>
    <row r="113" spans="1:10" x14ac:dyDescent="0.25">
      <c r="A113" s="225"/>
      <c r="B113" s="226"/>
      <c r="C113" s="12"/>
      <c r="D113" s="236"/>
      <c r="E113" s="223"/>
      <c r="F113" s="240"/>
      <c r="G113" s="414" t="s">
        <v>12</v>
      </c>
      <c r="H113" s="414"/>
      <c r="I113" s="239"/>
      <c r="J113" s="227">
        <f>SUM(D8:D110)</f>
        <v>54098110</v>
      </c>
    </row>
    <row r="114" spans="1:10" x14ac:dyDescent="0.25">
      <c r="A114" s="235"/>
      <c r="B114" s="234"/>
      <c r="C114" s="12"/>
      <c r="D114" s="236"/>
      <c r="E114" s="237"/>
      <c r="F114" s="240"/>
      <c r="G114" s="414" t="s">
        <v>13</v>
      </c>
      <c r="H114" s="414"/>
      <c r="I114" s="239"/>
      <c r="J114" s="227">
        <f>SUM(G8:G110)</f>
        <v>5228320</v>
      </c>
    </row>
    <row r="115" spans="1:10" x14ac:dyDescent="0.25">
      <c r="A115" s="228"/>
      <c r="B115" s="237"/>
      <c r="C115" s="12"/>
      <c r="D115" s="236"/>
      <c r="E115" s="237"/>
      <c r="F115" s="240"/>
      <c r="G115" s="414" t="s">
        <v>14</v>
      </c>
      <c r="H115" s="414"/>
      <c r="I115" s="41"/>
      <c r="J115" s="229">
        <f>J113-J114</f>
        <v>48869790</v>
      </c>
    </row>
    <row r="116" spans="1:10" x14ac:dyDescent="0.25">
      <c r="A116" s="235"/>
      <c r="B116" s="230"/>
      <c r="C116" s="12"/>
      <c r="D116" s="231"/>
      <c r="E116" s="237"/>
      <c r="F116" s="240"/>
      <c r="G116" s="414" t="s">
        <v>15</v>
      </c>
      <c r="H116" s="414"/>
      <c r="I116" s="239"/>
      <c r="J116" s="227">
        <f>SUM(H8:H110)</f>
        <v>0</v>
      </c>
    </row>
    <row r="117" spans="1:10" x14ac:dyDescent="0.25">
      <c r="A117" s="235"/>
      <c r="B117" s="230"/>
      <c r="C117" s="12"/>
      <c r="D117" s="231"/>
      <c r="E117" s="237"/>
      <c r="F117" s="240"/>
      <c r="G117" s="414" t="s">
        <v>16</v>
      </c>
      <c r="H117" s="414"/>
      <c r="I117" s="239"/>
      <c r="J117" s="227">
        <f>J115+J116</f>
        <v>48869790</v>
      </c>
    </row>
    <row r="118" spans="1:10" x14ac:dyDescent="0.25">
      <c r="A118" s="235"/>
      <c r="B118" s="230"/>
      <c r="C118" s="12"/>
      <c r="D118" s="231"/>
      <c r="E118" s="237"/>
      <c r="F118" s="240"/>
      <c r="G118" s="414" t="s">
        <v>5</v>
      </c>
      <c r="H118" s="414"/>
      <c r="I118" s="239"/>
      <c r="J118" s="227">
        <f>SUM(I8:I110)</f>
        <v>45324840</v>
      </c>
    </row>
    <row r="119" spans="1:10" x14ac:dyDescent="0.25">
      <c r="A119" s="235"/>
      <c r="B119" s="230"/>
      <c r="C119" s="12"/>
      <c r="D119" s="231"/>
      <c r="E119" s="237"/>
      <c r="F119" s="240"/>
      <c r="G119" s="414" t="s">
        <v>31</v>
      </c>
      <c r="H119" s="414"/>
      <c r="I119" s="240" t="str">
        <f>IF(J119&gt;0,"SALDO",IF(J119&lt;0,"PIUTANG",IF(J119=0,"LUNAS")))</f>
        <v>PIUTANG</v>
      </c>
      <c r="J119" s="227">
        <f>J118-J117</f>
        <v>-3544950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19:H119"/>
    <mergeCell ref="G113:H113"/>
    <mergeCell ref="G114:H114"/>
    <mergeCell ref="G115:H115"/>
    <mergeCell ref="G116:H116"/>
    <mergeCell ref="G117:H117"/>
    <mergeCell ref="G118:H118"/>
  </mergeCells>
  <pageMargins left="0.22" right="0.22" top="0.75" bottom="0.75" header="0.3" footer="0.3"/>
  <pageSetup scale="57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46"/>
  <sheetViews>
    <sheetView workbookViewId="0">
      <pane ySplit="7" topLeftCell="A227" activePane="bottomLeft" state="frozen"/>
      <selection pane="bottomLeft" activeCell="B230" sqref="B230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15" t="s">
        <v>22</v>
      </c>
      <c r="G1" s="415"/>
      <c r="H1" s="415"/>
      <c r="I1" s="38" t="s">
        <v>87</v>
      </c>
      <c r="J1" s="20"/>
      <c r="L1" s="37">
        <f>SUM(D218:D223)</f>
        <v>6382690</v>
      </c>
      <c r="M1" s="37">
        <v>6382688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220">
        <f>J240*-1</f>
        <v>360970</v>
      </c>
      <c r="J2" s="20"/>
      <c r="L2" s="219">
        <f>SUM(H218:H223)</f>
        <v>185000</v>
      </c>
      <c r="M2" s="219">
        <v>101000</v>
      </c>
      <c r="N2" s="219">
        <f>L2-M2</f>
        <v>84000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6567690</v>
      </c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6" x14ac:dyDescent="0.25">
      <c r="A7" s="451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6"/>
      <c r="I7" s="458"/>
      <c r="J7" s="428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213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41">
        <v>43447</v>
      </c>
      <c r="B218" s="242">
        <v>180181521</v>
      </c>
      <c r="C218" s="247">
        <v>40</v>
      </c>
      <c r="D218" s="246">
        <v>5673500</v>
      </c>
      <c r="E218" s="244"/>
      <c r="F218" s="242"/>
      <c r="G218" s="246"/>
      <c r="H218" s="245">
        <v>84000</v>
      </c>
      <c r="I218" s="245"/>
      <c r="J218" s="24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241">
        <v>43447</v>
      </c>
      <c r="B219" s="242">
        <v>180181560</v>
      </c>
      <c r="C219" s="247">
        <v>1</v>
      </c>
      <c r="D219" s="246">
        <v>141838</v>
      </c>
      <c r="E219" s="244"/>
      <c r="F219" s="242"/>
      <c r="G219" s="246"/>
      <c r="H219" s="245">
        <v>9000</v>
      </c>
      <c r="I219" s="245"/>
      <c r="J219" s="24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241">
        <v>43448</v>
      </c>
      <c r="B220" s="242">
        <v>180181604</v>
      </c>
      <c r="C220" s="247">
        <v>1</v>
      </c>
      <c r="D220" s="246">
        <v>141838</v>
      </c>
      <c r="E220" s="244"/>
      <c r="F220" s="242"/>
      <c r="G220" s="246"/>
      <c r="H220" s="245">
        <v>41000</v>
      </c>
      <c r="I220" s="245"/>
      <c r="J220" s="24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241">
        <v>43448</v>
      </c>
      <c r="B221" s="242">
        <v>180181605</v>
      </c>
      <c r="C221" s="247">
        <v>1</v>
      </c>
      <c r="D221" s="246">
        <v>141838</v>
      </c>
      <c r="E221" s="244"/>
      <c r="F221" s="242"/>
      <c r="G221" s="246"/>
      <c r="H221" s="245">
        <v>14000</v>
      </c>
      <c r="I221" s="245"/>
      <c r="J221" s="246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241">
        <v>43448</v>
      </c>
      <c r="B222" s="242">
        <v>180181606</v>
      </c>
      <c r="C222" s="247">
        <v>1</v>
      </c>
      <c r="D222" s="246">
        <v>141838</v>
      </c>
      <c r="E222" s="244"/>
      <c r="F222" s="242"/>
      <c r="G222" s="246"/>
      <c r="H222" s="245">
        <v>9000</v>
      </c>
      <c r="I222" s="245"/>
      <c r="J222" s="246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241">
        <v>43449</v>
      </c>
      <c r="B223" s="242">
        <v>180181637</v>
      </c>
      <c r="C223" s="247">
        <v>1</v>
      </c>
      <c r="D223" s="246">
        <v>141838</v>
      </c>
      <c r="E223" s="244"/>
      <c r="F223" s="242"/>
      <c r="G223" s="246"/>
      <c r="H223" s="245">
        <v>28000</v>
      </c>
      <c r="I223" s="245">
        <v>6567690</v>
      </c>
      <c r="J223" s="246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241">
        <v>43479</v>
      </c>
      <c r="B224" s="242">
        <v>190183155</v>
      </c>
      <c r="C224" s="247">
        <v>1</v>
      </c>
      <c r="D224" s="246">
        <v>141838</v>
      </c>
      <c r="E224" s="244"/>
      <c r="F224" s="242"/>
      <c r="G224" s="246"/>
      <c r="H224" s="245">
        <v>7000</v>
      </c>
      <c r="I224" s="245"/>
      <c r="J224" s="246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241">
        <v>43479</v>
      </c>
      <c r="B225" s="242">
        <v>190183158</v>
      </c>
      <c r="C225" s="247">
        <v>40</v>
      </c>
      <c r="D225" s="246">
        <v>5673500</v>
      </c>
      <c r="E225" s="244"/>
      <c r="F225" s="242"/>
      <c r="G225" s="246"/>
      <c r="H225" s="245">
        <v>90000</v>
      </c>
      <c r="I225" s="245"/>
      <c r="J225" s="246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241">
        <v>43480</v>
      </c>
      <c r="B226" s="242">
        <v>190183197</v>
      </c>
      <c r="C226" s="247">
        <v>1</v>
      </c>
      <c r="D226" s="246">
        <v>141838</v>
      </c>
      <c r="E226" s="244"/>
      <c r="F226" s="242"/>
      <c r="G226" s="246"/>
      <c r="H226" s="245">
        <v>11000</v>
      </c>
      <c r="I226" s="245"/>
      <c r="J226" s="246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241">
        <v>43480</v>
      </c>
      <c r="B227" s="242">
        <v>190183199</v>
      </c>
      <c r="C227" s="247">
        <v>1</v>
      </c>
      <c r="D227" s="246">
        <v>141838</v>
      </c>
      <c r="E227" s="244"/>
      <c r="F227" s="242"/>
      <c r="G227" s="246"/>
      <c r="H227" s="245">
        <v>28000</v>
      </c>
      <c r="I227" s="245">
        <v>6235014</v>
      </c>
      <c r="J227" s="246" t="s">
        <v>17</v>
      </c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98">
        <v>43491</v>
      </c>
      <c r="B228" s="99">
        <v>190183706</v>
      </c>
      <c r="C228" s="100">
        <v>1</v>
      </c>
      <c r="D228" s="34">
        <v>110075</v>
      </c>
      <c r="E228" s="101"/>
      <c r="F228" s="99"/>
      <c r="G228" s="34"/>
      <c r="H228" s="102">
        <v>11000</v>
      </c>
      <c r="I228" s="102">
        <v>121075</v>
      </c>
      <c r="J228" s="34" t="s">
        <v>17</v>
      </c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98">
        <v>43524</v>
      </c>
      <c r="B229" s="99">
        <v>19001673</v>
      </c>
      <c r="C229" s="100">
        <v>1</v>
      </c>
      <c r="D229" s="34">
        <v>147985</v>
      </c>
      <c r="E229" s="101"/>
      <c r="F229" s="99"/>
      <c r="G229" s="34"/>
      <c r="H229" s="102">
        <v>25000</v>
      </c>
      <c r="I229" s="102"/>
      <c r="J229" s="34"/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98">
        <v>43524</v>
      </c>
      <c r="B230" s="99">
        <v>19001695</v>
      </c>
      <c r="C230" s="100">
        <v>1</v>
      </c>
      <c r="D230" s="34">
        <v>147985</v>
      </c>
      <c r="E230" s="101"/>
      <c r="F230" s="99"/>
      <c r="G230" s="34"/>
      <c r="H230" s="102">
        <v>40000</v>
      </c>
      <c r="I230" s="102"/>
      <c r="J230" s="34"/>
      <c r="K230" s="219"/>
      <c r="L230" s="219"/>
      <c r="M230" s="219"/>
      <c r="N230" s="219"/>
      <c r="O230" s="219"/>
      <c r="P230" s="219"/>
    </row>
    <row r="231" spans="1:16" s="233" customFormat="1" x14ac:dyDescent="0.25">
      <c r="A231" s="235"/>
      <c r="B231" s="234"/>
      <c r="C231" s="240"/>
      <c r="D231" s="236"/>
      <c r="E231" s="237"/>
      <c r="F231" s="234"/>
      <c r="G231" s="236"/>
      <c r="H231" s="239"/>
      <c r="I231" s="239"/>
      <c r="J231" s="236"/>
      <c r="K231" s="219"/>
      <c r="L231" s="219"/>
      <c r="M231" s="219"/>
      <c r="N231" s="219"/>
      <c r="O231" s="219"/>
      <c r="P231" s="219"/>
    </row>
    <row r="232" spans="1:16" s="233" customFormat="1" x14ac:dyDescent="0.25">
      <c r="A232" s="4"/>
      <c r="B232" s="8" t="s">
        <v>11</v>
      </c>
      <c r="C232" s="77">
        <f>SUM(C8:C231)</f>
        <v>969</v>
      </c>
      <c r="D232" s="9"/>
      <c r="E232" s="223" t="s">
        <v>11</v>
      </c>
      <c r="F232" s="223">
        <f>SUM(F8:F231)</f>
        <v>1</v>
      </c>
      <c r="G232" s="224">
        <f>SUM(G8:G231)</f>
        <v>98525</v>
      </c>
      <c r="H232" s="239"/>
      <c r="I232" s="239"/>
      <c r="J232" s="236"/>
      <c r="K232" s="219"/>
      <c r="L232" s="219"/>
      <c r="M232" s="219"/>
      <c r="N232" s="219"/>
      <c r="O232" s="219"/>
      <c r="P232" s="219"/>
    </row>
    <row r="233" spans="1:16" s="233" customFormat="1" x14ac:dyDescent="0.25">
      <c r="A233" s="4"/>
      <c r="B233" s="8"/>
      <c r="C233" s="77"/>
      <c r="D233" s="9"/>
      <c r="E233" s="237"/>
      <c r="F233" s="234"/>
      <c r="G233" s="236"/>
      <c r="H233" s="239"/>
      <c r="I233" s="239"/>
      <c r="J233" s="236"/>
      <c r="K233" s="219"/>
      <c r="L233" s="219"/>
      <c r="M233" s="219"/>
      <c r="N233" s="219"/>
      <c r="O233" s="219"/>
      <c r="P233" s="219"/>
    </row>
    <row r="234" spans="1:16" s="233" customFormat="1" x14ac:dyDescent="0.25">
      <c r="A234" s="10"/>
      <c r="B234" s="11"/>
      <c r="C234" s="40"/>
      <c r="D234" s="6"/>
      <c r="E234" s="8"/>
      <c r="F234" s="234"/>
      <c r="G234" s="414" t="s">
        <v>12</v>
      </c>
      <c r="H234" s="414"/>
      <c r="I234" s="39"/>
      <c r="J234" s="13">
        <f>SUM(D8:D231)</f>
        <v>89403617</v>
      </c>
      <c r="K234" s="219"/>
      <c r="L234" s="219"/>
      <c r="M234" s="219"/>
      <c r="N234" s="219"/>
      <c r="O234" s="219"/>
      <c r="P234" s="219"/>
    </row>
    <row r="235" spans="1:16" s="233" customFormat="1" x14ac:dyDescent="0.25">
      <c r="A235" s="4"/>
      <c r="B235" s="3"/>
      <c r="C235" s="40"/>
      <c r="D235" s="6"/>
      <c r="E235" s="8"/>
      <c r="F235" s="234"/>
      <c r="G235" s="414" t="s">
        <v>13</v>
      </c>
      <c r="H235" s="414"/>
      <c r="I235" s="39"/>
      <c r="J235" s="13">
        <f>SUM(G8:G231)</f>
        <v>98525</v>
      </c>
      <c r="K235" s="219"/>
      <c r="L235" s="219"/>
      <c r="M235" s="219"/>
      <c r="N235" s="219"/>
      <c r="O235" s="219"/>
      <c r="P235" s="219"/>
    </row>
    <row r="236" spans="1:16" s="233" customFormat="1" x14ac:dyDescent="0.25">
      <c r="A236" s="14"/>
      <c r="B236" s="7"/>
      <c r="C236" s="40"/>
      <c r="D236" s="6"/>
      <c r="E236" s="7"/>
      <c r="F236" s="234"/>
      <c r="G236" s="414" t="s">
        <v>14</v>
      </c>
      <c r="H236" s="414"/>
      <c r="I236" s="41"/>
      <c r="J236" s="15">
        <f>J234-J235</f>
        <v>89305092</v>
      </c>
      <c r="K236" s="219"/>
      <c r="L236" s="219"/>
      <c r="M236" s="219"/>
      <c r="N236" s="219"/>
      <c r="O236" s="219"/>
      <c r="P236" s="219"/>
    </row>
    <row r="237" spans="1:16" s="233" customFormat="1" x14ac:dyDescent="0.25">
      <c r="A237" s="4"/>
      <c r="B237" s="16"/>
      <c r="C237" s="40"/>
      <c r="D237" s="17"/>
      <c r="E237" s="7"/>
      <c r="F237" s="8"/>
      <c r="G237" s="414" t="s">
        <v>15</v>
      </c>
      <c r="H237" s="414"/>
      <c r="I237" s="39"/>
      <c r="J237" s="13">
        <f>SUM(H8:H233)</f>
        <v>5269500</v>
      </c>
      <c r="K237" s="219"/>
      <c r="L237" s="219"/>
      <c r="M237" s="219"/>
      <c r="N237" s="219"/>
      <c r="O237" s="219"/>
      <c r="P237" s="219"/>
    </row>
    <row r="238" spans="1:16" x14ac:dyDescent="0.25">
      <c r="A238" s="4"/>
      <c r="B238" s="16"/>
      <c r="C238" s="40"/>
      <c r="D238" s="17"/>
      <c r="E238" s="7"/>
      <c r="F238" s="8"/>
      <c r="G238" s="414" t="s">
        <v>16</v>
      </c>
      <c r="H238" s="414"/>
      <c r="I238" s="39"/>
      <c r="J238" s="13">
        <f>J236+J237</f>
        <v>94574592</v>
      </c>
    </row>
    <row r="239" spans="1:16" x14ac:dyDescent="0.25">
      <c r="A239" s="4"/>
      <c r="B239" s="16"/>
      <c r="C239" s="40"/>
      <c r="D239" s="17"/>
      <c r="E239" s="7"/>
      <c r="F239" s="3"/>
      <c r="G239" s="414" t="s">
        <v>5</v>
      </c>
      <c r="H239" s="414"/>
      <c r="I239" s="39"/>
      <c r="J239" s="13">
        <f>SUM(I8:I233)</f>
        <v>94213622</v>
      </c>
    </row>
    <row r="240" spans="1:16" x14ac:dyDescent="0.25">
      <c r="A240" s="4"/>
      <c r="B240" s="16"/>
      <c r="C240" s="40"/>
      <c r="D240" s="17"/>
      <c r="E240" s="7"/>
      <c r="F240" s="3"/>
      <c r="G240" s="414" t="s">
        <v>31</v>
      </c>
      <c r="H240" s="414"/>
      <c r="I240" s="40" t="str">
        <f>IF(J240&gt;0,"SALDO",IF(J240&lt;0,"PIUTANG",IF(J240=0,"LUNAS")))</f>
        <v>PIUTANG</v>
      </c>
      <c r="J240" s="13">
        <f>J239-J238</f>
        <v>-360970</v>
      </c>
    </row>
    <row r="241" spans="1:16" x14ac:dyDescent="0.25">
      <c r="F241" s="37"/>
      <c r="G241" s="37"/>
      <c r="J241" s="37"/>
    </row>
    <row r="242" spans="1:16" x14ac:dyDescent="0.25">
      <c r="C242" s="37"/>
      <c r="D242" s="37"/>
      <c r="F242" s="37"/>
      <c r="G242" s="37"/>
      <c r="J242" s="37"/>
      <c r="L242"/>
      <c r="M242"/>
      <c r="N242"/>
      <c r="O242"/>
      <c r="P242"/>
    </row>
    <row r="243" spans="1:16" x14ac:dyDescent="0.25">
      <c r="C243" s="37"/>
      <c r="D243" s="37"/>
      <c r="F243" s="37"/>
      <c r="G243" s="37"/>
      <c r="J243" s="37"/>
      <c r="L243"/>
      <c r="M243"/>
      <c r="N243"/>
      <c r="O243"/>
      <c r="P243"/>
    </row>
    <row r="244" spans="1:16" x14ac:dyDescent="0.25">
      <c r="A244" s="404">
        <v>43411</v>
      </c>
      <c r="C244" s="37"/>
      <c r="D244" s="37"/>
      <c r="F244" s="37"/>
      <c r="G244" s="37"/>
      <c r="J244" s="37"/>
      <c r="L244"/>
      <c r="M244"/>
      <c r="N244"/>
      <c r="O244"/>
      <c r="P244"/>
    </row>
    <row r="245" spans="1:16" x14ac:dyDescent="0.25">
      <c r="C245" s="37"/>
      <c r="D245" s="37"/>
      <c r="F245" s="37"/>
      <c r="G245" s="37"/>
      <c r="J245" s="37"/>
      <c r="L245"/>
      <c r="M245"/>
      <c r="N245"/>
      <c r="O245"/>
      <c r="P245"/>
    </row>
    <row r="246" spans="1:16" x14ac:dyDescent="0.25">
      <c r="C246" s="37"/>
      <c r="D246" s="37"/>
      <c r="L246"/>
      <c r="M246"/>
      <c r="N246"/>
      <c r="O246"/>
      <c r="P246"/>
    </row>
  </sheetData>
  <mergeCells count="15">
    <mergeCell ref="G240:H240"/>
    <mergeCell ref="G234:H234"/>
    <mergeCell ref="G235:H235"/>
    <mergeCell ref="G236:H236"/>
    <mergeCell ref="G237:H237"/>
    <mergeCell ref="G238:H238"/>
    <mergeCell ref="G239:H239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8"/>
  <sheetViews>
    <sheetView workbookViewId="0">
      <pane ySplit="7" topLeftCell="A35" activePane="bottomLeft" state="frozen"/>
      <selection pane="bottomLeft" activeCell="B37" sqref="B3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15" t="s">
        <v>21</v>
      </c>
      <c r="G2" s="415"/>
      <c r="H2" s="415"/>
      <c r="I2" s="38">
        <f>J48*-1</f>
        <v>1381096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18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3" x14ac:dyDescent="0.25">
      <c r="A7" s="451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24"/>
      <c r="I7" s="458"/>
      <c r="J7" s="428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179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241">
        <v>43416</v>
      </c>
      <c r="B28" s="242">
        <v>180179361</v>
      </c>
      <c r="C28" s="129">
        <v>33</v>
      </c>
      <c r="D28" s="246">
        <v>3351338</v>
      </c>
      <c r="E28" s="244">
        <v>180046113</v>
      </c>
      <c r="F28" s="242">
        <v>1</v>
      </c>
      <c r="G28" s="246">
        <v>113050</v>
      </c>
      <c r="H28" s="244"/>
      <c r="I28" s="245">
        <v>3240000</v>
      </c>
      <c r="J28" s="246" t="s">
        <v>17</v>
      </c>
      <c r="L28" s="238"/>
    </row>
    <row r="29" spans="1:12" s="233" customFormat="1" x14ac:dyDescent="0.25">
      <c r="A29" s="241">
        <v>43426</v>
      </c>
      <c r="B29" s="242">
        <v>180180094</v>
      </c>
      <c r="C29" s="129">
        <v>34</v>
      </c>
      <c r="D29" s="246">
        <v>3737738</v>
      </c>
      <c r="E29" s="244">
        <v>180046244</v>
      </c>
      <c r="F29" s="242">
        <v>4</v>
      </c>
      <c r="G29" s="246">
        <v>462788</v>
      </c>
      <c r="H29" s="244"/>
      <c r="I29" s="245">
        <v>3275000</v>
      </c>
      <c r="J29" s="246" t="s">
        <v>17</v>
      </c>
      <c r="L29" s="238"/>
    </row>
    <row r="30" spans="1:12" s="233" customFormat="1" x14ac:dyDescent="0.25">
      <c r="A30" s="241">
        <v>43435</v>
      </c>
      <c r="B30" s="242">
        <v>180180745</v>
      </c>
      <c r="C30" s="129">
        <v>24</v>
      </c>
      <c r="D30" s="246">
        <v>2083375</v>
      </c>
      <c r="E30" s="244">
        <v>180046371</v>
      </c>
      <c r="F30" s="242">
        <v>5</v>
      </c>
      <c r="G30" s="246">
        <v>492713</v>
      </c>
      <c r="H30" s="244"/>
      <c r="I30" s="245">
        <v>1590000</v>
      </c>
      <c r="J30" s="246" t="s">
        <v>17</v>
      </c>
      <c r="L30" s="238"/>
    </row>
    <row r="31" spans="1:12" s="233" customFormat="1" x14ac:dyDescent="0.25">
      <c r="A31" s="241">
        <v>43446</v>
      </c>
      <c r="B31" s="242">
        <v>180181437</v>
      </c>
      <c r="C31" s="129">
        <v>23</v>
      </c>
      <c r="D31" s="246">
        <v>2584400</v>
      </c>
      <c r="E31" s="244">
        <v>180046499</v>
      </c>
      <c r="F31" s="242">
        <v>1</v>
      </c>
      <c r="G31" s="246">
        <v>51363</v>
      </c>
      <c r="H31" s="244"/>
      <c r="I31" s="245">
        <v>2535000</v>
      </c>
      <c r="J31" s="246" t="s">
        <v>17</v>
      </c>
      <c r="L31" s="238"/>
    </row>
    <row r="32" spans="1:12" s="233" customFormat="1" x14ac:dyDescent="0.25">
      <c r="A32" s="241">
        <v>43454</v>
      </c>
      <c r="B32" s="242">
        <v>180181951</v>
      </c>
      <c r="C32" s="129">
        <v>28</v>
      </c>
      <c r="D32" s="246">
        <v>3061713</v>
      </c>
      <c r="E32" s="244">
        <v>180046604</v>
      </c>
      <c r="F32" s="242">
        <v>3</v>
      </c>
      <c r="G32" s="246">
        <v>263463</v>
      </c>
      <c r="H32" s="244"/>
      <c r="I32" s="245">
        <v>2800000</v>
      </c>
      <c r="J32" s="246" t="s">
        <v>17</v>
      </c>
      <c r="L32" s="238"/>
    </row>
    <row r="33" spans="1:12" s="233" customFormat="1" x14ac:dyDescent="0.25">
      <c r="A33" s="241">
        <v>43463</v>
      </c>
      <c r="B33" s="242">
        <v>180182389</v>
      </c>
      <c r="C33" s="129">
        <v>19</v>
      </c>
      <c r="D33" s="246">
        <v>2187325</v>
      </c>
      <c r="E33" s="244"/>
      <c r="F33" s="242"/>
      <c r="G33" s="246"/>
      <c r="H33" s="244"/>
      <c r="I33" s="245">
        <v>2190000</v>
      </c>
      <c r="J33" s="246" t="s">
        <v>17</v>
      </c>
      <c r="L33" s="238"/>
    </row>
    <row r="34" spans="1:12" s="233" customFormat="1" x14ac:dyDescent="0.25">
      <c r="A34" s="241">
        <v>43476</v>
      </c>
      <c r="B34" s="242">
        <v>190183005</v>
      </c>
      <c r="C34" s="129">
        <v>16</v>
      </c>
      <c r="D34" s="246">
        <v>1390113</v>
      </c>
      <c r="E34" s="244">
        <v>190046800</v>
      </c>
      <c r="F34" s="242">
        <v>1</v>
      </c>
      <c r="G34" s="246">
        <v>99225</v>
      </c>
      <c r="H34" s="244"/>
      <c r="I34" s="245">
        <v>1291000</v>
      </c>
      <c r="J34" s="246" t="s">
        <v>17</v>
      </c>
      <c r="L34" s="238"/>
    </row>
    <row r="35" spans="1:12" s="233" customFormat="1" x14ac:dyDescent="0.25">
      <c r="A35" s="241">
        <v>43487</v>
      </c>
      <c r="B35" s="242">
        <v>190183510</v>
      </c>
      <c r="C35" s="129">
        <v>25</v>
      </c>
      <c r="D35" s="246">
        <v>2632700</v>
      </c>
      <c r="E35" s="244">
        <v>190046896</v>
      </c>
      <c r="F35" s="242">
        <v>2</v>
      </c>
      <c r="G35" s="246">
        <v>217088</v>
      </c>
      <c r="H35" s="244"/>
      <c r="I35" s="245">
        <v>2415000</v>
      </c>
      <c r="J35" s="246" t="s">
        <v>17</v>
      </c>
      <c r="L35" s="238"/>
    </row>
    <row r="36" spans="1:12" s="233" customFormat="1" x14ac:dyDescent="0.25">
      <c r="A36" s="241">
        <v>43498</v>
      </c>
      <c r="B36" s="242">
        <v>19000181</v>
      </c>
      <c r="C36" s="129">
        <v>7</v>
      </c>
      <c r="D36" s="246">
        <v>857851</v>
      </c>
      <c r="E36" s="244" t="s">
        <v>235</v>
      </c>
      <c r="F36" s="242">
        <v>2</v>
      </c>
      <c r="G36" s="246">
        <v>270900</v>
      </c>
      <c r="H36" s="244"/>
      <c r="I36" s="245">
        <v>587000</v>
      </c>
      <c r="J36" s="246" t="s">
        <v>17</v>
      </c>
      <c r="L36" s="238"/>
    </row>
    <row r="37" spans="1:12" s="233" customFormat="1" x14ac:dyDescent="0.25">
      <c r="A37" s="98">
        <v>43518</v>
      </c>
      <c r="B37" s="99">
        <v>19001278</v>
      </c>
      <c r="C37" s="253">
        <v>13</v>
      </c>
      <c r="D37" s="34">
        <v>1391158</v>
      </c>
      <c r="E37" s="101"/>
      <c r="F37" s="99"/>
      <c r="G37" s="34"/>
      <c r="H37" s="101"/>
      <c r="I37" s="102"/>
      <c r="J37" s="34"/>
      <c r="L37" s="238"/>
    </row>
    <row r="38" spans="1:12" s="233" customFormat="1" x14ac:dyDescent="0.25">
      <c r="A38" s="98"/>
      <c r="B38" s="99"/>
      <c r="C38" s="253"/>
      <c r="D38" s="34"/>
      <c r="E38" s="101"/>
      <c r="F38" s="99"/>
      <c r="G38" s="34"/>
      <c r="H38" s="101"/>
      <c r="I38" s="102"/>
      <c r="J38" s="34"/>
      <c r="L38" s="238"/>
    </row>
    <row r="39" spans="1:12" x14ac:dyDescent="0.25">
      <c r="A39" s="4"/>
      <c r="B39" s="3"/>
      <c r="C39" s="26"/>
      <c r="D39" s="6"/>
      <c r="E39" s="7"/>
      <c r="F39" s="3"/>
      <c r="G39" s="6"/>
      <c r="H39" s="7"/>
      <c r="I39" s="39"/>
      <c r="J39" s="6"/>
    </row>
    <row r="40" spans="1:12" x14ac:dyDescent="0.25">
      <c r="A40" s="4"/>
      <c r="B40" s="8" t="s">
        <v>11</v>
      </c>
      <c r="C40" s="27">
        <f>SUM(C8:C39)</f>
        <v>883</v>
      </c>
      <c r="D40" s="9"/>
      <c r="E40" s="8" t="s">
        <v>11</v>
      </c>
      <c r="F40" s="8">
        <f>SUM(F8:F39)</f>
        <v>135</v>
      </c>
      <c r="G40" s="5"/>
      <c r="H40" s="3"/>
      <c r="I40" s="40"/>
      <c r="J40" s="5"/>
    </row>
    <row r="41" spans="1:12" x14ac:dyDescent="0.25">
      <c r="A41" s="4"/>
      <c r="B41" s="8"/>
      <c r="C41" s="27"/>
      <c r="D41" s="9"/>
      <c r="E41" s="8"/>
      <c r="F41" s="8"/>
      <c r="G41" s="32"/>
      <c r="H41" s="33"/>
      <c r="I41" s="40"/>
      <c r="J41" s="5"/>
    </row>
    <row r="42" spans="1:12" x14ac:dyDescent="0.25">
      <c r="A42" s="10"/>
      <c r="B42" s="11"/>
      <c r="C42" s="26"/>
      <c r="D42" s="6"/>
      <c r="E42" s="8"/>
      <c r="F42" s="3"/>
      <c r="G42" s="414" t="s">
        <v>12</v>
      </c>
      <c r="H42" s="414"/>
      <c r="I42" s="39"/>
      <c r="J42" s="13">
        <f>SUM(D8:D39)</f>
        <v>92524078</v>
      </c>
    </row>
    <row r="43" spans="1:12" x14ac:dyDescent="0.25">
      <c r="A43" s="4"/>
      <c r="B43" s="3"/>
      <c r="C43" s="26"/>
      <c r="D43" s="6"/>
      <c r="E43" s="7"/>
      <c r="F43" s="3"/>
      <c r="G43" s="414" t="s">
        <v>13</v>
      </c>
      <c r="H43" s="414"/>
      <c r="I43" s="39"/>
      <c r="J43" s="13">
        <f>SUM(G8:G39)</f>
        <v>14550982</v>
      </c>
    </row>
    <row r="44" spans="1:12" x14ac:dyDescent="0.25">
      <c r="A44" s="14"/>
      <c r="B44" s="7"/>
      <c r="C44" s="26"/>
      <c r="D44" s="6"/>
      <c r="E44" s="7"/>
      <c r="F44" s="3"/>
      <c r="G44" s="414" t="s">
        <v>14</v>
      </c>
      <c r="H44" s="414"/>
      <c r="I44" s="41"/>
      <c r="J44" s="15">
        <f>J42-J43</f>
        <v>77973096</v>
      </c>
    </row>
    <row r="45" spans="1:12" x14ac:dyDescent="0.25">
      <c r="A45" s="4"/>
      <c r="B45" s="16"/>
      <c r="C45" s="26"/>
      <c r="D45" s="17"/>
      <c r="E45" s="7"/>
      <c r="F45" s="3"/>
      <c r="G45" s="414" t="s">
        <v>15</v>
      </c>
      <c r="H45" s="414"/>
      <c r="I45" s="39"/>
      <c r="J45" s="13">
        <f>SUM(H8:H40)</f>
        <v>0</v>
      </c>
    </row>
    <row r="46" spans="1:12" x14ac:dyDescent="0.25">
      <c r="A46" s="4"/>
      <c r="B46" s="16"/>
      <c r="C46" s="26"/>
      <c r="D46" s="17"/>
      <c r="E46" s="7"/>
      <c r="F46" s="3"/>
      <c r="G46" s="414" t="s">
        <v>16</v>
      </c>
      <c r="H46" s="414"/>
      <c r="I46" s="39"/>
      <c r="J46" s="13">
        <f>J44+J45</f>
        <v>77973096</v>
      </c>
    </row>
    <row r="47" spans="1:12" x14ac:dyDescent="0.25">
      <c r="A47" s="4"/>
      <c r="B47" s="16"/>
      <c r="C47" s="26"/>
      <c r="D47" s="17"/>
      <c r="E47" s="7"/>
      <c r="F47" s="3"/>
      <c r="G47" s="414" t="s">
        <v>5</v>
      </c>
      <c r="H47" s="414"/>
      <c r="I47" s="39"/>
      <c r="J47" s="13">
        <f>SUM(I8:I40)</f>
        <v>76592000</v>
      </c>
    </row>
    <row r="48" spans="1:12" x14ac:dyDescent="0.25">
      <c r="A48" s="4"/>
      <c r="B48" s="16"/>
      <c r="C48" s="26"/>
      <c r="D48" s="17"/>
      <c r="E48" s="7"/>
      <c r="F48" s="3"/>
      <c r="G48" s="414" t="s">
        <v>31</v>
      </c>
      <c r="H48" s="414"/>
      <c r="I48" s="40" t="str">
        <f>IF(J48&gt;0,"SALDO",IF(J48&lt;0,"PIUTANG",IF(J48=0,"LUNAS")))</f>
        <v>PIUTANG</v>
      </c>
      <c r="J48" s="13">
        <f>J47-J46</f>
        <v>-1381096</v>
      </c>
    </row>
  </sheetData>
  <mergeCells count="15">
    <mergeCell ref="G48:H48"/>
    <mergeCell ref="G42:H42"/>
    <mergeCell ref="G43:H43"/>
    <mergeCell ref="G44:H44"/>
    <mergeCell ref="G45:H45"/>
    <mergeCell ref="G46:H46"/>
    <mergeCell ref="G47:H4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110"/>
  <sheetViews>
    <sheetView workbookViewId="0">
      <pane ySplit="7" topLeftCell="A83" activePane="bottomLeft" state="frozen"/>
      <selection pane="bottomLeft" activeCell="I90" sqref="I90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180</v>
      </c>
      <c r="D1" s="218"/>
      <c r="E1" s="218"/>
      <c r="F1" s="415" t="s">
        <v>22</v>
      </c>
      <c r="G1" s="415"/>
      <c r="H1" s="415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15" t="s">
        <v>21</v>
      </c>
      <c r="G2" s="415"/>
      <c r="H2" s="415"/>
      <c r="I2" s="220">
        <f>J104*-1</f>
        <v>11439474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0" x14ac:dyDescent="0.25">
      <c r="A7" s="451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6"/>
      <c r="I7" s="458"/>
      <c r="J7" s="428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43440</v>
      </c>
      <c r="B67" s="242">
        <v>180181060</v>
      </c>
      <c r="C67" s="247">
        <v>14</v>
      </c>
      <c r="D67" s="246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43441</v>
      </c>
      <c r="B68" s="242"/>
      <c r="C68" s="247"/>
      <c r="D68" s="246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241">
        <v>43445</v>
      </c>
      <c r="B69" s="242">
        <v>180181409</v>
      </c>
      <c r="C69" s="247">
        <v>6</v>
      </c>
      <c r="D69" s="246">
        <v>571988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43449</v>
      </c>
      <c r="B70" s="242"/>
      <c r="C70" s="247"/>
      <c r="D70" s="246"/>
      <c r="E70" s="244"/>
      <c r="F70" s="242"/>
      <c r="G70" s="246"/>
      <c r="H70" s="245"/>
      <c r="I70" s="245">
        <v>3000000</v>
      </c>
      <c r="J70" s="246" t="s">
        <v>17</v>
      </c>
    </row>
    <row r="71" spans="1:10" x14ac:dyDescent="0.25">
      <c r="A71" s="241">
        <v>43451</v>
      </c>
      <c r="B71" s="242">
        <v>180181739</v>
      </c>
      <c r="C71" s="247">
        <v>94</v>
      </c>
      <c r="D71" s="246">
        <v>10532025</v>
      </c>
      <c r="E71" s="244">
        <v>180046561</v>
      </c>
      <c r="F71" s="242">
        <v>9</v>
      </c>
      <c r="G71" s="246">
        <v>836325</v>
      </c>
      <c r="H71" s="245"/>
      <c r="I71" s="245"/>
      <c r="J71" s="246"/>
    </row>
    <row r="72" spans="1:10" x14ac:dyDescent="0.25">
      <c r="A72" s="241">
        <v>43451</v>
      </c>
      <c r="B72" s="242">
        <v>180181740</v>
      </c>
      <c r="C72" s="247">
        <v>15</v>
      </c>
      <c r="D72" s="246">
        <v>1855613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43451</v>
      </c>
      <c r="B73" s="242">
        <v>180181742</v>
      </c>
      <c r="C73" s="247">
        <v>7</v>
      </c>
      <c r="D73" s="246">
        <v>758188</v>
      </c>
      <c r="E73" s="244"/>
      <c r="F73" s="242"/>
      <c r="G73" s="246"/>
      <c r="H73" s="245"/>
      <c r="I73" s="245"/>
      <c r="J73" s="246"/>
    </row>
    <row r="74" spans="1:10" x14ac:dyDescent="0.25">
      <c r="A74" s="241">
        <v>43458</v>
      </c>
      <c r="B74" s="242"/>
      <c r="C74" s="247"/>
      <c r="D74" s="246"/>
      <c r="E74" s="244"/>
      <c r="F74" s="242"/>
      <c r="G74" s="246"/>
      <c r="H74" s="245"/>
      <c r="I74" s="245">
        <v>9000000</v>
      </c>
      <c r="J74" s="246" t="s">
        <v>17</v>
      </c>
    </row>
    <row r="75" spans="1:10" x14ac:dyDescent="0.25">
      <c r="A75" s="241">
        <v>43461</v>
      </c>
      <c r="B75" s="242">
        <v>180182306</v>
      </c>
      <c r="C75" s="247">
        <v>20</v>
      </c>
      <c r="D75" s="246">
        <v>2286550</v>
      </c>
      <c r="E75" s="244">
        <v>180046665</v>
      </c>
      <c r="F75" s="242">
        <v>9</v>
      </c>
      <c r="G75" s="246">
        <v>1029525</v>
      </c>
      <c r="H75" s="245"/>
      <c r="I75" s="245"/>
      <c r="J75" s="246"/>
    </row>
    <row r="76" spans="1:10" x14ac:dyDescent="0.25">
      <c r="A76" s="241">
        <v>43469</v>
      </c>
      <c r="B76" s="242"/>
      <c r="C76" s="247"/>
      <c r="D76" s="246"/>
      <c r="E76" s="244"/>
      <c r="F76" s="242"/>
      <c r="G76" s="246"/>
      <c r="H76" s="245"/>
      <c r="I76" s="245">
        <v>4000000</v>
      </c>
      <c r="J76" s="246" t="s">
        <v>17</v>
      </c>
    </row>
    <row r="77" spans="1:10" x14ac:dyDescent="0.25">
      <c r="A77" s="241">
        <v>43470</v>
      </c>
      <c r="B77" s="242"/>
      <c r="C77" s="247"/>
      <c r="D77" s="246"/>
      <c r="E77" s="244">
        <v>190046743</v>
      </c>
      <c r="F77" s="242">
        <v>6</v>
      </c>
      <c r="G77" s="246">
        <v>571988</v>
      </c>
      <c r="H77" s="245"/>
      <c r="I77" s="245"/>
      <c r="J77" s="246"/>
    </row>
    <row r="78" spans="1:10" x14ac:dyDescent="0.25">
      <c r="A78" s="241">
        <v>43471</v>
      </c>
      <c r="B78" s="242">
        <v>190182752</v>
      </c>
      <c r="C78" s="247">
        <v>17</v>
      </c>
      <c r="D78" s="246">
        <v>1764788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43472</v>
      </c>
      <c r="B79" s="242">
        <v>190182802</v>
      </c>
      <c r="C79" s="247">
        <v>13</v>
      </c>
      <c r="D79" s="246">
        <v>1352838</v>
      </c>
      <c r="E79" s="244">
        <v>190046762</v>
      </c>
      <c r="F79" s="242">
        <v>6</v>
      </c>
      <c r="G79" s="246">
        <v>658438</v>
      </c>
      <c r="H79" s="245"/>
      <c r="I79" s="245"/>
      <c r="J79" s="246"/>
    </row>
    <row r="80" spans="1:10" x14ac:dyDescent="0.25">
      <c r="A80" s="241">
        <v>43475</v>
      </c>
      <c r="B80" s="242"/>
      <c r="C80" s="247"/>
      <c r="D80" s="246"/>
      <c r="E80" s="242">
        <v>190046791</v>
      </c>
      <c r="F80" s="247">
        <v>1</v>
      </c>
      <c r="G80" s="246">
        <v>130025</v>
      </c>
      <c r="H80" s="245"/>
      <c r="I80" s="245"/>
      <c r="J80" s="246"/>
    </row>
    <row r="81" spans="1:10" x14ac:dyDescent="0.25">
      <c r="A81" s="241">
        <v>43479</v>
      </c>
      <c r="B81" s="242"/>
      <c r="C81" s="247"/>
      <c r="D81" s="246"/>
      <c r="E81" s="244"/>
      <c r="F81" s="242"/>
      <c r="G81" s="246"/>
      <c r="H81" s="245"/>
      <c r="I81" s="245">
        <v>3500000</v>
      </c>
      <c r="J81" s="246" t="s">
        <v>17</v>
      </c>
    </row>
    <row r="82" spans="1:10" x14ac:dyDescent="0.25">
      <c r="A82" s="98">
        <v>43482</v>
      </c>
      <c r="B82" s="99">
        <v>190183287</v>
      </c>
      <c r="C82" s="100">
        <v>108</v>
      </c>
      <c r="D82" s="34">
        <v>10767313</v>
      </c>
      <c r="E82" s="101">
        <v>190046855</v>
      </c>
      <c r="F82" s="99">
        <v>8</v>
      </c>
      <c r="G82" s="34">
        <v>894950</v>
      </c>
      <c r="H82" s="102"/>
      <c r="I82" s="102"/>
      <c r="J82" s="34"/>
    </row>
    <row r="83" spans="1:10" x14ac:dyDescent="0.25">
      <c r="A83" s="98">
        <v>43482</v>
      </c>
      <c r="B83" s="99">
        <v>190183289</v>
      </c>
      <c r="C83" s="100">
        <v>28</v>
      </c>
      <c r="D83" s="34">
        <v>3330425</v>
      </c>
      <c r="E83" s="101"/>
      <c r="F83" s="99"/>
      <c r="G83" s="34"/>
      <c r="H83" s="102"/>
      <c r="I83" s="102"/>
      <c r="J83" s="34"/>
    </row>
    <row r="84" spans="1:10" x14ac:dyDescent="0.25">
      <c r="A84" s="98">
        <v>43489</v>
      </c>
      <c r="B84" s="99"/>
      <c r="C84" s="100"/>
      <c r="D84" s="34"/>
      <c r="E84" s="101"/>
      <c r="F84" s="99"/>
      <c r="G84" s="34"/>
      <c r="H84" s="102"/>
      <c r="I84" s="102">
        <v>8000000</v>
      </c>
      <c r="J84" s="34" t="s">
        <v>17</v>
      </c>
    </row>
    <row r="85" spans="1:10" x14ac:dyDescent="0.25">
      <c r="A85" s="98">
        <v>43492</v>
      </c>
      <c r="B85" s="99">
        <v>190183746</v>
      </c>
      <c r="C85" s="100">
        <v>28</v>
      </c>
      <c r="D85" s="34">
        <v>2541875</v>
      </c>
      <c r="E85" s="101">
        <v>190046942</v>
      </c>
      <c r="F85" s="99">
        <v>11</v>
      </c>
      <c r="G85" s="34">
        <v>1259300</v>
      </c>
      <c r="H85" s="102"/>
      <c r="I85" s="102"/>
      <c r="J85" s="34"/>
    </row>
    <row r="86" spans="1:10" x14ac:dyDescent="0.25">
      <c r="A86" s="98">
        <v>43500</v>
      </c>
      <c r="B86" s="99"/>
      <c r="C86" s="100"/>
      <c r="D86" s="34"/>
      <c r="E86" s="101"/>
      <c r="F86" s="99"/>
      <c r="G86" s="34"/>
      <c r="H86" s="102"/>
      <c r="I86" s="102">
        <v>5000000</v>
      </c>
      <c r="J86" s="34" t="s">
        <v>17</v>
      </c>
    </row>
    <row r="87" spans="1:10" x14ac:dyDescent="0.25">
      <c r="A87" s="98">
        <v>43503</v>
      </c>
      <c r="B87" s="99">
        <v>19000437</v>
      </c>
      <c r="C87" s="100">
        <v>9</v>
      </c>
      <c r="D87" s="34">
        <v>967227</v>
      </c>
      <c r="E87" s="101" t="s">
        <v>244</v>
      </c>
      <c r="F87" s="99">
        <v>15</v>
      </c>
      <c r="G87" s="34">
        <v>1559602</v>
      </c>
      <c r="H87" s="102"/>
      <c r="I87" s="102"/>
      <c r="J87" s="34"/>
    </row>
    <row r="88" spans="1:10" x14ac:dyDescent="0.25">
      <c r="A88" s="98">
        <v>43513</v>
      </c>
      <c r="B88" s="99">
        <v>19000996</v>
      </c>
      <c r="C88" s="100">
        <v>181</v>
      </c>
      <c r="D88" s="34">
        <v>19120882</v>
      </c>
      <c r="E88" s="101" t="s">
        <v>255</v>
      </c>
      <c r="F88" s="99">
        <v>3</v>
      </c>
      <c r="G88" s="34">
        <v>268650</v>
      </c>
      <c r="H88" s="102"/>
      <c r="I88" s="102">
        <v>1000000</v>
      </c>
      <c r="J88" s="34" t="s">
        <v>17</v>
      </c>
    </row>
    <row r="89" spans="1:10" x14ac:dyDescent="0.25">
      <c r="A89" s="98">
        <v>43513</v>
      </c>
      <c r="B89" s="99">
        <v>19001031</v>
      </c>
      <c r="C89" s="100">
        <v>12</v>
      </c>
      <c r="D89" s="34">
        <v>1170330</v>
      </c>
      <c r="E89" s="101"/>
      <c r="F89" s="99"/>
      <c r="G89" s="34"/>
      <c r="H89" s="102"/>
      <c r="I89" s="102"/>
      <c r="J89" s="34"/>
    </row>
    <row r="90" spans="1:10" x14ac:dyDescent="0.25">
      <c r="A90" s="98">
        <v>43521</v>
      </c>
      <c r="B90" s="99"/>
      <c r="C90" s="100"/>
      <c r="D90" s="34"/>
      <c r="E90" s="101"/>
      <c r="F90" s="99"/>
      <c r="G90" s="34"/>
      <c r="H90" s="102"/>
      <c r="I90" s="102">
        <v>18000000</v>
      </c>
      <c r="J90" s="34" t="s">
        <v>17</v>
      </c>
    </row>
    <row r="91" spans="1:10" x14ac:dyDescent="0.25">
      <c r="A91" s="98">
        <v>43523</v>
      </c>
      <c r="B91" s="99">
        <v>19001585</v>
      </c>
      <c r="C91" s="100">
        <v>94</v>
      </c>
      <c r="D91" s="34">
        <v>9495600</v>
      </c>
      <c r="E91" s="101" t="s">
        <v>271</v>
      </c>
      <c r="F91" s="99">
        <v>8</v>
      </c>
      <c r="G91" s="34">
        <v>807840</v>
      </c>
      <c r="H91" s="102"/>
      <c r="I91" s="102"/>
      <c r="J91" s="34"/>
    </row>
    <row r="92" spans="1:10" x14ac:dyDescent="0.25">
      <c r="A92" s="98">
        <v>43523</v>
      </c>
      <c r="B92" s="99">
        <v>19001602</v>
      </c>
      <c r="C92" s="100">
        <v>1</v>
      </c>
      <c r="D92" s="34">
        <v>115685</v>
      </c>
      <c r="E92" s="101"/>
      <c r="F92" s="99"/>
      <c r="G92" s="34"/>
      <c r="H92" s="102"/>
      <c r="I92" s="102"/>
      <c r="J92" s="34"/>
    </row>
    <row r="93" spans="1:10" x14ac:dyDescent="0.25">
      <c r="A93" s="98"/>
      <c r="B93" s="99"/>
      <c r="C93" s="100"/>
      <c r="D93" s="34"/>
      <c r="E93" s="101"/>
      <c r="F93" s="99"/>
      <c r="G93" s="34"/>
      <c r="H93" s="102"/>
      <c r="I93" s="102"/>
      <c r="J93" s="34"/>
    </row>
    <row r="94" spans="1:10" x14ac:dyDescent="0.25">
      <c r="A94" s="98"/>
      <c r="B94" s="99"/>
      <c r="C94" s="100"/>
      <c r="D94" s="34"/>
      <c r="E94" s="101"/>
      <c r="F94" s="99"/>
      <c r="G94" s="34"/>
      <c r="H94" s="102"/>
      <c r="I94" s="102"/>
      <c r="J94" s="34"/>
    </row>
    <row r="95" spans="1:10" x14ac:dyDescent="0.25">
      <c r="A95" s="235"/>
      <c r="B95" s="234"/>
      <c r="C95" s="240"/>
      <c r="D95" s="236"/>
      <c r="E95" s="237"/>
      <c r="F95" s="234"/>
      <c r="G95" s="236"/>
      <c r="H95" s="239"/>
      <c r="I95" s="239"/>
      <c r="J95" s="236"/>
    </row>
    <row r="96" spans="1:10" x14ac:dyDescent="0.25">
      <c r="A96" s="235"/>
      <c r="B96" s="223" t="s">
        <v>11</v>
      </c>
      <c r="C96" s="232">
        <f>SUM(C8:C95)</f>
        <v>1789</v>
      </c>
      <c r="D96" s="224"/>
      <c r="E96" s="223" t="s">
        <v>11</v>
      </c>
      <c r="F96" s="223">
        <f>SUM(F8:F95)</f>
        <v>261</v>
      </c>
      <c r="G96" s="224">
        <f>SUM(G8:G95)</f>
        <v>27381448</v>
      </c>
      <c r="H96" s="239"/>
      <c r="I96" s="239"/>
      <c r="J96" s="236"/>
    </row>
    <row r="97" spans="1:16" x14ac:dyDescent="0.25">
      <c r="A97" s="235"/>
      <c r="B97" s="223"/>
      <c r="C97" s="232"/>
      <c r="D97" s="224"/>
      <c r="E97" s="237"/>
      <c r="F97" s="234"/>
      <c r="G97" s="236"/>
      <c r="H97" s="239"/>
      <c r="I97" s="239"/>
      <c r="J97" s="236"/>
    </row>
    <row r="98" spans="1:16" x14ac:dyDescent="0.25">
      <c r="A98" s="225"/>
      <c r="B98" s="226"/>
      <c r="C98" s="240"/>
      <c r="D98" s="236"/>
      <c r="E98" s="223"/>
      <c r="F98" s="234"/>
      <c r="G98" s="414" t="s">
        <v>12</v>
      </c>
      <c r="H98" s="414"/>
      <c r="I98" s="239"/>
      <c r="J98" s="227">
        <f>SUM(D8:D95)</f>
        <v>186678098</v>
      </c>
    </row>
    <row r="99" spans="1:16" x14ac:dyDescent="0.25">
      <c r="A99" s="235"/>
      <c r="B99" s="234"/>
      <c r="C99" s="240"/>
      <c r="D99" s="236"/>
      <c r="E99" s="223"/>
      <c r="F99" s="234"/>
      <c r="G99" s="414" t="s">
        <v>13</v>
      </c>
      <c r="H99" s="414"/>
      <c r="I99" s="239"/>
      <c r="J99" s="227">
        <f>SUM(G8:G95)</f>
        <v>27381448</v>
      </c>
    </row>
    <row r="100" spans="1:16" x14ac:dyDescent="0.25">
      <c r="A100" s="228"/>
      <c r="B100" s="237"/>
      <c r="C100" s="240"/>
      <c r="D100" s="236"/>
      <c r="E100" s="237"/>
      <c r="F100" s="234"/>
      <c r="G100" s="414" t="s">
        <v>14</v>
      </c>
      <c r="H100" s="414"/>
      <c r="I100" s="41"/>
      <c r="J100" s="229">
        <f>J98-J99</f>
        <v>159296650</v>
      </c>
    </row>
    <row r="101" spans="1:16" x14ac:dyDescent="0.25">
      <c r="A101" s="235"/>
      <c r="B101" s="230"/>
      <c r="C101" s="240"/>
      <c r="D101" s="231"/>
      <c r="E101" s="237"/>
      <c r="F101" s="223"/>
      <c r="G101" s="414" t="s">
        <v>15</v>
      </c>
      <c r="H101" s="414"/>
      <c r="I101" s="239"/>
      <c r="J101" s="227">
        <f>SUM(H8:H97)</f>
        <v>0</v>
      </c>
    </row>
    <row r="102" spans="1:16" x14ac:dyDescent="0.25">
      <c r="A102" s="235"/>
      <c r="B102" s="230"/>
      <c r="C102" s="240"/>
      <c r="D102" s="231"/>
      <c r="E102" s="237"/>
      <c r="F102" s="223"/>
      <c r="G102" s="414" t="s">
        <v>16</v>
      </c>
      <c r="H102" s="414"/>
      <c r="I102" s="239"/>
      <c r="J102" s="227">
        <f>J100+J101</f>
        <v>159296650</v>
      </c>
    </row>
    <row r="103" spans="1:16" x14ac:dyDescent="0.25">
      <c r="A103" s="235"/>
      <c r="B103" s="230"/>
      <c r="C103" s="240"/>
      <c r="D103" s="231"/>
      <c r="E103" s="237"/>
      <c r="F103" s="234"/>
      <c r="G103" s="414" t="s">
        <v>5</v>
      </c>
      <c r="H103" s="414"/>
      <c r="I103" s="239"/>
      <c r="J103" s="227">
        <f>SUM(I8:I97)</f>
        <v>147857176</v>
      </c>
    </row>
    <row r="104" spans="1:16" x14ac:dyDescent="0.25">
      <c r="A104" s="235"/>
      <c r="B104" s="230"/>
      <c r="C104" s="240"/>
      <c r="D104" s="231"/>
      <c r="E104" s="237"/>
      <c r="F104" s="234"/>
      <c r="G104" s="414" t="s">
        <v>31</v>
      </c>
      <c r="H104" s="414"/>
      <c r="I104" s="240" t="str">
        <f>IF(J104&gt;0,"SALDO",IF(J104&lt;0,"PIUTANG",IF(J104=0,"LUNAS")))</f>
        <v>PIUTANG</v>
      </c>
      <c r="J104" s="227">
        <f>J103-J102</f>
        <v>-11439474</v>
      </c>
    </row>
    <row r="105" spans="1:16" x14ac:dyDescent="0.25">
      <c r="F105" s="219"/>
      <c r="G105" s="219"/>
      <c r="J105" s="219"/>
    </row>
    <row r="106" spans="1:16" x14ac:dyDescent="0.25">
      <c r="C106" s="219"/>
      <c r="D106" s="219"/>
      <c r="F106" s="219"/>
      <c r="G106" s="219"/>
      <c r="J106" s="219"/>
      <c r="M106" s="233"/>
      <c r="N106" s="233"/>
      <c r="O106" s="233"/>
      <c r="P106" s="233"/>
    </row>
    <row r="107" spans="1:16" x14ac:dyDescent="0.25">
      <c r="C107" s="219"/>
      <c r="D107" s="219"/>
      <c r="F107" s="219"/>
      <c r="G107" s="219"/>
      <c r="J107" s="219"/>
      <c r="L107" s="238"/>
      <c r="M107" s="233"/>
      <c r="N107" s="233"/>
      <c r="O107" s="233"/>
      <c r="P107" s="233"/>
    </row>
    <row r="108" spans="1:16" x14ac:dyDescent="0.25">
      <c r="C108" s="219"/>
      <c r="D108" s="219"/>
      <c r="F108" s="219"/>
      <c r="G108" s="219"/>
      <c r="J108" s="219"/>
      <c r="L108" s="238"/>
      <c r="M108" s="233"/>
      <c r="N108" s="233"/>
      <c r="O108" s="233"/>
      <c r="P108" s="233"/>
    </row>
    <row r="109" spans="1:16" x14ac:dyDescent="0.25">
      <c r="C109" s="219"/>
      <c r="D109" s="219"/>
      <c r="F109" s="219"/>
      <c r="G109" s="219"/>
      <c r="J109" s="219"/>
      <c r="L109" s="233"/>
      <c r="M109" s="233"/>
      <c r="N109" s="233"/>
      <c r="O109" s="233"/>
      <c r="P109" s="233"/>
    </row>
    <row r="110" spans="1:16" x14ac:dyDescent="0.25">
      <c r="C110" s="219"/>
      <c r="D110" s="219"/>
      <c r="L110" s="233"/>
      <c r="M110" s="233"/>
      <c r="N110" s="233"/>
      <c r="O110" s="233"/>
      <c r="P110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04:H104"/>
    <mergeCell ref="G98:H98"/>
    <mergeCell ref="G99:H99"/>
    <mergeCell ref="G100:H100"/>
    <mergeCell ref="G101:H101"/>
    <mergeCell ref="G102:H102"/>
    <mergeCell ref="G103:H103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9"/>
  <sheetViews>
    <sheetView workbookViewId="0">
      <pane ySplit="7" topLeftCell="A26" activePane="bottomLeft" state="frozen"/>
      <selection pane="bottomLeft" activeCell="B29" sqref="B29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183</v>
      </c>
      <c r="D1" s="218"/>
      <c r="E1" s="218"/>
      <c r="F1" s="415" t="s">
        <v>22</v>
      </c>
      <c r="G1" s="415"/>
      <c r="H1" s="415"/>
      <c r="I1" s="220"/>
      <c r="J1" s="218"/>
      <c r="L1" s="219">
        <f>SUM(D21:D22)</f>
        <v>929338</v>
      </c>
      <c r="M1" s="219">
        <f>D21-I2</f>
        <v>-1708892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15" t="s">
        <v>21</v>
      </c>
      <c r="G2" s="415"/>
      <c r="H2" s="415"/>
      <c r="I2" s="220">
        <f>J43*-1</f>
        <v>2017592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  <c r="L3" s="219">
        <f>L1-L2</f>
        <v>741300</v>
      </c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3" x14ac:dyDescent="0.25">
      <c r="A7" s="451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6"/>
      <c r="I7" s="458"/>
      <c r="J7" s="428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2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2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2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2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2" x14ac:dyDescent="0.25">
      <c r="A21" s="241">
        <v>43310</v>
      </c>
      <c r="B21" s="242">
        <v>180170913</v>
      </c>
      <c r="C21" s="247">
        <v>4</v>
      </c>
      <c r="D21" s="246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2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2" x14ac:dyDescent="0.25">
      <c r="A23" s="241">
        <v>43437</v>
      </c>
      <c r="B23" s="242">
        <v>180180871</v>
      </c>
      <c r="C23" s="247">
        <v>11</v>
      </c>
      <c r="D23" s="246">
        <v>1158938</v>
      </c>
      <c r="E23" s="244"/>
      <c r="F23" s="242"/>
      <c r="G23" s="246"/>
      <c r="H23" s="245"/>
      <c r="I23" s="245">
        <v>1122500</v>
      </c>
      <c r="J23" s="246" t="s">
        <v>17</v>
      </c>
      <c r="L23" s="219">
        <f>D23-I23</f>
        <v>36438</v>
      </c>
    </row>
    <row r="24" spans="1:12" x14ac:dyDescent="0.25">
      <c r="A24" s="241">
        <v>43456</v>
      </c>
      <c r="B24" s="242">
        <v>180180892</v>
      </c>
      <c r="C24" s="247">
        <v>8</v>
      </c>
      <c r="D24" s="246">
        <v>738413</v>
      </c>
      <c r="E24" s="244"/>
      <c r="F24" s="242"/>
      <c r="G24" s="246"/>
      <c r="H24" s="245">
        <v>60000</v>
      </c>
      <c r="I24" s="245">
        <v>835000</v>
      </c>
      <c r="J24" s="246" t="s">
        <v>17</v>
      </c>
    </row>
    <row r="25" spans="1:12" x14ac:dyDescent="0.25">
      <c r="A25" s="241">
        <v>43473</v>
      </c>
      <c r="B25" s="242">
        <v>190182864</v>
      </c>
      <c r="C25" s="247">
        <v>7</v>
      </c>
      <c r="D25" s="246">
        <v>692300</v>
      </c>
      <c r="E25" s="244"/>
      <c r="F25" s="242"/>
      <c r="G25" s="246"/>
      <c r="H25" s="245">
        <v>66000</v>
      </c>
      <c r="I25" s="245"/>
      <c r="J25" s="246"/>
      <c r="L25" s="219">
        <f>D27+H27</f>
        <v>711838</v>
      </c>
    </row>
    <row r="26" spans="1:12" x14ac:dyDescent="0.25">
      <c r="A26" s="241">
        <v>43475</v>
      </c>
      <c r="B26" s="242"/>
      <c r="C26" s="247"/>
      <c r="D26" s="246"/>
      <c r="E26" s="244">
        <v>190046793</v>
      </c>
      <c r="F26" s="242">
        <v>2</v>
      </c>
      <c r="G26" s="246">
        <v>201075</v>
      </c>
      <c r="H26" s="245"/>
      <c r="I26" s="245">
        <v>557225</v>
      </c>
      <c r="J26" s="246" t="s">
        <v>17</v>
      </c>
    </row>
    <row r="27" spans="1:12" x14ac:dyDescent="0.25">
      <c r="A27" s="241">
        <v>43486</v>
      </c>
      <c r="B27" s="242">
        <v>190183495</v>
      </c>
      <c r="C27" s="247">
        <v>6</v>
      </c>
      <c r="D27" s="246">
        <v>568838</v>
      </c>
      <c r="E27" s="244"/>
      <c r="F27" s="242"/>
      <c r="G27" s="246"/>
      <c r="H27" s="245">
        <v>143000</v>
      </c>
      <c r="I27" s="245">
        <v>711838</v>
      </c>
      <c r="J27" s="246" t="s">
        <v>17</v>
      </c>
    </row>
    <row r="28" spans="1:12" x14ac:dyDescent="0.25">
      <c r="A28" s="98">
        <v>43503</v>
      </c>
      <c r="B28" s="99">
        <v>19000469</v>
      </c>
      <c r="C28" s="100">
        <v>11</v>
      </c>
      <c r="D28" s="34">
        <v>1087104</v>
      </c>
      <c r="E28" s="101"/>
      <c r="F28" s="99"/>
      <c r="G28" s="34"/>
      <c r="H28" s="102">
        <v>135000</v>
      </c>
      <c r="I28" s="102"/>
      <c r="J28" s="34"/>
    </row>
    <row r="29" spans="1:12" x14ac:dyDescent="0.25">
      <c r="A29" s="98">
        <v>43518</v>
      </c>
      <c r="B29" s="99">
        <v>19001312</v>
      </c>
      <c r="C29" s="100">
        <v>18</v>
      </c>
      <c r="D29" s="34">
        <v>1897564</v>
      </c>
      <c r="E29" s="101" t="s">
        <v>258</v>
      </c>
      <c r="F29" s="99">
        <v>7</v>
      </c>
      <c r="G29" s="34">
        <v>728780</v>
      </c>
      <c r="H29" s="102">
        <v>121000</v>
      </c>
      <c r="I29" s="102">
        <v>493324</v>
      </c>
      <c r="J29" s="34" t="s">
        <v>17</v>
      </c>
      <c r="L29" s="219">
        <f>D28+H28</f>
        <v>1222104</v>
      </c>
    </row>
    <row r="30" spans="1:12" x14ac:dyDescent="0.25">
      <c r="A30" s="98"/>
      <c r="B30" s="99"/>
      <c r="C30" s="100"/>
      <c r="D30" s="34"/>
      <c r="E30" s="101"/>
      <c r="F30" s="99"/>
      <c r="G30" s="34"/>
      <c r="H30" s="102"/>
      <c r="I30" s="102"/>
      <c r="J30" s="34"/>
    </row>
    <row r="31" spans="1:12" x14ac:dyDescent="0.25">
      <c r="A31" s="98"/>
      <c r="B31" s="99"/>
      <c r="C31" s="100"/>
      <c r="D31" s="34"/>
      <c r="E31" s="101"/>
      <c r="F31" s="99"/>
      <c r="G31" s="34"/>
      <c r="H31" s="102"/>
      <c r="I31" s="102"/>
      <c r="J31" s="34"/>
    </row>
    <row r="32" spans="1:12" x14ac:dyDescent="0.25">
      <c r="A32" s="98"/>
      <c r="B32" s="99"/>
      <c r="C32" s="100"/>
      <c r="D32" s="34"/>
      <c r="E32" s="101"/>
      <c r="F32" s="99"/>
      <c r="G32" s="34"/>
      <c r="H32" s="102"/>
      <c r="I32" s="102"/>
      <c r="J32" s="34"/>
    </row>
    <row r="33" spans="1:16" x14ac:dyDescent="0.25">
      <c r="A33" s="98"/>
      <c r="B33" s="99"/>
      <c r="C33" s="100"/>
      <c r="D33" s="34"/>
      <c r="E33" s="101"/>
      <c r="F33" s="99"/>
      <c r="G33" s="34"/>
      <c r="H33" s="102"/>
      <c r="I33" s="102"/>
      <c r="J33" s="34"/>
    </row>
    <row r="34" spans="1:16" x14ac:dyDescent="0.25">
      <c r="A34" s="235"/>
      <c r="B34" s="234"/>
      <c r="C34" s="240"/>
      <c r="D34" s="236"/>
      <c r="E34" s="237"/>
      <c r="F34" s="234"/>
      <c r="G34" s="236"/>
      <c r="H34" s="239"/>
      <c r="I34" s="239"/>
      <c r="J34" s="236"/>
    </row>
    <row r="35" spans="1:16" x14ac:dyDescent="0.25">
      <c r="A35" s="235"/>
      <c r="B35" s="223" t="s">
        <v>11</v>
      </c>
      <c r="C35" s="232">
        <f>SUM(C8:C34)</f>
        <v>470</v>
      </c>
      <c r="D35" s="224"/>
      <c r="E35" s="223" t="s">
        <v>11</v>
      </c>
      <c r="F35" s="223">
        <f>SUM(F8:F34)</f>
        <v>92</v>
      </c>
      <c r="G35" s="224">
        <f>SUM(G8:G34)</f>
        <v>9596907</v>
      </c>
      <c r="H35" s="239"/>
      <c r="I35" s="239"/>
      <c r="J35" s="236"/>
    </row>
    <row r="36" spans="1:16" x14ac:dyDescent="0.25">
      <c r="A36" s="235"/>
      <c r="B36" s="223"/>
      <c r="C36" s="232"/>
      <c r="D36" s="224"/>
      <c r="E36" s="237"/>
      <c r="F36" s="234"/>
      <c r="G36" s="236"/>
      <c r="H36" s="239"/>
      <c r="I36" s="239"/>
      <c r="J36" s="236"/>
    </row>
    <row r="37" spans="1:16" x14ac:dyDescent="0.25">
      <c r="A37" s="225"/>
      <c r="B37" s="226"/>
      <c r="C37" s="240"/>
      <c r="D37" s="236"/>
      <c r="E37" s="223"/>
      <c r="F37" s="234"/>
      <c r="G37" s="414" t="s">
        <v>12</v>
      </c>
      <c r="H37" s="414"/>
      <c r="I37" s="239"/>
      <c r="J37" s="227">
        <f>SUM(D8:D34)</f>
        <v>47423386</v>
      </c>
    </row>
    <row r="38" spans="1:16" x14ac:dyDescent="0.25">
      <c r="A38" s="235"/>
      <c r="B38" s="234"/>
      <c r="C38" s="240"/>
      <c r="D38" s="236"/>
      <c r="E38" s="223"/>
      <c r="F38" s="234"/>
      <c r="G38" s="414" t="s">
        <v>13</v>
      </c>
      <c r="H38" s="414"/>
      <c r="I38" s="239"/>
      <c r="J38" s="227">
        <f>SUM(G8:G34)</f>
        <v>9596907</v>
      </c>
    </row>
    <row r="39" spans="1:16" x14ac:dyDescent="0.25">
      <c r="A39" s="228"/>
      <c r="B39" s="237"/>
      <c r="C39" s="240"/>
      <c r="D39" s="236"/>
      <c r="E39" s="237"/>
      <c r="F39" s="234"/>
      <c r="G39" s="414" t="s">
        <v>14</v>
      </c>
      <c r="H39" s="414"/>
      <c r="I39" s="41"/>
      <c r="J39" s="229">
        <f>J37-J38</f>
        <v>37826479</v>
      </c>
    </row>
    <row r="40" spans="1:16" x14ac:dyDescent="0.25">
      <c r="A40" s="235"/>
      <c r="B40" s="230"/>
      <c r="C40" s="240"/>
      <c r="D40" s="231"/>
      <c r="E40" s="237"/>
      <c r="F40" s="223"/>
      <c r="G40" s="414" t="s">
        <v>15</v>
      </c>
      <c r="H40" s="414"/>
      <c r="I40" s="239"/>
      <c r="J40" s="227">
        <f>SUM(H8:H36)</f>
        <v>525000</v>
      </c>
    </row>
    <row r="41" spans="1:16" x14ac:dyDescent="0.25">
      <c r="A41" s="235"/>
      <c r="B41" s="230"/>
      <c r="C41" s="240"/>
      <c r="D41" s="231"/>
      <c r="E41" s="237"/>
      <c r="F41" s="223"/>
      <c r="G41" s="414" t="s">
        <v>16</v>
      </c>
      <c r="H41" s="414"/>
      <c r="I41" s="239"/>
      <c r="J41" s="227">
        <f>J39+J40</f>
        <v>38351479</v>
      </c>
    </row>
    <row r="42" spans="1:16" x14ac:dyDescent="0.25">
      <c r="A42" s="235"/>
      <c r="B42" s="230"/>
      <c r="C42" s="240"/>
      <c r="D42" s="231"/>
      <c r="E42" s="237"/>
      <c r="F42" s="234"/>
      <c r="G42" s="414" t="s">
        <v>5</v>
      </c>
      <c r="H42" s="414"/>
      <c r="I42" s="239"/>
      <c r="J42" s="227">
        <f>SUM(I8:I36)</f>
        <v>36333887</v>
      </c>
    </row>
    <row r="43" spans="1:16" x14ac:dyDescent="0.25">
      <c r="A43" s="235"/>
      <c r="B43" s="230"/>
      <c r="C43" s="240"/>
      <c r="D43" s="231"/>
      <c r="E43" s="237"/>
      <c r="F43" s="234"/>
      <c r="G43" s="414" t="s">
        <v>31</v>
      </c>
      <c r="H43" s="414"/>
      <c r="I43" s="240" t="str">
        <f>IF(J43&gt;0,"SALDO",IF(J43&lt;0,"PIUTANG",IF(J43=0,"LUNAS")))</f>
        <v>PIUTANG</v>
      </c>
      <c r="J43" s="227">
        <f>J42-J41</f>
        <v>-2017592</v>
      </c>
    </row>
    <row r="44" spans="1:16" x14ac:dyDescent="0.25">
      <c r="F44" s="219"/>
      <c r="G44" s="219"/>
      <c r="J44" s="219"/>
    </row>
    <row r="45" spans="1:16" x14ac:dyDescent="0.25">
      <c r="C45" s="219"/>
      <c r="D45" s="219"/>
      <c r="F45" s="219"/>
      <c r="G45" s="219"/>
      <c r="J45" s="219"/>
      <c r="L45" s="233"/>
      <c r="M45" s="233"/>
      <c r="N45" s="233"/>
      <c r="O45" s="233"/>
      <c r="P45" s="233"/>
    </row>
    <row r="46" spans="1:16" x14ac:dyDescent="0.25">
      <c r="C46" s="219"/>
      <c r="D46" s="219"/>
      <c r="F46" s="219"/>
      <c r="G46" s="219"/>
      <c r="J46" s="219"/>
      <c r="L46" s="233"/>
      <c r="M46" s="233"/>
      <c r="N46" s="233"/>
      <c r="O46" s="233"/>
      <c r="P46" s="233"/>
    </row>
    <row r="47" spans="1:16" x14ac:dyDescent="0.25">
      <c r="C47" s="219"/>
      <c r="D47" s="219"/>
      <c r="F47" s="219"/>
      <c r="G47" s="219"/>
      <c r="J47" s="219"/>
      <c r="L47" s="233"/>
      <c r="M47" s="233"/>
      <c r="N47" s="233"/>
      <c r="O47" s="233"/>
      <c r="P47" s="233"/>
    </row>
    <row r="48" spans="1:16" x14ac:dyDescent="0.25">
      <c r="C48" s="219"/>
      <c r="D48" s="219"/>
      <c r="F48" s="219"/>
      <c r="G48" s="219"/>
      <c r="J48" s="219"/>
      <c r="L48" s="233"/>
      <c r="M48" s="233"/>
      <c r="N48" s="233"/>
      <c r="O48" s="233"/>
      <c r="P48" s="233"/>
    </row>
    <row r="49" spans="3:16" x14ac:dyDescent="0.25">
      <c r="C49" s="219"/>
      <c r="D49" s="219"/>
      <c r="L49" s="233"/>
      <c r="M49" s="233"/>
      <c r="N49" s="233"/>
      <c r="O49" s="233"/>
      <c r="P49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3:H43"/>
    <mergeCell ref="G37:H37"/>
    <mergeCell ref="G38:H38"/>
    <mergeCell ref="G39:H39"/>
    <mergeCell ref="G40:H40"/>
    <mergeCell ref="G41:H41"/>
    <mergeCell ref="G42:H4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G40" sqref="G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15" t="s">
        <v>21</v>
      </c>
      <c r="G2" s="415"/>
      <c r="H2" s="415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5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6"/>
      <c r="I7" s="458"/>
      <c r="J7" s="428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14" t="s">
        <v>12</v>
      </c>
      <c r="H46" s="414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14" t="s">
        <v>13</v>
      </c>
      <c r="H47" s="414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14" t="s">
        <v>14</v>
      </c>
      <c r="H48" s="414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14" t="s">
        <v>15</v>
      </c>
      <c r="H49" s="414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14" t="s">
        <v>16</v>
      </c>
      <c r="H50" s="414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14" t="s">
        <v>5</v>
      </c>
      <c r="H51" s="414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14" t="s">
        <v>31</v>
      </c>
      <c r="H52" s="414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6" activePane="bottomLeft" state="frozen"/>
      <selection pane="bottomLeft" activeCell="I52" sqref="I52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219" bestFit="1" customWidth="1"/>
    <col min="14" max="14" width="11.5703125" style="219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15" t="s">
        <v>21</v>
      </c>
      <c r="G2" s="415"/>
      <c r="H2" s="415"/>
      <c r="I2" s="38">
        <f>J75*-1</f>
        <v>419663</v>
      </c>
      <c r="J2" s="20"/>
      <c r="M2" s="219">
        <v>137900</v>
      </c>
      <c r="N2" s="219">
        <f>M2*1.15</f>
        <v>158585</v>
      </c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6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28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39</v>
      </c>
      <c r="G22" s="50">
        <v>150000</v>
      </c>
      <c r="H22" s="49"/>
      <c r="I22" s="49"/>
      <c r="J22" s="154" t="s">
        <v>62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98">
        <v>42707</v>
      </c>
      <c r="B47" s="99">
        <v>160105287</v>
      </c>
      <c r="C47" s="253">
        <v>26</v>
      </c>
      <c r="D47" s="34">
        <v>2676713</v>
      </c>
      <c r="E47" s="101"/>
      <c r="F47" s="99"/>
      <c r="G47" s="34"/>
      <c r="H47" s="102">
        <v>75000</v>
      </c>
      <c r="I47" s="102">
        <v>4000000</v>
      </c>
      <c r="J47" s="34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98">
        <v>42718</v>
      </c>
      <c r="B48" s="99">
        <v>160106330</v>
      </c>
      <c r="C48" s="253">
        <v>16</v>
      </c>
      <c r="D48" s="34">
        <v>1660225</v>
      </c>
      <c r="E48" s="101"/>
      <c r="F48" s="99"/>
      <c r="G48" s="34"/>
      <c r="H48" s="102">
        <v>75000</v>
      </c>
      <c r="I48" s="102"/>
      <c r="J48" s="34"/>
      <c r="K48" s="219"/>
      <c r="L48" s="219"/>
      <c r="M48" s="219"/>
      <c r="N48" s="219"/>
      <c r="O48" s="219"/>
      <c r="P48" s="219"/>
    </row>
    <row r="49" spans="1:16" s="233" customFormat="1" x14ac:dyDescent="0.25">
      <c r="A49" s="98">
        <v>42721</v>
      </c>
      <c r="B49" s="99"/>
      <c r="C49" s="253"/>
      <c r="D49" s="34"/>
      <c r="E49" s="101">
        <v>160028493</v>
      </c>
      <c r="F49" s="99">
        <v>18</v>
      </c>
      <c r="G49" s="34">
        <v>1663375</v>
      </c>
      <c r="H49" s="102"/>
      <c r="I49" s="102"/>
      <c r="J49" s="34"/>
      <c r="K49" s="219"/>
      <c r="L49" s="219"/>
      <c r="M49" s="219"/>
      <c r="N49" s="219"/>
      <c r="O49" s="219"/>
      <c r="P49" s="219"/>
    </row>
    <row r="50" spans="1:16" s="233" customFormat="1" x14ac:dyDescent="0.25">
      <c r="A50" s="98">
        <v>42731</v>
      </c>
      <c r="B50" s="99">
        <v>160107549</v>
      </c>
      <c r="C50" s="253">
        <v>16</v>
      </c>
      <c r="D50" s="34">
        <v>1655238</v>
      </c>
      <c r="E50" s="101"/>
      <c r="F50" s="99"/>
      <c r="G50" s="34"/>
      <c r="H50" s="102">
        <v>50000</v>
      </c>
      <c r="I50" s="102"/>
      <c r="J50" s="34"/>
      <c r="K50" s="219"/>
      <c r="L50" s="219"/>
      <c r="M50" s="219"/>
      <c r="N50" s="219"/>
      <c r="O50" s="219"/>
      <c r="P50" s="219"/>
    </row>
    <row r="51" spans="1:16" s="233" customFormat="1" x14ac:dyDescent="0.25">
      <c r="A51" s="98">
        <v>42746</v>
      </c>
      <c r="B51" s="99"/>
      <c r="C51" s="253"/>
      <c r="D51" s="34"/>
      <c r="E51" s="101">
        <v>170028916</v>
      </c>
      <c r="F51" s="99">
        <v>16</v>
      </c>
      <c r="G51" s="34">
        <v>1660225</v>
      </c>
      <c r="H51" s="102"/>
      <c r="I51" s="102"/>
      <c r="J51" s="34"/>
      <c r="K51" s="219"/>
      <c r="L51" s="219"/>
      <c r="M51" s="219"/>
      <c r="N51" s="219"/>
      <c r="O51" s="219"/>
      <c r="P51" s="219"/>
    </row>
    <row r="52" spans="1:16" s="233" customFormat="1" x14ac:dyDescent="0.25">
      <c r="A52" s="98">
        <v>42761</v>
      </c>
      <c r="B52" s="99"/>
      <c r="C52" s="253"/>
      <c r="D52" s="34"/>
      <c r="E52" s="101">
        <v>170029218</v>
      </c>
      <c r="F52" s="99">
        <v>9</v>
      </c>
      <c r="G52" s="34">
        <v>871500</v>
      </c>
      <c r="H52" s="102"/>
      <c r="I52" s="102"/>
      <c r="J52" s="34"/>
      <c r="K52" s="219"/>
      <c r="L52" s="219"/>
      <c r="M52" s="219"/>
      <c r="O52" s="219"/>
      <c r="P52" s="219"/>
    </row>
    <row r="53" spans="1:16" s="233" customFormat="1" x14ac:dyDescent="0.25">
      <c r="A53" s="98">
        <v>42781</v>
      </c>
      <c r="B53" s="99"/>
      <c r="C53" s="253"/>
      <c r="D53" s="34"/>
      <c r="E53" s="101"/>
      <c r="F53" s="99"/>
      <c r="G53" s="34"/>
      <c r="H53" s="102"/>
      <c r="I53" s="34">
        <v>6503066</v>
      </c>
      <c r="J53" s="34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98">
        <v>42784</v>
      </c>
      <c r="B54" s="99">
        <v>170112885</v>
      </c>
      <c r="C54" s="253">
        <v>5</v>
      </c>
      <c r="D54" s="34">
        <v>553525</v>
      </c>
      <c r="E54" s="101"/>
      <c r="F54" s="99"/>
      <c r="G54" s="134"/>
      <c r="H54" s="34">
        <v>50000</v>
      </c>
      <c r="I54" s="102"/>
      <c r="J54" s="34"/>
      <c r="K54" s="219"/>
      <c r="L54" s="219"/>
      <c r="M54" s="219"/>
      <c r="N54" s="219"/>
      <c r="O54" s="219"/>
      <c r="P54" s="219"/>
    </row>
    <row r="55" spans="1:16" s="233" customFormat="1" x14ac:dyDescent="0.25">
      <c r="A55" s="98">
        <v>42860</v>
      </c>
      <c r="B55" s="99">
        <v>170124073</v>
      </c>
      <c r="C55" s="253">
        <v>60</v>
      </c>
      <c r="D55" s="34">
        <v>6458288</v>
      </c>
      <c r="E55" s="101"/>
      <c r="F55" s="99"/>
      <c r="G55" s="34"/>
      <c r="H55" s="102">
        <v>100000</v>
      </c>
      <c r="I55" s="102"/>
      <c r="J55" s="34"/>
      <c r="K55" s="219"/>
      <c r="L55" s="219"/>
      <c r="M55" s="219"/>
      <c r="N55" s="219"/>
      <c r="O55" s="219"/>
      <c r="P55" s="219"/>
    </row>
    <row r="56" spans="1:16" s="233" customFormat="1" x14ac:dyDescent="0.25">
      <c r="A56" s="98">
        <v>42870</v>
      </c>
      <c r="B56" s="99">
        <v>170125597</v>
      </c>
      <c r="C56" s="253">
        <v>53</v>
      </c>
      <c r="D56" s="34">
        <v>5439875</v>
      </c>
      <c r="E56" s="101"/>
      <c r="F56" s="99"/>
      <c r="G56" s="34"/>
      <c r="H56" s="102">
        <v>90000</v>
      </c>
      <c r="I56" s="102"/>
      <c r="J56" s="34"/>
      <c r="K56" s="219"/>
      <c r="L56" s="219"/>
      <c r="M56" s="219"/>
      <c r="N56" s="219"/>
      <c r="O56" s="219"/>
      <c r="P56" s="219"/>
    </row>
    <row r="57" spans="1:16" s="233" customFormat="1" x14ac:dyDescent="0.25">
      <c r="A57" s="98">
        <v>42872</v>
      </c>
      <c r="B57" s="99"/>
      <c r="C57" s="253"/>
      <c r="D57" s="34"/>
      <c r="E57" s="101"/>
      <c r="F57" s="99"/>
      <c r="G57" s="34"/>
      <c r="H57" s="102"/>
      <c r="I57" s="102">
        <v>6000000</v>
      </c>
      <c r="J57" s="34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98">
        <v>42880</v>
      </c>
      <c r="B58" s="99">
        <v>170127198</v>
      </c>
      <c r="C58" s="253">
        <v>122</v>
      </c>
      <c r="D58" s="34">
        <v>12085063</v>
      </c>
      <c r="E58" s="101"/>
      <c r="F58" s="99"/>
      <c r="G58" s="34"/>
      <c r="H58" s="102">
        <v>160000</v>
      </c>
      <c r="I58" s="102"/>
      <c r="J58" s="34"/>
      <c r="K58" s="219"/>
      <c r="L58" s="219"/>
      <c r="M58" s="219"/>
      <c r="N58" s="219"/>
      <c r="O58" s="219"/>
      <c r="P58" s="219"/>
    </row>
    <row r="59" spans="1:16" s="233" customFormat="1" x14ac:dyDescent="0.25">
      <c r="A59" s="98">
        <v>42883</v>
      </c>
      <c r="B59" s="99"/>
      <c r="C59" s="253"/>
      <c r="D59" s="34"/>
      <c r="E59" s="101"/>
      <c r="F59" s="99"/>
      <c r="G59" s="34"/>
      <c r="H59" s="102"/>
      <c r="I59" s="102">
        <v>4500000</v>
      </c>
      <c r="J59" s="34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98">
        <v>42891</v>
      </c>
      <c r="B60" s="99">
        <v>170128979</v>
      </c>
      <c r="C60" s="253">
        <v>88</v>
      </c>
      <c r="D60" s="34">
        <v>8668363</v>
      </c>
      <c r="E60" s="101"/>
      <c r="F60" s="99"/>
      <c r="G60" s="34"/>
      <c r="H60" s="102">
        <v>120000</v>
      </c>
      <c r="I60" s="102">
        <v>10000000</v>
      </c>
      <c r="J60" s="34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101">
        <v>170034840</v>
      </c>
      <c r="F61" s="99">
        <v>51</v>
      </c>
      <c r="G61" s="34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414" t="s">
        <v>12</v>
      </c>
      <c r="H69" s="414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414" t="s">
        <v>13</v>
      </c>
      <c r="H70" s="414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414" t="s">
        <v>14</v>
      </c>
      <c r="H71" s="414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414" t="s">
        <v>15</v>
      </c>
      <c r="H72" s="414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414" t="s">
        <v>16</v>
      </c>
      <c r="H73" s="414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414" t="s">
        <v>5</v>
      </c>
      <c r="H74" s="414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414" t="s">
        <v>31</v>
      </c>
      <c r="H75" s="414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59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44"/>
  <sheetViews>
    <sheetView workbookViewId="0">
      <pane ySplit="6" topLeftCell="A25" activePane="bottomLeft" state="frozen"/>
      <selection pane="bottomLeft" activeCell="M32" sqref="M32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131" t="s">
        <v>0</v>
      </c>
      <c r="B1" s="134"/>
      <c r="C1" s="410" t="s">
        <v>222</v>
      </c>
      <c r="D1" s="131"/>
      <c r="E1" s="131"/>
      <c r="F1" s="459" t="s">
        <v>22</v>
      </c>
      <c r="G1" s="459"/>
      <c r="H1" s="459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10" t="s">
        <v>19</v>
      </c>
      <c r="D2" s="131"/>
      <c r="E2" s="131"/>
      <c r="F2" s="459" t="s">
        <v>21</v>
      </c>
      <c r="G2" s="459"/>
      <c r="H2" s="459"/>
      <c r="I2" s="135">
        <f>J44*-1</f>
        <v>1840551</v>
      </c>
      <c r="J2" s="131"/>
      <c r="L2" s="37"/>
      <c r="M2" s="37">
        <f>SUM(D22:D24)</f>
        <v>1038888</v>
      </c>
      <c r="N2" s="37"/>
      <c r="O2" s="37"/>
      <c r="P2" s="37"/>
      <c r="Q2" s="37"/>
    </row>
    <row r="3" spans="1:17" x14ac:dyDescent="0.25">
      <c r="A3" s="134"/>
      <c r="B3" s="134"/>
      <c r="C3" s="137"/>
      <c r="D3" s="134"/>
      <c r="E3" s="134"/>
      <c r="F3" s="137"/>
      <c r="G3" s="134"/>
      <c r="H3" s="134"/>
      <c r="I3" s="134"/>
      <c r="J3" s="134"/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60"/>
      <c r="B4" s="460"/>
      <c r="C4" s="460"/>
      <c r="D4" s="460"/>
      <c r="E4" s="460"/>
      <c r="F4" s="460"/>
      <c r="G4" s="460"/>
      <c r="H4" s="460"/>
      <c r="I4" s="460"/>
      <c r="J4" s="460"/>
      <c r="L4" s="37"/>
      <c r="M4" s="37">
        <f>M2-M3</f>
        <v>1038888</v>
      </c>
      <c r="N4" s="37"/>
      <c r="O4" s="37"/>
      <c r="P4" s="37"/>
      <c r="Q4" s="37"/>
    </row>
    <row r="5" spans="1:17" x14ac:dyDescent="0.25">
      <c r="A5" s="461" t="s">
        <v>2</v>
      </c>
      <c r="B5" s="462" t="s">
        <v>3</v>
      </c>
      <c r="C5" s="462"/>
      <c r="D5" s="462"/>
      <c r="E5" s="462"/>
      <c r="F5" s="462"/>
      <c r="G5" s="462"/>
      <c r="H5" s="462" t="s">
        <v>4</v>
      </c>
      <c r="I5" s="463" t="s">
        <v>5</v>
      </c>
      <c r="J5" s="464" t="s">
        <v>6</v>
      </c>
      <c r="L5" s="37"/>
      <c r="M5" s="37"/>
      <c r="N5" s="37"/>
      <c r="O5" s="37"/>
      <c r="P5" s="37"/>
      <c r="Q5" s="37"/>
    </row>
    <row r="6" spans="1:17" x14ac:dyDescent="0.25">
      <c r="A6" s="461"/>
      <c r="B6" s="408" t="s">
        <v>7</v>
      </c>
      <c r="C6" s="411" t="s">
        <v>8</v>
      </c>
      <c r="D6" s="409" t="s">
        <v>9</v>
      </c>
      <c r="E6" s="408" t="s">
        <v>10</v>
      </c>
      <c r="F6" s="411" t="s">
        <v>8</v>
      </c>
      <c r="G6" s="409" t="s">
        <v>9</v>
      </c>
      <c r="H6" s="462"/>
      <c r="I6" s="463"/>
      <c r="J6" s="464"/>
    </row>
    <row r="7" spans="1:17" x14ac:dyDescent="0.25">
      <c r="A7" s="241">
        <v>43395</v>
      </c>
      <c r="B7" s="44">
        <v>180177836</v>
      </c>
      <c r="C7" s="83">
        <v>14</v>
      </c>
      <c r="D7" s="45">
        <v>1391250</v>
      </c>
      <c r="E7" s="242">
        <v>180045835</v>
      </c>
      <c r="F7" s="247">
        <v>6</v>
      </c>
      <c r="G7" s="243">
        <v>606025</v>
      </c>
      <c r="H7" s="245">
        <v>80000</v>
      </c>
      <c r="I7" s="245"/>
      <c r="J7" s="246"/>
    </row>
    <row r="8" spans="1:17" s="233" customFormat="1" x14ac:dyDescent="0.25">
      <c r="A8" s="241">
        <v>43402</v>
      </c>
      <c r="B8" s="44"/>
      <c r="C8" s="83"/>
      <c r="D8" s="45"/>
      <c r="E8" s="242"/>
      <c r="F8" s="247"/>
      <c r="G8" s="243"/>
      <c r="H8" s="245"/>
      <c r="I8" s="245">
        <v>600000</v>
      </c>
      <c r="J8" s="246" t="s">
        <v>17</v>
      </c>
    </row>
    <row r="9" spans="1:17" x14ac:dyDescent="0.25">
      <c r="A9" s="241">
        <v>43403</v>
      </c>
      <c r="B9" s="44">
        <v>180178379</v>
      </c>
      <c r="C9" s="83">
        <v>10</v>
      </c>
      <c r="D9" s="51">
        <v>1047288</v>
      </c>
      <c r="E9" s="244"/>
      <c r="F9" s="247"/>
      <c r="G9" s="246"/>
      <c r="H9" s="245">
        <v>90000</v>
      </c>
      <c r="I9" s="245"/>
      <c r="J9" s="246"/>
    </row>
    <row r="10" spans="1:17" s="233" customFormat="1" x14ac:dyDescent="0.25">
      <c r="A10" s="241">
        <v>43404</v>
      </c>
      <c r="B10" s="44"/>
      <c r="C10" s="83"/>
      <c r="D10" s="51"/>
      <c r="E10" s="244">
        <v>180045963</v>
      </c>
      <c r="F10" s="247">
        <v>4</v>
      </c>
      <c r="G10" s="246">
        <v>439775</v>
      </c>
      <c r="H10" s="245"/>
      <c r="I10" s="245"/>
      <c r="J10" s="246"/>
    </row>
    <row r="11" spans="1:17" s="233" customFormat="1" x14ac:dyDescent="0.25">
      <c r="A11" s="241">
        <v>43409</v>
      </c>
      <c r="B11" s="44"/>
      <c r="C11" s="83"/>
      <c r="D11" s="51"/>
      <c r="E11" s="244"/>
      <c r="F11" s="247"/>
      <c r="G11" s="246"/>
      <c r="H11" s="245"/>
      <c r="I11" s="245">
        <v>800000</v>
      </c>
      <c r="J11" s="246" t="s">
        <v>17</v>
      </c>
    </row>
    <row r="12" spans="1:17" x14ac:dyDescent="0.25">
      <c r="A12" s="241">
        <v>43410</v>
      </c>
      <c r="B12" s="44">
        <v>180178877</v>
      </c>
      <c r="C12" s="83">
        <v>2</v>
      </c>
      <c r="D12" s="51">
        <v>184713</v>
      </c>
      <c r="E12" s="242"/>
      <c r="F12" s="247"/>
      <c r="G12" s="246"/>
      <c r="H12" s="245">
        <v>60000</v>
      </c>
      <c r="I12" s="245"/>
      <c r="J12" s="246"/>
    </row>
    <row r="13" spans="1:17" x14ac:dyDescent="0.25">
      <c r="A13" s="241">
        <v>43417</v>
      </c>
      <c r="B13" s="44">
        <v>180179479</v>
      </c>
      <c r="C13" s="83">
        <v>11</v>
      </c>
      <c r="D13" s="51">
        <v>1141613</v>
      </c>
      <c r="E13" s="244">
        <v>180046135</v>
      </c>
      <c r="F13" s="247">
        <v>4</v>
      </c>
      <c r="G13" s="246">
        <v>416588</v>
      </c>
      <c r="H13" s="245">
        <v>75000</v>
      </c>
      <c r="I13" s="245">
        <v>430000</v>
      </c>
      <c r="J13" s="246" t="s">
        <v>17</v>
      </c>
    </row>
    <row r="14" spans="1:17" x14ac:dyDescent="0.25">
      <c r="A14" s="241">
        <v>43425</v>
      </c>
      <c r="B14" s="44">
        <v>180180056</v>
      </c>
      <c r="C14" s="83">
        <v>4</v>
      </c>
      <c r="D14" s="51">
        <v>607600</v>
      </c>
      <c r="E14" s="244"/>
      <c r="F14" s="247"/>
      <c r="G14" s="246"/>
      <c r="H14" s="245">
        <v>65000</v>
      </c>
      <c r="I14" s="245">
        <v>500000</v>
      </c>
      <c r="J14" s="246" t="s">
        <v>17</v>
      </c>
    </row>
    <row r="15" spans="1:17" x14ac:dyDescent="0.25">
      <c r="A15" s="241">
        <v>43431</v>
      </c>
      <c r="B15" s="242">
        <v>180180490</v>
      </c>
      <c r="C15" s="248">
        <v>1</v>
      </c>
      <c r="D15" s="246">
        <v>93100</v>
      </c>
      <c r="E15" s="244">
        <v>180046326</v>
      </c>
      <c r="F15" s="247">
        <v>5</v>
      </c>
      <c r="G15" s="246">
        <v>484750</v>
      </c>
      <c r="H15" s="245">
        <v>60000</v>
      </c>
      <c r="I15" s="245">
        <v>400000</v>
      </c>
      <c r="J15" s="246" t="s">
        <v>17</v>
      </c>
    </row>
    <row r="16" spans="1:17" x14ac:dyDescent="0.25">
      <c r="A16" s="241">
        <v>43438</v>
      </c>
      <c r="B16" s="242">
        <v>180180954</v>
      </c>
      <c r="C16" s="248">
        <v>3</v>
      </c>
      <c r="D16" s="246">
        <v>370650</v>
      </c>
      <c r="E16" s="244"/>
      <c r="F16" s="247"/>
      <c r="G16" s="246"/>
      <c r="H16" s="245">
        <v>65000</v>
      </c>
      <c r="I16" s="245"/>
      <c r="J16" s="246"/>
    </row>
    <row r="17" spans="1:10" x14ac:dyDescent="0.25">
      <c r="A17" s="241">
        <v>43444</v>
      </c>
      <c r="B17" s="242"/>
      <c r="C17" s="247"/>
      <c r="D17" s="246"/>
      <c r="E17" s="244">
        <v>180046485</v>
      </c>
      <c r="F17" s="247">
        <v>4</v>
      </c>
      <c r="G17" s="246">
        <v>387188</v>
      </c>
      <c r="H17" s="245"/>
      <c r="I17" s="245"/>
      <c r="J17" s="246"/>
    </row>
    <row r="18" spans="1:10" x14ac:dyDescent="0.25">
      <c r="A18" s="241">
        <v>43445</v>
      </c>
      <c r="B18" s="242">
        <v>180181419</v>
      </c>
      <c r="C18" s="247">
        <v>7</v>
      </c>
      <c r="D18" s="246">
        <v>764575</v>
      </c>
      <c r="E18" s="244"/>
      <c r="F18" s="247"/>
      <c r="G18" s="246"/>
      <c r="H18" s="245">
        <v>65000</v>
      </c>
      <c r="I18" s="245">
        <v>500000</v>
      </c>
      <c r="J18" s="246" t="s">
        <v>17</v>
      </c>
    </row>
    <row r="19" spans="1:10" x14ac:dyDescent="0.25">
      <c r="A19" s="98">
        <v>43453</v>
      </c>
      <c r="B19" s="99">
        <v>180181909</v>
      </c>
      <c r="C19" s="100">
        <v>4</v>
      </c>
      <c r="D19" s="34">
        <v>368288</v>
      </c>
      <c r="E19" s="101"/>
      <c r="F19" s="100"/>
      <c r="G19" s="34"/>
      <c r="H19" s="102">
        <v>72000</v>
      </c>
      <c r="I19" s="102"/>
      <c r="J19" s="34"/>
    </row>
    <row r="20" spans="1:10" x14ac:dyDescent="0.25">
      <c r="A20" s="98">
        <v>43461</v>
      </c>
      <c r="B20" s="99"/>
      <c r="C20" s="100"/>
      <c r="D20" s="34"/>
      <c r="E20" s="101">
        <v>180046670</v>
      </c>
      <c r="F20" s="100">
        <v>2</v>
      </c>
      <c r="G20" s="34">
        <v>203088</v>
      </c>
      <c r="H20" s="102"/>
      <c r="I20" s="102"/>
      <c r="J20" s="34"/>
    </row>
    <row r="21" spans="1:10" x14ac:dyDescent="0.25">
      <c r="A21" s="98">
        <v>43462</v>
      </c>
      <c r="B21" s="99">
        <v>180182362</v>
      </c>
      <c r="C21" s="100">
        <v>2</v>
      </c>
      <c r="D21" s="34">
        <v>182788</v>
      </c>
      <c r="E21" s="101"/>
      <c r="F21" s="100"/>
      <c r="G21" s="34"/>
      <c r="H21" s="102">
        <v>65000</v>
      </c>
      <c r="I21" s="102"/>
      <c r="J21" s="34"/>
    </row>
    <row r="22" spans="1:10" x14ac:dyDescent="0.25">
      <c r="A22" s="98">
        <v>43472</v>
      </c>
      <c r="B22" s="99">
        <v>190182792</v>
      </c>
      <c r="C22" s="100">
        <v>4</v>
      </c>
      <c r="D22" s="34">
        <v>444150</v>
      </c>
      <c r="E22" s="101"/>
      <c r="F22" s="100"/>
      <c r="G22" s="34"/>
      <c r="H22" s="102">
        <v>60000</v>
      </c>
      <c r="I22" s="102">
        <v>445000</v>
      </c>
      <c r="J22" s="34" t="s">
        <v>17</v>
      </c>
    </row>
    <row r="23" spans="1:10" x14ac:dyDescent="0.25">
      <c r="A23" s="98">
        <v>43480</v>
      </c>
      <c r="B23" s="99">
        <v>190183230</v>
      </c>
      <c r="C23" s="100">
        <v>4</v>
      </c>
      <c r="D23" s="34">
        <v>471188</v>
      </c>
      <c r="E23" s="101"/>
      <c r="F23" s="100"/>
      <c r="G23" s="34"/>
      <c r="H23" s="102">
        <v>60000</v>
      </c>
      <c r="I23" s="102">
        <v>200000</v>
      </c>
      <c r="J23" s="34" t="s">
        <v>17</v>
      </c>
    </row>
    <row r="24" spans="1:10" x14ac:dyDescent="0.25">
      <c r="A24" s="98">
        <v>43487</v>
      </c>
      <c r="B24" s="99">
        <v>190183545</v>
      </c>
      <c r="C24" s="100">
        <v>2</v>
      </c>
      <c r="D24" s="34">
        <v>123550</v>
      </c>
      <c r="E24" s="101"/>
      <c r="F24" s="100"/>
      <c r="G24" s="34"/>
      <c r="H24" s="102"/>
      <c r="I24" s="102"/>
      <c r="J24" s="34"/>
    </row>
    <row r="25" spans="1:10" x14ac:dyDescent="0.25">
      <c r="A25" s="98">
        <v>43488</v>
      </c>
      <c r="B25" s="99">
        <v>190183591</v>
      </c>
      <c r="C25" s="100">
        <v>4</v>
      </c>
      <c r="D25" s="34">
        <v>219188</v>
      </c>
      <c r="E25" s="101"/>
      <c r="F25" s="100"/>
      <c r="G25" s="34"/>
      <c r="H25" s="102">
        <v>50000</v>
      </c>
      <c r="I25" s="102">
        <v>200000</v>
      </c>
      <c r="J25" s="34" t="s">
        <v>17</v>
      </c>
    </row>
    <row r="26" spans="1:10" x14ac:dyDescent="0.25">
      <c r="A26" s="98">
        <v>43494</v>
      </c>
      <c r="B26" s="99">
        <v>19000024</v>
      </c>
      <c r="C26" s="100">
        <v>3</v>
      </c>
      <c r="D26" s="34">
        <v>235113</v>
      </c>
      <c r="E26" s="101"/>
      <c r="F26" s="100"/>
      <c r="G26" s="34"/>
      <c r="H26" s="102">
        <v>100000</v>
      </c>
      <c r="I26" s="102">
        <v>1000000</v>
      </c>
      <c r="J26" s="34" t="s">
        <v>17</v>
      </c>
    </row>
    <row r="27" spans="1:10" x14ac:dyDescent="0.25">
      <c r="A27" s="98">
        <v>43471</v>
      </c>
      <c r="B27" s="99">
        <v>19000398</v>
      </c>
      <c r="C27" s="100">
        <v>16</v>
      </c>
      <c r="D27" s="34">
        <v>1519067</v>
      </c>
      <c r="E27" s="101"/>
      <c r="F27" s="100"/>
      <c r="G27" s="34"/>
      <c r="H27" s="102">
        <v>100000</v>
      </c>
      <c r="I27" s="102">
        <v>1519000</v>
      </c>
      <c r="J27" s="34" t="s">
        <v>17</v>
      </c>
    </row>
    <row r="28" spans="1:10" x14ac:dyDescent="0.25">
      <c r="A28" s="98">
        <v>43507</v>
      </c>
      <c r="B28" s="99"/>
      <c r="C28" s="100"/>
      <c r="D28" s="34"/>
      <c r="E28" s="101" t="s">
        <v>242</v>
      </c>
      <c r="F28" s="100">
        <v>5</v>
      </c>
      <c r="G28" s="34">
        <v>348776</v>
      </c>
      <c r="H28" s="102"/>
      <c r="I28" s="102"/>
      <c r="J28" s="34"/>
    </row>
    <row r="29" spans="1:10" x14ac:dyDescent="0.25">
      <c r="A29" s="98">
        <v>43508</v>
      </c>
      <c r="B29" s="99">
        <v>19000721</v>
      </c>
      <c r="C29" s="100">
        <v>26</v>
      </c>
      <c r="D29" s="34">
        <v>2742385</v>
      </c>
      <c r="E29" s="101"/>
      <c r="F29" s="100"/>
      <c r="G29" s="34"/>
      <c r="H29" s="102">
        <v>80000</v>
      </c>
      <c r="I29" s="102">
        <v>2000000</v>
      </c>
      <c r="J29" s="34" t="s">
        <v>17</v>
      </c>
    </row>
    <row r="30" spans="1:10" x14ac:dyDescent="0.25">
      <c r="A30" s="98">
        <v>43511</v>
      </c>
      <c r="B30" s="99"/>
      <c r="C30" s="100"/>
      <c r="D30" s="34"/>
      <c r="E30" s="101"/>
      <c r="F30" s="100"/>
      <c r="G30" s="34"/>
      <c r="H30" s="102"/>
      <c r="I30" s="102">
        <v>800000</v>
      </c>
      <c r="J30" s="34" t="s">
        <v>17</v>
      </c>
    </row>
    <row r="31" spans="1:10" s="233" customFormat="1" x14ac:dyDescent="0.25">
      <c r="A31" s="235">
        <v>43515</v>
      </c>
      <c r="B31" s="234">
        <v>19001138</v>
      </c>
      <c r="C31" s="240">
        <v>21</v>
      </c>
      <c r="D31" s="236">
        <v>2188920</v>
      </c>
      <c r="E31" s="237"/>
      <c r="F31" s="240"/>
      <c r="G31" s="236"/>
      <c r="H31" s="239">
        <v>70000</v>
      </c>
      <c r="I31" s="239">
        <v>1600000</v>
      </c>
      <c r="J31" s="236" t="s">
        <v>17</v>
      </c>
    </row>
    <row r="32" spans="1:10" s="233" customFormat="1" x14ac:dyDescent="0.25">
      <c r="A32" s="235"/>
      <c r="B32" s="234"/>
      <c r="C32" s="240"/>
      <c r="D32" s="236"/>
      <c r="E32" s="237"/>
      <c r="F32" s="240"/>
      <c r="G32" s="236"/>
      <c r="H32" s="239"/>
      <c r="I32" s="239">
        <v>900000</v>
      </c>
      <c r="J32" s="236" t="s">
        <v>17</v>
      </c>
    </row>
    <row r="33" spans="1:17" s="233" customFormat="1" x14ac:dyDescent="0.25">
      <c r="A33" s="235">
        <v>43523</v>
      </c>
      <c r="B33" s="234">
        <v>19001610</v>
      </c>
      <c r="C33" s="240">
        <v>22</v>
      </c>
      <c r="D33" s="236">
        <v>2043315</v>
      </c>
      <c r="E33" s="237"/>
      <c r="F33" s="240"/>
      <c r="G33" s="236"/>
      <c r="H33" s="239">
        <v>65000</v>
      </c>
      <c r="I33" s="239">
        <v>800000</v>
      </c>
      <c r="J33" s="236" t="s">
        <v>17</v>
      </c>
    </row>
    <row r="34" spans="1:17" s="233" customFormat="1" x14ac:dyDescent="0.25">
      <c r="A34" s="235"/>
      <c r="B34" s="234"/>
      <c r="C34" s="240"/>
      <c r="D34" s="236"/>
      <c r="E34" s="237"/>
      <c r="F34" s="240"/>
      <c r="G34" s="236"/>
      <c r="H34" s="239"/>
      <c r="I34" s="239"/>
      <c r="J34" s="236"/>
    </row>
    <row r="35" spans="1:17" x14ac:dyDescent="0.25">
      <c r="A35" s="4"/>
      <c r="B35" s="3"/>
      <c r="C35" s="40"/>
      <c r="D35" s="6"/>
      <c r="E35" s="7"/>
      <c r="F35" s="40"/>
      <c r="G35" s="6"/>
      <c r="H35" s="39"/>
      <c r="I35" s="39"/>
      <c r="J35" s="6"/>
    </row>
    <row r="36" spans="1:17" s="20" customFormat="1" x14ac:dyDescent="0.25">
      <c r="A36" s="11"/>
      <c r="B36" s="8" t="s">
        <v>11</v>
      </c>
      <c r="C36" s="77">
        <f>SUM(C7:C35)</f>
        <v>160</v>
      </c>
      <c r="D36" s="9">
        <f>SUM(D7:D35)</f>
        <v>16138741</v>
      </c>
      <c r="E36" s="8" t="s">
        <v>11</v>
      </c>
      <c r="F36" s="77">
        <f>SUM(F7:F35)</f>
        <v>30</v>
      </c>
      <c r="G36" s="9">
        <f>SUM(G7:G35)</f>
        <v>2886190</v>
      </c>
      <c r="H36" s="77">
        <f>SUM(H7:H35)</f>
        <v>1282000</v>
      </c>
      <c r="I36" s="77">
        <f>SUM(I7:I35)</f>
        <v>12694000</v>
      </c>
      <c r="J36" s="9"/>
    </row>
    <row r="37" spans="1:17" s="20" customFormat="1" x14ac:dyDescent="0.25">
      <c r="A37" s="11"/>
      <c r="B37" s="8"/>
      <c r="C37" s="77"/>
      <c r="D37" s="9"/>
      <c r="E37" s="8"/>
      <c r="F37" s="77"/>
      <c r="G37" s="9"/>
      <c r="H37" s="77"/>
      <c r="I37" s="77"/>
      <c r="J37" s="9"/>
    </row>
    <row r="38" spans="1:17" x14ac:dyDescent="0.25">
      <c r="A38" s="10"/>
      <c r="B38" s="11"/>
      <c r="C38" s="40"/>
      <c r="D38" s="6"/>
      <c r="E38" s="8"/>
      <c r="F38" s="40"/>
      <c r="G38" s="414" t="s">
        <v>12</v>
      </c>
      <c r="H38" s="414"/>
      <c r="I38" s="6"/>
      <c r="J38" s="13">
        <f>SUM(D7:D35)</f>
        <v>16138741</v>
      </c>
      <c r="P38" s="20"/>
      <c r="Q38" s="20"/>
    </row>
    <row r="39" spans="1:17" x14ac:dyDescent="0.25">
      <c r="A39" s="4"/>
      <c r="B39" s="3"/>
      <c r="C39" s="40"/>
      <c r="D39" s="6"/>
      <c r="E39" s="7"/>
      <c r="F39" s="40"/>
      <c r="G39" s="414" t="s">
        <v>13</v>
      </c>
      <c r="H39" s="414"/>
      <c r="I39" s="7"/>
      <c r="J39" s="13">
        <f>SUM(G7:G35)</f>
        <v>2886190</v>
      </c>
    </row>
    <row r="40" spans="1:17" x14ac:dyDescent="0.25">
      <c r="A40" s="14"/>
      <c r="B40" s="7"/>
      <c r="C40" s="40"/>
      <c r="D40" s="6"/>
      <c r="E40" s="7"/>
      <c r="F40" s="40"/>
      <c r="G40" s="414" t="s">
        <v>14</v>
      </c>
      <c r="H40" s="414"/>
      <c r="I40" s="15"/>
      <c r="J40" s="15">
        <f>J38-J39</f>
        <v>13252551</v>
      </c>
    </row>
    <row r="41" spans="1:17" x14ac:dyDescent="0.25">
      <c r="A41" s="4"/>
      <c r="B41" s="16"/>
      <c r="C41" s="40"/>
      <c r="D41" s="17"/>
      <c r="E41" s="7"/>
      <c r="F41" s="40"/>
      <c r="G41" s="414" t="s">
        <v>15</v>
      </c>
      <c r="H41" s="414"/>
      <c r="I41" s="7"/>
      <c r="J41" s="13">
        <f>SUM(H7:H35)</f>
        <v>1282000</v>
      </c>
    </row>
    <row r="42" spans="1:17" x14ac:dyDescent="0.25">
      <c r="A42" s="4"/>
      <c r="B42" s="16"/>
      <c r="C42" s="40"/>
      <c r="D42" s="17"/>
      <c r="E42" s="7"/>
      <c r="F42" s="40"/>
      <c r="G42" s="414" t="s">
        <v>16</v>
      </c>
      <c r="H42" s="414"/>
      <c r="I42" s="7"/>
      <c r="J42" s="13">
        <f>J40+J41</f>
        <v>14534551</v>
      </c>
    </row>
    <row r="43" spans="1:17" x14ac:dyDescent="0.25">
      <c r="A43" s="4"/>
      <c r="B43" s="16"/>
      <c r="C43" s="40"/>
      <c r="D43" s="17"/>
      <c r="E43" s="7"/>
      <c r="F43" s="40"/>
      <c r="G43" s="414" t="s">
        <v>5</v>
      </c>
      <c r="H43" s="414"/>
      <c r="I43" s="7"/>
      <c r="J43" s="13">
        <f>SUM(I7:I35)</f>
        <v>12694000</v>
      </c>
    </row>
    <row r="44" spans="1:17" x14ac:dyDescent="0.25">
      <c r="A44" s="4"/>
      <c r="B44" s="16"/>
      <c r="C44" s="40"/>
      <c r="D44" s="17"/>
      <c r="E44" s="7"/>
      <c r="F44" s="40"/>
      <c r="G44" s="414" t="s">
        <v>31</v>
      </c>
      <c r="H44" s="414"/>
      <c r="I44" s="3" t="str">
        <f>IF(J44&gt;0,"SALDO",IF(J44&lt;0,"PIUTANG",IF(J44=0,"LUNAS")))</f>
        <v>PIUTANG</v>
      </c>
      <c r="J44" s="13">
        <f>J43-J42</f>
        <v>-1840551</v>
      </c>
    </row>
  </sheetData>
  <mergeCells count="15">
    <mergeCell ref="G44:H44"/>
    <mergeCell ref="G38:H38"/>
    <mergeCell ref="G39:H39"/>
    <mergeCell ref="G40:H40"/>
    <mergeCell ref="G41:H41"/>
    <mergeCell ref="G42:H42"/>
    <mergeCell ref="G43:H43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L49" sqref="L49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65" t="s">
        <v>21</v>
      </c>
      <c r="H1" s="465"/>
      <c r="I1" s="465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65" t="s">
        <v>107</v>
      </c>
      <c r="H2" s="465"/>
      <c r="I2" s="465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65" t="s">
        <v>108</v>
      </c>
      <c r="H3" s="465"/>
      <c r="I3" s="465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3" x14ac:dyDescent="0.25">
      <c r="A7" s="451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24"/>
      <c r="I7" s="458"/>
      <c r="J7" s="428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14" t="s">
        <v>12</v>
      </c>
      <c r="H44" s="414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14" t="s">
        <v>13</v>
      </c>
      <c r="H45" s="414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14" t="s">
        <v>14</v>
      </c>
      <c r="H46" s="414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14" t="s">
        <v>15</v>
      </c>
      <c r="H47" s="414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14" t="s">
        <v>16</v>
      </c>
      <c r="H48" s="414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14" t="s">
        <v>5</v>
      </c>
      <c r="H49" s="414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14" t="s">
        <v>31</v>
      </c>
      <c r="H50" s="414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zoomScale="70" zoomScaleNormal="70" workbookViewId="0">
      <pane ySplit="4" topLeftCell="A5" activePane="bottomLeft" state="frozen"/>
      <selection pane="bottomLeft" activeCell="E21" sqref="E21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66" t="s">
        <v>48</v>
      </c>
      <c r="B1" s="466"/>
      <c r="C1" s="466"/>
    </row>
    <row r="2" spans="1:5" ht="15" customHeight="1" x14ac:dyDescent="0.25">
      <c r="A2" s="466"/>
      <c r="B2" s="466"/>
      <c r="C2" s="466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v>43521</v>
      </c>
      <c r="C5" s="281">
        <f>'Taufik ST'!I2</f>
        <v>3544950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v>43507</v>
      </c>
      <c r="C6" s="281">
        <f>'Indra Fashion'!I2</f>
        <v>2514440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v>43524</v>
      </c>
      <c r="C8" s="281">
        <f>Bandros!I2</f>
        <v>3871070</v>
      </c>
      <c r="E8" s="289" t="s">
        <v>152</v>
      </c>
    </row>
    <row r="9" spans="1:5" s="267" customFormat="1" ht="18.75" customHeight="1" x14ac:dyDescent="0.25">
      <c r="A9" s="185" t="s">
        <v>181</v>
      </c>
      <c r="B9" s="184">
        <f>Bentang!A88</f>
        <v>43513</v>
      </c>
      <c r="C9" s="281">
        <f>Bentang!I2</f>
        <v>11439474</v>
      </c>
      <c r="E9" s="289" t="s">
        <v>182</v>
      </c>
    </row>
    <row r="10" spans="1:5" s="267" customFormat="1" ht="18.75" customHeight="1" x14ac:dyDescent="0.25">
      <c r="A10" s="185" t="s">
        <v>184</v>
      </c>
      <c r="B10" s="184">
        <f>Azalea!A29</f>
        <v>43518</v>
      </c>
      <c r="C10" s="281">
        <f>Azalea!I2</f>
        <v>2017592</v>
      </c>
      <c r="E10" s="289" t="s">
        <v>187</v>
      </c>
    </row>
    <row r="11" spans="1:5" s="267" customFormat="1" ht="18.75" customHeight="1" x14ac:dyDescent="0.25">
      <c r="A11" s="185" t="s">
        <v>186</v>
      </c>
      <c r="B11" s="184">
        <f>ESP!A140</f>
        <v>43519</v>
      </c>
      <c r="C11" s="281">
        <f>ESP!I2</f>
        <v>19382297</v>
      </c>
      <c r="E11" s="289"/>
    </row>
    <row r="12" spans="1:5" s="267" customFormat="1" ht="18.75" customHeight="1" x14ac:dyDescent="0.25">
      <c r="A12" s="185" t="s">
        <v>200</v>
      </c>
      <c r="B12" s="184">
        <f>Yuan!A38</f>
        <v>43519</v>
      </c>
      <c r="C12" s="281">
        <f>Yuan!I2</f>
        <v>2455260</v>
      </c>
      <c r="E12" s="289" t="s">
        <v>187</v>
      </c>
    </row>
    <row r="13" spans="1:5" s="267" customFormat="1" ht="18.75" customHeight="1" x14ac:dyDescent="0.25">
      <c r="A13" s="185" t="s">
        <v>51</v>
      </c>
      <c r="B13" s="184">
        <f>Yanyan!$A$87</f>
        <v>43524</v>
      </c>
      <c r="C13" s="281">
        <f>Yanyan!I2</f>
        <v>427125</v>
      </c>
      <c r="E13" s="289" t="s">
        <v>154</v>
      </c>
    </row>
    <row r="14" spans="1:5" s="267" customFormat="1" ht="18.75" customHeight="1" x14ac:dyDescent="0.25">
      <c r="A14" s="405" t="s">
        <v>143</v>
      </c>
      <c r="B14" s="406">
        <f>Imas!A29</f>
        <v>42667</v>
      </c>
      <c r="C14" s="407">
        <f>Imas!I2</f>
        <v>3266276</v>
      </c>
      <c r="E14" s="289" t="s">
        <v>155</v>
      </c>
    </row>
    <row r="15" spans="1:5" s="267" customFormat="1" ht="18.75" customHeight="1" x14ac:dyDescent="0.25">
      <c r="A15" s="405" t="s">
        <v>144</v>
      </c>
      <c r="B15" s="406">
        <f>Sofya!A60</f>
        <v>42891</v>
      </c>
      <c r="C15" s="407">
        <f>Sofya!I2</f>
        <v>419663</v>
      </c>
      <c r="E15" s="289" t="s">
        <v>155</v>
      </c>
    </row>
    <row r="16" spans="1:5" s="267" customFormat="1" ht="18.75" customHeight="1" x14ac:dyDescent="0.25">
      <c r="A16" s="405" t="s">
        <v>67</v>
      </c>
      <c r="B16" s="406">
        <v>42767</v>
      </c>
      <c r="C16" s="407">
        <f>Jarkasih!J3</f>
        <v>5929850</v>
      </c>
      <c r="E16" s="289" t="s">
        <v>153</v>
      </c>
    </row>
    <row r="17" spans="1:5" s="267" customFormat="1" ht="18.75" customHeight="1" x14ac:dyDescent="0.25">
      <c r="A17" s="405" t="s">
        <v>73</v>
      </c>
      <c r="B17" s="406">
        <f>Bambang!A43</f>
        <v>42876</v>
      </c>
      <c r="C17" s="407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>
        <f>Agus!A37</f>
        <v>43518</v>
      </c>
      <c r="C18" s="281">
        <f>Agus!I2</f>
        <v>1381096</v>
      </c>
      <c r="E18" s="289" t="s">
        <v>155</v>
      </c>
    </row>
    <row r="19" spans="1:5" s="267" customFormat="1" ht="18.75" customHeight="1" x14ac:dyDescent="0.25">
      <c r="A19" s="185" t="s">
        <v>86</v>
      </c>
      <c r="B19" s="184" t="s">
        <v>39</v>
      </c>
      <c r="C19" s="281">
        <f>Anip!I2</f>
        <v>360970</v>
      </c>
      <c r="E19" s="289" t="s">
        <v>157</v>
      </c>
    </row>
    <row r="20" spans="1:5" s="267" customFormat="1" ht="18.75" customHeight="1" x14ac:dyDescent="0.25">
      <c r="A20" s="185" t="s">
        <v>223</v>
      </c>
      <c r="B20" s="184">
        <f>Febri!A31</f>
        <v>43515</v>
      </c>
      <c r="C20" s="281">
        <f>Febri!I2</f>
        <v>1840551</v>
      </c>
      <c r="E20" s="288"/>
    </row>
    <row r="21" spans="1:5" s="267" customFormat="1" ht="18.75" customHeight="1" x14ac:dyDescent="0.25">
      <c r="A21" s="185" t="s">
        <v>211</v>
      </c>
      <c r="B21" s="184">
        <v>43519</v>
      </c>
      <c r="C21" s="281">
        <f>'Sale ESP'!I2</f>
        <v>1778685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221</v>
      </c>
      <c r="B23" s="29"/>
      <c r="C23" s="231">
        <v>-9874000</v>
      </c>
      <c r="E23" s="288"/>
    </row>
    <row r="24" spans="1:5" s="267" customFormat="1" ht="15" customHeight="1" x14ac:dyDescent="0.25">
      <c r="A24" s="469" t="s">
        <v>11</v>
      </c>
      <c r="B24" s="470"/>
      <c r="C24" s="467">
        <f>SUM(C5:C23)</f>
        <v>51013662.5</v>
      </c>
    </row>
    <row r="25" spans="1:5" s="267" customFormat="1" ht="15" customHeight="1" x14ac:dyDescent="0.25">
      <c r="A25" s="471"/>
      <c r="B25" s="472"/>
      <c r="C25" s="468"/>
    </row>
    <row r="29" spans="1:5" x14ac:dyDescent="0.25">
      <c r="C29" s="403">
        <f>C14+C15+C16+C17</f>
        <v>9874152.5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15" t="s">
        <v>21</v>
      </c>
      <c r="G2" s="415"/>
      <c r="H2" s="415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0" x14ac:dyDescent="0.25">
      <c r="A7" s="451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24"/>
      <c r="I7" s="458"/>
      <c r="J7" s="428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14" t="s">
        <v>12</v>
      </c>
      <c r="H49" s="414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14" t="s">
        <v>13</v>
      </c>
      <c r="H50" s="414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14" t="s">
        <v>14</v>
      </c>
      <c r="H51" s="414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14" t="s">
        <v>15</v>
      </c>
      <c r="H52" s="414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14" t="s">
        <v>16</v>
      </c>
      <c r="H53" s="414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14" t="s">
        <v>5</v>
      </c>
      <c r="H54" s="414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14" t="s">
        <v>31</v>
      </c>
      <c r="H55" s="414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31"/>
  <sheetViews>
    <sheetView workbookViewId="0">
      <pane ySplit="7" topLeftCell="A11" activePane="bottomLeft" state="frozen"/>
      <selection pane="bottomLeft" activeCell="B19" sqref="B19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15" t="s">
        <v>22</v>
      </c>
      <c r="G1" s="415"/>
      <c r="H1" s="415"/>
      <c r="I1" s="42" t="s">
        <v>20</v>
      </c>
      <c r="J1" s="20"/>
      <c r="L1" s="277">
        <f>SUM(D14:D15)</f>
        <v>206500</v>
      </c>
      <c r="M1" s="219" t="e">
        <f>SUM(#REF!)</f>
        <v>#REF!</v>
      </c>
      <c r="N1" s="219" t="e">
        <f>L3+M3</f>
        <v>#REF!</v>
      </c>
      <c r="O1" s="219" t="e">
        <f>L2+N1</f>
        <v>#REF!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J31*-1</f>
        <v>2514440</v>
      </c>
      <c r="J2" s="20"/>
      <c r="L2" s="277">
        <f>SUM(G11:G13)</f>
        <v>0</v>
      </c>
      <c r="M2" s="219" t="e">
        <f>SUM(#REF!)</f>
        <v>#REF!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206500</v>
      </c>
      <c r="M3" s="219" t="e">
        <f>M1-M2</f>
        <v>#REF!</v>
      </c>
      <c r="N3" s="219"/>
      <c r="O3" s="219"/>
      <c r="P3" s="219"/>
      <c r="Q3" s="219"/>
      <c r="R3" s="219"/>
    </row>
    <row r="5" spans="1:18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</row>
    <row r="6" spans="1:18" x14ac:dyDescent="0.25">
      <c r="A6" s="421" t="s">
        <v>2</v>
      </c>
      <c r="B6" s="418" t="s">
        <v>3</v>
      </c>
      <c r="C6" s="418"/>
      <c r="D6" s="418"/>
      <c r="E6" s="418"/>
      <c r="F6" s="418"/>
      <c r="G6" s="418"/>
      <c r="H6" s="422" t="s">
        <v>4</v>
      </c>
      <c r="I6" s="419" t="s">
        <v>5</v>
      </c>
      <c r="J6" s="420" t="s">
        <v>6</v>
      </c>
    </row>
    <row r="7" spans="1:18" x14ac:dyDescent="0.25">
      <c r="A7" s="42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2"/>
      <c r="I7" s="419"/>
      <c r="J7" s="420"/>
    </row>
    <row r="8" spans="1:18" s="233" customFormat="1" ht="15.75" customHeight="1" x14ac:dyDescent="0.25">
      <c r="A8" s="161">
        <v>43460</v>
      </c>
      <c r="B8" s="242">
        <v>180182263</v>
      </c>
      <c r="C8" s="247">
        <v>1</v>
      </c>
      <c r="D8" s="246">
        <v>118038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43463</v>
      </c>
      <c r="B9" s="242">
        <v>180182393</v>
      </c>
      <c r="C9" s="247">
        <v>1</v>
      </c>
      <c r="D9" s="246">
        <v>120050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43467</v>
      </c>
      <c r="B10" s="242">
        <v>180182565</v>
      </c>
      <c r="C10" s="247">
        <v>2</v>
      </c>
      <c r="D10" s="246">
        <v>293388</v>
      </c>
      <c r="E10" s="244"/>
      <c r="F10" s="247"/>
      <c r="G10" s="246"/>
      <c r="H10" s="245"/>
      <c r="I10" s="245">
        <v>531476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43482</v>
      </c>
      <c r="B11" s="242">
        <v>190183325</v>
      </c>
      <c r="C11" s="247">
        <v>1</v>
      </c>
      <c r="D11" s="246">
        <v>110600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43483</v>
      </c>
      <c r="B12" s="242">
        <v>190183364</v>
      </c>
      <c r="C12" s="247">
        <v>1</v>
      </c>
      <c r="D12" s="246">
        <v>107275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43486</v>
      </c>
      <c r="B13" s="242">
        <v>190183497</v>
      </c>
      <c r="C13" s="247">
        <v>2</v>
      </c>
      <c r="D13" s="246">
        <v>230825</v>
      </c>
      <c r="E13" s="244"/>
      <c r="F13" s="247"/>
      <c r="G13" s="246"/>
      <c r="H13" s="245"/>
      <c r="I13" s="245">
        <v>448700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43493</v>
      </c>
      <c r="B14" s="242">
        <v>190183800</v>
      </c>
      <c r="C14" s="247">
        <v>1</v>
      </c>
      <c r="D14" s="246">
        <v>86450</v>
      </c>
      <c r="E14" s="244"/>
      <c r="F14" s="247"/>
      <c r="G14" s="246"/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43498</v>
      </c>
      <c r="B15" s="242">
        <v>19000205</v>
      </c>
      <c r="C15" s="247">
        <v>1</v>
      </c>
      <c r="D15" s="246">
        <v>120050</v>
      </c>
      <c r="E15" s="244"/>
      <c r="F15" s="247"/>
      <c r="G15" s="246"/>
      <c r="H15" s="245"/>
      <c r="I15" s="245">
        <v>206500</v>
      </c>
      <c r="J15" s="246" t="s">
        <v>17</v>
      </c>
      <c r="K15" s="219"/>
      <c r="L15" s="219"/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2">
        <v>43507</v>
      </c>
      <c r="B16" s="234">
        <v>19000638</v>
      </c>
      <c r="C16" s="240">
        <v>4</v>
      </c>
      <c r="D16" s="236">
        <v>461038</v>
      </c>
      <c r="E16" s="237"/>
      <c r="F16" s="240"/>
      <c r="G16" s="236"/>
      <c r="H16" s="239"/>
      <c r="I16" s="239"/>
      <c r="J16" s="236"/>
      <c r="K16" s="219"/>
      <c r="L16" s="219"/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2">
        <v>43517</v>
      </c>
      <c r="B17" s="234">
        <v>19001274</v>
      </c>
      <c r="C17" s="240">
        <v>1</v>
      </c>
      <c r="D17" s="236">
        <v>87850</v>
      </c>
      <c r="E17" s="237" t="s">
        <v>261</v>
      </c>
      <c r="F17" s="240">
        <v>3</v>
      </c>
      <c r="G17" s="236">
        <v>337483</v>
      </c>
      <c r="H17" s="239"/>
      <c r="I17" s="239"/>
      <c r="J17" s="236"/>
      <c r="K17" s="219"/>
      <c r="L17" s="219"/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2">
        <v>43521</v>
      </c>
      <c r="B18" s="234">
        <v>19001514</v>
      </c>
      <c r="C18" s="240">
        <v>1</v>
      </c>
      <c r="D18" s="236">
        <v>100045</v>
      </c>
      <c r="E18" s="237"/>
      <c r="F18" s="240"/>
      <c r="G18" s="236"/>
      <c r="H18" s="239"/>
      <c r="I18" s="239"/>
      <c r="J18" s="23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2">
        <v>43524</v>
      </c>
      <c r="B19" s="234">
        <v>19001706</v>
      </c>
      <c r="C19" s="240">
        <v>2</v>
      </c>
      <c r="D19" s="236">
        <v>2202990</v>
      </c>
      <c r="E19" s="237"/>
      <c r="F19" s="240"/>
      <c r="G19" s="236"/>
      <c r="H19" s="239"/>
      <c r="I19" s="239"/>
      <c r="J19" s="23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2"/>
      <c r="B20" s="234"/>
      <c r="C20" s="240"/>
      <c r="D20" s="236"/>
      <c r="E20" s="237"/>
      <c r="F20" s="240"/>
      <c r="G20" s="236"/>
      <c r="H20" s="239"/>
      <c r="I20" s="239"/>
      <c r="J20" s="23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2"/>
      <c r="B21" s="234"/>
      <c r="C21" s="240"/>
      <c r="D21" s="236"/>
      <c r="E21" s="237"/>
      <c r="F21" s="240"/>
      <c r="G21" s="236"/>
      <c r="H21" s="239"/>
      <c r="I21" s="239"/>
      <c r="J21" s="236"/>
      <c r="K21" s="219"/>
      <c r="L21" s="219"/>
      <c r="M21" s="219"/>
      <c r="N21" s="219"/>
      <c r="O21" s="219"/>
      <c r="P21" s="219"/>
      <c r="Q21" s="219"/>
      <c r="R21" s="219"/>
    </row>
    <row r="22" spans="1:18" x14ac:dyDescent="0.25">
      <c r="A22" s="162"/>
      <c r="B22" s="3"/>
      <c r="C22" s="40"/>
      <c r="D22" s="6"/>
      <c r="E22" s="7"/>
      <c r="F22" s="40"/>
      <c r="G22" s="6"/>
      <c r="H22" s="39"/>
      <c r="I22" s="39"/>
      <c r="J22" s="6"/>
    </row>
    <row r="23" spans="1:18" x14ac:dyDescent="0.25">
      <c r="A23" s="162"/>
      <c r="B23" s="8" t="s">
        <v>11</v>
      </c>
      <c r="C23" s="77">
        <f>SUM(C8:C22)</f>
        <v>18</v>
      </c>
      <c r="D23" s="9">
        <f>SUM(D8:D22)</f>
        <v>4038599</v>
      </c>
      <c r="E23" s="8" t="s">
        <v>11</v>
      </c>
      <c r="F23" s="77">
        <f>SUM(F8:F22)</f>
        <v>3</v>
      </c>
      <c r="G23" s="5">
        <f>SUM(G8:G22)</f>
        <v>337483</v>
      </c>
      <c r="H23" s="40">
        <f>SUM(H8:H22)</f>
        <v>0</v>
      </c>
      <c r="I23" s="40">
        <f>SUM(I8:I22)</f>
        <v>1186676</v>
      </c>
      <c r="J23" s="5"/>
    </row>
    <row r="24" spans="1:18" x14ac:dyDescent="0.25">
      <c r="A24" s="162"/>
      <c r="B24" s="8"/>
      <c r="C24" s="77"/>
      <c r="D24" s="9"/>
      <c r="E24" s="8"/>
      <c r="F24" s="77"/>
      <c r="G24" s="5"/>
      <c r="H24" s="40"/>
      <c r="I24" s="40"/>
      <c r="J24" s="5"/>
    </row>
    <row r="25" spans="1:18" x14ac:dyDescent="0.25">
      <c r="A25" s="163"/>
      <c r="B25" s="11"/>
      <c r="C25" s="40"/>
      <c r="D25" s="6"/>
      <c r="E25" s="8"/>
      <c r="F25" s="40"/>
      <c r="G25" s="414" t="s">
        <v>12</v>
      </c>
      <c r="H25" s="414"/>
      <c r="I25" s="39"/>
      <c r="J25" s="13">
        <f>SUM(D8:D22)</f>
        <v>4038599</v>
      </c>
    </row>
    <row r="26" spans="1:18" x14ac:dyDescent="0.25">
      <c r="A26" s="162"/>
      <c r="B26" s="3"/>
      <c r="C26" s="40"/>
      <c r="D26" s="6"/>
      <c r="E26" s="7"/>
      <c r="F26" s="40"/>
      <c r="G26" s="414" t="s">
        <v>13</v>
      </c>
      <c r="H26" s="414"/>
      <c r="I26" s="39"/>
      <c r="J26" s="13">
        <f>SUM(G8:G22)</f>
        <v>337483</v>
      </c>
    </row>
    <row r="27" spans="1:18" x14ac:dyDescent="0.25">
      <c r="A27" s="164"/>
      <c r="B27" s="7"/>
      <c r="C27" s="40"/>
      <c r="D27" s="6"/>
      <c r="E27" s="7"/>
      <c r="F27" s="40"/>
      <c r="G27" s="414" t="s">
        <v>14</v>
      </c>
      <c r="H27" s="414"/>
      <c r="I27" s="41"/>
      <c r="J27" s="15">
        <f>J25-J26</f>
        <v>3701116</v>
      </c>
    </row>
    <row r="28" spans="1:18" x14ac:dyDescent="0.25">
      <c r="A28" s="162"/>
      <c r="B28" s="16"/>
      <c r="C28" s="40"/>
      <c r="D28" s="17"/>
      <c r="E28" s="7"/>
      <c r="F28" s="40"/>
      <c r="G28" s="414" t="s">
        <v>15</v>
      </c>
      <c r="H28" s="414"/>
      <c r="I28" s="39"/>
      <c r="J28" s="13">
        <f>SUM(H8:H22)</f>
        <v>0</v>
      </c>
      <c r="K28"/>
      <c r="L28"/>
      <c r="M28"/>
      <c r="N28"/>
      <c r="O28"/>
      <c r="P28"/>
      <c r="Q28"/>
      <c r="R28"/>
    </row>
    <row r="29" spans="1:18" x14ac:dyDescent="0.25">
      <c r="A29" s="162"/>
      <c r="B29" s="16"/>
      <c r="C29" s="40"/>
      <c r="D29" s="17"/>
      <c r="E29" s="7"/>
      <c r="F29" s="40"/>
      <c r="G29" s="414" t="s">
        <v>16</v>
      </c>
      <c r="H29" s="414"/>
      <c r="I29" s="39"/>
      <c r="J29" s="13">
        <f>J27+J28</f>
        <v>3701116</v>
      </c>
      <c r="K29"/>
      <c r="L29"/>
      <c r="M29"/>
      <c r="N29"/>
      <c r="O29"/>
      <c r="P29"/>
      <c r="Q29"/>
      <c r="R29"/>
    </row>
    <row r="30" spans="1:18" x14ac:dyDescent="0.25">
      <c r="A30" s="162"/>
      <c r="B30" s="16"/>
      <c r="C30" s="40"/>
      <c r="D30" s="17"/>
      <c r="E30" s="7"/>
      <c r="F30" s="40"/>
      <c r="G30" s="414" t="s">
        <v>5</v>
      </c>
      <c r="H30" s="414"/>
      <c r="I30" s="39"/>
      <c r="J30" s="13">
        <f>SUM(I8:I22)</f>
        <v>1186676</v>
      </c>
      <c r="K30"/>
      <c r="L30"/>
      <c r="M30"/>
      <c r="N30"/>
      <c r="O30"/>
      <c r="P30"/>
      <c r="Q30"/>
      <c r="R30"/>
    </row>
    <row r="31" spans="1:18" x14ac:dyDescent="0.25">
      <c r="A31" s="162"/>
      <c r="B31" s="16"/>
      <c r="C31" s="40"/>
      <c r="D31" s="17"/>
      <c r="E31" s="7"/>
      <c r="F31" s="40"/>
      <c r="G31" s="414" t="s">
        <v>31</v>
      </c>
      <c r="H31" s="414"/>
      <c r="I31" s="40" t="str">
        <f>IF(J31&gt;0,"SALDO",IF(J31&lt;0,"PIUTANG",IF(J31=0,"LUNAS")))</f>
        <v>PIUTANG</v>
      </c>
      <c r="J31" s="13">
        <f>J30-J29</f>
        <v>-2514440</v>
      </c>
      <c r="K31"/>
      <c r="L31"/>
      <c r="M31"/>
      <c r="N31"/>
      <c r="O31"/>
      <c r="P31"/>
      <c r="Q31"/>
      <c r="R31"/>
    </row>
  </sheetData>
  <mergeCells count="15">
    <mergeCell ref="G30:H30"/>
    <mergeCell ref="G31:H31"/>
    <mergeCell ref="G25:H25"/>
    <mergeCell ref="G26:H26"/>
    <mergeCell ref="G27:H27"/>
    <mergeCell ref="G28:H28"/>
    <mergeCell ref="G29:H29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2" t="s">
        <v>22</v>
      </c>
      <c r="G1" s="432"/>
      <c r="H1" s="432"/>
      <c r="I1" s="324" t="s">
        <v>26</v>
      </c>
      <c r="J1" s="322"/>
      <c r="L1" s="325">
        <f>SUM(D7:D36)</f>
        <v>8780632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2" t="s">
        <v>21</v>
      </c>
      <c r="G2" s="432"/>
      <c r="H2" s="432"/>
      <c r="I2" s="324">
        <f>J653*-1</f>
        <v>8301044</v>
      </c>
      <c r="J2" s="322"/>
      <c r="L2" s="325">
        <f>SUM(G7:G37)</f>
        <v>479588</v>
      </c>
      <c r="O2" s="233" t="s">
        <v>196</v>
      </c>
    </row>
    <row r="3" spans="1:16" x14ac:dyDescent="0.25">
      <c r="L3" s="325">
        <f>L1-L2</f>
        <v>8301044</v>
      </c>
      <c r="M3" s="325">
        <v>794325</v>
      </c>
    </row>
    <row r="4" spans="1:16" ht="19.5" x14ac:dyDescent="0.25">
      <c r="A4" s="433"/>
      <c r="B4" s="434"/>
      <c r="C4" s="434"/>
      <c r="D4" s="434"/>
      <c r="E4" s="434"/>
      <c r="F4" s="434"/>
      <c r="G4" s="434"/>
      <c r="H4" s="434"/>
      <c r="I4" s="434"/>
      <c r="J4" s="435"/>
    </row>
    <row r="5" spans="1:16" x14ac:dyDescent="0.25">
      <c r="A5" s="436" t="s">
        <v>2</v>
      </c>
      <c r="B5" s="438" t="s">
        <v>3</v>
      </c>
      <c r="C5" s="439"/>
      <c r="D5" s="439"/>
      <c r="E5" s="439"/>
      <c r="F5" s="439"/>
      <c r="G5" s="440"/>
      <c r="H5" s="441" t="s">
        <v>4</v>
      </c>
      <c r="I5" s="443" t="s">
        <v>5</v>
      </c>
      <c r="J5" s="445" t="s">
        <v>6</v>
      </c>
    </row>
    <row r="6" spans="1:16" x14ac:dyDescent="0.25">
      <c r="A6" s="437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2"/>
      <c r="I6" s="444"/>
      <c r="J6" s="446"/>
    </row>
    <row r="7" spans="1:16" x14ac:dyDescent="0.25">
      <c r="A7" s="337">
        <v>43314</v>
      </c>
      <c r="B7" s="338">
        <v>180171959</v>
      </c>
      <c r="C7" s="339">
        <v>1</v>
      </c>
      <c r="D7" s="340">
        <v>49000</v>
      </c>
      <c r="E7" s="341"/>
      <c r="F7" s="339"/>
      <c r="G7" s="340"/>
      <c r="H7" s="341"/>
      <c r="I7" s="342"/>
      <c r="J7" s="340"/>
      <c r="K7" s="326"/>
      <c r="L7" s="326"/>
      <c r="M7" s="326"/>
      <c r="N7" s="326"/>
      <c r="O7" s="364"/>
      <c r="P7" s="364"/>
    </row>
    <row r="8" spans="1:16" x14ac:dyDescent="0.25">
      <c r="A8" s="337">
        <v>43315</v>
      </c>
      <c r="B8" s="338">
        <v>180172961</v>
      </c>
      <c r="C8" s="339">
        <v>1</v>
      </c>
      <c r="D8" s="340">
        <v>113575</v>
      </c>
      <c r="E8" s="341"/>
      <c r="F8" s="339"/>
      <c r="G8" s="340"/>
      <c r="H8" s="341"/>
      <c r="I8" s="342"/>
      <c r="J8" s="340"/>
      <c r="K8" s="326"/>
      <c r="L8" s="326"/>
      <c r="M8" s="326"/>
      <c r="N8" s="326"/>
      <c r="O8" s="364"/>
      <c r="P8" s="364"/>
    </row>
    <row r="9" spans="1:16" x14ac:dyDescent="0.25">
      <c r="A9" s="337">
        <v>43315</v>
      </c>
      <c r="B9" s="338">
        <v>180172964</v>
      </c>
      <c r="C9" s="339">
        <v>1</v>
      </c>
      <c r="D9" s="340">
        <v>113575</v>
      </c>
      <c r="E9" s="341"/>
      <c r="F9" s="339"/>
      <c r="G9" s="340"/>
      <c r="H9" s="341"/>
      <c r="I9" s="342"/>
      <c r="J9" s="340"/>
      <c r="K9" s="326"/>
      <c r="L9" s="326"/>
      <c r="M9" s="326"/>
      <c r="N9" s="326"/>
      <c r="O9" s="364"/>
      <c r="P9" s="364"/>
    </row>
    <row r="10" spans="1:16" x14ac:dyDescent="0.25">
      <c r="A10" s="337">
        <v>43319</v>
      </c>
      <c r="B10" s="338">
        <v>180172966</v>
      </c>
      <c r="C10" s="339">
        <v>2</v>
      </c>
      <c r="D10" s="340">
        <v>246050</v>
      </c>
      <c r="E10" s="341"/>
      <c r="F10" s="339"/>
      <c r="G10" s="340"/>
      <c r="H10" s="341"/>
      <c r="I10" s="342"/>
      <c r="J10" s="340"/>
      <c r="K10" s="326"/>
      <c r="L10" s="326"/>
      <c r="M10" s="326"/>
      <c r="N10" s="326"/>
      <c r="O10" s="364"/>
      <c r="P10" s="364"/>
    </row>
    <row r="11" spans="1:16" x14ac:dyDescent="0.25">
      <c r="A11" s="337">
        <v>43319</v>
      </c>
      <c r="B11" s="338">
        <v>180172969</v>
      </c>
      <c r="C11" s="339">
        <v>1</v>
      </c>
      <c r="D11" s="340">
        <v>72188</v>
      </c>
      <c r="E11" s="341"/>
      <c r="F11" s="339"/>
      <c r="G11" s="340"/>
      <c r="H11" s="341"/>
      <c r="I11" s="342"/>
      <c r="J11" s="340"/>
      <c r="K11" s="326"/>
      <c r="L11" s="326"/>
      <c r="M11" s="326"/>
      <c r="N11" s="326"/>
      <c r="O11" s="364"/>
      <c r="P11" s="364"/>
    </row>
    <row r="12" spans="1:16" x14ac:dyDescent="0.25">
      <c r="A12" s="337">
        <v>43320</v>
      </c>
      <c r="B12" s="338">
        <v>180172970</v>
      </c>
      <c r="C12" s="339">
        <v>4</v>
      </c>
      <c r="D12" s="340">
        <v>370038</v>
      </c>
      <c r="E12" s="341"/>
      <c r="F12" s="339"/>
      <c r="G12" s="340"/>
      <c r="H12" s="341"/>
      <c r="I12" s="342"/>
      <c r="J12" s="340"/>
      <c r="K12" s="326"/>
      <c r="L12" s="326"/>
      <c r="M12" s="326"/>
      <c r="N12" s="326"/>
      <c r="O12" s="364"/>
      <c r="P12" s="364"/>
    </row>
    <row r="13" spans="1:16" x14ac:dyDescent="0.25">
      <c r="A13" s="337">
        <v>43321</v>
      </c>
      <c r="B13" s="338">
        <v>180172971</v>
      </c>
      <c r="C13" s="339">
        <v>1</v>
      </c>
      <c r="D13" s="340">
        <v>122850</v>
      </c>
      <c r="E13" s="341"/>
      <c r="F13" s="339"/>
      <c r="G13" s="340"/>
      <c r="H13" s="341"/>
      <c r="I13" s="342"/>
      <c r="J13" s="340"/>
      <c r="K13" s="326"/>
      <c r="L13" s="326"/>
      <c r="M13" s="326"/>
      <c r="N13" s="326"/>
      <c r="O13" s="364"/>
      <c r="P13" s="364"/>
    </row>
    <row r="14" spans="1:16" x14ac:dyDescent="0.25">
      <c r="A14" s="337">
        <v>43322</v>
      </c>
      <c r="B14" s="338">
        <v>180172972</v>
      </c>
      <c r="C14" s="339">
        <v>3</v>
      </c>
      <c r="D14" s="340">
        <v>251738</v>
      </c>
      <c r="E14" s="341"/>
      <c r="F14" s="339"/>
      <c r="G14" s="340"/>
      <c r="H14" s="341"/>
      <c r="I14" s="342"/>
      <c r="J14" s="340"/>
      <c r="K14" s="326"/>
      <c r="L14" s="326"/>
      <c r="M14" s="326"/>
      <c r="N14" s="326"/>
      <c r="O14" s="364"/>
      <c r="P14" s="364"/>
    </row>
    <row r="15" spans="1:16" x14ac:dyDescent="0.25">
      <c r="A15" s="337">
        <v>43325</v>
      </c>
      <c r="B15" s="338">
        <v>180172318</v>
      </c>
      <c r="C15" s="339">
        <v>4</v>
      </c>
      <c r="D15" s="340">
        <v>375813</v>
      </c>
      <c r="E15" s="341"/>
      <c r="F15" s="339"/>
      <c r="G15" s="340"/>
      <c r="H15" s="341"/>
      <c r="I15" s="342"/>
      <c r="J15" s="340"/>
      <c r="K15" s="326"/>
      <c r="L15" s="326"/>
      <c r="M15" s="326"/>
      <c r="N15" s="326"/>
      <c r="O15" s="364"/>
      <c r="P15" s="364"/>
    </row>
    <row r="16" spans="1:16" x14ac:dyDescent="0.25">
      <c r="A16" s="337">
        <v>43325</v>
      </c>
      <c r="B16" s="338">
        <v>180172339</v>
      </c>
      <c r="C16" s="339">
        <v>3</v>
      </c>
      <c r="D16" s="340">
        <v>300475</v>
      </c>
      <c r="E16" s="341"/>
      <c r="F16" s="339"/>
      <c r="G16" s="340"/>
      <c r="H16" s="341"/>
      <c r="I16" s="342"/>
      <c r="J16" s="340"/>
      <c r="K16" s="326"/>
      <c r="L16" s="326"/>
      <c r="M16" s="326"/>
      <c r="N16" s="326"/>
      <c r="O16" s="364"/>
      <c r="P16" s="364"/>
    </row>
    <row r="17" spans="1:16" x14ac:dyDescent="0.25">
      <c r="A17" s="337">
        <v>43326</v>
      </c>
      <c r="B17" s="338">
        <v>180172404</v>
      </c>
      <c r="C17" s="339">
        <v>7</v>
      </c>
      <c r="D17" s="340">
        <v>621250</v>
      </c>
      <c r="E17" s="341"/>
      <c r="F17" s="339"/>
      <c r="G17" s="340"/>
      <c r="H17" s="341"/>
      <c r="I17" s="342"/>
      <c r="J17" s="340"/>
      <c r="K17" s="326"/>
      <c r="L17" s="326"/>
      <c r="M17" s="326"/>
      <c r="N17" s="326"/>
      <c r="O17" s="364"/>
      <c r="P17" s="364"/>
    </row>
    <row r="18" spans="1:16" x14ac:dyDescent="0.25">
      <c r="A18" s="337">
        <v>43327</v>
      </c>
      <c r="B18" s="338">
        <v>180172501</v>
      </c>
      <c r="C18" s="339">
        <v>2</v>
      </c>
      <c r="D18" s="340">
        <v>165375</v>
      </c>
      <c r="E18" s="341"/>
      <c r="F18" s="339"/>
      <c r="G18" s="340"/>
      <c r="H18" s="341"/>
      <c r="I18" s="342"/>
      <c r="J18" s="340"/>
      <c r="K18" s="326"/>
      <c r="L18" s="326"/>
      <c r="M18" s="326"/>
      <c r="N18" s="326"/>
      <c r="O18" s="364"/>
      <c r="P18" s="364"/>
    </row>
    <row r="19" spans="1:16" x14ac:dyDescent="0.25">
      <c r="A19" s="337">
        <v>43328</v>
      </c>
      <c r="B19" s="338">
        <v>180172644</v>
      </c>
      <c r="C19" s="339">
        <v>1</v>
      </c>
      <c r="D19" s="340">
        <v>41125</v>
      </c>
      <c r="E19" s="341"/>
      <c r="F19" s="339"/>
      <c r="G19" s="340"/>
      <c r="H19" s="341"/>
      <c r="I19" s="342"/>
      <c r="J19" s="340"/>
      <c r="K19" s="326"/>
      <c r="L19" s="326"/>
      <c r="M19" s="326"/>
      <c r="N19" s="326"/>
      <c r="O19" s="364"/>
      <c r="P19" s="364"/>
    </row>
    <row r="20" spans="1:16" x14ac:dyDescent="0.25">
      <c r="A20" s="337">
        <v>43328</v>
      </c>
      <c r="B20" s="338">
        <v>180172586</v>
      </c>
      <c r="C20" s="339">
        <v>8</v>
      </c>
      <c r="D20" s="340">
        <v>891888</v>
      </c>
      <c r="E20" s="341"/>
      <c r="F20" s="339"/>
      <c r="G20" s="340"/>
      <c r="H20" s="341"/>
      <c r="I20" s="342"/>
      <c r="J20" s="340"/>
      <c r="K20" s="326"/>
      <c r="L20" s="326"/>
      <c r="M20" s="326"/>
      <c r="N20" s="326"/>
      <c r="O20" s="364"/>
      <c r="P20" s="364"/>
    </row>
    <row r="21" spans="1:16" x14ac:dyDescent="0.25">
      <c r="A21" s="337">
        <v>43330</v>
      </c>
      <c r="B21" s="338">
        <v>180172696</v>
      </c>
      <c r="C21" s="339">
        <v>7</v>
      </c>
      <c r="D21" s="340">
        <v>731063</v>
      </c>
      <c r="E21" s="341"/>
      <c r="F21" s="339"/>
      <c r="G21" s="340"/>
      <c r="H21" s="341"/>
      <c r="I21" s="342"/>
      <c r="J21" s="340"/>
      <c r="K21" s="326"/>
      <c r="L21" s="326"/>
      <c r="M21" s="326"/>
      <c r="N21" s="326"/>
      <c r="O21" s="364"/>
      <c r="P21" s="364"/>
    </row>
    <row r="22" spans="1:16" x14ac:dyDescent="0.25">
      <c r="A22" s="337">
        <v>43332</v>
      </c>
      <c r="B22" s="338">
        <v>180172859</v>
      </c>
      <c r="C22" s="339">
        <v>3</v>
      </c>
      <c r="D22" s="340">
        <v>328038</v>
      </c>
      <c r="E22" s="341"/>
      <c r="F22" s="339"/>
      <c r="G22" s="340"/>
      <c r="H22" s="341"/>
      <c r="I22" s="342"/>
      <c r="J22" s="340"/>
      <c r="K22" s="326"/>
      <c r="L22" s="326"/>
      <c r="M22" s="326"/>
      <c r="N22" s="326"/>
      <c r="O22" s="364"/>
      <c r="P22" s="364"/>
    </row>
    <row r="23" spans="1:16" x14ac:dyDescent="0.25">
      <c r="A23" s="337">
        <v>43332</v>
      </c>
      <c r="B23" s="338">
        <v>180172897</v>
      </c>
      <c r="C23" s="339">
        <v>1</v>
      </c>
      <c r="D23" s="340">
        <v>105963</v>
      </c>
      <c r="E23" s="341"/>
      <c r="F23" s="339"/>
      <c r="G23" s="340"/>
      <c r="H23" s="341"/>
      <c r="I23" s="342"/>
      <c r="J23" s="340"/>
      <c r="K23" s="326"/>
      <c r="L23" s="326"/>
      <c r="M23" s="326"/>
      <c r="N23" s="326"/>
      <c r="O23" s="364"/>
      <c r="P23" s="364"/>
    </row>
    <row r="24" spans="1:16" x14ac:dyDescent="0.25">
      <c r="A24" s="337">
        <v>43332</v>
      </c>
      <c r="B24" s="338">
        <v>180172908</v>
      </c>
      <c r="C24" s="339">
        <v>13</v>
      </c>
      <c r="D24" s="340">
        <v>1347325</v>
      </c>
      <c r="E24" s="341"/>
      <c r="F24" s="339"/>
      <c r="G24" s="340"/>
      <c r="H24" s="341"/>
      <c r="I24" s="342"/>
      <c r="J24" s="340"/>
      <c r="K24" s="326"/>
      <c r="L24" s="326"/>
      <c r="M24" s="326"/>
      <c r="N24" s="326"/>
      <c r="O24" s="364"/>
      <c r="P24" s="364"/>
    </row>
    <row r="25" spans="1:16" x14ac:dyDescent="0.25">
      <c r="A25" s="337">
        <v>43333</v>
      </c>
      <c r="B25" s="338">
        <v>180172936</v>
      </c>
      <c r="C25" s="339">
        <v>3</v>
      </c>
      <c r="D25" s="340">
        <v>276850</v>
      </c>
      <c r="E25" s="341"/>
      <c r="F25" s="339"/>
      <c r="G25" s="340"/>
      <c r="H25" s="341"/>
      <c r="I25" s="342"/>
      <c r="J25" s="340"/>
      <c r="K25" s="326"/>
      <c r="L25" s="326"/>
      <c r="M25" s="326"/>
      <c r="N25" s="326"/>
      <c r="O25" s="364"/>
      <c r="P25" s="364"/>
    </row>
    <row r="26" spans="1:16" x14ac:dyDescent="0.25">
      <c r="A26" s="337">
        <v>43335</v>
      </c>
      <c r="B26" s="338">
        <v>180173042</v>
      </c>
      <c r="C26" s="339">
        <v>1</v>
      </c>
      <c r="D26" s="340">
        <v>119963</v>
      </c>
      <c r="E26" s="341"/>
      <c r="F26" s="339"/>
      <c r="G26" s="340"/>
      <c r="H26" s="341"/>
      <c r="I26" s="342"/>
      <c r="J26" s="340"/>
      <c r="K26" s="326"/>
      <c r="L26" s="326"/>
      <c r="M26" s="326"/>
      <c r="N26" s="326"/>
      <c r="O26" s="364"/>
      <c r="P26" s="364"/>
    </row>
    <row r="27" spans="1:16" x14ac:dyDescent="0.25">
      <c r="A27" s="337">
        <v>43336</v>
      </c>
      <c r="B27" s="338">
        <v>180173096</v>
      </c>
      <c r="C27" s="339">
        <v>1</v>
      </c>
      <c r="D27" s="340">
        <v>104038</v>
      </c>
      <c r="E27" s="341"/>
      <c r="F27" s="339"/>
      <c r="G27" s="340"/>
      <c r="H27" s="341"/>
      <c r="I27" s="342"/>
      <c r="J27" s="340"/>
      <c r="K27" s="326"/>
      <c r="L27" s="326"/>
      <c r="M27" s="326"/>
      <c r="N27" s="326"/>
      <c r="O27" s="364"/>
      <c r="P27" s="364"/>
    </row>
    <row r="28" spans="1:16" x14ac:dyDescent="0.25">
      <c r="A28" s="337">
        <v>43339</v>
      </c>
      <c r="B28" s="338">
        <v>180173302</v>
      </c>
      <c r="C28" s="339">
        <v>2</v>
      </c>
      <c r="D28" s="340">
        <v>134050</v>
      </c>
      <c r="E28" s="341">
        <v>180045004</v>
      </c>
      <c r="F28" s="339">
        <v>1</v>
      </c>
      <c r="G28" s="340">
        <v>105963</v>
      </c>
      <c r="H28" s="341"/>
      <c r="I28" s="342"/>
      <c r="J28" s="340"/>
      <c r="K28" s="326"/>
      <c r="L28" s="326"/>
      <c r="M28" s="326"/>
      <c r="N28" s="326"/>
      <c r="O28" s="364"/>
      <c r="P28" s="364"/>
    </row>
    <row r="29" spans="1:16" x14ac:dyDescent="0.25">
      <c r="A29" s="337">
        <v>43339</v>
      </c>
      <c r="B29" s="338">
        <v>180173305</v>
      </c>
      <c r="C29" s="339">
        <v>1</v>
      </c>
      <c r="D29" s="340">
        <v>86450</v>
      </c>
      <c r="E29" s="341"/>
      <c r="F29" s="339"/>
      <c r="G29" s="340"/>
      <c r="H29" s="341"/>
      <c r="I29" s="342"/>
      <c r="J29" s="340"/>
      <c r="K29" s="326"/>
      <c r="L29" s="326"/>
      <c r="M29" s="326"/>
      <c r="N29" s="326"/>
      <c r="O29" s="364"/>
      <c r="P29" s="364"/>
    </row>
    <row r="30" spans="1:16" x14ac:dyDescent="0.25">
      <c r="A30" s="337">
        <v>43339</v>
      </c>
      <c r="B30" s="338">
        <v>180173326</v>
      </c>
      <c r="C30" s="339">
        <v>6</v>
      </c>
      <c r="D30" s="340">
        <v>645138</v>
      </c>
      <c r="E30" s="341"/>
      <c r="F30" s="339"/>
      <c r="G30" s="340"/>
      <c r="H30" s="341"/>
      <c r="I30" s="342"/>
      <c r="J30" s="340"/>
      <c r="K30" s="326"/>
      <c r="L30" s="326"/>
      <c r="M30" s="326"/>
      <c r="N30" s="326"/>
      <c r="O30" s="364"/>
      <c r="P30" s="364"/>
    </row>
    <row r="31" spans="1:16" x14ac:dyDescent="0.25">
      <c r="A31" s="337">
        <v>43339</v>
      </c>
      <c r="B31" s="338">
        <v>180173368</v>
      </c>
      <c r="C31" s="339">
        <v>1</v>
      </c>
      <c r="D31" s="340">
        <v>96338</v>
      </c>
      <c r="E31" s="341"/>
      <c r="F31" s="339"/>
      <c r="G31" s="340"/>
      <c r="H31" s="341"/>
      <c r="I31" s="342"/>
      <c r="J31" s="340"/>
      <c r="K31" s="326"/>
      <c r="L31" s="326"/>
      <c r="M31" s="326"/>
      <c r="N31" s="326"/>
      <c r="O31" s="364"/>
      <c r="P31" s="364"/>
    </row>
    <row r="32" spans="1:16" x14ac:dyDescent="0.25">
      <c r="A32" s="337">
        <v>43340</v>
      </c>
      <c r="B32" s="338">
        <v>180173412</v>
      </c>
      <c r="C32" s="339">
        <v>4</v>
      </c>
      <c r="D32" s="340">
        <v>387625</v>
      </c>
      <c r="E32" s="341"/>
      <c r="F32" s="339"/>
      <c r="G32" s="340"/>
      <c r="H32" s="341"/>
      <c r="I32" s="342"/>
      <c r="J32" s="340"/>
      <c r="K32" s="326"/>
      <c r="L32" s="326"/>
      <c r="M32" s="326"/>
      <c r="N32" s="326"/>
      <c r="O32" s="364"/>
      <c r="P32" s="364"/>
    </row>
    <row r="33" spans="1:16" x14ac:dyDescent="0.25">
      <c r="A33" s="337">
        <v>43340</v>
      </c>
      <c r="B33" s="338">
        <v>180173461</v>
      </c>
      <c r="C33" s="339">
        <v>1</v>
      </c>
      <c r="D33" s="340">
        <v>72188</v>
      </c>
      <c r="E33" s="341"/>
      <c r="F33" s="339"/>
      <c r="G33" s="340"/>
      <c r="H33" s="341"/>
      <c r="I33" s="342"/>
      <c r="J33" s="340"/>
      <c r="K33" s="326"/>
      <c r="L33" s="326"/>
      <c r="M33" s="326"/>
      <c r="N33" s="326"/>
      <c r="O33" s="364"/>
      <c r="P33" s="364"/>
    </row>
    <row r="34" spans="1:16" x14ac:dyDescent="0.25">
      <c r="A34" s="337">
        <v>43341</v>
      </c>
      <c r="B34" s="338">
        <v>180173519</v>
      </c>
      <c r="C34" s="339">
        <v>2</v>
      </c>
      <c r="D34" s="340">
        <v>219713</v>
      </c>
      <c r="E34" s="341"/>
      <c r="F34" s="339"/>
      <c r="G34" s="340"/>
      <c r="H34" s="341"/>
      <c r="I34" s="342"/>
      <c r="J34" s="340"/>
      <c r="K34" s="326"/>
      <c r="L34" s="326"/>
      <c r="M34" s="326"/>
      <c r="N34" s="326"/>
      <c r="O34" s="364"/>
      <c r="P34" s="364"/>
    </row>
    <row r="35" spans="1:16" x14ac:dyDescent="0.25">
      <c r="A35" s="337">
        <v>43342</v>
      </c>
      <c r="B35" s="338">
        <v>180173635</v>
      </c>
      <c r="C35" s="339">
        <v>3</v>
      </c>
      <c r="D35" s="340">
        <v>288575</v>
      </c>
      <c r="E35" s="341"/>
      <c r="F35" s="339"/>
      <c r="G35" s="340"/>
      <c r="H35" s="341"/>
      <c r="I35" s="342"/>
      <c r="J35" s="340"/>
      <c r="K35" s="326"/>
      <c r="L35" s="326"/>
      <c r="M35" s="326"/>
      <c r="N35" s="326"/>
      <c r="O35" s="364"/>
      <c r="P35" s="364"/>
    </row>
    <row r="36" spans="1:16" x14ac:dyDescent="0.25">
      <c r="A36" s="337">
        <v>43343</v>
      </c>
      <c r="B36" s="338">
        <v>180173707</v>
      </c>
      <c r="C36" s="339">
        <v>1</v>
      </c>
      <c r="D36" s="340">
        <v>102375</v>
      </c>
      <c r="E36" s="341">
        <v>180045054</v>
      </c>
      <c r="F36" s="339">
        <v>1</v>
      </c>
      <c r="G36" s="340">
        <v>86450</v>
      </c>
      <c r="H36" s="341"/>
      <c r="I36" s="342"/>
      <c r="J36" s="340"/>
      <c r="K36" s="326"/>
      <c r="L36" s="326"/>
      <c r="M36" s="326"/>
      <c r="N36" s="326"/>
      <c r="O36" s="364"/>
      <c r="P36" s="364"/>
    </row>
    <row r="37" spans="1:16" x14ac:dyDescent="0.25">
      <c r="A37" s="337"/>
      <c r="B37" s="338"/>
      <c r="C37" s="339"/>
      <c r="D37" s="340"/>
      <c r="E37" s="341">
        <v>180045067</v>
      </c>
      <c r="F37" s="339">
        <v>3</v>
      </c>
      <c r="G37" s="340">
        <v>287175</v>
      </c>
      <c r="H37" s="341"/>
      <c r="I37" s="342"/>
      <c r="J37" s="340"/>
      <c r="K37" s="326"/>
      <c r="L37" s="326"/>
      <c r="M37" s="326"/>
      <c r="N37" s="326"/>
      <c r="O37" s="364"/>
      <c r="P37" s="364"/>
    </row>
    <row r="38" spans="1:16" x14ac:dyDescent="0.25">
      <c r="A38" s="337"/>
      <c r="B38" s="338"/>
      <c r="C38" s="339"/>
      <c r="D38" s="340"/>
      <c r="E38" s="341"/>
      <c r="F38" s="339"/>
      <c r="G38" s="340"/>
      <c r="H38" s="341"/>
      <c r="I38" s="342"/>
      <c r="J38" s="340"/>
      <c r="K38" s="326"/>
      <c r="L38" s="326"/>
      <c r="M38" s="326"/>
      <c r="N38" s="326"/>
      <c r="O38" s="364"/>
      <c r="P38" s="364"/>
    </row>
    <row r="39" spans="1:16" x14ac:dyDescent="0.25">
      <c r="A39" s="337"/>
      <c r="B39" s="338"/>
      <c r="C39" s="339"/>
      <c r="D39" s="340"/>
      <c r="E39" s="341"/>
      <c r="F39" s="339"/>
      <c r="G39" s="340"/>
      <c r="H39" s="341"/>
      <c r="I39" s="342"/>
      <c r="J39" s="340"/>
      <c r="K39" s="326"/>
      <c r="L39" s="326"/>
      <c r="M39" s="326"/>
      <c r="N39" s="326"/>
      <c r="O39" s="364"/>
      <c r="P39" s="364"/>
    </row>
    <row r="40" spans="1:16" x14ac:dyDescent="0.25">
      <c r="A40" s="337"/>
      <c r="B40" s="338"/>
      <c r="C40" s="339"/>
      <c r="D40" s="340"/>
      <c r="E40" s="341"/>
      <c r="F40" s="339"/>
      <c r="G40" s="340"/>
      <c r="H40" s="341"/>
      <c r="I40" s="342"/>
      <c r="J40" s="340"/>
      <c r="K40" s="326"/>
      <c r="L40" s="326"/>
      <c r="M40" s="326"/>
      <c r="N40" s="326"/>
      <c r="O40" s="364"/>
      <c r="P40" s="364"/>
    </row>
    <row r="41" spans="1:16" x14ac:dyDescent="0.25">
      <c r="A41" s="337"/>
      <c r="B41" s="338"/>
      <c r="C41" s="339"/>
      <c r="D41" s="340"/>
      <c r="E41" s="341"/>
      <c r="F41" s="339"/>
      <c r="G41" s="340"/>
      <c r="H41" s="341"/>
      <c r="I41" s="342"/>
      <c r="J41" s="340"/>
      <c r="K41" s="326"/>
      <c r="L41" s="326"/>
      <c r="M41" s="326"/>
      <c r="N41" s="326"/>
      <c r="O41" s="364"/>
      <c r="P41" s="364"/>
    </row>
    <row r="42" spans="1:16" x14ac:dyDescent="0.25">
      <c r="A42" s="337"/>
      <c r="B42" s="338"/>
      <c r="C42" s="339"/>
      <c r="D42" s="340"/>
      <c r="E42" s="341"/>
      <c r="F42" s="339"/>
      <c r="G42" s="340"/>
      <c r="H42" s="341"/>
      <c r="I42" s="342"/>
      <c r="J42" s="340"/>
      <c r="K42" s="326"/>
      <c r="L42" s="326"/>
      <c r="M42" s="326"/>
      <c r="N42" s="326"/>
      <c r="O42" s="364"/>
      <c r="P42" s="364"/>
    </row>
    <row r="43" spans="1:16" x14ac:dyDescent="0.25">
      <c r="A43" s="337"/>
      <c r="B43" s="338"/>
      <c r="C43" s="339"/>
      <c r="D43" s="340"/>
      <c r="E43" s="341"/>
      <c r="F43" s="339"/>
      <c r="G43" s="340"/>
      <c r="H43" s="341"/>
      <c r="I43" s="342"/>
      <c r="J43" s="340"/>
      <c r="K43" s="326"/>
      <c r="L43" s="326"/>
      <c r="M43" s="326"/>
      <c r="N43" s="326"/>
      <c r="O43" s="364"/>
      <c r="P43" s="364"/>
    </row>
    <row r="44" spans="1:16" x14ac:dyDescent="0.25">
      <c r="A44" s="337"/>
      <c r="B44" s="338"/>
      <c r="C44" s="339"/>
      <c r="D44" s="340"/>
      <c r="E44" s="341"/>
      <c r="F44" s="339"/>
      <c r="G44" s="340"/>
      <c r="H44" s="341"/>
      <c r="I44" s="342"/>
      <c r="J44" s="340"/>
      <c r="K44" s="326"/>
      <c r="L44" s="326"/>
      <c r="M44" s="326"/>
      <c r="N44" s="326"/>
      <c r="O44" s="364"/>
      <c r="P44" s="364"/>
    </row>
    <row r="45" spans="1:16" x14ac:dyDescent="0.25">
      <c r="A45" s="337"/>
      <c r="B45" s="338"/>
      <c r="C45" s="339"/>
      <c r="D45" s="340"/>
      <c r="E45" s="341"/>
      <c r="F45" s="339"/>
      <c r="G45" s="340"/>
      <c r="H45" s="341"/>
      <c r="I45" s="342"/>
      <c r="J45" s="340"/>
      <c r="K45" s="326"/>
      <c r="L45" s="326"/>
      <c r="M45" s="326"/>
      <c r="N45" s="326"/>
      <c r="O45" s="364"/>
      <c r="P45" s="364"/>
    </row>
    <row r="46" spans="1:16" x14ac:dyDescent="0.25">
      <c r="A46" s="337"/>
      <c r="B46" s="338"/>
      <c r="C46" s="339"/>
      <c r="D46" s="340"/>
      <c r="E46" s="341"/>
      <c r="F46" s="339"/>
      <c r="G46" s="340"/>
      <c r="H46" s="341"/>
      <c r="I46" s="342"/>
      <c r="J46" s="340"/>
      <c r="K46" s="326"/>
      <c r="L46" s="326"/>
      <c r="M46" s="326"/>
      <c r="N46" s="326"/>
      <c r="O46" s="364"/>
      <c r="P46" s="364"/>
    </row>
    <row r="47" spans="1:16" x14ac:dyDescent="0.25">
      <c r="A47" s="337"/>
      <c r="B47" s="338"/>
      <c r="C47" s="339"/>
      <c r="D47" s="340"/>
      <c r="E47" s="341"/>
      <c r="F47" s="339"/>
      <c r="G47" s="340"/>
      <c r="H47" s="341"/>
      <c r="I47" s="342"/>
      <c r="J47" s="340"/>
      <c r="K47" s="326"/>
      <c r="L47" s="326"/>
      <c r="M47" s="326"/>
      <c r="N47" s="326"/>
      <c r="O47" s="364"/>
      <c r="P47" s="364"/>
    </row>
    <row r="48" spans="1:16" x14ac:dyDescent="0.25">
      <c r="A48" s="337"/>
      <c r="B48" s="338"/>
      <c r="C48" s="339"/>
      <c r="D48" s="340"/>
      <c r="E48" s="341"/>
      <c r="F48" s="339"/>
      <c r="G48" s="340"/>
      <c r="H48" s="341"/>
      <c r="I48" s="342"/>
      <c r="J48" s="340"/>
      <c r="K48" s="326"/>
      <c r="L48" s="326"/>
      <c r="M48" s="326"/>
      <c r="N48" s="326"/>
      <c r="O48" s="364"/>
      <c r="P48" s="364"/>
    </row>
    <row r="49" spans="1:16" x14ac:dyDescent="0.25">
      <c r="A49" s="337"/>
      <c r="B49" s="338"/>
      <c r="C49" s="339"/>
      <c r="D49" s="340"/>
      <c r="E49" s="341"/>
      <c r="F49" s="339"/>
      <c r="G49" s="340"/>
      <c r="H49" s="341"/>
      <c r="I49" s="342"/>
      <c r="J49" s="340"/>
      <c r="K49" s="326"/>
      <c r="L49" s="326"/>
      <c r="M49" s="326"/>
      <c r="N49" s="326"/>
      <c r="O49" s="364"/>
      <c r="P49" s="364"/>
    </row>
    <row r="50" spans="1:16" x14ac:dyDescent="0.25">
      <c r="A50" s="337"/>
      <c r="B50" s="338"/>
      <c r="C50" s="339"/>
      <c r="D50" s="340"/>
      <c r="E50" s="341"/>
      <c r="F50" s="339"/>
      <c r="G50" s="340"/>
      <c r="H50" s="341"/>
      <c r="I50" s="342"/>
      <c r="J50" s="340"/>
      <c r="K50" s="326"/>
      <c r="L50" s="326"/>
      <c r="M50" s="326"/>
      <c r="N50" s="326"/>
      <c r="O50" s="364"/>
      <c r="P50" s="364"/>
    </row>
    <row r="51" spans="1:16" x14ac:dyDescent="0.25">
      <c r="A51" s="337"/>
      <c r="B51" s="338"/>
      <c r="C51" s="339"/>
      <c r="D51" s="340"/>
      <c r="E51" s="341"/>
      <c r="F51" s="339"/>
      <c r="G51" s="340"/>
      <c r="H51" s="341"/>
      <c r="I51" s="342"/>
      <c r="J51" s="340"/>
      <c r="K51" s="326"/>
      <c r="L51" s="326"/>
      <c r="M51" s="326"/>
      <c r="N51" s="326"/>
      <c r="O51" s="364"/>
      <c r="P51" s="364"/>
    </row>
    <row r="52" spans="1:16" x14ac:dyDescent="0.25">
      <c r="A52" s="337"/>
      <c r="B52" s="338"/>
      <c r="C52" s="339"/>
      <c r="D52" s="340"/>
      <c r="E52" s="341"/>
      <c r="F52" s="339"/>
      <c r="G52" s="340"/>
      <c r="H52" s="341"/>
      <c r="I52" s="342"/>
      <c r="J52" s="340"/>
      <c r="K52" s="326"/>
      <c r="L52" s="326"/>
      <c r="M52" s="326"/>
      <c r="N52" s="326"/>
      <c r="O52" s="364"/>
      <c r="P52" s="364"/>
    </row>
    <row r="53" spans="1:16" x14ac:dyDescent="0.25">
      <c r="A53" s="337"/>
      <c r="B53" s="338"/>
      <c r="C53" s="339"/>
      <c r="D53" s="340"/>
      <c r="E53" s="341"/>
      <c r="F53" s="339"/>
      <c r="G53" s="340"/>
      <c r="H53" s="341"/>
      <c r="I53" s="342"/>
      <c r="J53" s="340"/>
      <c r="K53" s="326"/>
      <c r="L53" s="326"/>
      <c r="M53" s="326"/>
      <c r="N53" s="326"/>
      <c r="O53" s="364"/>
      <c r="P53" s="364"/>
    </row>
    <row r="54" spans="1:16" x14ac:dyDescent="0.25">
      <c r="A54" s="337"/>
      <c r="B54" s="338"/>
      <c r="C54" s="339"/>
      <c r="D54" s="340"/>
      <c r="E54" s="341"/>
      <c r="F54" s="339"/>
      <c r="G54" s="340"/>
      <c r="H54" s="341"/>
      <c r="I54" s="342"/>
      <c r="J54" s="340"/>
      <c r="K54" s="326"/>
      <c r="L54" s="326"/>
      <c r="M54" s="326"/>
      <c r="N54" s="326"/>
      <c r="O54" s="364"/>
      <c r="P54" s="364"/>
    </row>
    <row r="55" spans="1:16" x14ac:dyDescent="0.25">
      <c r="A55" s="337"/>
      <c r="B55" s="338"/>
      <c r="C55" s="339"/>
      <c r="D55" s="340"/>
      <c r="E55" s="341"/>
      <c r="F55" s="339"/>
      <c r="G55" s="340"/>
      <c r="H55" s="341"/>
      <c r="I55" s="342"/>
      <c r="J55" s="340"/>
      <c r="K55" s="326"/>
      <c r="L55" s="326"/>
      <c r="M55" s="326"/>
      <c r="N55" s="326"/>
      <c r="O55" s="364"/>
      <c r="P55" s="364"/>
    </row>
    <row r="56" spans="1:16" x14ac:dyDescent="0.25">
      <c r="A56" s="337"/>
      <c r="B56" s="338"/>
      <c r="C56" s="339"/>
      <c r="D56" s="340"/>
      <c r="E56" s="341"/>
      <c r="F56" s="339"/>
      <c r="G56" s="340"/>
      <c r="H56" s="341"/>
      <c r="I56" s="342"/>
      <c r="J56" s="340"/>
      <c r="K56" s="326"/>
      <c r="L56" s="326"/>
      <c r="M56" s="326"/>
      <c r="N56" s="326"/>
      <c r="O56" s="364"/>
      <c r="P56" s="364"/>
    </row>
    <row r="57" spans="1:16" x14ac:dyDescent="0.25">
      <c r="A57" s="337"/>
      <c r="B57" s="338"/>
      <c r="C57" s="339"/>
      <c r="D57" s="340"/>
      <c r="E57" s="341"/>
      <c r="F57" s="339"/>
      <c r="G57" s="340"/>
      <c r="H57" s="341"/>
      <c r="I57" s="342"/>
      <c r="J57" s="340"/>
      <c r="K57" s="326"/>
      <c r="L57" s="326"/>
      <c r="M57" s="326"/>
      <c r="N57" s="326"/>
      <c r="O57" s="364"/>
      <c r="P57" s="364"/>
    </row>
    <row r="58" spans="1:16" x14ac:dyDescent="0.25">
      <c r="A58" s="337"/>
      <c r="B58" s="338"/>
      <c r="C58" s="339"/>
      <c r="D58" s="340"/>
      <c r="E58" s="341"/>
      <c r="F58" s="339"/>
      <c r="G58" s="340"/>
      <c r="H58" s="341"/>
      <c r="I58" s="342"/>
      <c r="J58" s="340"/>
      <c r="K58" s="326"/>
      <c r="L58" s="326"/>
      <c r="M58" s="326"/>
      <c r="N58" s="326"/>
      <c r="O58" s="364"/>
      <c r="P58" s="364"/>
    </row>
    <row r="59" spans="1:16" x14ac:dyDescent="0.25">
      <c r="A59" s="337"/>
      <c r="B59" s="338"/>
      <c r="C59" s="339"/>
      <c r="D59" s="340"/>
      <c r="E59" s="341"/>
      <c r="F59" s="339"/>
      <c r="G59" s="340"/>
      <c r="H59" s="341"/>
      <c r="I59" s="342"/>
      <c r="J59" s="340"/>
      <c r="K59" s="326"/>
      <c r="L59" s="326"/>
      <c r="M59" s="326"/>
      <c r="N59" s="326"/>
      <c r="O59" s="364"/>
      <c r="P59" s="364"/>
    </row>
    <row r="60" spans="1:16" x14ac:dyDescent="0.25">
      <c r="A60" s="337"/>
      <c r="B60" s="338"/>
      <c r="C60" s="339"/>
      <c r="D60" s="340"/>
      <c r="E60" s="341"/>
      <c r="F60" s="339"/>
      <c r="G60" s="340"/>
      <c r="H60" s="341"/>
      <c r="I60" s="342"/>
      <c r="J60" s="340"/>
      <c r="K60" s="326"/>
      <c r="L60" s="326"/>
      <c r="M60" s="326"/>
      <c r="N60" s="326"/>
      <c r="O60" s="364"/>
      <c r="P60" s="364"/>
    </row>
    <row r="61" spans="1:16" x14ac:dyDescent="0.25">
      <c r="A61" s="337"/>
      <c r="B61" s="338"/>
      <c r="C61" s="339"/>
      <c r="D61" s="340"/>
      <c r="E61" s="341"/>
      <c r="F61" s="339"/>
      <c r="G61" s="340"/>
      <c r="H61" s="341"/>
      <c r="I61" s="342"/>
      <c r="J61" s="340"/>
      <c r="K61" s="326"/>
      <c r="L61" s="326"/>
      <c r="M61" s="326"/>
      <c r="N61" s="326"/>
      <c r="O61" s="364"/>
      <c r="P61" s="364"/>
    </row>
    <row r="62" spans="1:16" x14ac:dyDescent="0.25">
      <c r="A62" s="337"/>
      <c r="B62" s="338"/>
      <c r="C62" s="339"/>
      <c r="D62" s="340"/>
      <c r="E62" s="341"/>
      <c r="F62" s="339"/>
      <c r="G62" s="340"/>
      <c r="H62" s="341"/>
      <c r="I62" s="342"/>
      <c r="J62" s="340"/>
      <c r="K62" s="326"/>
      <c r="L62" s="326"/>
      <c r="M62" s="326"/>
      <c r="N62" s="326"/>
      <c r="O62" s="364"/>
      <c r="P62" s="364"/>
    </row>
    <row r="63" spans="1:16" x14ac:dyDescent="0.25">
      <c r="A63" s="337"/>
      <c r="B63" s="338"/>
      <c r="C63" s="339"/>
      <c r="D63" s="340"/>
      <c r="E63" s="341"/>
      <c r="F63" s="339"/>
      <c r="G63" s="340"/>
      <c r="H63" s="341"/>
      <c r="I63" s="342"/>
      <c r="J63" s="340"/>
      <c r="K63" s="326"/>
      <c r="L63" s="326"/>
      <c r="M63" s="326"/>
      <c r="N63" s="326"/>
      <c r="O63" s="364"/>
      <c r="P63" s="364"/>
    </row>
    <row r="64" spans="1:16" x14ac:dyDescent="0.25">
      <c r="A64" s="337"/>
      <c r="B64" s="338"/>
      <c r="C64" s="339"/>
      <c r="D64" s="340"/>
      <c r="E64" s="341"/>
      <c r="F64" s="339"/>
      <c r="G64" s="340"/>
      <c r="H64" s="341"/>
      <c r="I64" s="342"/>
      <c r="J64" s="340"/>
      <c r="K64" s="326"/>
      <c r="L64" s="326"/>
      <c r="M64" s="326"/>
      <c r="N64" s="326"/>
      <c r="O64" s="364"/>
      <c r="P64" s="364"/>
    </row>
    <row r="65" spans="1:16" x14ac:dyDescent="0.25">
      <c r="A65" s="337"/>
      <c r="B65" s="338"/>
      <c r="C65" s="339"/>
      <c r="D65" s="340"/>
      <c r="E65" s="341"/>
      <c r="F65" s="339"/>
      <c r="G65" s="340"/>
      <c r="H65" s="341"/>
      <c r="I65" s="342"/>
      <c r="J65" s="340"/>
      <c r="K65" s="326"/>
      <c r="L65" s="326"/>
      <c r="M65" s="326"/>
      <c r="N65" s="326"/>
      <c r="O65" s="364"/>
      <c r="P65" s="364"/>
    </row>
    <row r="66" spans="1:16" x14ac:dyDescent="0.25">
      <c r="A66" s="337"/>
      <c r="B66" s="338"/>
      <c r="C66" s="339"/>
      <c r="D66" s="340"/>
      <c r="E66" s="341"/>
      <c r="F66" s="339"/>
      <c r="G66" s="340"/>
      <c r="H66" s="341"/>
      <c r="I66" s="342"/>
      <c r="J66" s="340"/>
      <c r="K66" s="326"/>
      <c r="L66" s="326"/>
      <c r="M66" s="326"/>
      <c r="N66" s="326"/>
      <c r="O66" s="364"/>
      <c r="P66" s="364"/>
    </row>
    <row r="67" spans="1:16" x14ac:dyDescent="0.25">
      <c r="A67" s="337"/>
      <c r="B67" s="338"/>
      <c r="C67" s="339"/>
      <c r="D67" s="340"/>
      <c r="E67" s="341"/>
      <c r="F67" s="339"/>
      <c r="G67" s="340"/>
      <c r="H67" s="341"/>
      <c r="I67" s="342"/>
      <c r="J67" s="340"/>
      <c r="K67" s="326"/>
      <c r="L67" s="326"/>
      <c r="M67" s="326"/>
      <c r="N67" s="326"/>
      <c r="O67" s="364"/>
      <c r="P67" s="364"/>
    </row>
    <row r="68" spans="1:16" x14ac:dyDescent="0.25">
      <c r="A68" s="337"/>
      <c r="B68" s="338"/>
      <c r="C68" s="339"/>
      <c r="D68" s="340"/>
      <c r="E68" s="341"/>
      <c r="F68" s="339"/>
      <c r="G68" s="340"/>
      <c r="H68" s="341"/>
      <c r="I68" s="342"/>
      <c r="J68" s="340"/>
      <c r="K68" s="326"/>
      <c r="L68" s="326"/>
      <c r="M68" s="326"/>
      <c r="N68" s="326"/>
      <c r="O68" s="364"/>
      <c r="P68" s="364"/>
    </row>
    <row r="69" spans="1:16" x14ac:dyDescent="0.25">
      <c r="A69" s="337"/>
      <c r="B69" s="338"/>
      <c r="C69" s="339"/>
      <c r="D69" s="340"/>
      <c r="E69" s="341"/>
      <c r="F69" s="339"/>
      <c r="G69" s="340"/>
      <c r="H69" s="341"/>
      <c r="I69" s="342"/>
      <c r="J69" s="340"/>
      <c r="K69" s="326"/>
      <c r="L69" s="326"/>
      <c r="M69" s="326"/>
      <c r="N69" s="326"/>
      <c r="O69" s="364"/>
      <c r="P69" s="364"/>
    </row>
    <row r="70" spans="1:16" x14ac:dyDescent="0.25">
      <c r="A70" s="337"/>
      <c r="B70" s="338"/>
      <c r="C70" s="339"/>
      <c r="D70" s="340"/>
      <c r="E70" s="341"/>
      <c r="F70" s="339"/>
      <c r="G70" s="340"/>
      <c r="H70" s="341"/>
      <c r="I70" s="342"/>
      <c r="J70" s="340"/>
      <c r="K70" s="326"/>
      <c r="L70" s="326"/>
      <c r="M70" s="326"/>
      <c r="N70" s="326"/>
      <c r="O70" s="364"/>
      <c r="P70" s="364"/>
    </row>
    <row r="71" spans="1:16" x14ac:dyDescent="0.25">
      <c r="A71" s="337"/>
      <c r="B71" s="338"/>
      <c r="C71" s="339"/>
      <c r="D71" s="340"/>
      <c r="E71" s="341"/>
      <c r="F71" s="339"/>
      <c r="G71" s="340"/>
      <c r="H71" s="341"/>
      <c r="I71" s="342"/>
      <c r="J71" s="340"/>
      <c r="K71" s="326"/>
      <c r="L71" s="326"/>
      <c r="M71" s="326"/>
      <c r="N71" s="326"/>
      <c r="O71" s="364"/>
      <c r="P71" s="364"/>
    </row>
    <row r="72" spans="1:16" x14ac:dyDescent="0.25">
      <c r="A72" s="337"/>
      <c r="B72" s="338"/>
      <c r="C72" s="339"/>
      <c r="D72" s="340"/>
      <c r="E72" s="341"/>
      <c r="F72" s="339"/>
      <c r="G72" s="340"/>
      <c r="H72" s="341"/>
      <c r="I72" s="342"/>
      <c r="J72" s="340"/>
      <c r="K72" s="326"/>
      <c r="L72" s="326"/>
      <c r="M72" s="326"/>
      <c r="N72" s="326"/>
      <c r="O72" s="364"/>
      <c r="P72" s="364"/>
    </row>
    <row r="73" spans="1:16" x14ac:dyDescent="0.25">
      <c r="A73" s="337"/>
      <c r="B73" s="338"/>
      <c r="C73" s="339"/>
      <c r="D73" s="340"/>
      <c r="E73" s="341"/>
      <c r="F73" s="339"/>
      <c r="G73" s="340"/>
      <c r="H73" s="341"/>
      <c r="I73" s="342"/>
      <c r="J73" s="340"/>
      <c r="K73" s="326"/>
      <c r="L73" s="326"/>
      <c r="M73" s="326"/>
      <c r="N73" s="326"/>
      <c r="O73" s="364"/>
      <c r="P73" s="364"/>
    </row>
    <row r="74" spans="1:16" x14ac:dyDescent="0.25">
      <c r="A74" s="337"/>
      <c r="B74" s="338"/>
      <c r="C74" s="339"/>
      <c r="D74" s="340"/>
      <c r="E74" s="341"/>
      <c r="F74" s="339"/>
      <c r="G74" s="340"/>
      <c r="H74" s="341"/>
      <c r="I74" s="342"/>
      <c r="J74" s="340"/>
      <c r="K74" s="326"/>
      <c r="L74" s="326"/>
      <c r="M74" s="326"/>
      <c r="N74" s="326"/>
      <c r="O74" s="364"/>
      <c r="P74" s="364"/>
    </row>
    <row r="75" spans="1:16" x14ac:dyDescent="0.25">
      <c r="A75" s="337"/>
      <c r="B75" s="338"/>
      <c r="C75" s="339"/>
      <c r="D75" s="340"/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/>
      <c r="B76" s="338"/>
      <c r="C76" s="339"/>
      <c r="D76" s="340"/>
      <c r="E76" s="341"/>
      <c r="F76" s="339"/>
      <c r="G76" s="340"/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/>
      <c r="B77" s="338"/>
      <c r="C77" s="339"/>
      <c r="D77" s="340"/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62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62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40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40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62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62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40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62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62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63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5"/>
      <c r="M622" s="365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0"/>
      <c r="J623" s="362"/>
      <c r="K623" s="326"/>
      <c r="L623" s="364"/>
      <c r="M623" s="364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219"/>
      <c r="M624" s="364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4"/>
      <c r="M625" s="364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2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364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26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3"/>
      <c r="M633" s="326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26"/>
      <c r="M634" s="326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26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26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40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66" t="s">
        <v>11</v>
      </c>
      <c r="C645" s="367">
        <f>SUM(C7:C644)</f>
        <v>89</v>
      </c>
      <c r="D645" s="368">
        <f>SUM(D7:D644)</f>
        <v>8780632</v>
      </c>
      <c r="E645" s="366" t="s">
        <v>11</v>
      </c>
      <c r="F645" s="367">
        <f>SUM(F7:F644)</f>
        <v>5</v>
      </c>
      <c r="G645" s="368">
        <f>SUM(G7:G644)</f>
        <v>479588</v>
      </c>
      <c r="H645" s="368">
        <f>SUM(H7:H644)</f>
        <v>0</v>
      </c>
      <c r="I645" s="367">
        <f>SUM(I7:I644)</f>
        <v>0</v>
      </c>
      <c r="J645" s="369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66"/>
      <c r="C646" s="367"/>
      <c r="D646" s="368"/>
      <c r="E646" s="366"/>
      <c r="F646" s="367"/>
      <c r="G646" s="369"/>
      <c r="H646" s="338"/>
      <c r="I646" s="339"/>
      <c r="J646" s="369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70"/>
      <c r="C647" s="339"/>
      <c r="D647" s="340"/>
      <c r="E647" s="366"/>
      <c r="F647" s="339"/>
      <c r="G647" s="447" t="s">
        <v>12</v>
      </c>
      <c r="H647" s="447"/>
      <c r="I647" s="342"/>
      <c r="J647" s="371">
        <f>SUM(D7:D644)</f>
        <v>8780632</v>
      </c>
      <c r="K647" s="326"/>
      <c r="L647" s="326"/>
      <c r="M647" s="326"/>
      <c r="N647" s="326"/>
      <c r="O647" s="364"/>
      <c r="P647" s="364"/>
    </row>
    <row r="648" spans="1:16" x14ac:dyDescent="0.25">
      <c r="A648" s="355"/>
      <c r="B648" s="344"/>
      <c r="C648" s="345"/>
      <c r="D648" s="347"/>
      <c r="E648" s="346"/>
      <c r="F648" s="345"/>
      <c r="G648" s="431" t="s">
        <v>13</v>
      </c>
      <c r="H648" s="431"/>
      <c r="I648" s="348"/>
      <c r="J648" s="354">
        <f>SUM(G7:G644)</f>
        <v>479588</v>
      </c>
      <c r="K648" s="326"/>
      <c r="L648" s="326"/>
      <c r="M648" s="326"/>
      <c r="N648" s="326"/>
      <c r="O648" s="364"/>
      <c r="P648" s="364"/>
    </row>
    <row r="649" spans="1:16" x14ac:dyDescent="0.25">
      <c r="A649" s="343"/>
      <c r="B649" s="346"/>
      <c r="C649" s="345"/>
      <c r="D649" s="347"/>
      <c r="E649" s="346"/>
      <c r="F649" s="345"/>
      <c r="G649" s="431" t="s">
        <v>14</v>
      </c>
      <c r="H649" s="431"/>
      <c r="I649" s="356"/>
      <c r="J649" s="357">
        <f>J647-J648</f>
        <v>8301044</v>
      </c>
      <c r="K649" s="326"/>
      <c r="L649" s="326"/>
      <c r="M649" s="326"/>
      <c r="N649" s="326"/>
      <c r="O649" s="364"/>
      <c r="P649" s="364"/>
    </row>
    <row r="650" spans="1:16" x14ac:dyDescent="0.25">
      <c r="A650" s="358"/>
      <c r="B650" s="359"/>
      <c r="C650" s="345"/>
      <c r="D650" s="360"/>
      <c r="E650" s="346"/>
      <c r="F650" s="345"/>
      <c r="G650" s="431" t="s">
        <v>15</v>
      </c>
      <c r="H650" s="431"/>
      <c r="I650" s="348"/>
      <c r="J650" s="354">
        <f>SUM(H7:H644)</f>
        <v>0</v>
      </c>
      <c r="K650" s="326"/>
      <c r="L650" s="326"/>
      <c r="M650" s="326"/>
      <c r="N650" s="326"/>
      <c r="O650" s="364"/>
      <c r="P650" s="364"/>
    </row>
    <row r="651" spans="1:16" x14ac:dyDescent="0.25">
      <c r="A651" s="343"/>
      <c r="B651" s="359"/>
      <c r="C651" s="345"/>
      <c r="D651" s="360"/>
      <c r="E651" s="346"/>
      <c r="F651" s="345"/>
      <c r="G651" s="431" t="s">
        <v>16</v>
      </c>
      <c r="H651" s="431"/>
      <c r="I651" s="348"/>
      <c r="J651" s="354">
        <f>J649+J650</f>
        <v>8301044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59"/>
      <c r="C652" s="345"/>
      <c r="D652" s="360"/>
      <c r="E652" s="346"/>
      <c r="F652" s="345"/>
      <c r="G652" s="431" t="s">
        <v>5</v>
      </c>
      <c r="H652" s="431"/>
      <c r="I652" s="348"/>
      <c r="J652" s="354">
        <f>SUM(I7:I644)</f>
        <v>0</v>
      </c>
      <c r="K652" s="326"/>
      <c r="L652" s="326"/>
      <c r="M652" s="326"/>
      <c r="N652" s="326"/>
      <c r="O652" s="364"/>
      <c r="P652" s="364"/>
    </row>
    <row r="653" spans="1:16" x14ac:dyDescent="0.25">
      <c r="A653" s="343"/>
      <c r="B653" s="359"/>
      <c r="C653" s="345"/>
      <c r="D653" s="360"/>
      <c r="E653" s="346"/>
      <c r="F653" s="345"/>
      <c r="G653" s="431" t="s">
        <v>31</v>
      </c>
      <c r="H653" s="431"/>
      <c r="I653" s="345" t="str">
        <f>IF(J653&gt;0,"SALDO",IF(J653&lt;0,"PIUTANG",IF(J653=0,"LUNAS")))</f>
        <v>PIUTANG</v>
      </c>
      <c r="J653" s="354">
        <f>J652-J651</f>
        <v>-8301044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K654" s="326"/>
      <c r="L654" s="326"/>
      <c r="M654" s="326"/>
      <c r="N654" s="326"/>
      <c r="O654" s="364"/>
      <c r="P654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3:H653"/>
    <mergeCell ref="G647:H647"/>
    <mergeCell ref="G648:H648"/>
    <mergeCell ref="G649:H649"/>
    <mergeCell ref="G650:H650"/>
    <mergeCell ref="G651:H651"/>
    <mergeCell ref="G652:H652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15" t="s">
        <v>22</v>
      </c>
      <c r="G1" s="415"/>
      <c r="H1" s="415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15" t="s">
        <v>21</v>
      </c>
      <c r="G2" s="415"/>
      <c r="H2" s="415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2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2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24"/>
      <c r="I7" s="458"/>
      <c r="J7" s="428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14" t="s">
        <v>12</v>
      </c>
      <c r="H120" s="414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14" t="s">
        <v>13</v>
      </c>
      <c r="H121" s="414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14" t="s">
        <v>14</v>
      </c>
      <c r="H122" s="414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14" t="s">
        <v>15</v>
      </c>
      <c r="H123" s="414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14" t="s">
        <v>16</v>
      </c>
      <c r="H124" s="414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14" t="s">
        <v>5</v>
      </c>
      <c r="H125" s="414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14" t="s">
        <v>31</v>
      </c>
      <c r="H126" s="414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59" t="s">
        <v>22</v>
      </c>
      <c r="G1" s="459"/>
      <c r="H1" s="459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59" t="s">
        <v>21</v>
      </c>
      <c r="G2" s="459"/>
      <c r="H2" s="459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60"/>
      <c r="B5" s="460"/>
      <c r="C5" s="460"/>
      <c r="D5" s="460"/>
      <c r="E5" s="460"/>
      <c r="F5" s="460"/>
      <c r="G5" s="460"/>
      <c r="H5" s="460"/>
      <c r="I5" s="460"/>
      <c r="J5" s="460"/>
    </row>
    <row r="6" spans="1:13" x14ac:dyDescent="0.25">
      <c r="A6" s="461" t="s">
        <v>2</v>
      </c>
      <c r="B6" s="462" t="s">
        <v>3</v>
      </c>
      <c r="C6" s="462"/>
      <c r="D6" s="462"/>
      <c r="E6" s="462"/>
      <c r="F6" s="462"/>
      <c r="G6" s="462"/>
      <c r="H6" s="474" t="s">
        <v>4</v>
      </c>
      <c r="I6" s="476" t="s">
        <v>5</v>
      </c>
      <c r="J6" s="464" t="s">
        <v>6</v>
      </c>
    </row>
    <row r="7" spans="1:13" x14ac:dyDescent="0.25">
      <c r="A7" s="461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75"/>
      <c r="I7" s="476"/>
      <c r="J7" s="464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73" t="s">
        <v>12</v>
      </c>
      <c r="H89" s="473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73" t="s">
        <v>13</v>
      </c>
      <c r="H90" s="473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73" t="s">
        <v>14</v>
      </c>
      <c r="H91" s="473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73" t="s">
        <v>15</v>
      </c>
      <c r="H92" s="473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73" t="s">
        <v>16</v>
      </c>
      <c r="H93" s="473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73" t="s">
        <v>5</v>
      </c>
      <c r="H94" s="473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73" t="s">
        <v>31</v>
      </c>
      <c r="H95" s="473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J110" sqref="J1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15" t="s">
        <v>22</v>
      </c>
      <c r="G1" s="415"/>
      <c r="H1" s="415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15" t="s">
        <v>21</v>
      </c>
      <c r="G2" s="415"/>
      <c r="H2" s="415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5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7" t="s">
        <v>6</v>
      </c>
    </row>
    <row r="6" spans="1:15" x14ac:dyDescent="0.25">
      <c r="A6" s="451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6"/>
      <c r="I6" s="458"/>
      <c r="J6" s="428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14" t="s">
        <v>12</v>
      </c>
      <c r="H121" s="414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14" t="s">
        <v>13</v>
      </c>
      <c r="H122" s="414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14" t="s">
        <v>14</v>
      </c>
      <c r="H123" s="414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14" t="s">
        <v>15</v>
      </c>
      <c r="H124" s="414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14" t="s">
        <v>16</v>
      </c>
      <c r="H125" s="414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14" t="s">
        <v>5</v>
      </c>
      <c r="H126" s="414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14" t="s">
        <v>31</v>
      </c>
      <c r="H127" s="414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15" t="s">
        <v>22</v>
      </c>
      <c r="G1" s="415"/>
      <c r="H1" s="415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15" t="s">
        <v>21</v>
      </c>
      <c r="G2" s="415"/>
      <c r="H2" s="415"/>
      <c r="I2" s="38">
        <f>J59*-1</f>
        <v>-34807202</v>
      </c>
      <c r="J2" s="20"/>
    </row>
    <row r="4" spans="1:10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0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7" t="s">
        <v>6</v>
      </c>
    </row>
    <row r="6" spans="1:10" x14ac:dyDescent="0.25">
      <c r="A6" s="451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6"/>
      <c r="I6" s="458"/>
      <c r="J6" s="428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7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8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7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8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7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8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7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8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7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8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7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8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7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8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7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8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7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8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7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8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14" t="s">
        <v>12</v>
      </c>
      <c r="H53" s="414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14" t="s">
        <v>13</v>
      </c>
      <c r="H54" s="414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14" t="s">
        <v>14</v>
      </c>
      <c r="H55" s="414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14" t="s">
        <v>15</v>
      </c>
      <c r="H56" s="414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14" t="s">
        <v>16</v>
      </c>
      <c r="H57" s="414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14" t="s">
        <v>5</v>
      </c>
      <c r="H58" s="414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14" t="s">
        <v>31</v>
      </c>
      <c r="H59" s="414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15" t="s">
        <v>21</v>
      </c>
      <c r="G2" s="415"/>
      <c r="H2" s="415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238"/>
    </row>
    <row r="6" spans="1:12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  <c r="L6" s="238"/>
    </row>
    <row r="7" spans="1:12" x14ac:dyDescent="0.25">
      <c r="A7" s="451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6"/>
      <c r="I7" s="458"/>
      <c r="J7" s="428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14" t="s">
        <v>12</v>
      </c>
      <c r="H53" s="414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14" t="s">
        <v>13</v>
      </c>
      <c r="H54" s="414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14" t="s">
        <v>14</v>
      </c>
      <c r="H55" s="414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14" t="s">
        <v>15</v>
      </c>
      <c r="H56" s="414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14" t="s">
        <v>16</v>
      </c>
      <c r="H57" s="414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14" t="s">
        <v>5</v>
      </c>
      <c r="H58" s="414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14" t="s">
        <v>31</v>
      </c>
      <c r="H59" s="414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15" t="s">
        <v>22</v>
      </c>
      <c r="G1" s="415"/>
      <c r="H1" s="415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5" t="s">
        <v>21</v>
      </c>
      <c r="G2" s="415"/>
      <c r="H2" s="415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18" t="s">
        <v>4</v>
      </c>
      <c r="I6" s="479" t="s">
        <v>5</v>
      </c>
      <c r="J6" s="420" t="s">
        <v>6</v>
      </c>
      <c r="L6" s="219"/>
      <c r="M6" s="219"/>
      <c r="N6" s="219"/>
      <c r="O6" s="219"/>
      <c r="P6" s="219"/>
      <c r="Q6" s="219"/>
    </row>
    <row r="7" spans="1:17" x14ac:dyDescent="0.25">
      <c r="A7" s="417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8"/>
      <c r="I7" s="479"/>
      <c r="J7" s="420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4" t="s">
        <v>12</v>
      </c>
      <c r="H32" s="414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4" t="s">
        <v>13</v>
      </c>
      <c r="H33" s="414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14" t="s">
        <v>14</v>
      </c>
      <c r="H34" s="414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14" t="s">
        <v>15</v>
      </c>
      <c r="H35" s="414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4" t="s">
        <v>16</v>
      </c>
      <c r="H36" s="414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14" t="s">
        <v>5</v>
      </c>
      <c r="H37" s="414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14" t="s">
        <v>31</v>
      </c>
      <c r="H38" s="414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15" t="s">
        <v>22</v>
      </c>
      <c r="G1" s="415"/>
      <c r="H1" s="415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16" t="s">
        <v>61</v>
      </c>
      <c r="B5" s="416"/>
      <c r="C5" s="416"/>
      <c r="D5" s="416"/>
      <c r="E5" s="416"/>
      <c r="F5" s="416"/>
      <c r="G5" s="416"/>
      <c r="H5" s="416"/>
      <c r="I5" s="416"/>
      <c r="J5" s="416"/>
    </row>
    <row r="6" spans="1:19" x14ac:dyDescent="0.25">
      <c r="A6" s="421" t="s">
        <v>2</v>
      </c>
      <c r="B6" s="418" t="s">
        <v>3</v>
      </c>
      <c r="C6" s="418"/>
      <c r="D6" s="418"/>
      <c r="E6" s="418"/>
      <c r="F6" s="418"/>
      <c r="G6" s="418"/>
      <c r="H6" s="418" t="s">
        <v>4</v>
      </c>
      <c r="I6" s="419" t="s">
        <v>5</v>
      </c>
      <c r="J6" s="420" t="s">
        <v>6</v>
      </c>
    </row>
    <row r="7" spans="1:19" x14ac:dyDescent="0.25">
      <c r="A7" s="42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8"/>
      <c r="I7" s="419"/>
      <c r="J7" s="420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14" t="s">
        <v>12</v>
      </c>
      <c r="H32" s="414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14" t="s">
        <v>13</v>
      </c>
      <c r="H33" s="414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14" t="s">
        <v>14</v>
      </c>
      <c r="H34" s="414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14" t="s">
        <v>15</v>
      </c>
      <c r="H35" s="414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14" t="s">
        <v>16</v>
      </c>
      <c r="H36" s="414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14" t="s">
        <v>5</v>
      </c>
      <c r="H37" s="414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14" t="s">
        <v>31</v>
      </c>
      <c r="H38" s="414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15" t="s">
        <v>21</v>
      </c>
      <c r="G2" s="415"/>
      <c r="H2" s="415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3" x14ac:dyDescent="0.25">
      <c r="A7" s="451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24"/>
      <c r="I7" s="458"/>
      <c r="J7" s="428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14" t="s">
        <v>12</v>
      </c>
      <c r="H73" s="414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14" t="s">
        <v>13</v>
      </c>
      <c r="H74" s="414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14" t="s">
        <v>14</v>
      </c>
      <c r="H75" s="414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14" t="s">
        <v>15</v>
      </c>
      <c r="H76" s="414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14" t="s">
        <v>16</v>
      </c>
      <c r="H77" s="414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14" t="s">
        <v>5</v>
      </c>
      <c r="H78" s="414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14" t="s">
        <v>31</v>
      </c>
      <c r="H79" s="414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15" t="s">
        <v>118</v>
      </c>
      <c r="G2" s="415"/>
      <c r="H2" s="415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  <c r="L5" s="18"/>
      <c r="N5" s="18"/>
      <c r="O5" s="37"/>
    </row>
    <row r="6" spans="1:15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81" t="s">
        <v>4</v>
      </c>
      <c r="I6" s="483" t="s">
        <v>5</v>
      </c>
      <c r="J6" s="484" t="s">
        <v>6</v>
      </c>
      <c r="L6" s="18"/>
      <c r="N6" s="18"/>
      <c r="O6" s="37"/>
    </row>
    <row r="7" spans="1:15" x14ac:dyDescent="0.25">
      <c r="A7" s="417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82"/>
      <c r="I7" s="483"/>
      <c r="J7" s="484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80" t="s">
        <v>12</v>
      </c>
      <c r="H19" s="480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80" t="s">
        <v>13</v>
      </c>
      <c r="H20" s="480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80" t="s">
        <v>14</v>
      </c>
      <c r="H21" s="480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80" t="s">
        <v>15</v>
      </c>
      <c r="H22" s="480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80" t="s">
        <v>16</v>
      </c>
      <c r="H23" s="480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80" t="s">
        <v>5</v>
      </c>
      <c r="H24" s="480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80" t="s">
        <v>31</v>
      </c>
      <c r="H25" s="480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251"/>
  <sheetViews>
    <sheetView tabSelected="1" workbookViewId="0">
      <pane ySplit="7" topLeftCell="A226" activePane="bottomLeft" state="frozen"/>
      <selection pane="bottomLeft" activeCell="G237" sqref="G237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188</v>
      </c>
      <c r="D1" s="218"/>
      <c r="E1" s="22"/>
      <c r="F1" s="72" t="s">
        <v>189</v>
      </c>
      <c r="G1" s="72"/>
      <c r="H1" s="72" t="s">
        <v>190</v>
      </c>
      <c r="I1" s="42" t="s">
        <v>26</v>
      </c>
      <c r="J1" s="218"/>
      <c r="L1" s="219">
        <f>SUM(D232:D238)</f>
        <v>4113660</v>
      </c>
      <c r="M1" s="219" t="e">
        <f>SUM(#REF!)</f>
        <v>#REF!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191</v>
      </c>
      <c r="G2" s="72"/>
      <c r="H2" s="72" t="s">
        <v>190</v>
      </c>
      <c r="I2" s="220">
        <f>J251*-1</f>
        <v>3871070</v>
      </c>
      <c r="J2" s="218"/>
      <c r="L2" s="219">
        <f>SUM(G232:G238)</f>
        <v>242590</v>
      </c>
      <c r="M2" s="219" t="e">
        <f>SUM(#REF!)</f>
        <v>#REF!</v>
      </c>
    </row>
    <row r="3" spans="1:18" x14ac:dyDescent="0.25">
      <c r="A3" s="218" t="s">
        <v>114</v>
      </c>
      <c r="B3" s="218"/>
      <c r="C3" s="221" t="s">
        <v>192</v>
      </c>
      <c r="D3" s="218"/>
      <c r="E3" s="22"/>
      <c r="F3" s="318" t="s">
        <v>116</v>
      </c>
      <c r="G3" s="318"/>
      <c r="H3" s="318" t="s">
        <v>190</v>
      </c>
      <c r="I3" s="278" t="s">
        <v>193</v>
      </c>
      <c r="J3" s="218"/>
      <c r="L3" s="219">
        <f>L1-L2</f>
        <v>3871070</v>
      </c>
      <c r="M3" s="219" t="e">
        <f>M1-M2</f>
        <v>#REF!</v>
      </c>
      <c r="N3" s="219" t="e">
        <f>L3+M3</f>
        <v>#REF!</v>
      </c>
    </row>
    <row r="4" spans="1:18" x14ac:dyDescent="0.25">
      <c r="L4" s="233"/>
    </row>
    <row r="5" spans="1:18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</row>
    <row r="6" spans="1:18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23" t="s">
        <v>4</v>
      </c>
      <c r="I6" s="425" t="s">
        <v>5</v>
      </c>
      <c r="J6" s="427" t="s">
        <v>6</v>
      </c>
    </row>
    <row r="7" spans="1:18" x14ac:dyDescent="0.25">
      <c r="A7" s="417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24"/>
      <c r="I7" s="426"/>
      <c r="J7" s="428"/>
    </row>
    <row r="8" spans="1:18" s="134" customFormat="1" x14ac:dyDescent="0.25">
      <c r="A8" s="241">
        <v>43467</v>
      </c>
      <c r="B8" s="242">
        <v>190182528</v>
      </c>
      <c r="C8" s="247">
        <v>10</v>
      </c>
      <c r="D8" s="246">
        <v>949638</v>
      </c>
      <c r="E8" s="242">
        <v>180046721</v>
      </c>
      <c r="F8" s="247">
        <v>2</v>
      </c>
      <c r="G8" s="246">
        <v>234588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43467</v>
      </c>
      <c r="B9" s="242">
        <v>190182534</v>
      </c>
      <c r="C9" s="247">
        <v>64</v>
      </c>
      <c r="D9" s="246">
        <v>6642650</v>
      </c>
      <c r="E9" s="242"/>
      <c r="F9" s="247"/>
      <c r="G9" s="246"/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43467</v>
      </c>
      <c r="B10" s="242">
        <v>190182548</v>
      </c>
      <c r="C10" s="247">
        <v>25</v>
      </c>
      <c r="D10" s="246">
        <v>2517725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43467</v>
      </c>
      <c r="B11" s="242">
        <v>190182550</v>
      </c>
      <c r="C11" s="247">
        <v>1</v>
      </c>
      <c r="D11" s="246">
        <v>121450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43102</v>
      </c>
      <c r="B12" s="242">
        <v>190182567</v>
      </c>
      <c r="C12" s="247">
        <v>9</v>
      </c>
      <c r="D12" s="246">
        <v>831250</v>
      </c>
      <c r="E12" s="242"/>
      <c r="F12" s="247"/>
      <c r="G12" s="246"/>
      <c r="H12" s="245"/>
      <c r="I12" s="245">
        <v>10828125</v>
      </c>
      <c r="J12" s="246" t="s">
        <v>17</v>
      </c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43468</v>
      </c>
      <c r="B13" s="242">
        <v>190182580</v>
      </c>
      <c r="C13" s="247">
        <v>29</v>
      </c>
      <c r="D13" s="246">
        <v>3461850</v>
      </c>
      <c r="E13" s="242"/>
      <c r="F13" s="247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43468</v>
      </c>
      <c r="B14" s="242">
        <v>190182600</v>
      </c>
      <c r="C14" s="247">
        <v>28</v>
      </c>
      <c r="D14" s="246">
        <v>3350900</v>
      </c>
      <c r="E14" s="242"/>
      <c r="F14" s="247"/>
      <c r="G14" s="246"/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43468</v>
      </c>
      <c r="B15" s="242">
        <v>190182608</v>
      </c>
      <c r="C15" s="247">
        <v>7</v>
      </c>
      <c r="D15" s="246">
        <v>832563</v>
      </c>
      <c r="E15" s="242"/>
      <c r="F15" s="247"/>
      <c r="G15" s="246"/>
      <c r="H15" s="245"/>
      <c r="I15" s="245">
        <v>7645313</v>
      </c>
      <c r="J15" s="246" t="s">
        <v>17</v>
      </c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43469</v>
      </c>
      <c r="B16" s="242">
        <v>190182630</v>
      </c>
      <c r="C16" s="247">
        <v>24</v>
      </c>
      <c r="D16" s="246">
        <v>2718975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43469</v>
      </c>
      <c r="B17" s="242">
        <v>190182639</v>
      </c>
      <c r="C17" s="247">
        <v>21</v>
      </c>
      <c r="D17" s="246">
        <v>2462338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43469</v>
      </c>
      <c r="B18" s="242">
        <v>190182647</v>
      </c>
      <c r="C18" s="247">
        <v>6</v>
      </c>
      <c r="D18" s="246">
        <v>613988</v>
      </c>
      <c r="E18" s="242"/>
      <c r="F18" s="247"/>
      <c r="G18" s="246"/>
      <c r="H18" s="245"/>
      <c r="I18" s="245">
        <v>5795301</v>
      </c>
      <c r="J18" s="246" t="s">
        <v>17</v>
      </c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43470</v>
      </c>
      <c r="B19" s="242">
        <v>190182687</v>
      </c>
      <c r="C19" s="247">
        <v>75</v>
      </c>
      <c r="D19" s="246">
        <v>7731588</v>
      </c>
      <c r="E19" s="242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43470</v>
      </c>
      <c r="B20" s="242">
        <v>190182697</v>
      </c>
      <c r="C20" s="247">
        <v>6</v>
      </c>
      <c r="D20" s="246">
        <v>561925</v>
      </c>
      <c r="E20" s="242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43470</v>
      </c>
      <c r="B21" s="242">
        <v>190182724</v>
      </c>
      <c r="C21" s="247">
        <v>3</v>
      </c>
      <c r="D21" s="246">
        <v>214988</v>
      </c>
      <c r="E21" s="244"/>
      <c r="F21" s="242"/>
      <c r="G21" s="246"/>
      <c r="H21" s="245"/>
      <c r="I21" s="245">
        <v>8508501</v>
      </c>
      <c r="J21" s="246" t="s">
        <v>17</v>
      </c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43472</v>
      </c>
      <c r="B22" s="242">
        <v>190182775</v>
      </c>
      <c r="C22" s="106">
        <v>49</v>
      </c>
      <c r="D22" s="246">
        <v>5089875</v>
      </c>
      <c r="E22" s="244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43472</v>
      </c>
      <c r="B23" s="242">
        <v>190182794</v>
      </c>
      <c r="C23" s="106">
        <v>16</v>
      </c>
      <c r="D23" s="246">
        <v>1930688</v>
      </c>
      <c r="E23" s="244"/>
      <c r="F23" s="247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43472</v>
      </c>
      <c r="B24" s="242">
        <v>190182812</v>
      </c>
      <c r="C24" s="106">
        <v>16</v>
      </c>
      <c r="D24" s="246">
        <v>1893763</v>
      </c>
      <c r="E24" s="242"/>
      <c r="F24" s="247"/>
      <c r="G24" s="246"/>
      <c r="H24" s="245"/>
      <c r="I24" s="245">
        <v>8914326</v>
      </c>
      <c r="J24" s="246" t="s">
        <v>17</v>
      </c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43473</v>
      </c>
      <c r="B25" s="242">
        <v>190182847</v>
      </c>
      <c r="C25" s="106">
        <v>36</v>
      </c>
      <c r="D25" s="246">
        <v>3582338</v>
      </c>
      <c r="E25" s="242">
        <v>190046769</v>
      </c>
      <c r="F25" s="247">
        <v>18</v>
      </c>
      <c r="G25" s="246">
        <v>1784388</v>
      </c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43473</v>
      </c>
      <c r="B26" s="242">
        <v>190182852</v>
      </c>
      <c r="C26" s="106">
        <v>5</v>
      </c>
      <c r="D26" s="246">
        <v>522025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43473</v>
      </c>
      <c r="B27" s="242">
        <v>190182867</v>
      </c>
      <c r="C27" s="106">
        <v>10</v>
      </c>
      <c r="D27" s="246">
        <v>1098475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43473</v>
      </c>
      <c r="B28" s="242">
        <v>190182873</v>
      </c>
      <c r="C28" s="106">
        <v>8</v>
      </c>
      <c r="D28" s="246">
        <v>841400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43473</v>
      </c>
      <c r="B29" s="242">
        <v>190182883</v>
      </c>
      <c r="C29" s="106">
        <v>3</v>
      </c>
      <c r="D29" s="246">
        <v>462613</v>
      </c>
      <c r="E29" s="242"/>
      <c r="F29" s="247"/>
      <c r="G29" s="246"/>
      <c r="H29" s="245"/>
      <c r="I29" s="245">
        <v>4722463</v>
      </c>
      <c r="J29" s="246" t="s">
        <v>17</v>
      </c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43474</v>
      </c>
      <c r="B30" s="242">
        <v>190182896</v>
      </c>
      <c r="C30" s="106">
        <v>23</v>
      </c>
      <c r="D30" s="246">
        <v>2582475</v>
      </c>
      <c r="E30" s="242">
        <v>190046783</v>
      </c>
      <c r="F30" s="247">
        <v>29</v>
      </c>
      <c r="G30" s="246">
        <v>3053925</v>
      </c>
      <c r="H30" s="245"/>
      <c r="I30" s="245"/>
      <c r="J30" s="246"/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43474</v>
      </c>
      <c r="B31" s="242">
        <v>190182898</v>
      </c>
      <c r="C31" s="106">
        <v>3</v>
      </c>
      <c r="D31" s="246">
        <v>376425</v>
      </c>
      <c r="E31" s="242"/>
      <c r="F31" s="247"/>
      <c r="G31" s="246"/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43474</v>
      </c>
      <c r="B32" s="242">
        <v>190182908</v>
      </c>
      <c r="C32" s="106">
        <v>14</v>
      </c>
      <c r="D32" s="246">
        <v>1379088</v>
      </c>
      <c r="E32" s="242"/>
      <c r="F32" s="247"/>
      <c r="G32" s="246"/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43474</v>
      </c>
      <c r="B33" s="242">
        <v>190182922</v>
      </c>
      <c r="C33" s="106">
        <v>9</v>
      </c>
      <c r="D33" s="246">
        <v>877975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43474</v>
      </c>
      <c r="B34" s="242">
        <v>190182932</v>
      </c>
      <c r="C34" s="106">
        <v>5</v>
      </c>
      <c r="D34" s="246">
        <v>588525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43474</v>
      </c>
      <c r="B35" s="242">
        <v>190182937</v>
      </c>
      <c r="C35" s="106">
        <v>2</v>
      </c>
      <c r="D35" s="246">
        <v>187688</v>
      </c>
      <c r="E35" s="242"/>
      <c r="F35" s="247"/>
      <c r="G35" s="246"/>
      <c r="H35" s="245"/>
      <c r="I35" s="245">
        <v>2938251</v>
      </c>
      <c r="J35" s="246" t="s">
        <v>17</v>
      </c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43475</v>
      </c>
      <c r="B36" s="242">
        <v>190182954</v>
      </c>
      <c r="C36" s="106">
        <v>19</v>
      </c>
      <c r="D36" s="246">
        <v>2193188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43475</v>
      </c>
      <c r="B37" s="242">
        <v>190182962</v>
      </c>
      <c r="C37" s="106">
        <v>3</v>
      </c>
      <c r="D37" s="246">
        <v>312375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43475</v>
      </c>
      <c r="B38" s="242">
        <v>190182964</v>
      </c>
      <c r="C38" s="106">
        <v>19</v>
      </c>
      <c r="D38" s="246">
        <v>1987125</v>
      </c>
      <c r="E38" s="242"/>
      <c r="F38" s="247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  <c r="R38" s="138"/>
    </row>
    <row r="39" spans="1:18" s="134" customFormat="1" x14ac:dyDescent="0.25">
      <c r="A39" s="241">
        <v>43475</v>
      </c>
      <c r="B39" s="242">
        <v>190182980</v>
      </c>
      <c r="C39" s="106">
        <v>11</v>
      </c>
      <c r="D39" s="246">
        <v>1246525</v>
      </c>
      <c r="E39" s="242"/>
      <c r="F39" s="247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  <c r="R39" s="138"/>
    </row>
    <row r="40" spans="1:18" s="134" customFormat="1" x14ac:dyDescent="0.25">
      <c r="A40" s="241">
        <v>43475</v>
      </c>
      <c r="B40" s="242">
        <v>190182984</v>
      </c>
      <c r="C40" s="106">
        <v>12</v>
      </c>
      <c r="D40" s="246">
        <v>1484438</v>
      </c>
      <c r="E40" s="242"/>
      <c r="F40" s="247"/>
      <c r="G40" s="246"/>
      <c r="H40" s="245"/>
      <c r="I40" s="245"/>
      <c r="J40" s="246"/>
      <c r="K40" s="138"/>
      <c r="L40" s="138"/>
      <c r="M40" s="138"/>
      <c r="N40" s="138"/>
      <c r="O40" s="138"/>
      <c r="P40" s="138"/>
      <c r="Q40" s="138"/>
      <c r="R40" s="138"/>
    </row>
    <row r="41" spans="1:18" s="134" customFormat="1" x14ac:dyDescent="0.25">
      <c r="A41" s="241">
        <v>43475</v>
      </c>
      <c r="B41" s="242">
        <v>190182994</v>
      </c>
      <c r="C41" s="106">
        <v>6</v>
      </c>
      <c r="D41" s="246">
        <v>563763</v>
      </c>
      <c r="E41" s="242"/>
      <c r="F41" s="247"/>
      <c r="G41" s="246"/>
      <c r="H41" s="245"/>
      <c r="I41" s="245">
        <v>7787414</v>
      </c>
      <c r="J41" s="246" t="s">
        <v>17</v>
      </c>
      <c r="K41" s="138"/>
      <c r="L41" s="138"/>
      <c r="M41" s="138"/>
      <c r="N41" s="138"/>
      <c r="O41" s="138"/>
      <c r="P41" s="138"/>
      <c r="Q41" s="138"/>
      <c r="R41" s="138"/>
    </row>
    <row r="42" spans="1:18" s="134" customFormat="1" x14ac:dyDescent="0.25">
      <c r="A42" s="241">
        <v>43476</v>
      </c>
      <c r="B42" s="242">
        <v>190183007</v>
      </c>
      <c r="C42" s="106">
        <v>32</v>
      </c>
      <c r="D42" s="246">
        <v>3412063</v>
      </c>
      <c r="E42" s="242">
        <v>190046803</v>
      </c>
      <c r="F42" s="247">
        <v>15</v>
      </c>
      <c r="G42" s="246">
        <v>1588475</v>
      </c>
      <c r="H42" s="245"/>
      <c r="I42" s="245"/>
      <c r="J42" s="246"/>
      <c r="K42" s="138"/>
      <c r="L42" s="138"/>
      <c r="M42" s="138"/>
      <c r="N42" s="138"/>
      <c r="O42" s="138"/>
      <c r="P42" s="138"/>
      <c r="Q42" s="138"/>
      <c r="R42" s="138"/>
    </row>
    <row r="43" spans="1:18" s="134" customFormat="1" x14ac:dyDescent="0.25">
      <c r="A43" s="241">
        <v>43476</v>
      </c>
      <c r="B43" s="242">
        <v>190183013</v>
      </c>
      <c r="C43" s="106">
        <v>8</v>
      </c>
      <c r="D43" s="246">
        <v>749000</v>
      </c>
      <c r="E43" s="242"/>
      <c r="F43" s="247"/>
      <c r="G43" s="246"/>
      <c r="H43" s="245"/>
      <c r="I43" s="245"/>
      <c r="J43" s="246"/>
      <c r="K43" s="138"/>
      <c r="L43" s="138"/>
      <c r="M43" s="138"/>
      <c r="N43" s="138"/>
      <c r="O43" s="138"/>
      <c r="P43" s="138"/>
      <c r="Q43" s="138"/>
      <c r="R43" s="138"/>
    </row>
    <row r="44" spans="1:18" s="134" customFormat="1" x14ac:dyDescent="0.25">
      <c r="A44" s="241">
        <v>43476</v>
      </c>
      <c r="B44" s="242">
        <v>190183014</v>
      </c>
      <c r="C44" s="106">
        <v>3</v>
      </c>
      <c r="D44" s="246">
        <v>276938</v>
      </c>
      <c r="E44" s="242"/>
      <c r="F44" s="247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  <c r="R44" s="138"/>
    </row>
    <row r="45" spans="1:18" s="134" customFormat="1" x14ac:dyDescent="0.25">
      <c r="A45" s="241">
        <v>43476</v>
      </c>
      <c r="B45" s="242">
        <v>190183032</v>
      </c>
      <c r="C45" s="106">
        <v>11</v>
      </c>
      <c r="D45" s="246">
        <v>1132338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43476</v>
      </c>
      <c r="B46" s="242">
        <v>190183037</v>
      </c>
      <c r="C46" s="106">
        <v>3</v>
      </c>
      <c r="D46" s="246">
        <v>252088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43476</v>
      </c>
      <c r="B47" s="242">
        <v>190183049</v>
      </c>
      <c r="C47" s="106">
        <v>11</v>
      </c>
      <c r="D47" s="246">
        <v>1037663</v>
      </c>
      <c r="E47" s="242"/>
      <c r="F47" s="247"/>
      <c r="G47" s="246"/>
      <c r="H47" s="245"/>
      <c r="I47" s="245">
        <v>5271615</v>
      </c>
      <c r="J47" s="246" t="s">
        <v>17</v>
      </c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43477</v>
      </c>
      <c r="B48" s="242">
        <v>190183063</v>
      </c>
      <c r="C48" s="106">
        <v>19</v>
      </c>
      <c r="D48" s="246">
        <v>1956325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43477</v>
      </c>
      <c r="B49" s="242">
        <v>190183069</v>
      </c>
      <c r="C49" s="106">
        <v>7</v>
      </c>
      <c r="D49" s="246">
        <v>700788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43477</v>
      </c>
      <c r="B50" s="242">
        <v>190183080</v>
      </c>
      <c r="C50" s="106">
        <v>6</v>
      </c>
      <c r="D50" s="246">
        <v>831250</v>
      </c>
      <c r="E50" s="242"/>
      <c r="F50" s="247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43477</v>
      </c>
      <c r="B51" s="242">
        <v>190183084</v>
      </c>
      <c r="C51" s="106">
        <v>2</v>
      </c>
      <c r="D51" s="246">
        <v>163625</v>
      </c>
      <c r="E51" s="242"/>
      <c r="F51" s="247"/>
      <c r="G51" s="246"/>
      <c r="H51" s="245"/>
      <c r="I51" s="245">
        <v>3651988</v>
      </c>
      <c r="J51" s="246" t="s">
        <v>17</v>
      </c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43479</v>
      </c>
      <c r="B52" s="242">
        <v>190183154</v>
      </c>
      <c r="C52" s="106">
        <v>56</v>
      </c>
      <c r="D52" s="246">
        <v>6261938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43479</v>
      </c>
      <c r="B53" s="242">
        <v>190183165</v>
      </c>
      <c r="C53" s="106">
        <v>18</v>
      </c>
      <c r="D53" s="246">
        <v>1927538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43479</v>
      </c>
      <c r="B54" s="242">
        <v>190183175</v>
      </c>
      <c r="C54" s="106">
        <v>8</v>
      </c>
      <c r="D54" s="246">
        <v>908513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43479</v>
      </c>
      <c r="B55" s="242">
        <v>190183185</v>
      </c>
      <c r="C55" s="106">
        <v>5</v>
      </c>
      <c r="D55" s="246">
        <v>564813</v>
      </c>
      <c r="E55" s="242"/>
      <c r="F55" s="247"/>
      <c r="G55" s="246"/>
      <c r="H55" s="245"/>
      <c r="I55" s="245">
        <v>9662802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43480</v>
      </c>
      <c r="B56" s="242">
        <v>190183195</v>
      </c>
      <c r="C56" s="106">
        <v>30</v>
      </c>
      <c r="D56" s="246">
        <v>3090238</v>
      </c>
      <c r="E56" s="242">
        <v>190046837</v>
      </c>
      <c r="F56" s="247">
        <v>25</v>
      </c>
      <c r="G56" s="246">
        <v>2599363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43480</v>
      </c>
      <c r="B57" s="242">
        <v>190183198</v>
      </c>
      <c r="C57" s="106">
        <v>3</v>
      </c>
      <c r="D57" s="246">
        <v>369950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43480</v>
      </c>
      <c r="B58" s="242">
        <v>190183218</v>
      </c>
      <c r="C58" s="106">
        <v>19</v>
      </c>
      <c r="D58" s="246">
        <v>2192838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43480</v>
      </c>
      <c r="B59" s="242">
        <v>190183221</v>
      </c>
      <c r="C59" s="106">
        <v>3</v>
      </c>
      <c r="D59" s="246">
        <v>364175</v>
      </c>
      <c r="E59" s="242"/>
      <c r="F59" s="247"/>
      <c r="G59" s="246"/>
      <c r="H59" s="245"/>
      <c r="I59" s="245"/>
      <c r="J59" s="246"/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43480</v>
      </c>
      <c r="B60" s="242">
        <v>190183227</v>
      </c>
      <c r="C60" s="106">
        <v>2</v>
      </c>
      <c r="D60" s="246">
        <v>269063</v>
      </c>
      <c r="E60" s="242"/>
      <c r="F60" s="247"/>
      <c r="G60" s="246"/>
      <c r="H60" s="245"/>
      <c r="I60" s="245">
        <v>3686901</v>
      </c>
      <c r="J60" s="246" t="s">
        <v>17</v>
      </c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43481</v>
      </c>
      <c r="B61" s="242">
        <v>190183248</v>
      </c>
      <c r="C61" s="106">
        <v>18</v>
      </c>
      <c r="D61" s="246">
        <v>2263363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43481</v>
      </c>
      <c r="B62" s="242">
        <v>190183252</v>
      </c>
      <c r="C62" s="106">
        <v>4</v>
      </c>
      <c r="D62" s="246">
        <v>370038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43481</v>
      </c>
      <c r="B63" s="242">
        <v>190183271</v>
      </c>
      <c r="C63" s="106">
        <v>20</v>
      </c>
      <c r="D63" s="246">
        <v>1831025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43481</v>
      </c>
      <c r="B64" s="242">
        <v>190183274</v>
      </c>
      <c r="C64" s="106">
        <v>4</v>
      </c>
      <c r="D64" s="246">
        <v>426125</v>
      </c>
      <c r="E64" s="242"/>
      <c r="F64" s="247"/>
      <c r="G64" s="246"/>
      <c r="H64" s="245"/>
      <c r="I64" s="245">
        <v>4890551</v>
      </c>
      <c r="J64" s="246" t="s">
        <v>17</v>
      </c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43482</v>
      </c>
      <c r="B65" s="242">
        <v>190183296</v>
      </c>
      <c r="C65" s="106">
        <v>28</v>
      </c>
      <c r="D65" s="246">
        <v>3017350</v>
      </c>
      <c r="E65" s="242">
        <v>190046853</v>
      </c>
      <c r="F65" s="247">
        <v>9</v>
      </c>
      <c r="G65" s="246">
        <v>958738</v>
      </c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43482</v>
      </c>
      <c r="B66" s="242">
        <v>190183299</v>
      </c>
      <c r="C66" s="106">
        <v>5</v>
      </c>
      <c r="D66" s="246">
        <v>495600</v>
      </c>
      <c r="E66" s="242"/>
      <c r="F66" s="247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43482</v>
      </c>
      <c r="B67" s="242">
        <v>190183311</v>
      </c>
      <c r="C67" s="106">
        <v>15</v>
      </c>
      <c r="D67" s="246">
        <v>1651300</v>
      </c>
      <c r="E67" s="242"/>
      <c r="F67" s="247"/>
      <c r="G67" s="246"/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43482</v>
      </c>
      <c r="B68" s="242">
        <v>190183312</v>
      </c>
      <c r="C68" s="106">
        <v>7</v>
      </c>
      <c r="D68" s="246">
        <v>711900</v>
      </c>
      <c r="E68" s="242"/>
      <c r="F68" s="247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43482</v>
      </c>
      <c r="B69" s="242">
        <v>190183317</v>
      </c>
      <c r="C69" s="106">
        <v>2</v>
      </c>
      <c r="D69" s="246">
        <v>254450</v>
      </c>
      <c r="E69" s="242"/>
      <c r="F69" s="247"/>
      <c r="G69" s="246"/>
      <c r="H69" s="245"/>
      <c r="I69" s="245">
        <v>5171862</v>
      </c>
      <c r="J69" s="246" t="s">
        <v>17</v>
      </c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43483</v>
      </c>
      <c r="B70" s="242">
        <v>190183338</v>
      </c>
      <c r="C70" s="106">
        <v>31</v>
      </c>
      <c r="D70" s="246">
        <v>3105550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43483</v>
      </c>
      <c r="B71" s="242">
        <v>190183340</v>
      </c>
      <c r="C71" s="106">
        <v>5</v>
      </c>
      <c r="D71" s="246">
        <v>576275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43483</v>
      </c>
      <c r="B72" s="242">
        <v>190183349</v>
      </c>
      <c r="C72" s="106">
        <v>6</v>
      </c>
      <c r="D72" s="246">
        <v>609263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43483</v>
      </c>
      <c r="B73" s="242">
        <v>190183360</v>
      </c>
      <c r="C73" s="106">
        <v>8</v>
      </c>
      <c r="D73" s="246">
        <v>850675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43483</v>
      </c>
      <c r="B74" s="242">
        <v>190183368</v>
      </c>
      <c r="C74" s="106">
        <v>6</v>
      </c>
      <c r="D74" s="246">
        <v>724763</v>
      </c>
      <c r="E74" s="242"/>
      <c r="F74" s="247"/>
      <c r="G74" s="246"/>
      <c r="H74" s="245"/>
      <c r="I74" s="245"/>
      <c r="J74" s="246"/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43483</v>
      </c>
      <c r="B75" s="242">
        <v>190183371</v>
      </c>
      <c r="C75" s="106">
        <v>2</v>
      </c>
      <c r="D75" s="246">
        <v>283675</v>
      </c>
      <c r="E75" s="242"/>
      <c r="F75" s="247"/>
      <c r="G75" s="246"/>
      <c r="H75" s="245"/>
      <c r="I75" s="245">
        <v>6150201</v>
      </c>
      <c r="J75" s="246" t="s">
        <v>17</v>
      </c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43484</v>
      </c>
      <c r="B76" s="242">
        <v>190183383</v>
      </c>
      <c r="C76" s="106">
        <v>22</v>
      </c>
      <c r="D76" s="246">
        <v>2297925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43484</v>
      </c>
      <c r="B77" s="242">
        <v>190183404</v>
      </c>
      <c r="C77" s="106">
        <v>6</v>
      </c>
      <c r="D77" s="246">
        <v>631750</v>
      </c>
      <c r="E77" s="242"/>
      <c r="F77" s="247"/>
      <c r="G77" s="246"/>
      <c r="H77" s="245"/>
      <c r="I77" s="245">
        <v>2929675</v>
      </c>
      <c r="J77" s="246" t="s">
        <v>17</v>
      </c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43486</v>
      </c>
      <c r="B78" s="242">
        <v>190183467</v>
      </c>
      <c r="C78" s="106">
        <v>46</v>
      </c>
      <c r="D78" s="246">
        <v>5274850</v>
      </c>
      <c r="E78" s="242">
        <v>190046890</v>
      </c>
      <c r="F78" s="247">
        <v>10</v>
      </c>
      <c r="G78" s="246">
        <v>1040550</v>
      </c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43486</v>
      </c>
      <c r="B79" s="242">
        <v>190183470</v>
      </c>
      <c r="C79" s="106">
        <v>5</v>
      </c>
      <c r="D79" s="246">
        <v>627288</v>
      </c>
      <c r="E79" s="242"/>
      <c r="F79" s="247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43486</v>
      </c>
      <c r="B80" s="242">
        <v>190183475</v>
      </c>
      <c r="C80" s="106">
        <v>5</v>
      </c>
      <c r="D80" s="246">
        <v>603050</v>
      </c>
      <c r="E80" s="242"/>
      <c r="F80" s="247"/>
      <c r="G80" s="246"/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43486</v>
      </c>
      <c r="B81" s="242">
        <v>190183485</v>
      </c>
      <c r="C81" s="106">
        <v>12</v>
      </c>
      <c r="D81" s="246">
        <v>1175825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43486</v>
      </c>
      <c r="B82" s="242">
        <v>190183492</v>
      </c>
      <c r="C82" s="106">
        <v>5</v>
      </c>
      <c r="D82" s="246">
        <v>621950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43486</v>
      </c>
      <c r="B83" s="242">
        <v>190183499</v>
      </c>
      <c r="C83" s="106">
        <v>1</v>
      </c>
      <c r="D83" s="246">
        <v>107450</v>
      </c>
      <c r="E83" s="242"/>
      <c r="F83" s="247"/>
      <c r="G83" s="246"/>
      <c r="H83" s="245"/>
      <c r="I83" s="245">
        <v>7369863</v>
      </c>
      <c r="J83" s="246" t="s">
        <v>17</v>
      </c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43487</v>
      </c>
      <c r="B84" s="242">
        <v>190183513</v>
      </c>
      <c r="C84" s="106">
        <v>28</v>
      </c>
      <c r="D84" s="246">
        <v>3129788</v>
      </c>
      <c r="E84" s="242"/>
      <c r="F84" s="247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43487</v>
      </c>
      <c r="B85" s="242">
        <v>190183518</v>
      </c>
      <c r="C85" s="106">
        <v>9</v>
      </c>
      <c r="D85" s="246">
        <v>902213</v>
      </c>
      <c r="E85" s="242"/>
      <c r="F85" s="247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43487</v>
      </c>
      <c r="B86" s="242">
        <v>190183534</v>
      </c>
      <c r="C86" s="106">
        <v>15</v>
      </c>
      <c r="D86" s="246">
        <v>1581300</v>
      </c>
      <c r="E86" s="242"/>
      <c r="F86" s="247"/>
      <c r="G86" s="246"/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43487</v>
      </c>
      <c r="B87" s="242">
        <v>190183536</v>
      </c>
      <c r="C87" s="106">
        <v>8</v>
      </c>
      <c r="D87" s="246">
        <v>806400</v>
      </c>
      <c r="E87" s="242"/>
      <c r="F87" s="247"/>
      <c r="G87" s="246"/>
      <c r="H87" s="245"/>
      <c r="I87" s="245">
        <v>6419701</v>
      </c>
      <c r="J87" s="246" t="s">
        <v>17</v>
      </c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43488</v>
      </c>
      <c r="B88" s="242">
        <v>190183559</v>
      </c>
      <c r="C88" s="106">
        <v>18</v>
      </c>
      <c r="D88" s="246">
        <v>1906275</v>
      </c>
      <c r="E88" s="242"/>
      <c r="F88" s="247"/>
      <c r="G88" s="246"/>
      <c r="H88" s="245"/>
      <c r="I88" s="245"/>
      <c r="J88" s="246"/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43488</v>
      </c>
      <c r="B89" s="242">
        <v>190183569</v>
      </c>
      <c r="C89" s="106">
        <v>2</v>
      </c>
      <c r="D89" s="246">
        <v>250425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43488</v>
      </c>
      <c r="B90" s="242">
        <v>190183570</v>
      </c>
      <c r="C90" s="106">
        <v>2</v>
      </c>
      <c r="D90" s="246">
        <v>217438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43488</v>
      </c>
      <c r="B91" s="242">
        <v>190183587</v>
      </c>
      <c r="C91" s="106">
        <v>5</v>
      </c>
      <c r="D91" s="246">
        <v>604538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43488</v>
      </c>
      <c r="B92" s="242">
        <v>190183593</v>
      </c>
      <c r="C92" s="106">
        <v>4</v>
      </c>
      <c r="D92" s="246">
        <v>472588</v>
      </c>
      <c r="E92" s="242"/>
      <c r="F92" s="247"/>
      <c r="G92" s="246"/>
      <c r="H92" s="245"/>
      <c r="I92" s="245"/>
      <c r="J92" s="246"/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43488</v>
      </c>
      <c r="B93" s="242">
        <v>190183598</v>
      </c>
      <c r="C93" s="106">
        <v>4</v>
      </c>
      <c r="D93" s="246">
        <v>521413</v>
      </c>
      <c r="E93" s="242"/>
      <c r="F93" s="247"/>
      <c r="G93" s="246"/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43488</v>
      </c>
      <c r="B94" s="242">
        <v>190183604</v>
      </c>
      <c r="C94" s="106">
        <v>3</v>
      </c>
      <c r="D94" s="246">
        <v>376338</v>
      </c>
      <c r="E94" s="242"/>
      <c r="F94" s="247"/>
      <c r="G94" s="246"/>
      <c r="H94" s="245"/>
      <c r="I94" s="245">
        <v>4349015</v>
      </c>
      <c r="J94" s="246" t="s">
        <v>17</v>
      </c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43489</v>
      </c>
      <c r="B95" s="242">
        <v>190183616</v>
      </c>
      <c r="C95" s="106">
        <v>16</v>
      </c>
      <c r="D95" s="246">
        <v>1862525</v>
      </c>
      <c r="E95" s="242">
        <v>190046918</v>
      </c>
      <c r="F95" s="247">
        <v>11</v>
      </c>
      <c r="G95" s="246">
        <v>1157450</v>
      </c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43489</v>
      </c>
      <c r="B96" s="242">
        <v>190183621</v>
      </c>
      <c r="C96" s="106">
        <v>4</v>
      </c>
      <c r="D96" s="246">
        <v>394538</v>
      </c>
      <c r="E96" s="242"/>
      <c r="F96" s="247"/>
      <c r="G96" s="246"/>
      <c r="H96" s="245"/>
      <c r="I96" s="245"/>
      <c r="J96" s="246"/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43489</v>
      </c>
      <c r="B97" s="242">
        <v>190183625</v>
      </c>
      <c r="C97" s="106">
        <v>1</v>
      </c>
      <c r="D97" s="246">
        <v>42875</v>
      </c>
      <c r="E97" s="242"/>
      <c r="F97" s="247"/>
      <c r="G97" s="246"/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43489</v>
      </c>
      <c r="B98" s="242">
        <v>190183626</v>
      </c>
      <c r="C98" s="106">
        <v>2</v>
      </c>
      <c r="D98" s="246">
        <v>237913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43489</v>
      </c>
      <c r="B99" s="242">
        <v>190183634</v>
      </c>
      <c r="C99" s="106">
        <v>11</v>
      </c>
      <c r="D99" s="246">
        <v>1253613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43489</v>
      </c>
      <c r="B100" s="242">
        <v>190183636</v>
      </c>
      <c r="C100" s="106">
        <v>5</v>
      </c>
      <c r="D100" s="246">
        <v>519313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43489</v>
      </c>
      <c r="B101" s="242">
        <v>190183641</v>
      </c>
      <c r="C101" s="106">
        <v>4</v>
      </c>
      <c r="D101" s="246">
        <v>419825</v>
      </c>
      <c r="E101" s="242"/>
      <c r="F101" s="247"/>
      <c r="G101" s="246"/>
      <c r="H101" s="245"/>
      <c r="I101" s="245">
        <v>3573152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43490</v>
      </c>
      <c r="B102" s="242">
        <v>190183661</v>
      </c>
      <c r="C102" s="106">
        <v>3</v>
      </c>
      <c r="D102" s="246">
        <v>365400</v>
      </c>
      <c r="E102" s="242"/>
      <c r="F102" s="247"/>
      <c r="G102" s="246"/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43490</v>
      </c>
      <c r="B103" s="242">
        <v>190183662</v>
      </c>
      <c r="C103" s="106">
        <v>19</v>
      </c>
      <c r="D103" s="246">
        <v>1715438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43490</v>
      </c>
      <c r="B104" s="242">
        <v>190183673</v>
      </c>
      <c r="C104" s="106">
        <v>16</v>
      </c>
      <c r="D104" s="246">
        <v>1823413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43490</v>
      </c>
      <c r="B105" s="242">
        <v>190183674</v>
      </c>
      <c r="C105" s="106">
        <v>11</v>
      </c>
      <c r="D105" s="246">
        <v>1149663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43490</v>
      </c>
      <c r="B106" s="242">
        <v>190183693</v>
      </c>
      <c r="C106" s="106">
        <v>4</v>
      </c>
      <c r="D106" s="246">
        <v>407575</v>
      </c>
      <c r="E106" s="242"/>
      <c r="F106" s="247"/>
      <c r="G106" s="246"/>
      <c r="H106" s="245"/>
      <c r="I106" s="245">
        <v>5461489</v>
      </c>
      <c r="J106" s="246" t="s">
        <v>17</v>
      </c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43491</v>
      </c>
      <c r="B107" s="242">
        <v>190183702</v>
      </c>
      <c r="C107" s="106">
        <v>24</v>
      </c>
      <c r="D107" s="246">
        <v>2548963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43491</v>
      </c>
      <c r="B108" s="242">
        <v>190183711</v>
      </c>
      <c r="C108" s="106">
        <v>3</v>
      </c>
      <c r="D108" s="246">
        <v>227588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43491</v>
      </c>
      <c r="B109" s="242">
        <v>190183719</v>
      </c>
      <c r="C109" s="106">
        <v>4</v>
      </c>
      <c r="D109" s="246">
        <v>380450</v>
      </c>
      <c r="E109" s="242"/>
      <c r="F109" s="247"/>
      <c r="G109" s="246"/>
      <c r="H109" s="245"/>
      <c r="I109" s="245"/>
      <c r="J109" s="246"/>
      <c r="K109" s="138"/>
      <c r="L109" s="138"/>
      <c r="M109" s="138">
        <v>220500</v>
      </c>
      <c r="N109" s="138">
        <v>979475</v>
      </c>
      <c r="O109" s="138"/>
      <c r="P109" s="138"/>
      <c r="Q109" s="138"/>
      <c r="R109" s="138"/>
    </row>
    <row r="110" spans="1:18" s="134" customFormat="1" x14ac:dyDescent="0.25">
      <c r="A110" s="241">
        <v>43491</v>
      </c>
      <c r="B110" s="242">
        <v>190183722</v>
      </c>
      <c r="C110" s="106">
        <v>1</v>
      </c>
      <c r="D110" s="246">
        <v>145775</v>
      </c>
      <c r="E110" s="242"/>
      <c r="F110" s="247"/>
      <c r="G110" s="246"/>
      <c r="H110" s="245"/>
      <c r="I110" s="245">
        <v>3302776</v>
      </c>
      <c r="J110" s="246" t="s">
        <v>17</v>
      </c>
      <c r="K110" s="138"/>
      <c r="L110" s="138"/>
      <c r="M110" s="138">
        <v>111038</v>
      </c>
      <c r="N110" s="138"/>
      <c r="O110" s="138"/>
      <c r="P110" s="138"/>
      <c r="Q110" s="138"/>
      <c r="R110" s="138"/>
    </row>
    <row r="111" spans="1:18" s="134" customFormat="1" x14ac:dyDescent="0.25">
      <c r="A111" s="241">
        <v>43493</v>
      </c>
      <c r="B111" s="242">
        <v>190183777</v>
      </c>
      <c r="C111" s="106">
        <v>68</v>
      </c>
      <c r="D111" s="246">
        <v>7258650</v>
      </c>
      <c r="E111" s="242"/>
      <c r="F111" s="247"/>
      <c r="G111" s="246"/>
      <c r="H111" s="245"/>
      <c r="I111" s="245"/>
      <c r="J111" s="246"/>
      <c r="K111" s="138"/>
      <c r="L111" s="138"/>
      <c r="M111" s="138">
        <v>1213538</v>
      </c>
      <c r="N111" s="138"/>
      <c r="O111" s="138"/>
      <c r="P111" s="138"/>
      <c r="Q111" s="138"/>
      <c r="R111" s="138"/>
    </row>
    <row r="112" spans="1:18" s="134" customFormat="1" x14ac:dyDescent="0.25">
      <c r="A112" s="241">
        <v>43493</v>
      </c>
      <c r="B112" s="242">
        <v>190183790</v>
      </c>
      <c r="C112" s="106">
        <v>18</v>
      </c>
      <c r="D112" s="246">
        <v>2107700</v>
      </c>
      <c r="E112" s="242"/>
      <c r="F112" s="247"/>
      <c r="G112" s="246"/>
      <c r="H112" s="245"/>
      <c r="I112" s="245"/>
      <c r="J112" s="246"/>
      <c r="K112" s="138"/>
      <c r="L112" s="138"/>
      <c r="M112" s="138">
        <v>1051050</v>
      </c>
      <c r="N112" s="138"/>
      <c r="O112" s="138"/>
      <c r="P112" s="138"/>
      <c r="Q112" s="138"/>
      <c r="R112" s="138"/>
    </row>
    <row r="113" spans="1:18" s="134" customFormat="1" x14ac:dyDescent="0.25">
      <c r="A113" s="241">
        <v>43493</v>
      </c>
      <c r="B113" s="242">
        <v>190183801</v>
      </c>
      <c r="C113" s="106">
        <v>10</v>
      </c>
      <c r="D113" s="246">
        <v>1235063</v>
      </c>
      <c r="E113" s="242"/>
      <c r="F113" s="247"/>
      <c r="G113" s="246"/>
      <c r="H113" s="245"/>
      <c r="I113" s="245"/>
      <c r="J113" s="246"/>
      <c r="K113" s="138"/>
      <c r="L113" s="138"/>
      <c r="M113" s="138">
        <f>SUM(M109:M112)</f>
        <v>2596126</v>
      </c>
      <c r="N113" s="138"/>
      <c r="O113" s="138"/>
      <c r="P113" s="138"/>
      <c r="Q113" s="138"/>
      <c r="R113" s="138"/>
    </row>
    <row r="114" spans="1:18" s="134" customFormat="1" x14ac:dyDescent="0.25">
      <c r="A114" s="241">
        <v>43493</v>
      </c>
      <c r="B114" s="242">
        <v>190183806</v>
      </c>
      <c r="C114" s="106">
        <v>1</v>
      </c>
      <c r="D114" s="246">
        <v>104650</v>
      </c>
      <c r="E114" s="242"/>
      <c r="F114" s="247"/>
      <c r="G114" s="246"/>
      <c r="H114" s="245"/>
      <c r="I114" s="245"/>
      <c r="J114" s="246"/>
      <c r="K114" s="138"/>
      <c r="L114" s="138"/>
      <c r="M114" s="138">
        <f>M113-N109</f>
        <v>1616651</v>
      </c>
      <c r="N114" s="138"/>
      <c r="O114" s="138"/>
      <c r="P114" s="138"/>
      <c r="Q114" s="138"/>
      <c r="R114" s="138"/>
    </row>
    <row r="115" spans="1:18" s="134" customFormat="1" x14ac:dyDescent="0.25">
      <c r="A115" s="241">
        <v>43493</v>
      </c>
      <c r="B115" s="242">
        <v>190183817</v>
      </c>
      <c r="C115" s="106">
        <v>2</v>
      </c>
      <c r="D115" s="246">
        <v>183400</v>
      </c>
      <c r="E115" s="242"/>
      <c r="F115" s="247"/>
      <c r="G115" s="246"/>
      <c r="H115" s="245"/>
      <c r="I115" s="245">
        <v>10889463</v>
      </c>
      <c r="J115" s="246" t="s">
        <v>17</v>
      </c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43494</v>
      </c>
      <c r="B116" s="242">
        <v>19000003</v>
      </c>
      <c r="C116" s="106">
        <v>20</v>
      </c>
      <c r="D116" s="246">
        <v>2121969</v>
      </c>
      <c r="E116" s="242"/>
      <c r="F116" s="247"/>
      <c r="G116" s="246"/>
      <c r="H116" s="245"/>
      <c r="I116" s="245"/>
      <c r="J116" s="246"/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43494</v>
      </c>
      <c r="B117" s="242">
        <v>19000020</v>
      </c>
      <c r="C117" s="106">
        <v>24</v>
      </c>
      <c r="D117" s="246">
        <v>2616429</v>
      </c>
      <c r="E117" s="242"/>
      <c r="F117" s="247"/>
      <c r="G117" s="246"/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43494</v>
      </c>
      <c r="B118" s="242">
        <v>19000023</v>
      </c>
      <c r="C118" s="106">
        <v>1</v>
      </c>
      <c r="D118" s="246">
        <v>75075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43494</v>
      </c>
      <c r="B119" s="242">
        <v>19000029</v>
      </c>
      <c r="C119" s="106">
        <v>3</v>
      </c>
      <c r="D119" s="246">
        <v>307125</v>
      </c>
      <c r="E119" s="242"/>
      <c r="F119" s="247"/>
      <c r="G119" s="246"/>
      <c r="H119" s="245"/>
      <c r="I119" s="245">
        <v>5120598</v>
      </c>
      <c r="J119" s="246" t="s">
        <v>17</v>
      </c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43495</v>
      </c>
      <c r="B120" s="242">
        <v>19000050</v>
      </c>
      <c r="C120" s="106">
        <v>26</v>
      </c>
      <c r="D120" s="246">
        <v>2769382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43495</v>
      </c>
      <c r="B121" s="242">
        <v>19000067</v>
      </c>
      <c r="C121" s="106">
        <v>9</v>
      </c>
      <c r="D121" s="246">
        <v>993827</v>
      </c>
      <c r="E121" s="242"/>
      <c r="F121" s="247"/>
      <c r="G121" s="246"/>
      <c r="H121" s="245"/>
      <c r="I121" s="245"/>
      <c r="J121" s="246"/>
      <c r="K121" s="138"/>
      <c r="L121" s="138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43495</v>
      </c>
      <c r="B122" s="242">
        <v>19000069</v>
      </c>
      <c r="C122" s="106">
        <v>13</v>
      </c>
      <c r="D122" s="246">
        <v>1447253</v>
      </c>
      <c r="E122" s="242"/>
      <c r="F122" s="247"/>
      <c r="G122" s="246"/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43495</v>
      </c>
      <c r="B123" s="242">
        <v>19000072</v>
      </c>
      <c r="C123" s="106">
        <v>4</v>
      </c>
      <c r="D123" s="246">
        <v>423676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43495</v>
      </c>
      <c r="B124" s="242">
        <v>19000078</v>
      </c>
      <c r="C124" s="106">
        <v>1</v>
      </c>
      <c r="D124" s="246">
        <v>141838</v>
      </c>
      <c r="E124" s="242"/>
      <c r="F124" s="247"/>
      <c r="G124" s="246"/>
      <c r="H124" s="245"/>
      <c r="I124" s="245">
        <v>5775976</v>
      </c>
      <c r="J124" s="246" t="s">
        <v>17</v>
      </c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43496</v>
      </c>
      <c r="B125" s="242">
        <v>19000092</v>
      </c>
      <c r="C125" s="106">
        <v>32</v>
      </c>
      <c r="D125" s="246">
        <v>3948974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43496</v>
      </c>
      <c r="B126" s="242">
        <v>19000114</v>
      </c>
      <c r="C126" s="106">
        <v>1</v>
      </c>
      <c r="D126" s="246">
        <v>46463</v>
      </c>
      <c r="E126" s="242"/>
      <c r="F126" s="247"/>
      <c r="G126" s="246"/>
      <c r="H126" s="245"/>
      <c r="I126" s="245"/>
      <c r="J126" s="246"/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43496</v>
      </c>
      <c r="B127" s="242">
        <v>19000117</v>
      </c>
      <c r="C127" s="106">
        <v>24</v>
      </c>
      <c r="D127" s="246">
        <v>2456393</v>
      </c>
      <c r="E127" s="242"/>
      <c r="F127" s="247"/>
      <c r="G127" s="246"/>
      <c r="H127" s="245"/>
      <c r="I127" s="245">
        <v>6451830</v>
      </c>
      <c r="J127" s="246" t="s">
        <v>17</v>
      </c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43497</v>
      </c>
      <c r="B128" s="242">
        <v>19000138</v>
      </c>
      <c r="C128" s="106">
        <v>30</v>
      </c>
      <c r="D128" s="246">
        <v>3118333</v>
      </c>
      <c r="E128" s="242" t="s">
        <v>232</v>
      </c>
      <c r="F128" s="247">
        <v>25</v>
      </c>
      <c r="G128" s="246">
        <v>2802893</v>
      </c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43497</v>
      </c>
      <c r="B129" s="242">
        <v>19000143</v>
      </c>
      <c r="C129" s="106">
        <v>7</v>
      </c>
      <c r="D129" s="246">
        <v>812526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43497</v>
      </c>
      <c r="B130" s="242">
        <v>19000153</v>
      </c>
      <c r="C130" s="106">
        <v>11</v>
      </c>
      <c r="D130" s="246">
        <v>1203479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43497</v>
      </c>
      <c r="B131" s="242">
        <v>19000157</v>
      </c>
      <c r="C131" s="106">
        <v>7</v>
      </c>
      <c r="D131" s="246">
        <v>760640</v>
      </c>
      <c r="E131" s="242"/>
      <c r="F131" s="247"/>
      <c r="G131" s="246"/>
      <c r="H131" s="245"/>
      <c r="I131" s="245">
        <v>3092085</v>
      </c>
      <c r="J131" s="246" t="s">
        <v>17</v>
      </c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43498</v>
      </c>
      <c r="B132" s="242">
        <v>19000191</v>
      </c>
      <c r="C132" s="106">
        <v>32</v>
      </c>
      <c r="D132" s="246">
        <v>3572198</v>
      </c>
      <c r="E132" s="242"/>
      <c r="F132" s="247"/>
      <c r="G132" s="246"/>
      <c r="H132" s="245"/>
      <c r="I132" s="245"/>
      <c r="J132" s="246"/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43498</v>
      </c>
      <c r="B133" s="242">
        <v>19000217</v>
      </c>
      <c r="C133" s="106">
        <v>4</v>
      </c>
      <c r="D133" s="246">
        <v>363126</v>
      </c>
      <c r="E133" s="242"/>
      <c r="F133" s="247"/>
      <c r="G133" s="246"/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43498</v>
      </c>
      <c r="B134" s="242">
        <v>19000218</v>
      </c>
      <c r="C134" s="106">
        <v>19</v>
      </c>
      <c r="D134" s="246">
        <v>1921066</v>
      </c>
      <c r="E134" s="242"/>
      <c r="F134" s="247"/>
      <c r="G134" s="246"/>
      <c r="H134" s="245"/>
      <c r="I134" s="245">
        <v>5856390</v>
      </c>
      <c r="J134" s="246" t="s">
        <v>17</v>
      </c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43500</v>
      </c>
      <c r="B135" s="242">
        <v>19000278</v>
      </c>
      <c r="C135" s="106">
        <v>48</v>
      </c>
      <c r="D135" s="246">
        <v>5351686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43500</v>
      </c>
      <c r="B136" s="242">
        <v>19000286</v>
      </c>
      <c r="C136" s="106">
        <v>19</v>
      </c>
      <c r="D136" s="246">
        <v>1964293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43500</v>
      </c>
      <c r="B137" s="242">
        <v>19000307</v>
      </c>
      <c r="C137" s="106">
        <v>10</v>
      </c>
      <c r="D137" s="246">
        <v>1041339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43500</v>
      </c>
      <c r="B138" s="242">
        <v>19000314</v>
      </c>
      <c r="C138" s="106">
        <v>4</v>
      </c>
      <c r="D138" s="246">
        <v>487463</v>
      </c>
      <c r="E138" s="242"/>
      <c r="F138" s="247"/>
      <c r="G138" s="246"/>
      <c r="H138" s="245"/>
      <c r="I138" s="245">
        <v>8844781</v>
      </c>
      <c r="J138" s="246" t="s">
        <v>17</v>
      </c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43501</v>
      </c>
      <c r="B139" s="242">
        <v>19000338</v>
      </c>
      <c r="C139" s="106">
        <v>20</v>
      </c>
      <c r="D139" s="246">
        <v>1829458</v>
      </c>
      <c r="E139" s="242"/>
      <c r="F139" s="247"/>
      <c r="G139" s="246"/>
      <c r="H139" s="245"/>
      <c r="I139" s="245"/>
      <c r="J139" s="246"/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43501</v>
      </c>
      <c r="B140" s="242">
        <v>19000357</v>
      </c>
      <c r="C140" s="106">
        <v>20</v>
      </c>
      <c r="D140" s="246">
        <v>1904178</v>
      </c>
      <c r="E140" s="242"/>
      <c r="F140" s="247"/>
      <c r="G140" s="246"/>
      <c r="H140" s="245"/>
      <c r="I140" s="245">
        <v>3733636</v>
      </c>
      <c r="J140" s="246" t="s">
        <v>17</v>
      </c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43502</v>
      </c>
      <c r="B141" s="242">
        <v>19000371</v>
      </c>
      <c r="C141" s="106">
        <v>23</v>
      </c>
      <c r="D141" s="246">
        <v>2514931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43502</v>
      </c>
      <c r="B142" s="242">
        <v>19000375</v>
      </c>
      <c r="C142" s="106">
        <v>3</v>
      </c>
      <c r="D142" s="246">
        <v>389113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43502</v>
      </c>
      <c r="B143" s="242">
        <v>19000399</v>
      </c>
      <c r="C143" s="106">
        <v>11</v>
      </c>
      <c r="D143" s="246">
        <v>1132342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43502</v>
      </c>
      <c r="B144" s="242">
        <v>19000405</v>
      </c>
      <c r="C144" s="106">
        <v>4</v>
      </c>
      <c r="D144" s="246">
        <v>427614</v>
      </c>
      <c r="E144" s="242"/>
      <c r="F144" s="247"/>
      <c r="G144" s="246"/>
      <c r="H144" s="245"/>
      <c r="I144" s="245">
        <v>4464000</v>
      </c>
      <c r="J144" s="246" t="s">
        <v>17</v>
      </c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43503</v>
      </c>
      <c r="B145" s="242">
        <v>19000433</v>
      </c>
      <c r="C145" s="106">
        <v>29</v>
      </c>
      <c r="D145" s="246">
        <v>3310221</v>
      </c>
      <c r="E145" s="242" t="s">
        <v>238</v>
      </c>
      <c r="F145" s="247">
        <v>22</v>
      </c>
      <c r="G145" s="246">
        <v>2426644</v>
      </c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43503</v>
      </c>
      <c r="B146" s="242">
        <v>19000436</v>
      </c>
      <c r="C146" s="106">
        <v>1</v>
      </c>
      <c r="D146" s="246">
        <v>98613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43503</v>
      </c>
      <c r="B147" s="242">
        <v>19000440</v>
      </c>
      <c r="C147" s="106">
        <v>5</v>
      </c>
      <c r="D147" s="246">
        <v>564638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43503</v>
      </c>
      <c r="B148" s="242">
        <v>19000451</v>
      </c>
      <c r="C148" s="106">
        <v>12</v>
      </c>
      <c r="D148" s="246">
        <v>1292727</v>
      </c>
      <c r="E148" s="242"/>
      <c r="F148" s="247"/>
      <c r="G148" s="246"/>
      <c r="H148" s="245"/>
      <c r="I148" s="245"/>
      <c r="J148" s="246"/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43503</v>
      </c>
      <c r="B149" s="242">
        <v>19000456</v>
      </c>
      <c r="C149" s="106">
        <v>1</v>
      </c>
      <c r="D149" s="246">
        <v>47163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43503</v>
      </c>
      <c r="B150" s="242">
        <v>19000460</v>
      </c>
      <c r="C150" s="106">
        <v>1</v>
      </c>
      <c r="D150" s="246">
        <v>141838</v>
      </c>
      <c r="E150" s="242"/>
      <c r="F150" s="247"/>
      <c r="G150" s="246"/>
      <c r="H150" s="245"/>
      <c r="I150" s="245">
        <v>3028556</v>
      </c>
      <c r="J150" s="246" t="s">
        <v>17</v>
      </c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43504</v>
      </c>
      <c r="B151" s="242">
        <v>19000477</v>
      </c>
      <c r="C151" s="106">
        <v>34</v>
      </c>
      <c r="D151" s="246">
        <v>3615249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43504</v>
      </c>
      <c r="B152" s="242">
        <v>19000481</v>
      </c>
      <c r="C152" s="106">
        <v>3</v>
      </c>
      <c r="D152" s="246">
        <v>263058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43504</v>
      </c>
      <c r="B153" s="242">
        <v>19000491</v>
      </c>
      <c r="C153" s="106">
        <v>5</v>
      </c>
      <c r="D153" s="246">
        <v>585626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43504</v>
      </c>
      <c r="B154" s="242">
        <v>19000497</v>
      </c>
      <c r="C154" s="106">
        <v>7</v>
      </c>
      <c r="D154" s="246">
        <v>806839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43504</v>
      </c>
      <c r="B155" s="242">
        <v>19000513</v>
      </c>
      <c r="C155" s="106">
        <v>4</v>
      </c>
      <c r="D155" s="246">
        <v>495689</v>
      </c>
      <c r="E155" s="242"/>
      <c r="F155" s="247"/>
      <c r="G155" s="246"/>
      <c r="H155" s="245"/>
      <c r="I155" s="245">
        <v>5766461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43505</v>
      </c>
      <c r="B156" s="242">
        <v>19000530</v>
      </c>
      <c r="C156" s="106">
        <v>8</v>
      </c>
      <c r="D156" s="246">
        <v>1007741</v>
      </c>
      <c r="E156" s="242"/>
      <c r="F156" s="247"/>
      <c r="G156" s="246"/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43505</v>
      </c>
      <c r="B157" s="242">
        <v>19000535</v>
      </c>
      <c r="C157" s="106">
        <v>12</v>
      </c>
      <c r="D157" s="246">
        <v>1224433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43505</v>
      </c>
      <c r="B158" s="242">
        <v>19000553</v>
      </c>
      <c r="C158" s="106">
        <v>18</v>
      </c>
      <c r="D158" s="246">
        <v>1823409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43505</v>
      </c>
      <c r="B159" s="242">
        <v>19000556</v>
      </c>
      <c r="C159" s="106">
        <v>8</v>
      </c>
      <c r="D159" s="246">
        <v>911665</v>
      </c>
      <c r="E159" s="242"/>
      <c r="F159" s="247"/>
      <c r="G159" s="246"/>
      <c r="H159" s="245"/>
      <c r="I159" s="245"/>
      <c r="J159" s="246"/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43505</v>
      </c>
      <c r="B160" s="242">
        <v>19000568</v>
      </c>
      <c r="C160" s="106">
        <v>1</v>
      </c>
      <c r="D160" s="246">
        <v>111038</v>
      </c>
      <c r="E160" s="242"/>
      <c r="F160" s="247"/>
      <c r="G160" s="246"/>
      <c r="H160" s="245"/>
      <c r="I160" s="245">
        <v>5078286</v>
      </c>
      <c r="J160" s="246" t="s">
        <v>17</v>
      </c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43507</v>
      </c>
      <c r="B161" s="242">
        <v>19000633</v>
      </c>
      <c r="C161" s="106">
        <v>29</v>
      </c>
      <c r="D161" s="246">
        <v>3101984</v>
      </c>
      <c r="E161" s="242" t="s">
        <v>241</v>
      </c>
      <c r="F161" s="247">
        <v>3</v>
      </c>
      <c r="G161" s="246">
        <v>393751</v>
      </c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43507</v>
      </c>
      <c r="B162" s="242">
        <v>19000639</v>
      </c>
      <c r="C162" s="106">
        <v>9</v>
      </c>
      <c r="D162" s="246">
        <v>1029791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43507</v>
      </c>
      <c r="B163" s="242">
        <v>19000642</v>
      </c>
      <c r="C163" s="106">
        <v>3</v>
      </c>
      <c r="D163" s="246">
        <v>310888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43507</v>
      </c>
      <c r="B164" s="242">
        <v>19000671</v>
      </c>
      <c r="C164" s="106">
        <v>15</v>
      </c>
      <c r="D164" s="246">
        <v>1612502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43507</v>
      </c>
      <c r="B165" s="242">
        <v>19000674</v>
      </c>
      <c r="C165" s="106">
        <v>5</v>
      </c>
      <c r="D165" s="246">
        <v>552738</v>
      </c>
      <c r="E165" s="242"/>
      <c r="F165" s="247"/>
      <c r="G165" s="246"/>
      <c r="H165" s="245"/>
      <c r="I165" s="245">
        <v>6214152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43508</v>
      </c>
      <c r="B166" s="242">
        <v>19000692</v>
      </c>
      <c r="C166" s="106">
        <v>14</v>
      </c>
      <c r="D166" s="246">
        <v>1505355</v>
      </c>
      <c r="E166" s="242" t="s">
        <v>245</v>
      </c>
      <c r="F166" s="247">
        <v>10</v>
      </c>
      <c r="G166" s="246">
        <v>1220545</v>
      </c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43508</v>
      </c>
      <c r="B167" s="242">
        <v>19000697</v>
      </c>
      <c r="C167" s="106">
        <v>5</v>
      </c>
      <c r="D167" s="246">
        <v>496477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43508</v>
      </c>
      <c r="B168" s="242">
        <v>19000704</v>
      </c>
      <c r="C168" s="106">
        <v>2</v>
      </c>
      <c r="D168" s="246">
        <v>188301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43508</v>
      </c>
      <c r="B169" s="242">
        <v>19000719</v>
      </c>
      <c r="C169" s="106">
        <v>15</v>
      </c>
      <c r="D169" s="246">
        <v>1484821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43508</v>
      </c>
      <c r="B170" s="242">
        <v>19000737</v>
      </c>
      <c r="C170" s="106">
        <v>9</v>
      </c>
      <c r="D170" s="246">
        <v>1031025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43508</v>
      </c>
      <c r="B171" s="242">
        <v>19000741</v>
      </c>
      <c r="C171" s="106">
        <v>3</v>
      </c>
      <c r="D171" s="246">
        <v>363361</v>
      </c>
      <c r="E171" s="242"/>
      <c r="F171" s="247"/>
      <c r="G171" s="246"/>
      <c r="H171" s="245"/>
      <c r="I171" s="245">
        <v>3848795</v>
      </c>
      <c r="J171" s="246" t="s">
        <v>17</v>
      </c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43509</v>
      </c>
      <c r="B172" s="242">
        <v>19000751</v>
      </c>
      <c r="C172" s="106">
        <v>16</v>
      </c>
      <c r="D172" s="246">
        <v>1650708</v>
      </c>
      <c r="E172" s="242" t="s">
        <v>247</v>
      </c>
      <c r="F172" s="247">
        <v>5</v>
      </c>
      <c r="G172" s="246">
        <v>504701</v>
      </c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43509</v>
      </c>
      <c r="B173" s="242">
        <v>19000753</v>
      </c>
      <c r="C173" s="106">
        <v>2</v>
      </c>
      <c r="D173" s="246">
        <v>244093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43509</v>
      </c>
      <c r="B174" s="242">
        <v>19000764</v>
      </c>
      <c r="C174" s="106">
        <v>5</v>
      </c>
      <c r="D174" s="246">
        <v>545738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43509</v>
      </c>
      <c r="B175" s="242">
        <v>19000773</v>
      </c>
      <c r="C175" s="106">
        <v>8</v>
      </c>
      <c r="D175" s="246">
        <v>802289</v>
      </c>
      <c r="E175" s="242"/>
      <c r="F175" s="247"/>
      <c r="G175" s="246"/>
      <c r="H175" s="245"/>
      <c r="I175" s="245"/>
      <c r="J175" s="246"/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43509</v>
      </c>
      <c r="B176" s="242">
        <v>19000780</v>
      </c>
      <c r="C176" s="106">
        <v>6</v>
      </c>
      <c r="D176" s="246">
        <v>502716</v>
      </c>
      <c r="E176" s="242"/>
      <c r="F176" s="247"/>
      <c r="G176" s="246"/>
      <c r="H176" s="245"/>
      <c r="I176" s="245">
        <v>3240843</v>
      </c>
      <c r="J176" s="246" t="s">
        <v>17</v>
      </c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43510</v>
      </c>
      <c r="B177" s="242">
        <v>19000810</v>
      </c>
      <c r="C177" s="106">
        <v>20</v>
      </c>
      <c r="D177" s="246">
        <v>2160731</v>
      </c>
      <c r="E177" s="242" t="s">
        <v>248</v>
      </c>
      <c r="F177" s="247">
        <v>6</v>
      </c>
      <c r="G177" s="246">
        <v>690289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43510</v>
      </c>
      <c r="B178" s="242">
        <v>19000818</v>
      </c>
      <c r="C178" s="106">
        <v>1</v>
      </c>
      <c r="D178" s="246">
        <v>88200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43510</v>
      </c>
      <c r="B179" s="242">
        <v>19000826</v>
      </c>
      <c r="C179" s="106">
        <v>4</v>
      </c>
      <c r="D179" s="246">
        <v>389639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43510</v>
      </c>
      <c r="B180" s="242">
        <v>19000833</v>
      </c>
      <c r="C180" s="106">
        <v>4</v>
      </c>
      <c r="D180" s="246">
        <v>409638</v>
      </c>
      <c r="E180" s="242"/>
      <c r="F180" s="247"/>
      <c r="G180" s="246"/>
      <c r="H180" s="245"/>
      <c r="I180" s="245">
        <v>2357919</v>
      </c>
      <c r="J180" s="246" t="s">
        <v>17</v>
      </c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43511</v>
      </c>
      <c r="B181" s="242">
        <v>19000859</v>
      </c>
      <c r="C181" s="106">
        <v>24</v>
      </c>
      <c r="D181" s="246">
        <v>2492653</v>
      </c>
      <c r="E181" s="242"/>
      <c r="F181" s="247"/>
      <c r="G181" s="246"/>
      <c r="H181" s="245"/>
      <c r="I181" s="245"/>
      <c r="J181" s="246"/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43511</v>
      </c>
      <c r="B182" s="242">
        <v>19000864</v>
      </c>
      <c r="C182" s="106">
        <v>2</v>
      </c>
      <c r="D182" s="246">
        <v>123901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43511</v>
      </c>
      <c r="B183" s="242">
        <v>19000868</v>
      </c>
      <c r="C183" s="106">
        <v>2</v>
      </c>
      <c r="D183" s="246">
        <v>288576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43511</v>
      </c>
      <c r="B184" s="242">
        <v>19000878</v>
      </c>
      <c r="C184" s="106">
        <v>12</v>
      </c>
      <c r="D184" s="246">
        <v>955767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43511</v>
      </c>
      <c r="B185" s="242">
        <v>19000882</v>
      </c>
      <c r="C185" s="106">
        <v>1</v>
      </c>
      <c r="D185" s="246">
        <v>89080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43511</v>
      </c>
      <c r="B186" s="242">
        <v>19000893</v>
      </c>
      <c r="C186" s="106">
        <v>10</v>
      </c>
      <c r="D186" s="246">
        <v>1060911</v>
      </c>
      <c r="E186" s="242"/>
      <c r="F186" s="247"/>
      <c r="G186" s="246"/>
      <c r="H186" s="245"/>
      <c r="I186" s="245">
        <v>5010888</v>
      </c>
      <c r="J186" s="246" t="s">
        <v>17</v>
      </c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43512</v>
      </c>
      <c r="B187" s="242">
        <v>19000924</v>
      </c>
      <c r="C187" s="106">
        <v>15</v>
      </c>
      <c r="D187" s="246">
        <v>1504448</v>
      </c>
      <c r="E187" s="242" t="s">
        <v>254</v>
      </c>
      <c r="F187" s="247">
        <v>3</v>
      </c>
      <c r="G187" s="246">
        <v>358450</v>
      </c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43512</v>
      </c>
      <c r="B188" s="242">
        <v>19000930</v>
      </c>
      <c r="C188" s="106">
        <v>2</v>
      </c>
      <c r="D188" s="246">
        <v>183575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43512</v>
      </c>
      <c r="B189" s="242">
        <v>19000941</v>
      </c>
      <c r="C189" s="106">
        <v>3</v>
      </c>
      <c r="D189" s="246">
        <v>279301</v>
      </c>
      <c r="E189" s="242"/>
      <c r="F189" s="247"/>
      <c r="G189" s="246"/>
      <c r="H189" s="245"/>
      <c r="I189" s="245"/>
      <c r="J189" s="246"/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43512</v>
      </c>
      <c r="B190" s="242">
        <v>19000958</v>
      </c>
      <c r="C190" s="106">
        <v>4</v>
      </c>
      <c r="D190" s="246">
        <v>402764</v>
      </c>
      <c r="E190" s="242"/>
      <c r="F190" s="247"/>
      <c r="G190" s="246"/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43512</v>
      </c>
      <c r="B191" s="242">
        <v>19000962</v>
      </c>
      <c r="C191" s="106">
        <v>5</v>
      </c>
      <c r="D191" s="246">
        <v>645314</v>
      </c>
      <c r="E191" s="242"/>
      <c r="F191" s="247"/>
      <c r="G191" s="246"/>
      <c r="H191" s="245"/>
      <c r="I191" s="245">
        <v>2656952</v>
      </c>
      <c r="J191" s="246" t="s">
        <v>17</v>
      </c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43514</v>
      </c>
      <c r="B192" s="242">
        <v>19001046</v>
      </c>
      <c r="C192" s="106">
        <v>23</v>
      </c>
      <c r="D192" s="246">
        <v>2432785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43514</v>
      </c>
      <c r="B193" s="242">
        <v>19001056</v>
      </c>
      <c r="C193" s="106">
        <v>6</v>
      </c>
      <c r="D193" s="246">
        <v>585990</v>
      </c>
      <c r="E193" s="242"/>
      <c r="F193" s="247"/>
      <c r="G193" s="246"/>
      <c r="H193" s="245"/>
      <c r="I193" s="245"/>
      <c r="J193" s="246"/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43514</v>
      </c>
      <c r="B194" s="242">
        <v>19001071</v>
      </c>
      <c r="C194" s="106">
        <v>9</v>
      </c>
      <c r="D194" s="246">
        <v>999005</v>
      </c>
      <c r="E194" s="242"/>
      <c r="F194" s="247"/>
      <c r="G194" s="246"/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43514</v>
      </c>
      <c r="B195" s="242">
        <v>19001076</v>
      </c>
      <c r="C195" s="106">
        <v>5</v>
      </c>
      <c r="D195" s="246">
        <v>503880</v>
      </c>
      <c r="E195" s="242"/>
      <c r="F195" s="247"/>
      <c r="G195" s="246"/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43514</v>
      </c>
      <c r="B196" s="242">
        <v>19001078</v>
      </c>
      <c r="C196" s="106">
        <v>2</v>
      </c>
      <c r="D196" s="246">
        <v>216325</v>
      </c>
      <c r="E196" s="242"/>
      <c r="F196" s="247"/>
      <c r="G196" s="246"/>
      <c r="H196" s="245"/>
      <c r="I196" s="245">
        <v>4737985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43515</v>
      </c>
      <c r="B197" s="242">
        <v>19001111</v>
      </c>
      <c r="C197" s="106">
        <v>8</v>
      </c>
      <c r="D197" s="246">
        <v>933300</v>
      </c>
      <c r="E197" s="242" t="s">
        <v>256</v>
      </c>
      <c r="F197" s="247">
        <v>1</v>
      </c>
      <c r="G197" s="246">
        <v>121465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43515</v>
      </c>
      <c r="B198" s="242">
        <v>19001127</v>
      </c>
      <c r="C198" s="106">
        <v>4</v>
      </c>
      <c r="D198" s="246">
        <v>492405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43515</v>
      </c>
      <c r="B199" s="242">
        <v>19001128</v>
      </c>
      <c r="C199" s="106">
        <v>7</v>
      </c>
      <c r="D199" s="246">
        <v>782085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43515</v>
      </c>
      <c r="B200" s="242">
        <v>19001137</v>
      </c>
      <c r="C200" s="106">
        <v>3</v>
      </c>
      <c r="D200" s="246">
        <v>337620</v>
      </c>
      <c r="E200" s="242"/>
      <c r="F200" s="247"/>
      <c r="G200" s="246"/>
      <c r="H200" s="245"/>
      <c r="I200" s="245">
        <v>2423945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43516</v>
      </c>
      <c r="B201" s="242">
        <v>19001179</v>
      </c>
      <c r="C201" s="106">
        <v>16</v>
      </c>
      <c r="D201" s="246">
        <v>1555755</v>
      </c>
      <c r="E201" s="242"/>
      <c r="F201" s="247"/>
      <c r="G201" s="246"/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43516</v>
      </c>
      <c r="B202" s="242">
        <v>19001205</v>
      </c>
      <c r="C202" s="106">
        <v>4</v>
      </c>
      <c r="D202" s="246">
        <v>464950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43516</v>
      </c>
      <c r="B203" s="242">
        <v>19001207</v>
      </c>
      <c r="C203" s="106">
        <v>14</v>
      </c>
      <c r="D203" s="246">
        <v>1519970</v>
      </c>
      <c r="E203" s="242"/>
      <c r="F203" s="247"/>
      <c r="G203" s="246"/>
      <c r="H203" s="245"/>
      <c r="I203" s="245">
        <v>3540675</v>
      </c>
      <c r="J203" s="246" t="s">
        <v>17</v>
      </c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43517</v>
      </c>
      <c r="B204" s="242">
        <v>19001220</v>
      </c>
      <c r="C204" s="106">
        <v>30</v>
      </c>
      <c r="D204" s="246">
        <v>3880420</v>
      </c>
      <c r="E204" s="242" t="s">
        <v>259</v>
      </c>
      <c r="F204" s="247">
        <v>18</v>
      </c>
      <c r="G204" s="246">
        <v>1953980</v>
      </c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43517</v>
      </c>
      <c r="B205" s="242">
        <v>19001232</v>
      </c>
      <c r="C205" s="106">
        <v>5</v>
      </c>
      <c r="D205" s="246">
        <v>625855</v>
      </c>
      <c r="E205" s="242" t="s">
        <v>260</v>
      </c>
      <c r="F205" s="247">
        <v>2</v>
      </c>
      <c r="G205" s="246">
        <v>280160</v>
      </c>
      <c r="H205" s="245"/>
      <c r="I205" s="245"/>
      <c r="J205" s="246"/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43517</v>
      </c>
      <c r="B206" s="242">
        <v>19001236</v>
      </c>
      <c r="C206" s="106">
        <v>5</v>
      </c>
      <c r="D206" s="246">
        <v>560660</v>
      </c>
      <c r="E206" s="242"/>
      <c r="F206" s="247"/>
      <c r="G206" s="246"/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43517</v>
      </c>
      <c r="B207" s="242">
        <v>19001247</v>
      </c>
      <c r="C207" s="106">
        <v>7</v>
      </c>
      <c r="D207" s="246">
        <v>811920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43517</v>
      </c>
      <c r="B208" s="242">
        <v>19001257</v>
      </c>
      <c r="C208" s="106">
        <v>4</v>
      </c>
      <c r="D208" s="246">
        <v>476765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43517</v>
      </c>
      <c r="B209" s="242">
        <v>19001266</v>
      </c>
      <c r="C209" s="106">
        <v>1</v>
      </c>
      <c r="D209" s="246">
        <v>101150</v>
      </c>
      <c r="E209" s="242"/>
      <c r="F209" s="247"/>
      <c r="G209" s="246"/>
      <c r="H209" s="245"/>
      <c r="I209" s="245">
        <v>4222630</v>
      </c>
      <c r="J209" s="246" t="s">
        <v>17</v>
      </c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43518</v>
      </c>
      <c r="B210" s="242">
        <v>19001284</v>
      </c>
      <c r="C210" s="106">
        <v>12</v>
      </c>
      <c r="D210" s="246">
        <v>1212015</v>
      </c>
      <c r="E210" s="242" t="s">
        <v>262</v>
      </c>
      <c r="F210" s="247">
        <v>6</v>
      </c>
      <c r="G210" s="246">
        <v>674220</v>
      </c>
      <c r="H210" s="245"/>
      <c r="I210" s="245"/>
      <c r="J210" s="246"/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43518</v>
      </c>
      <c r="B211" s="242">
        <v>19001291</v>
      </c>
      <c r="C211" s="106">
        <v>5</v>
      </c>
      <c r="D211" s="246">
        <v>527935</v>
      </c>
      <c r="E211" s="242"/>
      <c r="F211" s="247"/>
      <c r="G211" s="246"/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43518</v>
      </c>
      <c r="B212" s="242">
        <v>19001297</v>
      </c>
      <c r="C212" s="106">
        <v>8</v>
      </c>
      <c r="D212" s="246">
        <v>853230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43518</v>
      </c>
      <c r="B213" s="242">
        <v>19001308</v>
      </c>
      <c r="C213" s="106">
        <v>7</v>
      </c>
      <c r="D213" s="246">
        <v>593980</v>
      </c>
      <c r="E213" s="242"/>
      <c r="F213" s="247"/>
      <c r="G213" s="246"/>
      <c r="H213" s="245"/>
      <c r="I213" s="245">
        <v>2512940</v>
      </c>
      <c r="J213" s="246" t="s">
        <v>17</v>
      </c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43519</v>
      </c>
      <c r="B214" s="242">
        <v>19001339</v>
      </c>
      <c r="C214" s="106">
        <v>17</v>
      </c>
      <c r="D214" s="246">
        <v>1633445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43519</v>
      </c>
      <c r="B215" s="242">
        <v>19001342</v>
      </c>
      <c r="C215" s="106">
        <v>4</v>
      </c>
      <c r="D215" s="246">
        <v>547485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43519</v>
      </c>
      <c r="B216" s="242">
        <v>19001349</v>
      </c>
      <c r="C216" s="106">
        <v>4</v>
      </c>
      <c r="D216" s="246">
        <v>512720</v>
      </c>
      <c r="E216" s="242"/>
      <c r="F216" s="247"/>
      <c r="G216" s="246"/>
      <c r="H216" s="245"/>
      <c r="I216" s="245">
        <v>2693650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43521</v>
      </c>
      <c r="B217" s="242">
        <v>19001452</v>
      </c>
      <c r="C217" s="106">
        <v>26</v>
      </c>
      <c r="D217" s="246">
        <v>2627265</v>
      </c>
      <c r="E217" s="242"/>
      <c r="F217" s="247"/>
      <c r="G217" s="246"/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43521</v>
      </c>
      <c r="B218" s="242">
        <v>19001457</v>
      </c>
      <c r="C218" s="106">
        <v>9</v>
      </c>
      <c r="D218" s="246">
        <v>1070915</v>
      </c>
      <c r="E218" s="242"/>
      <c r="F218" s="247"/>
      <c r="G218" s="246"/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43521</v>
      </c>
      <c r="B219" s="242">
        <v>19001481</v>
      </c>
      <c r="C219" s="106">
        <v>3</v>
      </c>
      <c r="D219" s="245">
        <v>344505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43521</v>
      </c>
      <c r="B220" s="242">
        <v>19001487</v>
      </c>
      <c r="C220" s="106">
        <v>2</v>
      </c>
      <c r="D220" s="246">
        <v>207655</v>
      </c>
      <c r="E220" s="242"/>
      <c r="F220" s="247"/>
      <c r="G220" s="246"/>
      <c r="H220" s="245"/>
      <c r="I220" s="245"/>
      <c r="J220" s="246"/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43521</v>
      </c>
      <c r="B221" s="242">
        <v>19001495</v>
      </c>
      <c r="C221" s="106">
        <v>2</v>
      </c>
      <c r="D221" s="246">
        <v>179095</v>
      </c>
      <c r="E221" s="242"/>
      <c r="F221" s="247"/>
      <c r="G221" s="246"/>
      <c r="H221" s="245"/>
      <c r="I221" s="245">
        <v>4429435</v>
      </c>
      <c r="J221" s="246" t="s">
        <v>17</v>
      </c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43522</v>
      </c>
      <c r="B222" s="242">
        <v>19001532</v>
      </c>
      <c r="C222" s="106">
        <v>13</v>
      </c>
      <c r="D222" s="246">
        <v>1570205</v>
      </c>
      <c r="E222" s="242" t="s">
        <v>267</v>
      </c>
      <c r="F222" s="247">
        <v>5</v>
      </c>
      <c r="G222" s="246">
        <v>623390</v>
      </c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43522</v>
      </c>
      <c r="B223" s="242">
        <v>19001534</v>
      </c>
      <c r="C223" s="106">
        <v>2</v>
      </c>
      <c r="D223" s="246">
        <v>230350</v>
      </c>
      <c r="E223" s="242" t="s">
        <v>268</v>
      </c>
      <c r="F223" s="247">
        <v>2</v>
      </c>
      <c r="G223" s="246">
        <v>200430</v>
      </c>
      <c r="H223" s="245"/>
      <c r="I223" s="245"/>
      <c r="J223" s="246"/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43522</v>
      </c>
      <c r="B224" s="242">
        <v>19001544</v>
      </c>
      <c r="C224" s="106">
        <v>6</v>
      </c>
      <c r="D224" s="246">
        <v>629510</v>
      </c>
      <c r="E224" s="242"/>
      <c r="F224" s="247"/>
      <c r="G224" s="246"/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43522</v>
      </c>
      <c r="B225" s="242">
        <v>19001555</v>
      </c>
      <c r="C225" s="106">
        <v>7</v>
      </c>
      <c r="D225" s="246">
        <v>613105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43522</v>
      </c>
      <c r="B226" s="242">
        <v>19001564</v>
      </c>
      <c r="C226" s="106">
        <v>1</v>
      </c>
      <c r="D226" s="246">
        <v>79050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43522</v>
      </c>
      <c r="B227" s="242">
        <v>19001571</v>
      </c>
      <c r="C227" s="106">
        <v>3</v>
      </c>
      <c r="D227" s="246">
        <v>211990</v>
      </c>
      <c r="E227" s="242"/>
      <c r="F227" s="247"/>
      <c r="G227" s="246"/>
      <c r="H227" s="245"/>
      <c r="I227" s="245">
        <v>2510390</v>
      </c>
      <c r="J227" s="246" t="s">
        <v>17</v>
      </c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43523</v>
      </c>
      <c r="B228" s="242">
        <v>19001590</v>
      </c>
      <c r="C228" s="106">
        <v>9</v>
      </c>
      <c r="D228" s="246">
        <v>788970</v>
      </c>
      <c r="E228" s="242" t="s">
        <v>270</v>
      </c>
      <c r="F228" s="247">
        <v>11</v>
      </c>
      <c r="G228" s="246">
        <v>1197395</v>
      </c>
      <c r="H228" s="245"/>
      <c r="I228" s="245"/>
      <c r="J228" s="246"/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43523</v>
      </c>
      <c r="B229" s="242">
        <v>19001601</v>
      </c>
      <c r="C229" s="106">
        <v>8</v>
      </c>
      <c r="D229" s="246">
        <v>954975</v>
      </c>
      <c r="E229" s="242"/>
      <c r="F229" s="247"/>
      <c r="G229" s="246"/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43523</v>
      </c>
      <c r="B230" s="242">
        <v>19001616</v>
      </c>
      <c r="C230" s="106">
        <v>4</v>
      </c>
      <c r="D230" s="246">
        <v>340000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43523</v>
      </c>
      <c r="B231" s="242">
        <v>19001624</v>
      </c>
      <c r="C231" s="106">
        <v>1</v>
      </c>
      <c r="D231" s="246">
        <v>107270</v>
      </c>
      <c r="E231" s="242"/>
      <c r="F231" s="247"/>
      <c r="G231" s="246"/>
      <c r="H231" s="245"/>
      <c r="I231" s="245">
        <v>993820</v>
      </c>
      <c r="J231" s="246" t="s">
        <v>17</v>
      </c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98">
        <v>43524</v>
      </c>
      <c r="B232" s="99">
        <v>19001648</v>
      </c>
      <c r="C232" s="412">
        <v>15</v>
      </c>
      <c r="D232" s="34">
        <v>1638630</v>
      </c>
      <c r="E232" s="99" t="s">
        <v>274</v>
      </c>
      <c r="F232" s="100">
        <v>2</v>
      </c>
      <c r="G232" s="34">
        <v>242590</v>
      </c>
      <c r="H232" s="102"/>
      <c r="I232" s="102"/>
      <c r="J232" s="34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98">
        <v>43524</v>
      </c>
      <c r="B233" s="99">
        <v>19001653</v>
      </c>
      <c r="C233" s="412">
        <v>5</v>
      </c>
      <c r="D233" s="34">
        <v>578935</v>
      </c>
      <c r="E233" s="99"/>
      <c r="F233" s="100"/>
      <c r="G233" s="34"/>
      <c r="H233" s="102"/>
      <c r="I233" s="102"/>
      <c r="J233" s="34"/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98">
        <v>43524</v>
      </c>
      <c r="B234" s="99">
        <v>19001665</v>
      </c>
      <c r="C234" s="412">
        <v>5</v>
      </c>
      <c r="D234" s="34">
        <v>579955</v>
      </c>
      <c r="E234" s="99"/>
      <c r="F234" s="100"/>
      <c r="G234" s="34"/>
      <c r="H234" s="102"/>
      <c r="I234" s="102"/>
      <c r="J234" s="34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98">
        <v>43524</v>
      </c>
      <c r="B235" s="99">
        <v>19001685</v>
      </c>
      <c r="C235" s="412">
        <v>8</v>
      </c>
      <c r="D235" s="34">
        <v>833340</v>
      </c>
      <c r="E235" s="99"/>
      <c r="F235" s="100"/>
      <c r="G235" s="34"/>
      <c r="H235" s="102"/>
      <c r="I235" s="102"/>
      <c r="J235" s="34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98">
        <v>43524</v>
      </c>
      <c r="B236" s="99">
        <v>19001688</v>
      </c>
      <c r="C236" s="412">
        <v>3</v>
      </c>
      <c r="D236" s="34">
        <v>233750</v>
      </c>
      <c r="E236" s="99"/>
      <c r="F236" s="100"/>
      <c r="G236" s="34"/>
      <c r="H236" s="102"/>
      <c r="I236" s="102"/>
      <c r="J236" s="34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98">
        <v>43524</v>
      </c>
      <c r="B237" s="99">
        <v>19001694</v>
      </c>
      <c r="C237" s="412">
        <v>1</v>
      </c>
      <c r="D237" s="34">
        <v>101065</v>
      </c>
      <c r="E237" s="99"/>
      <c r="F237" s="100"/>
      <c r="G237" s="34"/>
      <c r="H237" s="102"/>
      <c r="I237" s="102"/>
      <c r="J237" s="34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98">
        <v>43524</v>
      </c>
      <c r="B238" s="99">
        <v>19001711</v>
      </c>
      <c r="C238" s="412">
        <v>1</v>
      </c>
      <c r="D238" s="34">
        <v>147985</v>
      </c>
      <c r="E238" s="99"/>
      <c r="F238" s="100"/>
      <c r="G238" s="34"/>
      <c r="H238" s="102"/>
      <c r="I238" s="102"/>
      <c r="J238" s="34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98"/>
      <c r="B239" s="99"/>
      <c r="C239" s="412"/>
      <c r="D239" s="34"/>
      <c r="E239" s="99"/>
      <c r="F239" s="100"/>
      <c r="G239" s="34"/>
      <c r="H239" s="102"/>
      <c r="I239" s="102"/>
      <c r="J239" s="34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98"/>
      <c r="B240" s="99"/>
      <c r="C240" s="412"/>
      <c r="D240" s="34"/>
      <c r="E240" s="99"/>
      <c r="F240" s="100"/>
      <c r="G240" s="34"/>
      <c r="H240" s="102"/>
      <c r="I240" s="102"/>
      <c r="J240" s="34"/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98"/>
      <c r="B241" s="99"/>
      <c r="C241" s="412"/>
      <c r="D241" s="34"/>
      <c r="E241" s="99"/>
      <c r="F241" s="100"/>
      <c r="G241" s="34"/>
      <c r="H241" s="102"/>
      <c r="I241" s="102"/>
      <c r="J241" s="34"/>
      <c r="K241" s="138"/>
      <c r="L241" s="138"/>
      <c r="M241" s="138"/>
      <c r="N241" s="138"/>
      <c r="O241" s="138"/>
      <c r="P241" s="138"/>
      <c r="Q241" s="138"/>
      <c r="R241" s="138"/>
    </row>
    <row r="242" spans="1:18" x14ac:dyDescent="0.25">
      <c r="A242" s="235"/>
      <c r="B242" s="234"/>
      <c r="C242" s="240"/>
      <c r="D242" s="236"/>
      <c r="E242" s="234"/>
      <c r="F242" s="240"/>
      <c r="G242" s="236"/>
      <c r="H242" s="239"/>
      <c r="I242" s="239"/>
      <c r="J242" s="236"/>
    </row>
    <row r="243" spans="1:18" s="218" customFormat="1" x14ac:dyDescent="0.25">
      <c r="A243" s="226"/>
      <c r="B243" s="223" t="s">
        <v>11</v>
      </c>
      <c r="C243" s="232">
        <f>SUM(C8:C242)</f>
        <v>2589</v>
      </c>
      <c r="D243" s="224">
        <f>SUM(D8:D242)</f>
        <v>278507816</v>
      </c>
      <c r="E243" s="223" t="s">
        <v>11</v>
      </c>
      <c r="F243" s="232">
        <f>SUM(F8:F242)</f>
        <v>240</v>
      </c>
      <c r="G243" s="224">
        <f>SUM(G8:G242)</f>
        <v>26108380</v>
      </c>
      <c r="H243" s="232">
        <f>SUM(H8:H242)</f>
        <v>0</v>
      </c>
      <c r="I243" s="232">
        <f>SUM(I8:I242)</f>
        <v>248528366</v>
      </c>
      <c r="J243" s="224"/>
      <c r="K243" s="220"/>
      <c r="L243" s="220"/>
      <c r="M243" s="220"/>
      <c r="N243" s="220"/>
      <c r="O243" s="220"/>
      <c r="P243" s="220"/>
      <c r="Q243" s="220"/>
      <c r="R243" s="220"/>
    </row>
    <row r="244" spans="1:18" s="218" customFormat="1" x14ac:dyDescent="0.25">
      <c r="A244" s="226"/>
      <c r="B244" s="223"/>
      <c r="C244" s="232"/>
      <c r="D244" s="224"/>
      <c r="E244" s="223"/>
      <c r="F244" s="232"/>
      <c r="G244" s="224"/>
      <c r="H244" s="232"/>
      <c r="I244" s="232"/>
      <c r="J244" s="224"/>
      <c r="K244" s="220"/>
      <c r="M244" s="220"/>
      <c r="N244" s="220"/>
      <c r="O244" s="220"/>
      <c r="P244" s="220"/>
      <c r="Q244" s="220"/>
      <c r="R244" s="220"/>
    </row>
    <row r="245" spans="1:18" x14ac:dyDescent="0.25">
      <c r="A245" s="225"/>
      <c r="B245" s="226"/>
      <c r="C245" s="240"/>
      <c r="D245" s="236"/>
      <c r="E245" s="223"/>
      <c r="F245" s="240"/>
      <c r="G245" s="429" t="s">
        <v>12</v>
      </c>
      <c r="H245" s="430"/>
      <c r="I245" s="236"/>
      <c r="J245" s="227">
        <f>SUM(D8:D242)</f>
        <v>278507816</v>
      </c>
      <c r="P245" s="220"/>
      <c r="Q245" s="220"/>
      <c r="R245" s="233"/>
    </row>
    <row r="246" spans="1:18" x14ac:dyDescent="0.25">
      <c r="A246" s="235"/>
      <c r="B246" s="234"/>
      <c r="C246" s="240"/>
      <c r="D246" s="236"/>
      <c r="E246" s="234"/>
      <c r="F246" s="240"/>
      <c r="G246" s="429" t="s">
        <v>13</v>
      </c>
      <c r="H246" s="430"/>
      <c r="I246" s="237"/>
      <c r="J246" s="227">
        <f>SUM(G8:G242)</f>
        <v>26108380</v>
      </c>
      <c r="R246" s="233"/>
    </row>
    <row r="247" spans="1:18" x14ac:dyDescent="0.25">
      <c r="A247" s="228"/>
      <c r="B247" s="237"/>
      <c r="C247" s="240"/>
      <c r="D247" s="236"/>
      <c r="E247" s="234"/>
      <c r="F247" s="240"/>
      <c r="G247" s="429" t="s">
        <v>14</v>
      </c>
      <c r="H247" s="430"/>
      <c r="I247" s="229"/>
      <c r="J247" s="229">
        <f>J245-J246</f>
        <v>252399436</v>
      </c>
      <c r="L247" s="220"/>
      <c r="R247" s="233"/>
    </row>
    <row r="248" spans="1:18" x14ac:dyDescent="0.25">
      <c r="A248" s="235"/>
      <c r="B248" s="230"/>
      <c r="C248" s="240"/>
      <c r="D248" s="231"/>
      <c r="E248" s="234"/>
      <c r="F248" s="240"/>
      <c r="G248" s="429" t="s">
        <v>15</v>
      </c>
      <c r="H248" s="430"/>
      <c r="I248" s="237"/>
      <c r="J248" s="227">
        <f>SUM(H8:H242)</f>
        <v>0</v>
      </c>
      <c r="R248" s="233"/>
    </row>
    <row r="249" spans="1:18" x14ac:dyDescent="0.25">
      <c r="A249" s="235"/>
      <c r="B249" s="230"/>
      <c r="C249" s="240"/>
      <c r="D249" s="231"/>
      <c r="E249" s="234"/>
      <c r="F249" s="240"/>
      <c r="G249" s="429" t="s">
        <v>16</v>
      </c>
      <c r="H249" s="430"/>
      <c r="I249" s="237"/>
      <c r="J249" s="227">
        <f>J247+J248</f>
        <v>252399436</v>
      </c>
      <c r="R249" s="233"/>
    </row>
    <row r="250" spans="1:18" x14ac:dyDescent="0.25">
      <c r="A250" s="235"/>
      <c r="B250" s="230"/>
      <c r="C250" s="240"/>
      <c r="D250" s="231"/>
      <c r="E250" s="234"/>
      <c r="F250" s="240"/>
      <c r="G250" s="429" t="s">
        <v>5</v>
      </c>
      <c r="H250" s="430"/>
      <c r="I250" s="237"/>
      <c r="J250" s="227">
        <f>SUM(I8:I242)</f>
        <v>248528366</v>
      </c>
      <c r="R250" s="233"/>
    </row>
    <row r="251" spans="1:18" x14ac:dyDescent="0.25">
      <c r="A251" s="235"/>
      <c r="B251" s="230"/>
      <c r="C251" s="240"/>
      <c r="D251" s="231"/>
      <c r="E251" s="234"/>
      <c r="F251" s="240"/>
      <c r="G251" s="429" t="s">
        <v>31</v>
      </c>
      <c r="H251" s="430"/>
      <c r="I251" s="234" t="str">
        <f>IF(J251&gt;0,"SALDO",IF(J251&lt;0,"PIUTANG",IF(J251=0,"LUNAS")))</f>
        <v>PIUTANG</v>
      </c>
      <c r="J251" s="227">
        <f>J250-J249</f>
        <v>-3871070</v>
      </c>
      <c r="R251" s="233"/>
    </row>
  </sheetData>
  <mergeCells count="13">
    <mergeCell ref="G251:H251"/>
    <mergeCell ref="G245:H245"/>
    <mergeCell ref="G246:H246"/>
    <mergeCell ref="G247:H247"/>
    <mergeCell ref="G248:H248"/>
    <mergeCell ref="G249:H249"/>
    <mergeCell ref="G250:H250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15" t="s">
        <v>22</v>
      </c>
      <c r="G1" s="415"/>
      <c r="H1" s="415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15" t="s">
        <v>21</v>
      </c>
      <c r="G2" s="415"/>
      <c r="H2" s="415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5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28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14" t="s">
        <v>12</v>
      </c>
      <c r="H53" s="414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14" t="s">
        <v>13</v>
      </c>
      <c r="H54" s="414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14" t="s">
        <v>14</v>
      </c>
      <c r="H55" s="414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14" t="s">
        <v>15</v>
      </c>
      <c r="H56" s="414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14" t="s">
        <v>16</v>
      </c>
      <c r="H57" s="414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14" t="s">
        <v>5</v>
      </c>
      <c r="H58" s="414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14" t="s">
        <v>31</v>
      </c>
      <c r="H59" s="414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15" t="s">
        <v>22</v>
      </c>
      <c r="G1" s="415"/>
      <c r="H1" s="415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0" x14ac:dyDescent="0.25">
      <c r="A7" s="451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24"/>
      <c r="I7" s="458"/>
      <c r="J7" s="428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4" t="s">
        <v>12</v>
      </c>
      <c r="H35" s="414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14" t="s">
        <v>13</v>
      </c>
      <c r="H36" s="414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14" t="s">
        <v>14</v>
      </c>
      <c r="H37" s="414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14" t="s">
        <v>15</v>
      </c>
      <c r="H38" s="414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14" t="s">
        <v>16</v>
      </c>
      <c r="H39" s="414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14" t="s">
        <v>5</v>
      </c>
      <c r="H40" s="414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14" t="s">
        <v>31</v>
      </c>
      <c r="H41" s="414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15" t="s">
        <v>22</v>
      </c>
      <c r="G1" s="415"/>
      <c r="H1" s="415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15" t="s">
        <v>21</v>
      </c>
      <c r="G2" s="415"/>
      <c r="H2" s="415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0" x14ac:dyDescent="0.25">
      <c r="A7" s="451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24"/>
      <c r="I7" s="458"/>
      <c r="J7" s="428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14" t="s">
        <v>12</v>
      </c>
      <c r="H35" s="414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14" t="s">
        <v>13</v>
      </c>
      <c r="H36" s="414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14" t="s">
        <v>14</v>
      </c>
      <c r="H37" s="414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14" t="s">
        <v>15</v>
      </c>
      <c r="H38" s="414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14" t="s">
        <v>16</v>
      </c>
      <c r="H39" s="414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14" t="s">
        <v>5</v>
      </c>
      <c r="H40" s="414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14" t="s">
        <v>31</v>
      </c>
      <c r="H41" s="414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15" t="s">
        <v>22</v>
      </c>
      <c r="G1" s="415"/>
      <c r="H1" s="415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15" t="s">
        <v>21</v>
      </c>
      <c r="G2" s="415"/>
      <c r="H2" s="415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7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7" x14ac:dyDescent="0.25">
      <c r="A7" s="451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24"/>
      <c r="I7" s="458"/>
      <c r="J7" s="428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4" t="s">
        <v>12</v>
      </c>
      <c r="H35" s="414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14" t="s">
        <v>13</v>
      </c>
      <c r="H36" s="414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14" t="s">
        <v>14</v>
      </c>
      <c r="H37" s="414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14" t="s">
        <v>15</v>
      </c>
      <c r="H38" s="41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4" t="s">
        <v>16</v>
      </c>
      <c r="H39" s="414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14" t="s">
        <v>5</v>
      </c>
      <c r="H40" s="414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14" t="s">
        <v>31</v>
      </c>
      <c r="H41" s="414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15" t="s">
        <v>21</v>
      </c>
      <c r="G2" s="415"/>
      <c r="H2" s="415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0" x14ac:dyDescent="0.25">
      <c r="A7" s="451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24"/>
      <c r="I7" s="458"/>
      <c r="J7" s="428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14" t="s">
        <v>12</v>
      </c>
      <c r="H35" s="414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14" t="s">
        <v>13</v>
      </c>
      <c r="H36" s="414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14" t="s">
        <v>14</v>
      </c>
      <c r="H37" s="414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14" t="s">
        <v>15</v>
      </c>
      <c r="H38" s="414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14" t="s">
        <v>16</v>
      </c>
      <c r="H39" s="414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14" t="s">
        <v>5</v>
      </c>
      <c r="H40" s="414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14" t="s">
        <v>31</v>
      </c>
      <c r="H41" s="414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15" t="s">
        <v>22</v>
      </c>
      <c r="G1" s="415"/>
      <c r="H1" s="415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15" t="s">
        <v>21</v>
      </c>
      <c r="G2" s="415"/>
      <c r="H2" s="415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0" x14ac:dyDescent="0.25">
      <c r="A7" s="451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24"/>
      <c r="I7" s="458"/>
      <c r="J7" s="428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4" t="s">
        <v>12</v>
      </c>
      <c r="H35" s="414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14" t="s">
        <v>13</v>
      </c>
      <c r="H36" s="414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14" t="s">
        <v>14</v>
      </c>
      <c r="H37" s="414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14" t="s">
        <v>15</v>
      </c>
      <c r="H38" s="41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4" t="s">
        <v>16</v>
      </c>
      <c r="H39" s="414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14" t="s">
        <v>5</v>
      </c>
      <c r="H40" s="414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14" t="s">
        <v>31</v>
      </c>
      <c r="H41" s="414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15" t="s">
        <v>22</v>
      </c>
      <c r="G1" s="415"/>
      <c r="H1" s="415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6" x14ac:dyDescent="0.25">
      <c r="A7" s="451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24"/>
      <c r="I7" s="458"/>
      <c r="J7" s="428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14" t="s">
        <v>12</v>
      </c>
      <c r="H158" s="414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14" t="s">
        <v>13</v>
      </c>
      <c r="H159" s="414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14" t="s">
        <v>14</v>
      </c>
      <c r="H160" s="414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14" t="s">
        <v>15</v>
      </c>
      <c r="H161" s="414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14" t="s">
        <v>16</v>
      </c>
      <c r="H162" s="414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14" t="s">
        <v>5</v>
      </c>
      <c r="H163" s="414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14" t="s">
        <v>31</v>
      </c>
      <c r="H164" s="414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15" t="s">
        <v>22</v>
      </c>
      <c r="G1" s="415"/>
      <c r="H1" s="415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15" t="s">
        <v>21</v>
      </c>
      <c r="G2" s="415"/>
      <c r="H2" s="415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18" t="s">
        <v>4</v>
      </c>
      <c r="I6" s="479" t="s">
        <v>5</v>
      </c>
      <c r="J6" s="420" t="s">
        <v>6</v>
      </c>
      <c r="L6" s="219"/>
      <c r="M6" s="219"/>
      <c r="N6" s="219"/>
      <c r="O6" s="219"/>
      <c r="P6" s="219"/>
      <c r="Q6" s="219"/>
    </row>
    <row r="7" spans="1:17" x14ac:dyDescent="0.25">
      <c r="A7" s="417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8"/>
      <c r="I7" s="479"/>
      <c r="J7" s="420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4" t="s">
        <v>12</v>
      </c>
      <c r="H32" s="414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4" t="s">
        <v>13</v>
      </c>
      <c r="H33" s="414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14" t="s">
        <v>14</v>
      </c>
      <c r="H34" s="414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14" t="s">
        <v>15</v>
      </c>
      <c r="H35" s="414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4" t="s">
        <v>16</v>
      </c>
      <c r="H36" s="414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14" t="s">
        <v>5</v>
      </c>
      <c r="H37" s="414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14" t="s">
        <v>31</v>
      </c>
      <c r="H38" s="414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15" t="s">
        <v>22</v>
      </c>
      <c r="G1" s="415"/>
      <c r="H1" s="415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174"/>
      <c r="M5" s="18"/>
      <c r="O5" s="18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  <c r="L6" s="174"/>
    </row>
    <row r="7" spans="1:15" x14ac:dyDescent="0.25">
      <c r="A7" s="45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4"/>
      <c r="I7" s="458"/>
      <c r="J7" s="428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14" t="s">
        <v>12</v>
      </c>
      <c r="H57" s="414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14" t="s">
        <v>13</v>
      </c>
      <c r="H58" s="414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14" t="s">
        <v>14</v>
      </c>
      <c r="H59" s="414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14" t="s">
        <v>15</v>
      </c>
      <c r="H60" s="414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14" t="s">
        <v>16</v>
      </c>
      <c r="H61" s="414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14" t="s">
        <v>5</v>
      </c>
      <c r="H62" s="414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14" t="s">
        <v>31</v>
      </c>
      <c r="H63" s="414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15" t="s">
        <v>22</v>
      </c>
      <c r="G1" s="415"/>
      <c r="H1" s="415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15" t="s">
        <v>21</v>
      </c>
      <c r="G2" s="415"/>
      <c r="H2" s="415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1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1" x14ac:dyDescent="0.25">
      <c r="A7" s="451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28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14" t="s">
        <v>12</v>
      </c>
      <c r="H116" s="414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14" t="s">
        <v>13</v>
      </c>
      <c r="H117" s="414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14" t="s">
        <v>14</v>
      </c>
      <c r="H118" s="414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14" t="s">
        <v>15</v>
      </c>
      <c r="H119" s="414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14" t="s">
        <v>16</v>
      </c>
      <c r="H120" s="414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14" t="s">
        <v>5</v>
      </c>
      <c r="H121" s="414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14" t="s">
        <v>31</v>
      </c>
      <c r="H122" s="414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9" activePane="bottomLeft" state="frozen"/>
      <selection pane="bottomLeft" activeCell="J738" sqref="J738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194</v>
      </c>
      <c r="D1" s="322"/>
      <c r="E1" s="322"/>
      <c r="F1" s="432" t="s">
        <v>22</v>
      </c>
      <c r="G1" s="432"/>
      <c r="H1" s="432"/>
      <c r="I1" s="324" t="s">
        <v>26</v>
      </c>
      <c r="J1" s="322"/>
      <c r="L1" s="325">
        <f>SUM(D619:D619)</f>
        <v>1155875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2" t="s">
        <v>21</v>
      </c>
      <c r="G2" s="432"/>
      <c r="H2" s="432"/>
      <c r="I2" s="324">
        <f>J751*-1</f>
        <v>-980922</v>
      </c>
      <c r="J2" s="322"/>
      <c r="L2" s="325">
        <f>SUM(G619:G619)</f>
        <v>118038</v>
      </c>
      <c r="O2" s="233" t="s">
        <v>196</v>
      </c>
    </row>
    <row r="3" spans="1:16" x14ac:dyDescent="0.25">
      <c r="L3" s="325">
        <f>L1-L2</f>
        <v>1037837</v>
      </c>
      <c r="M3" s="325">
        <v>794325</v>
      </c>
    </row>
    <row r="4" spans="1:16" ht="19.5" x14ac:dyDescent="0.25">
      <c r="A4" s="433"/>
      <c r="B4" s="434"/>
      <c r="C4" s="434"/>
      <c r="D4" s="434"/>
      <c r="E4" s="434"/>
      <c r="F4" s="434"/>
      <c r="G4" s="434"/>
      <c r="H4" s="434"/>
      <c r="I4" s="434"/>
      <c r="J4" s="435"/>
      <c r="O4" s="219">
        <v>1924738</v>
      </c>
    </row>
    <row r="5" spans="1:16" x14ac:dyDescent="0.25">
      <c r="A5" s="436" t="s">
        <v>2</v>
      </c>
      <c r="B5" s="438" t="s">
        <v>3</v>
      </c>
      <c r="C5" s="439"/>
      <c r="D5" s="439"/>
      <c r="E5" s="439"/>
      <c r="F5" s="439"/>
      <c r="G5" s="440"/>
      <c r="H5" s="441" t="s">
        <v>4</v>
      </c>
      <c r="I5" s="443" t="s">
        <v>5</v>
      </c>
      <c r="J5" s="445" t="s">
        <v>6</v>
      </c>
    </row>
    <row r="6" spans="1:16" x14ac:dyDescent="0.25">
      <c r="A6" s="437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2"/>
      <c r="I6" s="444"/>
      <c r="J6" s="446"/>
    </row>
    <row r="7" spans="1:16" x14ac:dyDescent="0.25">
      <c r="A7" s="331">
        <v>43126</v>
      </c>
      <c r="B7" s="332">
        <v>180152392</v>
      </c>
      <c r="C7" s="333">
        <v>4</v>
      </c>
      <c r="D7" s="334">
        <v>300650</v>
      </c>
      <c r="E7" s="335">
        <v>180040057</v>
      </c>
      <c r="F7" s="333">
        <v>3</v>
      </c>
      <c r="G7" s="334">
        <v>285950</v>
      </c>
      <c r="H7" s="335"/>
      <c r="I7" s="336"/>
      <c r="J7" s="334"/>
      <c r="K7" s="326"/>
      <c r="L7" s="326"/>
      <c r="M7" s="326"/>
      <c r="N7" s="326"/>
      <c r="O7" s="364"/>
      <c r="P7" s="364"/>
    </row>
    <row r="8" spans="1:16" x14ac:dyDescent="0.25">
      <c r="A8" s="331">
        <v>43126</v>
      </c>
      <c r="B8" s="332">
        <v>180152407</v>
      </c>
      <c r="C8" s="333">
        <v>4</v>
      </c>
      <c r="D8" s="334">
        <v>405213</v>
      </c>
      <c r="E8" s="335"/>
      <c r="F8" s="333"/>
      <c r="G8" s="334"/>
      <c r="H8" s="335"/>
      <c r="I8" s="336"/>
      <c r="J8" s="334"/>
      <c r="K8" s="326"/>
      <c r="L8" s="326"/>
      <c r="M8" s="326"/>
      <c r="N8" s="326"/>
      <c r="O8" s="364"/>
      <c r="P8" s="364"/>
    </row>
    <row r="9" spans="1:16" x14ac:dyDescent="0.25">
      <c r="A9" s="331">
        <v>43126</v>
      </c>
      <c r="B9" s="332">
        <v>180152415</v>
      </c>
      <c r="C9" s="333">
        <v>4</v>
      </c>
      <c r="D9" s="334">
        <v>286038</v>
      </c>
      <c r="E9" s="335"/>
      <c r="F9" s="333"/>
      <c r="G9" s="334"/>
      <c r="H9" s="335"/>
      <c r="I9" s="336"/>
      <c r="J9" s="334"/>
      <c r="K9" s="326"/>
      <c r="L9" s="326"/>
      <c r="M9" s="326"/>
      <c r="N9" s="326"/>
      <c r="O9" s="364"/>
      <c r="P9" s="364"/>
    </row>
    <row r="10" spans="1:16" x14ac:dyDescent="0.25">
      <c r="A10" s="331">
        <v>43126</v>
      </c>
      <c r="B10" s="332">
        <v>180152442</v>
      </c>
      <c r="C10" s="333">
        <v>1</v>
      </c>
      <c r="D10" s="334">
        <v>102900</v>
      </c>
      <c r="E10" s="335"/>
      <c r="F10" s="333"/>
      <c r="G10" s="334"/>
      <c r="H10" s="335"/>
      <c r="I10" s="336">
        <v>808851</v>
      </c>
      <c r="J10" s="334" t="s">
        <v>17</v>
      </c>
      <c r="K10" s="326"/>
      <c r="L10" s="326"/>
      <c r="M10" s="326"/>
      <c r="N10" s="326"/>
      <c r="O10" s="364"/>
      <c r="P10" s="364"/>
    </row>
    <row r="11" spans="1:16" x14ac:dyDescent="0.25">
      <c r="A11" s="331">
        <v>43127</v>
      </c>
      <c r="B11" s="332">
        <v>180152473</v>
      </c>
      <c r="C11" s="333">
        <v>2</v>
      </c>
      <c r="D11" s="334">
        <v>133700</v>
      </c>
      <c r="E11" s="335">
        <v>180040072</v>
      </c>
      <c r="F11" s="333">
        <v>4</v>
      </c>
      <c r="G11" s="334">
        <v>465325</v>
      </c>
      <c r="H11" s="335"/>
      <c r="I11" s="336"/>
      <c r="J11" s="334"/>
      <c r="K11" s="326"/>
      <c r="L11" s="326"/>
      <c r="M11" s="326"/>
      <c r="N11" s="326"/>
      <c r="O11" s="364"/>
      <c r="P11" s="364"/>
    </row>
    <row r="12" spans="1:16" x14ac:dyDescent="0.25">
      <c r="A12" s="331">
        <v>43127</v>
      </c>
      <c r="B12" s="332">
        <v>180152497</v>
      </c>
      <c r="C12" s="333">
        <v>3</v>
      </c>
      <c r="D12" s="334">
        <v>283500</v>
      </c>
      <c r="E12" s="335"/>
      <c r="F12" s="333"/>
      <c r="G12" s="334"/>
      <c r="H12" s="335"/>
      <c r="I12" s="336"/>
      <c r="J12" s="334"/>
      <c r="K12" s="326"/>
      <c r="L12" s="326"/>
      <c r="M12" s="326"/>
      <c r="N12" s="326"/>
      <c r="O12" s="364"/>
      <c r="P12" s="364"/>
    </row>
    <row r="13" spans="1:16" x14ac:dyDescent="0.25">
      <c r="A13" s="331">
        <v>43127</v>
      </c>
      <c r="B13" s="332">
        <v>180152498</v>
      </c>
      <c r="C13" s="333">
        <v>2</v>
      </c>
      <c r="D13" s="334">
        <v>88550</v>
      </c>
      <c r="E13" s="335"/>
      <c r="F13" s="333"/>
      <c r="G13" s="334"/>
      <c r="H13" s="335"/>
      <c r="I13" s="336">
        <v>40425</v>
      </c>
      <c r="J13" s="334" t="s">
        <v>17</v>
      </c>
      <c r="K13" s="326"/>
      <c r="L13" s="326"/>
      <c r="M13" s="326"/>
      <c r="N13" s="326"/>
      <c r="O13" s="364"/>
      <c r="P13" s="364"/>
    </row>
    <row r="14" spans="1:16" x14ac:dyDescent="0.25">
      <c r="A14" s="331">
        <v>43129</v>
      </c>
      <c r="B14" s="332">
        <v>180152595</v>
      </c>
      <c r="C14" s="333">
        <v>15</v>
      </c>
      <c r="D14" s="334">
        <v>953138</v>
      </c>
      <c r="E14" s="335">
        <v>180040107</v>
      </c>
      <c r="F14" s="333">
        <v>5</v>
      </c>
      <c r="G14" s="334">
        <v>537688</v>
      </c>
      <c r="H14" s="335"/>
      <c r="I14" s="336"/>
      <c r="J14" s="334"/>
      <c r="K14" s="326"/>
      <c r="L14" s="326"/>
      <c r="M14" s="326"/>
      <c r="N14" s="326"/>
      <c r="O14" s="364"/>
      <c r="P14" s="364"/>
    </row>
    <row r="15" spans="1:16" x14ac:dyDescent="0.25">
      <c r="A15" s="331">
        <v>43129</v>
      </c>
      <c r="B15" s="332">
        <v>180152607</v>
      </c>
      <c r="C15" s="333">
        <v>11</v>
      </c>
      <c r="D15" s="334">
        <v>1313375</v>
      </c>
      <c r="E15" s="335"/>
      <c r="F15" s="333"/>
      <c r="G15" s="334"/>
      <c r="H15" s="335"/>
      <c r="I15" s="336"/>
      <c r="J15" s="334"/>
      <c r="K15" s="326"/>
      <c r="L15" s="326"/>
      <c r="M15" s="326"/>
      <c r="N15" s="326"/>
      <c r="O15" s="364"/>
      <c r="P15" s="364"/>
    </row>
    <row r="16" spans="1:16" x14ac:dyDescent="0.25">
      <c r="A16" s="331">
        <v>43129</v>
      </c>
      <c r="B16" s="332">
        <v>180152616</v>
      </c>
      <c r="C16" s="333">
        <v>2</v>
      </c>
      <c r="D16" s="334">
        <v>181038</v>
      </c>
      <c r="E16" s="335"/>
      <c r="F16" s="333"/>
      <c r="G16" s="334"/>
      <c r="H16" s="335"/>
      <c r="I16" s="336"/>
      <c r="J16" s="334"/>
      <c r="K16" s="326"/>
      <c r="L16" s="326"/>
      <c r="M16" s="326"/>
      <c r="N16" s="326"/>
      <c r="O16" s="364"/>
      <c r="P16" s="364"/>
    </row>
    <row r="17" spans="1:16" x14ac:dyDescent="0.25">
      <c r="A17" s="331">
        <v>43129</v>
      </c>
      <c r="B17" s="332">
        <v>180152644</v>
      </c>
      <c r="C17" s="333">
        <v>3</v>
      </c>
      <c r="D17" s="334">
        <v>238000</v>
      </c>
      <c r="E17" s="335"/>
      <c r="F17" s="333"/>
      <c r="G17" s="334"/>
      <c r="H17" s="335"/>
      <c r="I17" s="336">
        <v>2147863</v>
      </c>
      <c r="J17" s="334" t="s">
        <v>17</v>
      </c>
      <c r="K17" s="326"/>
      <c r="L17" s="326"/>
      <c r="M17" s="326"/>
      <c r="N17" s="326"/>
      <c r="O17" s="364"/>
      <c r="P17" s="364"/>
    </row>
    <row r="18" spans="1:16" x14ac:dyDescent="0.25">
      <c r="A18" s="331">
        <v>43130</v>
      </c>
      <c r="B18" s="332">
        <v>180152667</v>
      </c>
      <c r="C18" s="333">
        <v>6</v>
      </c>
      <c r="D18" s="334">
        <v>481425</v>
      </c>
      <c r="E18" s="335">
        <v>180040116</v>
      </c>
      <c r="F18" s="333">
        <v>4</v>
      </c>
      <c r="G18" s="334">
        <v>345975</v>
      </c>
      <c r="H18" s="335"/>
      <c r="I18" s="336"/>
      <c r="J18" s="334"/>
      <c r="K18" s="326"/>
      <c r="L18" s="326"/>
      <c r="M18" s="326"/>
      <c r="N18" s="326"/>
      <c r="O18" s="364"/>
      <c r="P18" s="364"/>
    </row>
    <row r="19" spans="1:16" x14ac:dyDescent="0.25">
      <c r="A19" s="331">
        <v>43130</v>
      </c>
      <c r="B19" s="332">
        <v>180152684</v>
      </c>
      <c r="C19" s="333">
        <v>9</v>
      </c>
      <c r="D19" s="334">
        <v>835275</v>
      </c>
      <c r="E19" s="335"/>
      <c r="F19" s="333"/>
      <c r="G19" s="334"/>
      <c r="H19" s="335"/>
      <c r="I19" s="336"/>
      <c r="J19" s="334"/>
      <c r="K19" s="326"/>
      <c r="L19" s="326"/>
      <c r="M19" s="326"/>
      <c r="N19" s="326"/>
      <c r="O19" s="364"/>
      <c r="P19" s="364"/>
    </row>
    <row r="20" spans="1:16" x14ac:dyDescent="0.25">
      <c r="A20" s="331">
        <v>43130</v>
      </c>
      <c r="B20" s="332">
        <v>180152690</v>
      </c>
      <c r="C20" s="333">
        <v>4</v>
      </c>
      <c r="D20" s="334">
        <v>385175</v>
      </c>
      <c r="E20" s="335"/>
      <c r="F20" s="333"/>
      <c r="G20" s="334"/>
      <c r="H20" s="335"/>
      <c r="I20" s="336"/>
      <c r="J20" s="334"/>
      <c r="K20" s="326"/>
      <c r="L20" s="326"/>
      <c r="M20" s="326"/>
      <c r="N20" s="326"/>
      <c r="O20" s="364"/>
      <c r="P20" s="364"/>
    </row>
    <row r="21" spans="1:16" x14ac:dyDescent="0.25">
      <c r="A21" s="331">
        <v>43130</v>
      </c>
      <c r="B21" s="332">
        <v>180152723</v>
      </c>
      <c r="C21" s="333">
        <v>3</v>
      </c>
      <c r="D21" s="334">
        <v>131425</v>
      </c>
      <c r="E21" s="335"/>
      <c r="F21" s="333"/>
      <c r="G21" s="334"/>
      <c r="H21" s="335"/>
      <c r="I21" s="336"/>
      <c r="J21" s="334"/>
      <c r="K21" s="326"/>
      <c r="L21" s="326"/>
      <c r="M21" s="326"/>
      <c r="N21" s="326"/>
      <c r="O21" s="364"/>
      <c r="P21" s="364"/>
    </row>
    <row r="22" spans="1:16" x14ac:dyDescent="0.25">
      <c r="A22" s="331">
        <v>43130</v>
      </c>
      <c r="B22" s="332">
        <v>180152725</v>
      </c>
      <c r="C22" s="333">
        <v>3</v>
      </c>
      <c r="D22" s="334">
        <v>325150</v>
      </c>
      <c r="E22" s="335"/>
      <c r="F22" s="333"/>
      <c r="G22" s="334"/>
      <c r="H22" s="335"/>
      <c r="I22" s="336">
        <v>1812475</v>
      </c>
      <c r="J22" s="334" t="s">
        <v>17</v>
      </c>
      <c r="K22" s="326"/>
      <c r="L22" s="326"/>
      <c r="M22" s="326"/>
      <c r="N22" s="326"/>
      <c r="O22" s="364"/>
      <c r="P22" s="364"/>
    </row>
    <row r="23" spans="1:16" x14ac:dyDescent="0.25">
      <c r="A23" s="331">
        <v>43131</v>
      </c>
      <c r="B23" s="332">
        <v>180152741</v>
      </c>
      <c r="C23" s="333">
        <v>13</v>
      </c>
      <c r="D23" s="334">
        <v>988050</v>
      </c>
      <c r="E23" s="335">
        <v>180040129</v>
      </c>
      <c r="F23" s="333">
        <v>9</v>
      </c>
      <c r="G23" s="334">
        <v>928113</v>
      </c>
      <c r="H23" s="335"/>
      <c r="I23" s="336"/>
      <c r="J23" s="334"/>
      <c r="K23" s="326"/>
      <c r="L23" s="326"/>
      <c r="M23" s="326"/>
      <c r="N23" s="326"/>
      <c r="O23" s="364"/>
      <c r="P23" s="364"/>
    </row>
    <row r="24" spans="1:16" x14ac:dyDescent="0.25">
      <c r="A24" s="331">
        <v>43131</v>
      </c>
      <c r="B24" s="332">
        <v>180152743</v>
      </c>
      <c r="C24" s="333">
        <v>1</v>
      </c>
      <c r="D24" s="334">
        <v>91963</v>
      </c>
      <c r="E24" s="335"/>
      <c r="F24" s="333"/>
      <c r="G24" s="334"/>
      <c r="H24" s="335"/>
      <c r="I24" s="336"/>
      <c r="J24" s="334"/>
      <c r="K24" s="326"/>
      <c r="L24" s="326"/>
      <c r="M24" s="326"/>
      <c r="N24" s="326"/>
      <c r="O24" s="364"/>
      <c r="P24" s="364"/>
    </row>
    <row r="25" spans="1:16" x14ac:dyDescent="0.25">
      <c r="A25" s="331">
        <v>43131</v>
      </c>
      <c r="B25" s="332">
        <v>180152764</v>
      </c>
      <c r="C25" s="333">
        <v>5</v>
      </c>
      <c r="D25" s="334">
        <v>527713</v>
      </c>
      <c r="E25" s="335"/>
      <c r="F25" s="333"/>
      <c r="G25" s="334"/>
      <c r="H25" s="335"/>
      <c r="I25" s="336"/>
      <c r="J25" s="334"/>
      <c r="K25" s="326"/>
      <c r="L25" s="326"/>
      <c r="M25" s="326"/>
      <c r="N25" s="326"/>
      <c r="O25" s="364"/>
      <c r="P25" s="364"/>
    </row>
    <row r="26" spans="1:16" x14ac:dyDescent="0.25">
      <c r="A26" s="331">
        <v>43131</v>
      </c>
      <c r="B26" s="332">
        <v>180152770</v>
      </c>
      <c r="C26" s="333">
        <v>3</v>
      </c>
      <c r="D26" s="334">
        <v>236688</v>
      </c>
      <c r="E26" s="335"/>
      <c r="F26" s="333"/>
      <c r="G26" s="334"/>
      <c r="H26" s="335"/>
      <c r="I26" s="336"/>
      <c r="J26" s="334"/>
      <c r="K26" s="326"/>
      <c r="L26" s="326"/>
      <c r="M26" s="326"/>
      <c r="N26" s="326"/>
      <c r="O26" s="364"/>
      <c r="P26" s="364"/>
    </row>
    <row r="27" spans="1:16" x14ac:dyDescent="0.25">
      <c r="A27" s="331">
        <v>43131</v>
      </c>
      <c r="B27" s="332">
        <v>180152792</v>
      </c>
      <c r="C27" s="333">
        <v>1</v>
      </c>
      <c r="D27" s="334">
        <v>91963</v>
      </c>
      <c r="E27" s="335"/>
      <c r="F27" s="333"/>
      <c r="G27" s="334"/>
      <c r="H27" s="335"/>
      <c r="I27" s="336"/>
      <c r="J27" s="334"/>
      <c r="K27" s="326"/>
      <c r="L27" s="326"/>
      <c r="M27" s="326"/>
      <c r="N27" s="326"/>
      <c r="O27" s="364"/>
      <c r="P27" s="364"/>
    </row>
    <row r="28" spans="1:16" x14ac:dyDescent="0.25">
      <c r="A28" s="331">
        <v>43131</v>
      </c>
      <c r="B28" s="332">
        <v>180152797</v>
      </c>
      <c r="C28" s="333">
        <v>3</v>
      </c>
      <c r="D28" s="334">
        <v>466988</v>
      </c>
      <c r="E28" s="335"/>
      <c r="F28" s="333"/>
      <c r="G28" s="334"/>
      <c r="H28" s="335"/>
      <c r="I28" s="336"/>
      <c r="J28" s="334"/>
      <c r="K28" s="326"/>
      <c r="L28" s="326"/>
      <c r="M28" s="326"/>
      <c r="N28" s="326"/>
      <c r="O28" s="364"/>
      <c r="P28" s="364"/>
    </row>
    <row r="29" spans="1:16" x14ac:dyDescent="0.25">
      <c r="A29" s="331">
        <v>43131</v>
      </c>
      <c r="B29" s="332">
        <v>180152798</v>
      </c>
      <c r="C29" s="333">
        <v>2</v>
      </c>
      <c r="D29" s="334">
        <v>185675</v>
      </c>
      <c r="E29" s="335"/>
      <c r="F29" s="333"/>
      <c r="G29" s="334"/>
      <c r="H29" s="335"/>
      <c r="I29" s="336">
        <v>1660927</v>
      </c>
      <c r="J29" s="334" t="s">
        <v>17</v>
      </c>
      <c r="K29" s="326"/>
      <c r="L29" s="326"/>
      <c r="M29" s="326"/>
      <c r="N29" s="326"/>
      <c r="O29" s="364"/>
      <c r="P29" s="364"/>
    </row>
    <row r="30" spans="1:16" x14ac:dyDescent="0.25">
      <c r="A30" s="331">
        <v>43132</v>
      </c>
      <c r="B30" s="332">
        <v>180152814</v>
      </c>
      <c r="C30" s="333">
        <v>9</v>
      </c>
      <c r="D30" s="334">
        <v>868350</v>
      </c>
      <c r="E30" s="335">
        <v>180040141</v>
      </c>
      <c r="F30" s="333">
        <v>2</v>
      </c>
      <c r="G30" s="334">
        <v>195738</v>
      </c>
      <c r="H30" s="335"/>
      <c r="I30" s="336"/>
      <c r="J30" s="334"/>
      <c r="K30" s="326"/>
      <c r="L30" s="326"/>
      <c r="M30" s="326"/>
      <c r="N30" s="326"/>
      <c r="O30" s="364"/>
      <c r="P30" s="364"/>
    </row>
    <row r="31" spans="1:16" x14ac:dyDescent="0.25">
      <c r="A31" s="331">
        <v>43132</v>
      </c>
      <c r="B31" s="332">
        <v>180152817</v>
      </c>
      <c r="C31" s="333">
        <v>12</v>
      </c>
      <c r="D31" s="334">
        <v>826788</v>
      </c>
      <c r="E31" s="335"/>
      <c r="F31" s="333"/>
      <c r="G31" s="334"/>
      <c r="H31" s="335"/>
      <c r="I31" s="336"/>
      <c r="J31" s="334"/>
      <c r="K31" s="326"/>
      <c r="L31" s="326"/>
      <c r="M31" s="326"/>
      <c r="N31" s="326"/>
      <c r="O31" s="364"/>
      <c r="P31" s="364"/>
    </row>
    <row r="32" spans="1:16" x14ac:dyDescent="0.25">
      <c r="A32" s="331">
        <v>43132</v>
      </c>
      <c r="B32" s="332">
        <v>180152840</v>
      </c>
      <c r="C32" s="333">
        <v>4</v>
      </c>
      <c r="D32" s="334">
        <v>378525</v>
      </c>
      <c r="E32" s="335"/>
      <c r="F32" s="333"/>
      <c r="G32" s="334"/>
      <c r="H32" s="335"/>
      <c r="I32" s="336"/>
      <c r="J32" s="334"/>
      <c r="K32" s="326"/>
      <c r="L32" s="326"/>
      <c r="M32" s="326"/>
      <c r="N32" s="326"/>
      <c r="O32" s="364"/>
      <c r="P32" s="364"/>
    </row>
    <row r="33" spans="1:16" x14ac:dyDescent="0.25">
      <c r="A33" s="331">
        <v>43132</v>
      </c>
      <c r="B33" s="332">
        <v>180152865</v>
      </c>
      <c r="C33" s="333">
        <v>2</v>
      </c>
      <c r="D33" s="334">
        <v>134225</v>
      </c>
      <c r="E33" s="335"/>
      <c r="F33" s="333"/>
      <c r="G33" s="334"/>
      <c r="H33" s="335"/>
      <c r="I33" s="336"/>
      <c r="J33" s="334"/>
      <c r="K33" s="326"/>
      <c r="L33" s="326"/>
      <c r="M33" s="326"/>
      <c r="N33" s="326"/>
      <c r="O33" s="364"/>
      <c r="P33" s="364"/>
    </row>
    <row r="34" spans="1:16" x14ac:dyDescent="0.25">
      <c r="A34" s="331">
        <v>43132</v>
      </c>
      <c r="B34" s="332">
        <v>180152871</v>
      </c>
      <c r="C34" s="333">
        <v>3</v>
      </c>
      <c r="D34" s="334">
        <v>350175</v>
      </c>
      <c r="E34" s="335"/>
      <c r="F34" s="333"/>
      <c r="G34" s="334"/>
      <c r="H34" s="335"/>
      <c r="I34" s="336">
        <v>2362325</v>
      </c>
      <c r="J34" s="334" t="s">
        <v>17</v>
      </c>
      <c r="K34" s="326"/>
      <c r="L34" s="326"/>
      <c r="M34" s="326"/>
      <c r="N34" s="326"/>
      <c r="O34" s="364"/>
      <c r="P34" s="364"/>
    </row>
    <row r="35" spans="1:16" x14ac:dyDescent="0.25">
      <c r="A35" s="331">
        <v>43133</v>
      </c>
      <c r="B35" s="332">
        <v>180152888</v>
      </c>
      <c r="C35" s="333">
        <v>12</v>
      </c>
      <c r="D35" s="334">
        <v>879025</v>
      </c>
      <c r="E35" s="335">
        <v>180040159</v>
      </c>
      <c r="F35" s="333">
        <v>2</v>
      </c>
      <c r="G35" s="334">
        <v>219100</v>
      </c>
      <c r="H35" s="335"/>
      <c r="I35" s="336"/>
      <c r="J35" s="334"/>
      <c r="K35" s="326"/>
      <c r="L35" s="326"/>
      <c r="M35" s="326"/>
      <c r="N35" s="326"/>
      <c r="O35" s="364"/>
      <c r="P35" s="364"/>
    </row>
    <row r="36" spans="1:16" x14ac:dyDescent="0.25">
      <c r="A36" s="331">
        <v>43133</v>
      </c>
      <c r="B36" s="332">
        <v>180152914</v>
      </c>
      <c r="C36" s="333">
        <v>7</v>
      </c>
      <c r="D36" s="334">
        <v>667888</v>
      </c>
      <c r="E36" s="335"/>
      <c r="F36" s="333"/>
      <c r="G36" s="334"/>
      <c r="H36" s="335"/>
      <c r="I36" s="336"/>
      <c r="J36" s="334"/>
      <c r="K36" s="326"/>
      <c r="L36" s="326"/>
      <c r="M36" s="326"/>
      <c r="N36" s="326"/>
      <c r="O36" s="364"/>
      <c r="P36" s="364"/>
    </row>
    <row r="37" spans="1:16" x14ac:dyDescent="0.25">
      <c r="A37" s="331">
        <v>43133</v>
      </c>
      <c r="B37" s="332">
        <v>180152927</v>
      </c>
      <c r="C37" s="333">
        <v>5</v>
      </c>
      <c r="D37" s="334">
        <v>403725</v>
      </c>
      <c r="E37" s="335"/>
      <c r="F37" s="333"/>
      <c r="G37" s="334"/>
      <c r="H37" s="335"/>
      <c r="I37" s="336"/>
      <c r="J37" s="334"/>
      <c r="K37" s="326"/>
      <c r="L37" s="326"/>
      <c r="M37" s="326"/>
      <c r="N37" s="326"/>
      <c r="O37" s="364"/>
      <c r="P37" s="364"/>
    </row>
    <row r="38" spans="1:16" x14ac:dyDescent="0.25">
      <c r="A38" s="331">
        <v>43133</v>
      </c>
      <c r="B38" s="332">
        <v>180152937</v>
      </c>
      <c r="C38" s="333">
        <v>4</v>
      </c>
      <c r="D38" s="334">
        <v>343613</v>
      </c>
      <c r="E38" s="335"/>
      <c r="F38" s="333"/>
      <c r="G38" s="334"/>
      <c r="H38" s="335"/>
      <c r="I38" s="336"/>
      <c r="J38" s="334"/>
      <c r="K38" s="326"/>
      <c r="L38" s="326"/>
      <c r="M38" s="326"/>
      <c r="N38" s="326"/>
      <c r="O38" s="364"/>
      <c r="P38" s="364"/>
    </row>
    <row r="39" spans="1:16" x14ac:dyDescent="0.25">
      <c r="A39" s="331">
        <v>43133</v>
      </c>
      <c r="B39" s="332">
        <v>180152946</v>
      </c>
      <c r="C39" s="333">
        <v>1</v>
      </c>
      <c r="D39" s="334">
        <v>112000</v>
      </c>
      <c r="E39" s="335"/>
      <c r="F39" s="333"/>
      <c r="G39" s="334"/>
      <c r="H39" s="335"/>
      <c r="I39" s="336">
        <v>2187151</v>
      </c>
      <c r="J39" s="334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43134</v>
      </c>
      <c r="B40" s="332">
        <v>180152889</v>
      </c>
      <c r="C40" s="333">
        <v>12</v>
      </c>
      <c r="D40" s="334">
        <v>676200</v>
      </c>
      <c r="E40" s="335">
        <v>180040171</v>
      </c>
      <c r="F40" s="333">
        <v>6</v>
      </c>
      <c r="G40" s="334">
        <v>788725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43134</v>
      </c>
      <c r="B41" s="332">
        <v>180152998</v>
      </c>
      <c r="C41" s="333">
        <v>1</v>
      </c>
      <c r="D41" s="334">
        <v>98613</v>
      </c>
      <c r="E41" s="335"/>
      <c r="F41" s="333"/>
      <c r="G41" s="334"/>
      <c r="H41" s="335"/>
      <c r="I41" s="336"/>
      <c r="J41" s="334"/>
      <c r="K41" s="326"/>
      <c r="L41" s="326"/>
      <c r="M41" s="326"/>
      <c r="N41" s="326"/>
      <c r="O41" s="364"/>
      <c r="P41" s="364"/>
    </row>
    <row r="42" spans="1:16" x14ac:dyDescent="0.25">
      <c r="A42" s="331">
        <v>43134</v>
      </c>
      <c r="B42" s="332">
        <v>180153021</v>
      </c>
      <c r="C42" s="333">
        <v>11</v>
      </c>
      <c r="D42" s="334">
        <v>1009225</v>
      </c>
      <c r="E42" s="335"/>
      <c r="F42" s="333"/>
      <c r="G42" s="334"/>
      <c r="H42" s="335"/>
      <c r="I42" s="336"/>
      <c r="J42" s="334"/>
      <c r="K42" s="326"/>
      <c r="L42" s="326"/>
      <c r="M42" s="326"/>
      <c r="N42" s="326"/>
      <c r="O42" s="364"/>
      <c r="P42" s="364"/>
    </row>
    <row r="43" spans="1:16" x14ac:dyDescent="0.25">
      <c r="A43" s="331">
        <v>43134</v>
      </c>
      <c r="B43" s="332">
        <v>180153038</v>
      </c>
      <c r="C43" s="333">
        <v>1</v>
      </c>
      <c r="D43" s="334">
        <v>105963</v>
      </c>
      <c r="E43" s="335"/>
      <c r="F43" s="333"/>
      <c r="G43" s="334"/>
      <c r="H43" s="335"/>
      <c r="I43" s="336">
        <v>1101276</v>
      </c>
      <c r="J43" s="334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43136</v>
      </c>
      <c r="B44" s="332">
        <v>180153129</v>
      </c>
      <c r="C44" s="333">
        <v>11</v>
      </c>
      <c r="D44" s="334">
        <v>1022613</v>
      </c>
      <c r="E44" s="335">
        <v>180040200</v>
      </c>
      <c r="F44" s="333">
        <v>4</v>
      </c>
      <c r="G44" s="334">
        <v>374150</v>
      </c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43136</v>
      </c>
      <c r="B45" s="332">
        <v>180153147</v>
      </c>
      <c r="C45" s="333">
        <v>23</v>
      </c>
      <c r="D45" s="334">
        <v>2483600</v>
      </c>
      <c r="E45" s="335"/>
      <c r="F45" s="333"/>
      <c r="G45" s="334"/>
      <c r="H45" s="335"/>
      <c r="I45" s="336"/>
      <c r="J45" s="334"/>
      <c r="K45" s="326"/>
      <c r="L45" s="326"/>
      <c r="M45" s="326"/>
      <c r="N45" s="326"/>
      <c r="O45" s="364"/>
      <c r="P45" s="364"/>
    </row>
    <row r="46" spans="1:16" x14ac:dyDescent="0.25">
      <c r="A46" s="331">
        <v>43136</v>
      </c>
      <c r="B46" s="332">
        <v>180153164</v>
      </c>
      <c r="C46" s="333">
        <v>2</v>
      </c>
      <c r="D46" s="334">
        <v>202738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43136</v>
      </c>
      <c r="B47" s="332">
        <v>180153193</v>
      </c>
      <c r="C47" s="333">
        <v>2</v>
      </c>
      <c r="D47" s="334">
        <v>194163</v>
      </c>
      <c r="E47" s="335"/>
      <c r="F47" s="333"/>
      <c r="G47" s="334"/>
      <c r="H47" s="335"/>
      <c r="I47" s="336"/>
      <c r="J47" s="334"/>
      <c r="K47" s="326"/>
      <c r="L47" s="326"/>
      <c r="M47" s="326"/>
      <c r="N47" s="326"/>
      <c r="O47" s="364"/>
      <c r="P47" s="364"/>
    </row>
    <row r="48" spans="1:16" x14ac:dyDescent="0.25">
      <c r="A48" s="331">
        <v>43136</v>
      </c>
      <c r="B48" s="332">
        <v>180153194</v>
      </c>
      <c r="C48" s="333">
        <v>2</v>
      </c>
      <c r="D48" s="334">
        <v>259963</v>
      </c>
      <c r="E48" s="335"/>
      <c r="F48" s="333"/>
      <c r="G48" s="334"/>
      <c r="H48" s="335"/>
      <c r="I48" s="336">
        <v>3788927</v>
      </c>
      <c r="J48" s="334" t="s">
        <v>17</v>
      </c>
      <c r="K48" s="326"/>
      <c r="L48" s="326"/>
      <c r="M48" s="326"/>
      <c r="N48" s="326"/>
      <c r="O48" s="364"/>
      <c r="P48" s="364"/>
    </row>
    <row r="49" spans="1:16" x14ac:dyDescent="0.25">
      <c r="A49" s="331">
        <v>43137</v>
      </c>
      <c r="B49" s="332">
        <v>180153219</v>
      </c>
      <c r="C49" s="333">
        <v>7</v>
      </c>
      <c r="D49" s="334">
        <v>407750</v>
      </c>
      <c r="E49" s="335">
        <v>180040217</v>
      </c>
      <c r="F49" s="333">
        <v>3</v>
      </c>
      <c r="G49" s="334">
        <v>406525</v>
      </c>
      <c r="H49" s="335"/>
      <c r="I49" s="336"/>
      <c r="J49" s="334"/>
      <c r="K49" s="326"/>
      <c r="L49" s="326"/>
      <c r="M49" s="326"/>
      <c r="N49" s="326"/>
      <c r="O49" s="364"/>
      <c r="P49" s="364"/>
    </row>
    <row r="50" spans="1:16" x14ac:dyDescent="0.25">
      <c r="A50" s="331">
        <v>43137</v>
      </c>
      <c r="B50" s="332">
        <v>180153246</v>
      </c>
      <c r="C50" s="333">
        <v>12</v>
      </c>
      <c r="D50" s="334">
        <v>1030838</v>
      </c>
      <c r="E50" s="335"/>
      <c r="F50" s="333"/>
      <c r="G50" s="334"/>
      <c r="H50" s="335"/>
      <c r="I50" s="336"/>
      <c r="J50" s="334"/>
      <c r="K50" s="326"/>
      <c r="L50" s="326"/>
      <c r="M50" s="326"/>
      <c r="N50" s="326"/>
      <c r="O50" s="364"/>
      <c r="P50" s="364"/>
    </row>
    <row r="51" spans="1:16" x14ac:dyDescent="0.25">
      <c r="A51" s="331">
        <v>43137</v>
      </c>
      <c r="B51" s="332">
        <v>180153253</v>
      </c>
      <c r="C51" s="333">
        <v>3</v>
      </c>
      <c r="D51" s="334">
        <v>259613</v>
      </c>
      <c r="E51" s="335"/>
      <c r="F51" s="333"/>
      <c r="G51" s="334"/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43137</v>
      </c>
      <c r="B52" s="332">
        <v>180153287</v>
      </c>
      <c r="C52" s="333">
        <v>1</v>
      </c>
      <c r="D52" s="334">
        <v>44275</v>
      </c>
      <c r="E52" s="335"/>
      <c r="F52" s="333"/>
      <c r="G52" s="334"/>
      <c r="H52" s="335"/>
      <c r="I52" s="336"/>
      <c r="J52" s="334"/>
      <c r="K52" s="326"/>
      <c r="L52" s="326"/>
      <c r="M52" s="326"/>
      <c r="N52" s="326"/>
      <c r="O52" s="364"/>
      <c r="P52" s="364"/>
    </row>
    <row r="53" spans="1:16" x14ac:dyDescent="0.25">
      <c r="A53" s="331">
        <v>43137</v>
      </c>
      <c r="B53" s="332">
        <v>180153289</v>
      </c>
      <c r="C53" s="333">
        <v>4</v>
      </c>
      <c r="D53" s="334">
        <v>262500</v>
      </c>
      <c r="E53" s="335"/>
      <c r="F53" s="333"/>
      <c r="G53" s="334"/>
      <c r="H53" s="335"/>
      <c r="I53" s="336">
        <v>1598451</v>
      </c>
      <c r="J53" s="334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43138</v>
      </c>
      <c r="B54" s="332">
        <v>180153311</v>
      </c>
      <c r="C54" s="333">
        <v>6</v>
      </c>
      <c r="D54" s="334">
        <v>424988</v>
      </c>
      <c r="E54" s="335">
        <v>180040231</v>
      </c>
      <c r="F54" s="333">
        <v>3</v>
      </c>
      <c r="G54" s="334">
        <v>222600</v>
      </c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43138</v>
      </c>
      <c r="B55" s="332">
        <v>180153343</v>
      </c>
      <c r="C55" s="333">
        <v>8</v>
      </c>
      <c r="D55" s="334">
        <v>803775</v>
      </c>
      <c r="E55" s="335"/>
      <c r="F55" s="333"/>
      <c r="G55" s="334"/>
      <c r="H55" s="335"/>
      <c r="I55" s="336"/>
      <c r="J55" s="334"/>
      <c r="K55" s="326"/>
      <c r="L55" s="326"/>
      <c r="M55" s="326"/>
      <c r="N55" s="326"/>
      <c r="O55" s="364"/>
      <c r="P55" s="364"/>
    </row>
    <row r="56" spans="1:16" x14ac:dyDescent="0.25">
      <c r="A56" s="331">
        <v>43138</v>
      </c>
      <c r="B56" s="332">
        <v>180153372</v>
      </c>
      <c r="C56" s="333">
        <v>1</v>
      </c>
      <c r="D56" s="334">
        <v>91963</v>
      </c>
      <c r="E56" s="335"/>
      <c r="F56" s="333"/>
      <c r="G56" s="334"/>
      <c r="H56" s="335"/>
      <c r="I56" s="336">
        <v>1098126</v>
      </c>
      <c r="J56" s="334" t="s">
        <v>17</v>
      </c>
      <c r="K56" s="326"/>
      <c r="L56" s="326"/>
      <c r="M56" s="326"/>
      <c r="N56" s="326"/>
      <c r="O56" s="364"/>
      <c r="P56" s="364"/>
    </row>
    <row r="57" spans="1:16" x14ac:dyDescent="0.25">
      <c r="A57" s="331">
        <v>43139</v>
      </c>
      <c r="B57" s="332">
        <v>180153394</v>
      </c>
      <c r="C57" s="333">
        <v>6</v>
      </c>
      <c r="D57" s="334">
        <v>429888</v>
      </c>
      <c r="E57" s="335">
        <v>180040249</v>
      </c>
      <c r="F57" s="333">
        <v>3</v>
      </c>
      <c r="G57" s="334">
        <v>319375</v>
      </c>
      <c r="H57" s="335"/>
      <c r="I57" s="336"/>
      <c r="J57" s="334"/>
      <c r="K57" s="326"/>
      <c r="L57" s="326"/>
      <c r="M57" s="326"/>
      <c r="N57" s="326"/>
      <c r="O57" s="364"/>
      <c r="P57" s="364"/>
    </row>
    <row r="58" spans="1:16" x14ac:dyDescent="0.25">
      <c r="A58" s="331">
        <v>43139</v>
      </c>
      <c r="B58" s="332">
        <v>180153417</v>
      </c>
      <c r="C58" s="333">
        <v>9</v>
      </c>
      <c r="D58" s="334">
        <v>892938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43139</v>
      </c>
      <c r="B59" s="332">
        <v>180153425</v>
      </c>
      <c r="C59" s="333">
        <v>3</v>
      </c>
      <c r="D59" s="334">
        <v>220763</v>
      </c>
      <c r="E59" s="335"/>
      <c r="F59" s="333"/>
      <c r="G59" s="334"/>
      <c r="H59" s="335"/>
      <c r="I59" s="336"/>
      <c r="J59" s="334"/>
      <c r="K59" s="326"/>
      <c r="L59" s="326"/>
      <c r="M59" s="326"/>
      <c r="N59" s="326"/>
      <c r="O59" s="364"/>
      <c r="P59" s="364"/>
    </row>
    <row r="60" spans="1:16" x14ac:dyDescent="0.25">
      <c r="A60" s="331">
        <v>43139</v>
      </c>
      <c r="B60" s="332">
        <v>180153454</v>
      </c>
      <c r="C60" s="333">
        <v>3</v>
      </c>
      <c r="D60" s="334">
        <v>265738</v>
      </c>
      <c r="E60" s="335"/>
      <c r="F60" s="333"/>
      <c r="G60" s="334"/>
      <c r="H60" s="335"/>
      <c r="I60" s="336"/>
      <c r="J60" s="334"/>
      <c r="K60" s="326"/>
      <c r="L60" s="326"/>
      <c r="M60" s="326"/>
      <c r="N60" s="326"/>
      <c r="O60" s="364"/>
      <c r="P60" s="364"/>
    </row>
    <row r="61" spans="1:16" x14ac:dyDescent="0.25">
      <c r="A61" s="331">
        <v>43139</v>
      </c>
      <c r="B61" s="332">
        <v>180153459</v>
      </c>
      <c r="C61" s="333">
        <v>2</v>
      </c>
      <c r="D61" s="334">
        <v>128713</v>
      </c>
      <c r="E61" s="335"/>
      <c r="F61" s="333"/>
      <c r="G61" s="334"/>
      <c r="H61" s="335"/>
      <c r="I61" s="336">
        <v>1618665</v>
      </c>
      <c r="J61" s="334" t="s">
        <v>17</v>
      </c>
      <c r="K61" s="326"/>
      <c r="L61" s="326"/>
      <c r="M61" s="326"/>
      <c r="N61" s="326"/>
      <c r="O61" s="364"/>
      <c r="P61" s="364"/>
    </row>
    <row r="62" spans="1:16" x14ac:dyDescent="0.25">
      <c r="A62" s="331">
        <v>43140</v>
      </c>
      <c r="B62" s="332">
        <v>180153492</v>
      </c>
      <c r="C62" s="333">
        <v>8</v>
      </c>
      <c r="D62" s="334">
        <v>720913</v>
      </c>
      <c r="E62" s="335">
        <v>180040269</v>
      </c>
      <c r="F62" s="333">
        <v>3</v>
      </c>
      <c r="G62" s="334">
        <v>334513</v>
      </c>
      <c r="H62" s="335"/>
      <c r="I62" s="336"/>
      <c r="J62" s="334"/>
      <c r="K62" s="326"/>
      <c r="L62" s="326"/>
      <c r="M62" s="326"/>
      <c r="N62" s="326"/>
      <c r="O62" s="364"/>
      <c r="P62" s="364"/>
    </row>
    <row r="63" spans="1:16" x14ac:dyDescent="0.25">
      <c r="A63" s="331">
        <v>43140</v>
      </c>
      <c r="B63" s="332">
        <v>180153506</v>
      </c>
      <c r="C63" s="333">
        <v>2</v>
      </c>
      <c r="D63" s="334">
        <v>92138</v>
      </c>
      <c r="E63" s="335"/>
      <c r="F63" s="333"/>
      <c r="G63" s="334"/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43140</v>
      </c>
      <c r="B64" s="332">
        <v>180153508</v>
      </c>
      <c r="C64" s="333">
        <v>4</v>
      </c>
      <c r="D64" s="334">
        <v>364438</v>
      </c>
      <c r="E64" s="335"/>
      <c r="F64" s="333"/>
      <c r="G64" s="334"/>
      <c r="H64" s="335"/>
      <c r="I64" s="336"/>
      <c r="J64" s="334"/>
      <c r="K64" s="326"/>
      <c r="L64" s="326"/>
      <c r="M64" s="326"/>
      <c r="N64" s="326"/>
      <c r="O64" s="364"/>
      <c r="P64" s="364"/>
    </row>
    <row r="65" spans="1:16" x14ac:dyDescent="0.25">
      <c r="A65" s="331">
        <v>43140</v>
      </c>
      <c r="B65" s="332">
        <v>180153540</v>
      </c>
      <c r="C65" s="333">
        <v>1</v>
      </c>
      <c r="D65" s="334">
        <v>108063</v>
      </c>
      <c r="E65" s="335"/>
      <c r="F65" s="333"/>
      <c r="G65" s="334"/>
      <c r="H65" s="335"/>
      <c r="I65" s="336"/>
      <c r="J65" s="334"/>
      <c r="K65" s="326"/>
      <c r="L65" s="326"/>
      <c r="M65" s="326"/>
      <c r="N65" s="326"/>
      <c r="O65" s="364"/>
      <c r="P65" s="364"/>
    </row>
    <row r="66" spans="1:16" x14ac:dyDescent="0.25">
      <c r="A66" s="331">
        <v>43140</v>
      </c>
      <c r="B66" s="332">
        <v>180153545</v>
      </c>
      <c r="C66" s="333">
        <v>4</v>
      </c>
      <c r="D66" s="334">
        <v>379050</v>
      </c>
      <c r="E66" s="335"/>
      <c r="F66" s="333"/>
      <c r="G66" s="334"/>
      <c r="H66" s="335"/>
      <c r="I66" s="336">
        <v>1330089</v>
      </c>
      <c r="J66" s="334" t="s">
        <v>17</v>
      </c>
      <c r="K66" s="326"/>
      <c r="L66" s="326"/>
      <c r="M66" s="326"/>
      <c r="N66" s="326"/>
      <c r="O66" s="364"/>
      <c r="P66" s="364"/>
    </row>
    <row r="67" spans="1:16" x14ac:dyDescent="0.25">
      <c r="A67" s="331">
        <v>43141</v>
      </c>
      <c r="B67" s="332">
        <v>180153595</v>
      </c>
      <c r="C67" s="333">
        <v>7</v>
      </c>
      <c r="D67" s="334">
        <v>645050</v>
      </c>
      <c r="E67" s="335">
        <v>180040294</v>
      </c>
      <c r="F67" s="333">
        <v>3</v>
      </c>
      <c r="G67" s="334">
        <v>317800</v>
      </c>
      <c r="H67" s="335"/>
      <c r="I67" s="336"/>
      <c r="J67" s="334"/>
      <c r="K67" s="326"/>
      <c r="L67" s="326"/>
      <c r="M67" s="326"/>
      <c r="N67" s="326"/>
      <c r="O67" s="364"/>
      <c r="P67" s="364"/>
    </row>
    <row r="68" spans="1:16" x14ac:dyDescent="0.25">
      <c r="A68" s="331">
        <v>43141</v>
      </c>
      <c r="B68" s="332">
        <v>180153641</v>
      </c>
      <c r="C68" s="333">
        <v>2</v>
      </c>
      <c r="D68" s="334">
        <v>125300</v>
      </c>
      <c r="E68" s="335"/>
      <c r="F68" s="333"/>
      <c r="G68" s="334"/>
      <c r="H68" s="335"/>
      <c r="I68" s="336"/>
      <c r="J68" s="334"/>
      <c r="K68" s="326"/>
      <c r="L68" s="326"/>
      <c r="M68" s="326"/>
      <c r="N68" s="326"/>
      <c r="O68" s="364"/>
      <c r="P68" s="364"/>
    </row>
    <row r="69" spans="1:16" x14ac:dyDescent="0.25">
      <c r="A69" s="331">
        <v>43141</v>
      </c>
      <c r="B69" s="332">
        <v>180153645</v>
      </c>
      <c r="C69" s="333">
        <v>7</v>
      </c>
      <c r="D69" s="334">
        <v>836938</v>
      </c>
      <c r="E69" s="335"/>
      <c r="F69" s="333"/>
      <c r="G69" s="334"/>
      <c r="H69" s="335"/>
      <c r="I69" s="336">
        <v>1289488</v>
      </c>
      <c r="J69" s="334" t="s">
        <v>17</v>
      </c>
      <c r="K69" s="326"/>
      <c r="L69" s="326"/>
      <c r="M69" s="326"/>
      <c r="N69" s="326"/>
      <c r="O69" s="364"/>
      <c r="P69" s="364"/>
    </row>
    <row r="70" spans="1:16" x14ac:dyDescent="0.25">
      <c r="A70" s="331">
        <v>43143</v>
      </c>
      <c r="B70" s="332">
        <v>180153754</v>
      </c>
      <c r="C70" s="333">
        <v>14</v>
      </c>
      <c r="D70" s="334">
        <v>1413038</v>
      </c>
      <c r="E70" s="335">
        <v>180040336</v>
      </c>
      <c r="F70" s="333">
        <v>5</v>
      </c>
      <c r="G70" s="334">
        <v>520013</v>
      </c>
      <c r="H70" s="335"/>
      <c r="I70" s="336"/>
      <c r="J70" s="334"/>
      <c r="K70" s="326"/>
      <c r="L70" s="326"/>
      <c r="M70" s="326"/>
      <c r="N70" s="326"/>
      <c r="O70" s="364"/>
      <c r="P70" s="364"/>
    </row>
    <row r="71" spans="1:16" x14ac:dyDescent="0.25">
      <c r="A71" s="331">
        <v>43143</v>
      </c>
      <c r="B71" s="332">
        <v>180153772</v>
      </c>
      <c r="C71" s="333">
        <v>10</v>
      </c>
      <c r="D71" s="334">
        <v>993475</v>
      </c>
      <c r="E71" s="335"/>
      <c r="F71" s="333"/>
      <c r="G71" s="334"/>
      <c r="H71" s="335"/>
      <c r="I71" s="336"/>
      <c r="J71" s="334"/>
      <c r="K71" s="326"/>
      <c r="L71" s="326"/>
      <c r="M71" s="326"/>
      <c r="N71" s="326"/>
      <c r="O71" s="364"/>
      <c r="P71" s="364"/>
    </row>
    <row r="72" spans="1:16" x14ac:dyDescent="0.25">
      <c r="A72" s="331">
        <v>43143</v>
      </c>
      <c r="B72" s="332">
        <v>180153779</v>
      </c>
      <c r="C72" s="333">
        <v>9</v>
      </c>
      <c r="D72" s="334">
        <v>955588</v>
      </c>
      <c r="E72" s="335"/>
      <c r="F72" s="333"/>
      <c r="G72" s="334"/>
      <c r="H72" s="335"/>
      <c r="I72" s="336"/>
      <c r="J72" s="334"/>
      <c r="K72" s="326"/>
      <c r="L72" s="326"/>
      <c r="M72" s="326"/>
      <c r="N72" s="326"/>
      <c r="O72" s="364"/>
      <c r="P72" s="364"/>
    </row>
    <row r="73" spans="1:16" x14ac:dyDescent="0.25">
      <c r="A73" s="331">
        <v>43143</v>
      </c>
      <c r="B73" s="332">
        <v>180153805</v>
      </c>
      <c r="C73" s="333">
        <v>2</v>
      </c>
      <c r="D73" s="334">
        <v>268100</v>
      </c>
      <c r="E73" s="335"/>
      <c r="F73" s="333"/>
      <c r="G73" s="334"/>
      <c r="H73" s="335"/>
      <c r="I73" s="336"/>
      <c r="J73" s="334"/>
      <c r="K73" s="326"/>
      <c r="L73" s="326"/>
      <c r="M73" s="326"/>
      <c r="N73" s="326"/>
      <c r="O73" s="364"/>
      <c r="P73" s="364"/>
    </row>
    <row r="74" spans="1:16" x14ac:dyDescent="0.25">
      <c r="A74" s="331">
        <v>43143</v>
      </c>
      <c r="B74" s="332">
        <v>180153813</v>
      </c>
      <c r="C74" s="333">
        <v>3</v>
      </c>
      <c r="D74" s="334">
        <v>193813</v>
      </c>
      <c r="E74" s="335"/>
      <c r="F74" s="333"/>
      <c r="G74" s="334"/>
      <c r="H74" s="335"/>
      <c r="I74" s="336">
        <v>3304001</v>
      </c>
      <c r="J74" s="334" t="s">
        <v>17</v>
      </c>
      <c r="K74" s="326"/>
      <c r="L74" s="326"/>
      <c r="M74" s="326"/>
      <c r="N74" s="326"/>
      <c r="O74" s="364"/>
      <c r="P74" s="364"/>
    </row>
    <row r="75" spans="1:16" x14ac:dyDescent="0.25">
      <c r="A75" s="331">
        <v>43144</v>
      </c>
      <c r="B75" s="332">
        <v>180153846</v>
      </c>
      <c r="C75" s="333">
        <v>5</v>
      </c>
      <c r="D75" s="334">
        <v>409238</v>
      </c>
      <c r="E75" s="335">
        <v>180040360</v>
      </c>
      <c r="F75" s="333">
        <v>5</v>
      </c>
      <c r="G75" s="334">
        <v>501200</v>
      </c>
      <c r="H75" s="335"/>
      <c r="I75" s="336"/>
      <c r="J75" s="334"/>
      <c r="K75" s="326"/>
      <c r="L75" s="326"/>
      <c r="M75" s="326"/>
      <c r="N75" s="326"/>
      <c r="O75" s="364"/>
      <c r="P75" s="364"/>
    </row>
    <row r="76" spans="1:16" x14ac:dyDescent="0.25">
      <c r="A76" s="331">
        <v>43144</v>
      </c>
      <c r="B76" s="332">
        <v>180153877</v>
      </c>
      <c r="C76" s="333">
        <v>10</v>
      </c>
      <c r="D76" s="334">
        <v>791000</v>
      </c>
      <c r="E76" s="335"/>
      <c r="F76" s="333"/>
      <c r="G76" s="334"/>
      <c r="H76" s="335"/>
      <c r="I76" s="336"/>
      <c r="J76" s="334"/>
      <c r="K76" s="326"/>
      <c r="L76" s="326"/>
      <c r="M76" s="326"/>
      <c r="N76" s="326"/>
      <c r="O76" s="364"/>
      <c r="P76" s="364"/>
    </row>
    <row r="77" spans="1:16" x14ac:dyDescent="0.25">
      <c r="A77" s="331">
        <v>43144</v>
      </c>
      <c r="B77" s="332">
        <v>180153882</v>
      </c>
      <c r="C77" s="333">
        <v>4</v>
      </c>
      <c r="D77" s="334">
        <v>394188</v>
      </c>
      <c r="E77" s="335"/>
      <c r="F77" s="333"/>
      <c r="G77" s="334"/>
      <c r="H77" s="335"/>
      <c r="I77" s="336"/>
      <c r="J77" s="334"/>
      <c r="K77" s="326"/>
      <c r="L77" s="326"/>
      <c r="M77" s="326"/>
      <c r="N77" s="326"/>
      <c r="O77" s="364"/>
      <c r="P77" s="364"/>
    </row>
    <row r="78" spans="1:16" x14ac:dyDescent="0.25">
      <c r="A78" s="331">
        <v>43144</v>
      </c>
      <c r="B78" s="332">
        <v>180153918</v>
      </c>
      <c r="C78" s="333">
        <v>3</v>
      </c>
      <c r="D78" s="334">
        <v>368900</v>
      </c>
      <c r="E78" s="335"/>
      <c r="F78" s="333"/>
      <c r="G78" s="334"/>
      <c r="H78" s="335"/>
      <c r="I78" s="336"/>
      <c r="J78" s="334"/>
      <c r="K78" s="326"/>
      <c r="L78" s="326"/>
      <c r="M78" s="326"/>
      <c r="N78" s="326"/>
      <c r="O78" s="364"/>
      <c r="P78" s="364"/>
    </row>
    <row r="79" spans="1:16" x14ac:dyDescent="0.25">
      <c r="A79" s="331">
        <v>43144</v>
      </c>
      <c r="B79" s="332">
        <v>180153923</v>
      </c>
      <c r="C79" s="333">
        <v>6</v>
      </c>
      <c r="D79" s="334">
        <v>577588</v>
      </c>
      <c r="E79" s="335"/>
      <c r="F79" s="333"/>
      <c r="G79" s="334"/>
      <c r="H79" s="335"/>
      <c r="I79" s="336">
        <v>2039714</v>
      </c>
      <c r="J79" s="334" t="s">
        <v>17</v>
      </c>
      <c r="K79" s="326"/>
      <c r="L79" s="326"/>
      <c r="M79" s="326"/>
      <c r="N79" s="326"/>
      <c r="O79" s="364"/>
      <c r="P79" s="364"/>
    </row>
    <row r="80" spans="1:16" x14ac:dyDescent="0.25">
      <c r="A80" s="331">
        <v>43145</v>
      </c>
      <c r="B80" s="332">
        <v>180153949</v>
      </c>
      <c r="C80" s="333">
        <v>3</v>
      </c>
      <c r="D80" s="334">
        <v>313950</v>
      </c>
      <c r="E80" s="335">
        <v>180040390</v>
      </c>
      <c r="F80" s="333">
        <v>4</v>
      </c>
      <c r="G80" s="334">
        <v>358488</v>
      </c>
      <c r="H80" s="335"/>
      <c r="I80" s="336"/>
      <c r="J80" s="334"/>
      <c r="K80" s="326"/>
      <c r="L80" s="326"/>
      <c r="M80" s="326"/>
      <c r="N80" s="326"/>
      <c r="O80" s="364"/>
      <c r="P80" s="364"/>
    </row>
    <row r="81" spans="1:16" x14ac:dyDescent="0.25">
      <c r="A81" s="331">
        <v>43145</v>
      </c>
      <c r="B81" s="332">
        <v>180153966</v>
      </c>
      <c r="C81" s="333">
        <v>9</v>
      </c>
      <c r="D81" s="334">
        <v>893200</v>
      </c>
      <c r="E81" s="335"/>
      <c r="F81" s="333"/>
      <c r="G81" s="334"/>
      <c r="H81" s="335"/>
      <c r="I81" s="336"/>
      <c r="J81" s="334"/>
      <c r="K81" s="326"/>
      <c r="L81" s="326"/>
      <c r="M81" s="326"/>
      <c r="N81" s="326"/>
      <c r="O81" s="364"/>
      <c r="P81" s="364"/>
    </row>
    <row r="82" spans="1:16" x14ac:dyDescent="0.25">
      <c r="A82" s="331">
        <v>43145</v>
      </c>
      <c r="B82" s="332">
        <v>180153984</v>
      </c>
      <c r="C82" s="333">
        <v>3</v>
      </c>
      <c r="D82" s="334">
        <v>289625</v>
      </c>
      <c r="E82" s="335"/>
      <c r="F82" s="333"/>
      <c r="G82" s="334"/>
      <c r="H82" s="335"/>
      <c r="I82" s="336"/>
      <c r="J82" s="334"/>
      <c r="K82" s="326"/>
      <c r="L82" s="326"/>
      <c r="M82" s="326"/>
      <c r="N82" s="326"/>
      <c r="O82" s="364"/>
      <c r="P82" s="364"/>
    </row>
    <row r="83" spans="1:16" x14ac:dyDescent="0.25">
      <c r="A83" s="331">
        <v>43145</v>
      </c>
      <c r="B83" s="332">
        <v>180154020</v>
      </c>
      <c r="C83" s="333">
        <v>1</v>
      </c>
      <c r="D83" s="334">
        <v>83563</v>
      </c>
      <c r="E83" s="335"/>
      <c r="F83" s="333"/>
      <c r="G83" s="334"/>
      <c r="H83" s="335"/>
      <c r="I83" s="336"/>
      <c r="J83" s="334"/>
      <c r="K83" s="326"/>
      <c r="L83" s="326"/>
      <c r="M83" s="326"/>
      <c r="N83" s="326"/>
      <c r="O83" s="364"/>
      <c r="P83" s="364"/>
    </row>
    <row r="84" spans="1:16" x14ac:dyDescent="0.25">
      <c r="A84" s="331">
        <v>43145</v>
      </c>
      <c r="B84" s="332">
        <v>180154024</v>
      </c>
      <c r="C84" s="333">
        <v>12</v>
      </c>
      <c r="D84" s="334">
        <v>1288438</v>
      </c>
      <c r="E84" s="335"/>
      <c r="F84" s="333"/>
      <c r="G84" s="334"/>
      <c r="H84" s="335"/>
      <c r="I84" s="336"/>
      <c r="J84" s="334"/>
      <c r="K84" s="326"/>
      <c r="L84" s="326"/>
      <c r="M84" s="326"/>
      <c r="N84" s="326"/>
      <c r="O84" s="364"/>
      <c r="P84" s="364"/>
    </row>
    <row r="85" spans="1:16" x14ac:dyDescent="0.25">
      <c r="A85" s="331">
        <v>43145</v>
      </c>
      <c r="B85" s="332">
        <v>180154034</v>
      </c>
      <c r="C85" s="333">
        <v>1</v>
      </c>
      <c r="D85" s="334">
        <v>90563</v>
      </c>
      <c r="E85" s="335"/>
      <c r="F85" s="333"/>
      <c r="G85" s="334"/>
      <c r="H85" s="335"/>
      <c r="I85" s="336">
        <v>2600851</v>
      </c>
      <c r="J85" s="334" t="s">
        <v>17</v>
      </c>
      <c r="K85" s="326"/>
      <c r="L85" s="326"/>
      <c r="M85" s="326"/>
      <c r="N85" s="326"/>
      <c r="O85" s="364"/>
      <c r="P85" s="364"/>
    </row>
    <row r="86" spans="1:16" x14ac:dyDescent="0.25">
      <c r="A86" s="331">
        <v>43146</v>
      </c>
      <c r="B86" s="332">
        <v>180154054</v>
      </c>
      <c r="C86" s="333">
        <v>6</v>
      </c>
      <c r="D86" s="334">
        <v>626063</v>
      </c>
      <c r="E86" s="335">
        <v>180040410</v>
      </c>
      <c r="F86" s="333">
        <v>3</v>
      </c>
      <c r="G86" s="334">
        <v>420088</v>
      </c>
      <c r="H86" s="335"/>
      <c r="I86" s="336"/>
      <c r="J86" s="334"/>
      <c r="K86" s="326"/>
      <c r="L86" s="326"/>
      <c r="M86" s="326"/>
      <c r="N86" s="326"/>
      <c r="O86" s="364"/>
      <c r="P86" s="364"/>
    </row>
    <row r="87" spans="1:16" x14ac:dyDescent="0.25">
      <c r="A87" s="331">
        <v>43146</v>
      </c>
      <c r="B87" s="332">
        <v>180154069</v>
      </c>
      <c r="C87" s="333">
        <v>5</v>
      </c>
      <c r="D87" s="334">
        <v>485800</v>
      </c>
      <c r="E87" s="335"/>
      <c r="F87" s="333"/>
      <c r="G87" s="334"/>
      <c r="H87" s="335"/>
      <c r="I87" s="336"/>
      <c r="J87" s="334"/>
      <c r="K87" s="326"/>
      <c r="L87" s="326"/>
      <c r="M87" s="326"/>
      <c r="N87" s="326"/>
      <c r="O87" s="364"/>
      <c r="P87" s="364"/>
    </row>
    <row r="88" spans="1:16" x14ac:dyDescent="0.25">
      <c r="A88" s="331">
        <v>43146</v>
      </c>
      <c r="B88" s="332">
        <v>180154073</v>
      </c>
      <c r="C88" s="333">
        <v>7</v>
      </c>
      <c r="D88" s="334">
        <v>681100</v>
      </c>
      <c r="E88" s="335"/>
      <c r="F88" s="333"/>
      <c r="G88" s="334"/>
      <c r="H88" s="335"/>
      <c r="I88" s="336"/>
      <c r="J88" s="334"/>
      <c r="K88" s="326"/>
      <c r="L88" s="326"/>
      <c r="M88" s="326"/>
      <c r="N88" s="326"/>
      <c r="O88" s="364"/>
      <c r="P88" s="364"/>
    </row>
    <row r="89" spans="1:16" x14ac:dyDescent="0.25">
      <c r="A89" s="331">
        <v>43146</v>
      </c>
      <c r="B89" s="332">
        <v>180154097</v>
      </c>
      <c r="C89" s="333">
        <v>5</v>
      </c>
      <c r="D89" s="334">
        <v>651350</v>
      </c>
      <c r="E89" s="335"/>
      <c r="F89" s="333"/>
      <c r="G89" s="334"/>
      <c r="H89" s="335"/>
      <c r="I89" s="336"/>
      <c r="J89" s="334"/>
      <c r="K89" s="326"/>
      <c r="L89" s="326"/>
      <c r="M89" s="326"/>
      <c r="N89" s="326"/>
      <c r="O89" s="364"/>
      <c r="P89" s="364"/>
    </row>
    <row r="90" spans="1:16" x14ac:dyDescent="0.25">
      <c r="A90" s="331">
        <v>43146</v>
      </c>
      <c r="B90" s="332">
        <v>180154110</v>
      </c>
      <c r="C90" s="333">
        <v>1</v>
      </c>
      <c r="D90" s="334">
        <v>145775</v>
      </c>
      <c r="E90" s="335"/>
      <c r="F90" s="333"/>
      <c r="G90" s="334"/>
      <c r="H90" s="335"/>
      <c r="I90" s="336">
        <v>2170000</v>
      </c>
      <c r="J90" s="334" t="s">
        <v>17</v>
      </c>
      <c r="K90" s="326"/>
      <c r="L90" s="326"/>
      <c r="M90" s="326"/>
      <c r="N90" s="326"/>
      <c r="O90" s="364"/>
      <c r="P90" s="364"/>
    </row>
    <row r="91" spans="1:16" x14ac:dyDescent="0.25">
      <c r="A91" s="331">
        <v>43147</v>
      </c>
      <c r="B91" s="332">
        <v>180154140</v>
      </c>
      <c r="C91" s="333">
        <v>3</v>
      </c>
      <c r="D91" s="334">
        <v>203088</v>
      </c>
      <c r="E91" s="335">
        <v>180040423</v>
      </c>
      <c r="F91" s="333">
        <v>5</v>
      </c>
      <c r="G91" s="334">
        <v>622650</v>
      </c>
      <c r="H91" s="335"/>
      <c r="I91" s="336"/>
      <c r="J91" s="334"/>
      <c r="K91" s="326"/>
      <c r="L91" s="326"/>
      <c r="M91" s="326"/>
      <c r="N91" s="326"/>
      <c r="O91" s="364"/>
      <c r="P91" s="364"/>
    </row>
    <row r="92" spans="1:16" x14ac:dyDescent="0.25">
      <c r="A92" s="331">
        <v>43147</v>
      </c>
      <c r="B92" s="332">
        <v>180154164</v>
      </c>
      <c r="C92" s="333">
        <v>13</v>
      </c>
      <c r="D92" s="334">
        <v>1284238</v>
      </c>
      <c r="E92" s="335"/>
      <c r="F92" s="333"/>
      <c r="G92" s="334"/>
      <c r="H92" s="335"/>
      <c r="I92" s="336"/>
      <c r="J92" s="334"/>
      <c r="K92" s="326"/>
      <c r="L92" s="326"/>
      <c r="M92" s="326"/>
      <c r="N92" s="326"/>
      <c r="O92" s="364"/>
      <c r="P92" s="364"/>
    </row>
    <row r="93" spans="1:16" x14ac:dyDescent="0.25">
      <c r="A93" s="331">
        <v>43147</v>
      </c>
      <c r="B93" s="332">
        <v>180154172</v>
      </c>
      <c r="C93" s="333">
        <v>2</v>
      </c>
      <c r="D93" s="334">
        <v>141225</v>
      </c>
      <c r="E93" s="335"/>
      <c r="F93" s="333"/>
      <c r="G93" s="334"/>
      <c r="H93" s="335"/>
      <c r="I93" s="336">
        <v>1005901</v>
      </c>
      <c r="J93" s="334" t="s">
        <v>17</v>
      </c>
      <c r="K93" s="326"/>
      <c r="L93" s="326"/>
      <c r="M93" s="326"/>
      <c r="N93" s="326"/>
      <c r="O93" s="364"/>
      <c r="P93" s="364"/>
    </row>
    <row r="94" spans="1:16" x14ac:dyDescent="0.25">
      <c r="A94" s="331">
        <v>43148</v>
      </c>
      <c r="B94" s="332">
        <v>180154237</v>
      </c>
      <c r="C94" s="333">
        <v>3</v>
      </c>
      <c r="D94" s="334">
        <v>264775</v>
      </c>
      <c r="E94" s="335">
        <v>180040445</v>
      </c>
      <c r="F94" s="333">
        <v>11</v>
      </c>
      <c r="G94" s="334">
        <v>1131025</v>
      </c>
      <c r="H94" s="335"/>
      <c r="I94" s="336"/>
      <c r="J94" s="334"/>
      <c r="K94" s="326"/>
      <c r="L94" s="326"/>
      <c r="M94" s="326"/>
      <c r="N94" s="326"/>
      <c r="O94" s="364"/>
      <c r="P94" s="364"/>
    </row>
    <row r="95" spans="1:16" x14ac:dyDescent="0.25">
      <c r="A95" s="331">
        <v>43148</v>
      </c>
      <c r="B95" s="332">
        <v>180154256</v>
      </c>
      <c r="C95" s="333">
        <v>14</v>
      </c>
      <c r="D95" s="334">
        <v>1366225</v>
      </c>
      <c r="E95" s="335"/>
      <c r="F95" s="333"/>
      <c r="G95" s="334"/>
      <c r="H95" s="335"/>
      <c r="I95" s="336"/>
      <c r="J95" s="334"/>
      <c r="K95" s="326"/>
      <c r="L95" s="326"/>
      <c r="M95" s="326"/>
      <c r="N95" s="326"/>
      <c r="O95" s="364"/>
      <c r="P95" s="364"/>
    </row>
    <row r="96" spans="1:16" x14ac:dyDescent="0.25">
      <c r="A96" s="331">
        <v>43148</v>
      </c>
      <c r="B96" s="332">
        <v>180154274</v>
      </c>
      <c r="C96" s="333">
        <v>6</v>
      </c>
      <c r="D96" s="334">
        <v>586338</v>
      </c>
      <c r="E96" s="335"/>
      <c r="F96" s="333"/>
      <c r="G96" s="334"/>
      <c r="H96" s="335"/>
      <c r="I96" s="336"/>
      <c r="J96" s="334"/>
      <c r="K96" s="326"/>
      <c r="L96" s="326"/>
      <c r="M96" s="326"/>
      <c r="N96" s="326"/>
      <c r="O96" s="364"/>
      <c r="P96" s="364"/>
    </row>
    <row r="97" spans="1:16" x14ac:dyDescent="0.25">
      <c r="A97" s="331">
        <v>43148</v>
      </c>
      <c r="B97" s="332">
        <v>180154285</v>
      </c>
      <c r="C97" s="333">
        <v>2</v>
      </c>
      <c r="D97" s="334">
        <v>190663</v>
      </c>
      <c r="E97" s="335"/>
      <c r="F97" s="333"/>
      <c r="G97" s="334"/>
      <c r="H97" s="335"/>
      <c r="I97" s="336">
        <v>1276976</v>
      </c>
      <c r="J97" s="334" t="s">
        <v>17</v>
      </c>
      <c r="K97" s="326"/>
      <c r="L97" s="326"/>
      <c r="M97" s="326"/>
      <c r="N97" s="326"/>
      <c r="O97" s="364"/>
      <c r="P97" s="364"/>
    </row>
    <row r="98" spans="1:16" x14ac:dyDescent="0.25">
      <c r="A98" s="331">
        <v>43150</v>
      </c>
      <c r="B98" s="332">
        <v>180154372</v>
      </c>
      <c r="C98" s="333">
        <v>7</v>
      </c>
      <c r="D98" s="334">
        <v>499800</v>
      </c>
      <c r="E98" s="335">
        <v>180040480</v>
      </c>
      <c r="F98" s="333">
        <v>5</v>
      </c>
      <c r="G98" s="334">
        <v>483088</v>
      </c>
      <c r="H98" s="335"/>
      <c r="I98" s="336"/>
      <c r="J98" s="334"/>
      <c r="K98" s="326"/>
      <c r="L98" s="326"/>
      <c r="M98" s="326"/>
      <c r="N98" s="326"/>
      <c r="O98" s="364"/>
      <c r="P98" s="364"/>
    </row>
    <row r="99" spans="1:16" x14ac:dyDescent="0.25">
      <c r="A99" s="331">
        <v>43150</v>
      </c>
      <c r="B99" s="332">
        <v>180154402</v>
      </c>
      <c r="C99" s="333">
        <v>12</v>
      </c>
      <c r="D99" s="334">
        <v>1216688</v>
      </c>
      <c r="E99" s="335"/>
      <c r="F99" s="333"/>
      <c r="G99" s="334"/>
      <c r="H99" s="335"/>
      <c r="I99" s="336"/>
      <c r="J99" s="334"/>
      <c r="K99" s="326"/>
      <c r="L99" s="326"/>
      <c r="M99" s="326"/>
      <c r="N99" s="326"/>
      <c r="O99" s="364"/>
      <c r="P99" s="364"/>
    </row>
    <row r="100" spans="1:16" x14ac:dyDescent="0.25">
      <c r="A100" s="331">
        <v>43150</v>
      </c>
      <c r="B100" s="332">
        <v>180154405</v>
      </c>
      <c r="C100" s="333">
        <v>2</v>
      </c>
      <c r="D100" s="334">
        <v>170450</v>
      </c>
      <c r="E100" s="335"/>
      <c r="F100" s="333"/>
      <c r="G100" s="334"/>
      <c r="H100" s="335"/>
      <c r="I100" s="336"/>
      <c r="J100" s="334"/>
      <c r="K100" s="326"/>
      <c r="L100" s="326"/>
      <c r="M100" s="326"/>
      <c r="N100" s="326"/>
      <c r="O100" s="364"/>
      <c r="P100" s="364"/>
    </row>
    <row r="101" spans="1:16" x14ac:dyDescent="0.25">
      <c r="A101" s="331">
        <v>43150</v>
      </c>
      <c r="B101" s="332">
        <v>180154449</v>
      </c>
      <c r="C101" s="333">
        <v>4</v>
      </c>
      <c r="D101" s="334">
        <v>381238</v>
      </c>
      <c r="E101" s="335"/>
      <c r="F101" s="333"/>
      <c r="G101" s="334"/>
      <c r="H101" s="335"/>
      <c r="I101" s="336"/>
      <c r="J101" s="334"/>
      <c r="K101" s="326"/>
      <c r="L101" s="326"/>
      <c r="M101" s="326"/>
      <c r="N101" s="326"/>
      <c r="O101" s="364"/>
      <c r="P101" s="364"/>
    </row>
    <row r="102" spans="1:16" x14ac:dyDescent="0.25">
      <c r="A102" s="331">
        <v>43150</v>
      </c>
      <c r="B102" s="332">
        <v>180154451</v>
      </c>
      <c r="C102" s="333">
        <v>4</v>
      </c>
      <c r="D102" s="334">
        <v>307388</v>
      </c>
      <c r="E102" s="335"/>
      <c r="F102" s="333"/>
      <c r="G102" s="334"/>
      <c r="H102" s="335"/>
      <c r="I102" s="336">
        <v>2092476</v>
      </c>
      <c r="J102" s="334" t="s">
        <v>17</v>
      </c>
      <c r="K102" s="326"/>
      <c r="L102" s="326"/>
      <c r="M102" s="326"/>
      <c r="N102" s="326"/>
      <c r="O102" s="364"/>
      <c r="P102" s="364"/>
    </row>
    <row r="103" spans="1:16" x14ac:dyDescent="0.25">
      <c r="A103" s="331">
        <v>43151</v>
      </c>
      <c r="B103" s="332">
        <v>180154479</v>
      </c>
      <c r="C103" s="333">
        <v>2</v>
      </c>
      <c r="D103" s="334">
        <v>190575</v>
      </c>
      <c r="E103" s="335">
        <v>180040505</v>
      </c>
      <c r="F103" s="333">
        <v>14</v>
      </c>
      <c r="G103" s="334">
        <v>1458625</v>
      </c>
      <c r="H103" s="335"/>
      <c r="I103" s="336"/>
      <c r="J103" s="334"/>
      <c r="K103" s="326"/>
      <c r="L103" s="326"/>
      <c r="M103" s="326"/>
      <c r="N103" s="326"/>
      <c r="O103" s="364"/>
      <c r="P103" s="364"/>
    </row>
    <row r="104" spans="1:16" x14ac:dyDescent="0.25">
      <c r="A104" s="331">
        <v>43151</v>
      </c>
      <c r="B104" s="332">
        <v>180154501</v>
      </c>
      <c r="C104" s="333">
        <v>28</v>
      </c>
      <c r="D104" s="334">
        <v>2775413</v>
      </c>
      <c r="E104" s="335"/>
      <c r="F104" s="333"/>
      <c r="G104" s="334"/>
      <c r="H104" s="335"/>
      <c r="I104" s="336"/>
      <c r="J104" s="334"/>
      <c r="K104" s="326"/>
      <c r="L104" s="326"/>
      <c r="M104" s="326"/>
      <c r="N104" s="326"/>
      <c r="O104" s="364"/>
      <c r="P104" s="364"/>
    </row>
    <row r="105" spans="1:16" x14ac:dyDescent="0.25">
      <c r="A105" s="331">
        <v>43151</v>
      </c>
      <c r="B105" s="332">
        <v>180154528</v>
      </c>
      <c r="C105" s="333">
        <v>1</v>
      </c>
      <c r="D105" s="334">
        <v>144288</v>
      </c>
      <c r="E105" s="335"/>
      <c r="F105" s="333"/>
      <c r="G105" s="334"/>
      <c r="H105" s="335"/>
      <c r="I105" s="336">
        <v>1651651</v>
      </c>
      <c r="J105" s="334" t="s">
        <v>17</v>
      </c>
      <c r="K105" s="326"/>
      <c r="L105" s="326"/>
      <c r="M105" s="326"/>
      <c r="N105" s="326"/>
      <c r="O105" s="364"/>
      <c r="P105" s="364"/>
    </row>
    <row r="106" spans="1:16" x14ac:dyDescent="0.25">
      <c r="A106" s="331">
        <v>43152</v>
      </c>
      <c r="B106" s="332">
        <v>180154566</v>
      </c>
      <c r="C106" s="333">
        <v>3</v>
      </c>
      <c r="D106" s="334">
        <v>242113</v>
      </c>
      <c r="E106" s="335">
        <v>180040527</v>
      </c>
      <c r="F106" s="333">
        <v>9</v>
      </c>
      <c r="G106" s="334">
        <v>834313</v>
      </c>
      <c r="H106" s="335"/>
      <c r="I106" s="336"/>
      <c r="J106" s="334"/>
      <c r="K106" s="326"/>
      <c r="L106" s="326"/>
      <c r="M106" s="326"/>
      <c r="N106" s="326"/>
      <c r="O106" s="364"/>
      <c r="P106" s="364"/>
    </row>
    <row r="107" spans="1:16" x14ac:dyDescent="0.25">
      <c r="A107" s="331">
        <v>43152</v>
      </c>
      <c r="B107" s="332">
        <v>180154582</v>
      </c>
      <c r="C107" s="333">
        <v>16</v>
      </c>
      <c r="D107" s="334">
        <v>1707125</v>
      </c>
      <c r="E107" s="335"/>
      <c r="F107" s="333"/>
      <c r="G107" s="334"/>
      <c r="H107" s="335"/>
      <c r="I107" s="336"/>
      <c r="J107" s="334"/>
      <c r="K107" s="326"/>
      <c r="L107" s="326"/>
      <c r="M107" s="326"/>
      <c r="N107" s="326"/>
      <c r="O107" s="364"/>
      <c r="P107" s="364"/>
    </row>
    <row r="108" spans="1:16" x14ac:dyDescent="0.25">
      <c r="A108" s="331">
        <v>43152</v>
      </c>
      <c r="B108" s="332">
        <v>180154599</v>
      </c>
      <c r="C108" s="333">
        <v>5</v>
      </c>
      <c r="D108" s="334">
        <v>526225</v>
      </c>
      <c r="E108" s="335"/>
      <c r="F108" s="333"/>
      <c r="G108" s="334"/>
      <c r="H108" s="335"/>
      <c r="I108" s="336"/>
      <c r="J108" s="334"/>
      <c r="K108" s="326"/>
      <c r="L108" s="326"/>
      <c r="M108" s="326"/>
      <c r="N108" s="326"/>
      <c r="O108" s="364"/>
      <c r="P108" s="364"/>
    </row>
    <row r="109" spans="1:16" x14ac:dyDescent="0.25">
      <c r="A109" s="331">
        <v>43152</v>
      </c>
      <c r="B109" s="332">
        <v>180154627</v>
      </c>
      <c r="C109" s="333">
        <v>2</v>
      </c>
      <c r="D109" s="334">
        <v>205713</v>
      </c>
      <c r="E109" s="335"/>
      <c r="F109" s="333"/>
      <c r="G109" s="334"/>
      <c r="H109" s="335"/>
      <c r="I109" s="336"/>
      <c r="J109" s="334"/>
      <c r="K109" s="326"/>
      <c r="L109" s="326"/>
      <c r="M109" s="326"/>
      <c r="N109" s="326"/>
      <c r="O109" s="364"/>
      <c r="P109" s="364"/>
    </row>
    <row r="110" spans="1:16" x14ac:dyDescent="0.25">
      <c r="A110" s="331">
        <v>43152</v>
      </c>
      <c r="B110" s="332">
        <v>180154628</v>
      </c>
      <c r="C110" s="333">
        <v>6</v>
      </c>
      <c r="D110" s="334">
        <v>650300</v>
      </c>
      <c r="E110" s="335"/>
      <c r="F110" s="333"/>
      <c r="G110" s="334"/>
      <c r="H110" s="335"/>
      <c r="I110" s="336">
        <v>2497163</v>
      </c>
      <c r="J110" s="334" t="s">
        <v>17</v>
      </c>
      <c r="K110" s="326"/>
      <c r="L110" s="326"/>
      <c r="M110" s="326"/>
      <c r="N110" s="326"/>
      <c r="O110" s="364"/>
      <c r="P110" s="364"/>
    </row>
    <row r="111" spans="1:16" x14ac:dyDescent="0.25">
      <c r="A111" s="331">
        <v>43153</v>
      </c>
      <c r="B111" s="332">
        <v>180154664</v>
      </c>
      <c r="C111" s="333">
        <v>3</v>
      </c>
      <c r="D111" s="334">
        <v>320425</v>
      </c>
      <c r="E111" s="335">
        <v>180040564</v>
      </c>
      <c r="F111" s="333">
        <v>3</v>
      </c>
      <c r="G111" s="334">
        <v>273700</v>
      </c>
      <c r="H111" s="335"/>
      <c r="I111" s="336"/>
      <c r="J111" s="334"/>
      <c r="K111" s="326"/>
      <c r="L111" s="326"/>
      <c r="M111" s="326"/>
      <c r="N111" s="326"/>
      <c r="O111" s="364"/>
      <c r="P111" s="364"/>
    </row>
    <row r="112" spans="1:16" x14ac:dyDescent="0.25">
      <c r="A112" s="331">
        <v>43153</v>
      </c>
      <c r="B112" s="332">
        <v>180154691</v>
      </c>
      <c r="C112" s="333">
        <v>21</v>
      </c>
      <c r="D112" s="334">
        <v>2227575</v>
      </c>
      <c r="E112" s="335"/>
      <c r="F112" s="333"/>
      <c r="G112" s="334"/>
      <c r="H112" s="335"/>
      <c r="I112" s="336"/>
      <c r="J112" s="334"/>
      <c r="K112" s="326"/>
      <c r="L112" s="326"/>
      <c r="M112" s="326"/>
      <c r="N112" s="326"/>
      <c r="O112" s="364"/>
      <c r="P112" s="364"/>
    </row>
    <row r="113" spans="1:16" x14ac:dyDescent="0.25">
      <c r="A113" s="331">
        <v>43153</v>
      </c>
      <c r="B113" s="332">
        <v>180154722</v>
      </c>
      <c r="C113" s="333">
        <v>3</v>
      </c>
      <c r="D113" s="334">
        <v>335738</v>
      </c>
      <c r="E113" s="335"/>
      <c r="F113" s="333"/>
      <c r="G113" s="334"/>
      <c r="H113" s="335"/>
      <c r="I113" s="336"/>
      <c r="J113" s="334"/>
      <c r="K113" s="326"/>
      <c r="L113" s="326"/>
      <c r="M113" s="326"/>
      <c r="N113" s="326"/>
      <c r="O113" s="364"/>
      <c r="P113" s="364"/>
    </row>
    <row r="114" spans="1:16" x14ac:dyDescent="0.25">
      <c r="A114" s="331">
        <v>43153</v>
      </c>
      <c r="B114" s="332">
        <v>180154733</v>
      </c>
      <c r="C114" s="333">
        <v>3</v>
      </c>
      <c r="D114" s="334">
        <v>251475</v>
      </c>
      <c r="E114" s="335"/>
      <c r="F114" s="333"/>
      <c r="G114" s="334"/>
      <c r="H114" s="335"/>
      <c r="I114" s="336">
        <v>2861513</v>
      </c>
      <c r="J114" s="334" t="s">
        <v>17</v>
      </c>
      <c r="K114" s="326"/>
      <c r="L114" s="326"/>
      <c r="M114" s="326"/>
      <c r="N114" s="326"/>
      <c r="O114" s="364"/>
      <c r="P114" s="364"/>
    </row>
    <row r="115" spans="1:16" x14ac:dyDescent="0.25">
      <c r="A115" s="331">
        <v>43154</v>
      </c>
      <c r="B115" s="332">
        <v>180154758</v>
      </c>
      <c r="C115" s="333">
        <v>9</v>
      </c>
      <c r="D115" s="334">
        <v>711463</v>
      </c>
      <c r="E115" s="335">
        <v>180040590</v>
      </c>
      <c r="F115" s="333">
        <v>5</v>
      </c>
      <c r="G115" s="334">
        <v>433213</v>
      </c>
      <c r="H115" s="335"/>
      <c r="I115" s="336"/>
      <c r="J115" s="334"/>
      <c r="K115" s="326"/>
      <c r="L115" s="326"/>
      <c r="M115" s="326"/>
      <c r="N115" s="326"/>
      <c r="O115" s="364"/>
      <c r="P115" s="364"/>
    </row>
    <row r="116" spans="1:16" x14ac:dyDescent="0.25">
      <c r="A116" s="331">
        <v>43154</v>
      </c>
      <c r="B116" s="332">
        <v>180154784</v>
      </c>
      <c r="C116" s="333">
        <v>14</v>
      </c>
      <c r="D116" s="334">
        <v>1383900</v>
      </c>
      <c r="E116" s="335"/>
      <c r="F116" s="333"/>
      <c r="G116" s="334"/>
      <c r="H116" s="335"/>
      <c r="I116" s="336"/>
      <c r="J116" s="334"/>
      <c r="K116" s="326"/>
      <c r="L116" s="326"/>
      <c r="M116" s="326"/>
      <c r="N116" s="326"/>
      <c r="O116" s="364"/>
      <c r="P116" s="364"/>
    </row>
    <row r="117" spans="1:16" x14ac:dyDescent="0.25">
      <c r="A117" s="331">
        <v>43154</v>
      </c>
      <c r="B117" s="332">
        <v>180154790</v>
      </c>
      <c r="C117" s="333">
        <v>2</v>
      </c>
      <c r="D117" s="334">
        <v>199150</v>
      </c>
      <c r="E117" s="335"/>
      <c r="F117" s="333"/>
      <c r="G117" s="334"/>
      <c r="H117" s="335"/>
      <c r="I117" s="336"/>
      <c r="J117" s="334"/>
      <c r="K117" s="326"/>
      <c r="L117" s="326"/>
      <c r="M117" s="326"/>
      <c r="N117" s="326"/>
      <c r="O117" s="364"/>
      <c r="P117" s="364"/>
    </row>
    <row r="118" spans="1:16" x14ac:dyDescent="0.25">
      <c r="A118" s="331">
        <v>43154</v>
      </c>
      <c r="B118" s="332">
        <v>180154818</v>
      </c>
      <c r="C118" s="333">
        <v>4</v>
      </c>
      <c r="D118" s="334">
        <v>254450</v>
      </c>
      <c r="E118" s="335"/>
      <c r="F118" s="333"/>
      <c r="G118" s="334"/>
      <c r="H118" s="335"/>
      <c r="I118" s="336"/>
      <c r="J118" s="334"/>
      <c r="K118" s="326"/>
      <c r="L118" s="326"/>
      <c r="M118" s="326"/>
      <c r="N118" s="326"/>
      <c r="O118" s="364"/>
      <c r="P118" s="364"/>
    </row>
    <row r="119" spans="1:16" x14ac:dyDescent="0.25">
      <c r="A119" s="331">
        <v>43154</v>
      </c>
      <c r="B119" s="332">
        <v>180154822</v>
      </c>
      <c r="C119" s="333">
        <v>8</v>
      </c>
      <c r="D119" s="334">
        <v>811125</v>
      </c>
      <c r="E119" s="335"/>
      <c r="F119" s="333"/>
      <c r="G119" s="334"/>
      <c r="H119" s="335"/>
      <c r="I119" s="336">
        <v>2926875</v>
      </c>
      <c r="J119" s="334" t="s">
        <v>17</v>
      </c>
      <c r="K119" s="326"/>
      <c r="L119" s="326"/>
      <c r="M119" s="326"/>
      <c r="N119" s="326"/>
      <c r="O119" s="364"/>
      <c r="P119" s="364"/>
    </row>
    <row r="120" spans="1:16" x14ac:dyDescent="0.25">
      <c r="A120" s="331">
        <v>43155</v>
      </c>
      <c r="B120" s="332">
        <v>180154863</v>
      </c>
      <c r="C120" s="333">
        <v>5</v>
      </c>
      <c r="D120" s="334">
        <v>444675</v>
      </c>
      <c r="E120" s="335">
        <v>180040612</v>
      </c>
      <c r="F120" s="333">
        <v>3</v>
      </c>
      <c r="G120" s="334">
        <v>275275</v>
      </c>
      <c r="H120" s="335"/>
      <c r="I120" s="336"/>
      <c r="J120" s="334"/>
      <c r="K120" s="326"/>
      <c r="L120" s="326"/>
      <c r="M120" s="326"/>
      <c r="N120" s="326"/>
      <c r="O120" s="364"/>
      <c r="P120" s="364"/>
    </row>
    <row r="121" spans="1:16" x14ac:dyDescent="0.25">
      <c r="A121" s="331">
        <v>43155</v>
      </c>
      <c r="B121" s="332">
        <v>180154886</v>
      </c>
      <c r="C121" s="333">
        <v>23</v>
      </c>
      <c r="D121" s="334">
        <v>2606713</v>
      </c>
      <c r="E121" s="335"/>
      <c r="F121" s="333"/>
      <c r="G121" s="334"/>
      <c r="H121" s="335"/>
      <c r="I121" s="336"/>
      <c r="J121" s="334"/>
      <c r="K121" s="326"/>
      <c r="L121" s="326"/>
      <c r="M121" s="326"/>
      <c r="N121" s="326"/>
      <c r="O121" s="364"/>
      <c r="P121" s="364"/>
    </row>
    <row r="122" spans="1:16" x14ac:dyDescent="0.25">
      <c r="A122" s="331">
        <v>43155</v>
      </c>
      <c r="B122" s="332">
        <v>180154923</v>
      </c>
      <c r="C122" s="333">
        <v>2</v>
      </c>
      <c r="D122" s="334">
        <v>246838</v>
      </c>
      <c r="E122" s="335"/>
      <c r="F122" s="333"/>
      <c r="G122" s="334"/>
      <c r="H122" s="335"/>
      <c r="I122" s="336"/>
      <c r="J122" s="334"/>
      <c r="K122" s="326"/>
      <c r="L122" s="326"/>
      <c r="M122" s="326"/>
      <c r="N122" s="326"/>
      <c r="O122" s="364"/>
      <c r="P122" s="364"/>
    </row>
    <row r="123" spans="1:16" x14ac:dyDescent="0.25">
      <c r="A123" s="331">
        <v>43155</v>
      </c>
      <c r="B123" s="332">
        <v>180154925</v>
      </c>
      <c r="C123" s="333">
        <v>8</v>
      </c>
      <c r="D123" s="334">
        <v>898888</v>
      </c>
      <c r="E123" s="335"/>
      <c r="F123" s="333"/>
      <c r="G123" s="334"/>
      <c r="H123" s="335"/>
      <c r="I123" s="336">
        <v>3921839</v>
      </c>
      <c r="J123" s="334" t="s">
        <v>17</v>
      </c>
      <c r="K123" s="326"/>
      <c r="L123" s="326"/>
      <c r="M123" s="326"/>
      <c r="N123" s="326"/>
      <c r="O123" s="364"/>
      <c r="P123" s="364"/>
    </row>
    <row r="124" spans="1:16" x14ac:dyDescent="0.25">
      <c r="A124" s="331">
        <v>43157</v>
      </c>
      <c r="B124" s="332">
        <v>180155036</v>
      </c>
      <c r="C124" s="333">
        <v>10</v>
      </c>
      <c r="D124" s="334">
        <v>783825</v>
      </c>
      <c r="E124" s="335">
        <v>180040646</v>
      </c>
      <c r="F124" s="333">
        <v>12</v>
      </c>
      <c r="G124" s="334">
        <v>1223950</v>
      </c>
      <c r="H124" s="335"/>
      <c r="I124" s="336"/>
      <c r="J124" s="334"/>
      <c r="K124" s="326"/>
      <c r="L124" s="326"/>
      <c r="M124" s="326"/>
      <c r="N124" s="326"/>
      <c r="O124" s="364"/>
      <c r="P124" s="364"/>
    </row>
    <row r="125" spans="1:16" x14ac:dyDescent="0.25">
      <c r="A125" s="331">
        <v>43157</v>
      </c>
      <c r="B125" s="332">
        <v>180155068</v>
      </c>
      <c r="C125" s="333">
        <v>32</v>
      </c>
      <c r="D125" s="334">
        <v>3462550</v>
      </c>
      <c r="E125" s="335"/>
      <c r="F125" s="333"/>
      <c r="G125" s="334"/>
      <c r="H125" s="335"/>
      <c r="I125" s="336"/>
      <c r="J125" s="334"/>
      <c r="K125" s="326"/>
      <c r="L125" s="326"/>
      <c r="M125" s="326"/>
      <c r="N125" s="326"/>
      <c r="O125" s="364"/>
      <c r="P125" s="364"/>
    </row>
    <row r="126" spans="1:16" x14ac:dyDescent="0.25">
      <c r="A126" s="331">
        <v>43157</v>
      </c>
      <c r="B126" s="332">
        <v>180155098</v>
      </c>
      <c r="C126" s="333">
        <v>5</v>
      </c>
      <c r="D126" s="334">
        <v>525175</v>
      </c>
      <c r="E126" s="335"/>
      <c r="F126" s="333"/>
      <c r="G126" s="334"/>
      <c r="H126" s="335"/>
      <c r="I126" s="336"/>
      <c r="J126" s="334"/>
      <c r="K126" s="326"/>
      <c r="L126" s="326"/>
      <c r="M126" s="326"/>
      <c r="N126" s="326"/>
      <c r="O126" s="364"/>
      <c r="P126" s="364"/>
    </row>
    <row r="127" spans="1:16" x14ac:dyDescent="0.25">
      <c r="A127" s="331">
        <v>43157</v>
      </c>
      <c r="B127" s="332">
        <v>180155121</v>
      </c>
      <c r="C127" s="333">
        <v>11</v>
      </c>
      <c r="D127" s="334">
        <v>1167950</v>
      </c>
      <c r="E127" s="335"/>
      <c r="F127" s="333"/>
      <c r="G127" s="334"/>
      <c r="H127" s="335"/>
      <c r="I127" s="336"/>
      <c r="J127" s="334"/>
      <c r="K127" s="326"/>
      <c r="L127" s="326"/>
      <c r="M127" s="326"/>
      <c r="N127" s="326"/>
      <c r="O127" s="364"/>
      <c r="P127" s="364"/>
    </row>
    <row r="128" spans="1:16" x14ac:dyDescent="0.25">
      <c r="A128" s="331">
        <v>43157</v>
      </c>
      <c r="B128" s="332">
        <v>180155127</v>
      </c>
      <c r="C128" s="333">
        <v>6</v>
      </c>
      <c r="D128" s="334">
        <v>640850</v>
      </c>
      <c r="E128" s="335"/>
      <c r="F128" s="333"/>
      <c r="G128" s="334"/>
      <c r="H128" s="335"/>
      <c r="I128" s="336">
        <v>5356400</v>
      </c>
      <c r="J128" s="334" t="s">
        <v>17</v>
      </c>
      <c r="K128" s="326"/>
      <c r="L128" s="326"/>
      <c r="M128" s="326"/>
      <c r="N128" s="326"/>
      <c r="O128" s="364"/>
      <c r="P128" s="364"/>
    </row>
    <row r="129" spans="1:16" x14ac:dyDescent="0.25">
      <c r="A129" s="331">
        <v>43158</v>
      </c>
      <c r="B129" s="332">
        <v>180155162</v>
      </c>
      <c r="C129" s="333">
        <v>6</v>
      </c>
      <c r="D129" s="334">
        <v>493063</v>
      </c>
      <c r="E129" s="335">
        <v>180040637</v>
      </c>
      <c r="F129" s="333">
        <v>10</v>
      </c>
      <c r="G129" s="334">
        <v>1099438</v>
      </c>
      <c r="H129" s="335"/>
      <c r="I129" s="336"/>
      <c r="J129" s="334"/>
      <c r="K129" s="326"/>
      <c r="L129" s="326"/>
      <c r="M129" s="326"/>
      <c r="N129" s="326"/>
      <c r="O129" s="364"/>
      <c r="P129" s="364"/>
    </row>
    <row r="130" spans="1:16" x14ac:dyDescent="0.25">
      <c r="A130" s="331">
        <v>43158</v>
      </c>
      <c r="B130" s="332">
        <v>180155192</v>
      </c>
      <c r="C130" s="333">
        <v>2</v>
      </c>
      <c r="D130" s="334">
        <v>170100</v>
      </c>
      <c r="E130" s="335"/>
      <c r="F130" s="333"/>
      <c r="G130" s="334"/>
      <c r="H130" s="335"/>
      <c r="I130" s="336"/>
      <c r="J130" s="334"/>
      <c r="K130" s="326"/>
      <c r="L130" s="326"/>
      <c r="M130" s="326"/>
      <c r="N130" s="326"/>
      <c r="O130" s="364"/>
      <c r="P130" s="364"/>
    </row>
    <row r="131" spans="1:16" x14ac:dyDescent="0.25">
      <c r="A131" s="331">
        <v>43158</v>
      </c>
      <c r="B131" s="332">
        <v>180155194</v>
      </c>
      <c r="C131" s="333">
        <v>18</v>
      </c>
      <c r="D131" s="334">
        <v>1786225</v>
      </c>
      <c r="E131" s="335"/>
      <c r="F131" s="333"/>
      <c r="G131" s="334"/>
      <c r="H131" s="335"/>
      <c r="I131" s="336"/>
      <c r="J131" s="334"/>
      <c r="K131" s="326"/>
      <c r="L131" s="326"/>
      <c r="M131" s="326"/>
      <c r="N131" s="326"/>
      <c r="O131" s="364"/>
      <c r="P131" s="364"/>
    </row>
    <row r="132" spans="1:16" x14ac:dyDescent="0.25">
      <c r="A132" s="331">
        <v>43158</v>
      </c>
      <c r="B132" s="332">
        <v>180155224</v>
      </c>
      <c r="C132" s="333">
        <v>3</v>
      </c>
      <c r="D132" s="334">
        <v>290150</v>
      </c>
      <c r="E132" s="335"/>
      <c r="F132" s="333"/>
      <c r="G132" s="334"/>
      <c r="H132" s="335"/>
      <c r="I132" s="336"/>
      <c r="J132" s="334"/>
      <c r="K132" s="326"/>
      <c r="L132" s="326"/>
      <c r="M132" s="326"/>
      <c r="N132" s="326"/>
      <c r="O132" s="364"/>
      <c r="P132" s="364"/>
    </row>
    <row r="133" spans="1:16" x14ac:dyDescent="0.25">
      <c r="A133" s="331">
        <v>43158</v>
      </c>
      <c r="B133" s="332">
        <v>180155230</v>
      </c>
      <c r="C133" s="333">
        <v>4</v>
      </c>
      <c r="D133" s="334">
        <v>437850</v>
      </c>
      <c r="E133" s="335"/>
      <c r="F133" s="333"/>
      <c r="G133" s="334"/>
      <c r="H133" s="335"/>
      <c r="I133" s="336">
        <v>2077950</v>
      </c>
      <c r="J133" s="334" t="s">
        <v>17</v>
      </c>
      <c r="K133" s="326"/>
      <c r="L133" s="326"/>
      <c r="M133" s="326"/>
      <c r="N133" s="326"/>
      <c r="O133" s="364"/>
      <c r="P133" s="364"/>
    </row>
    <row r="134" spans="1:16" x14ac:dyDescent="0.25">
      <c r="A134" s="331">
        <v>43159</v>
      </c>
      <c r="B134" s="332">
        <v>180155259</v>
      </c>
      <c r="C134" s="333">
        <v>7</v>
      </c>
      <c r="D134" s="334">
        <v>486238</v>
      </c>
      <c r="E134" s="335">
        <v>180040702</v>
      </c>
      <c r="F134" s="333">
        <v>10</v>
      </c>
      <c r="G134" s="334">
        <v>914375</v>
      </c>
      <c r="H134" s="335"/>
      <c r="I134" s="336"/>
      <c r="J134" s="334"/>
      <c r="K134" s="326"/>
      <c r="L134" s="326"/>
      <c r="M134" s="326"/>
      <c r="N134" s="326"/>
      <c r="O134" s="364"/>
      <c r="P134" s="364"/>
    </row>
    <row r="135" spans="1:16" x14ac:dyDescent="0.25">
      <c r="A135" s="331">
        <v>43159</v>
      </c>
      <c r="B135" s="332">
        <v>180155277</v>
      </c>
      <c r="C135" s="333">
        <v>20</v>
      </c>
      <c r="D135" s="334">
        <v>1796200</v>
      </c>
      <c r="E135" s="335"/>
      <c r="F135" s="333"/>
      <c r="G135" s="334"/>
      <c r="H135" s="335"/>
      <c r="I135" s="336"/>
      <c r="J135" s="334"/>
      <c r="K135" s="326"/>
      <c r="L135" s="326"/>
      <c r="M135" s="326"/>
      <c r="N135" s="326"/>
      <c r="O135" s="364"/>
      <c r="P135" s="364"/>
    </row>
    <row r="136" spans="1:16" x14ac:dyDescent="0.25">
      <c r="A136" s="331">
        <v>43159</v>
      </c>
      <c r="B136" s="332">
        <v>180155284</v>
      </c>
      <c r="C136" s="333">
        <v>1</v>
      </c>
      <c r="D136" s="334">
        <v>75513</v>
      </c>
      <c r="E136" s="335"/>
      <c r="F136" s="333"/>
      <c r="G136" s="334"/>
      <c r="H136" s="335"/>
      <c r="I136" s="336"/>
      <c r="J136" s="334"/>
      <c r="K136" s="326"/>
      <c r="L136" s="326"/>
      <c r="M136" s="326"/>
      <c r="N136" s="326"/>
      <c r="O136" s="364"/>
      <c r="P136" s="364"/>
    </row>
    <row r="137" spans="1:16" x14ac:dyDescent="0.25">
      <c r="A137" s="331">
        <v>43159</v>
      </c>
      <c r="B137" s="332">
        <v>180155337</v>
      </c>
      <c r="C137" s="333">
        <v>12</v>
      </c>
      <c r="D137" s="334">
        <v>1389325</v>
      </c>
      <c r="E137" s="335"/>
      <c r="F137" s="333"/>
      <c r="G137" s="334"/>
      <c r="H137" s="335"/>
      <c r="I137" s="336"/>
      <c r="J137" s="334"/>
      <c r="K137" s="326"/>
      <c r="L137" s="326"/>
      <c r="M137" s="326"/>
      <c r="N137" s="326"/>
      <c r="O137" s="364"/>
      <c r="P137" s="364"/>
    </row>
    <row r="138" spans="1:16" x14ac:dyDescent="0.25">
      <c r="A138" s="331">
        <v>43159</v>
      </c>
      <c r="B138" s="332">
        <v>180155343</v>
      </c>
      <c r="C138" s="333">
        <v>3</v>
      </c>
      <c r="D138" s="334">
        <v>243600</v>
      </c>
      <c r="E138" s="335"/>
      <c r="F138" s="333"/>
      <c r="G138" s="334"/>
      <c r="H138" s="335"/>
      <c r="I138" s="336"/>
      <c r="J138" s="334"/>
      <c r="K138" s="326"/>
      <c r="L138" s="326"/>
      <c r="M138" s="326"/>
      <c r="N138" s="326"/>
      <c r="O138" s="364"/>
      <c r="P138" s="364"/>
    </row>
    <row r="139" spans="1:16" x14ac:dyDescent="0.25">
      <c r="A139" s="331">
        <v>43159</v>
      </c>
      <c r="B139" s="332">
        <v>180155356</v>
      </c>
      <c r="C139" s="333">
        <v>2</v>
      </c>
      <c r="D139" s="334">
        <v>189175</v>
      </c>
      <c r="E139" s="335"/>
      <c r="F139" s="333"/>
      <c r="G139" s="334"/>
      <c r="H139" s="335"/>
      <c r="I139" s="336">
        <v>3265676</v>
      </c>
      <c r="J139" s="334" t="s">
        <v>17</v>
      </c>
      <c r="K139" s="326"/>
      <c r="L139" s="326"/>
      <c r="M139" s="326"/>
      <c r="N139" s="326"/>
      <c r="O139" s="364"/>
      <c r="P139" s="364"/>
    </row>
    <row r="140" spans="1:16" x14ac:dyDescent="0.25">
      <c r="A140" s="331">
        <v>43160</v>
      </c>
      <c r="B140" s="332">
        <v>180155385</v>
      </c>
      <c r="C140" s="333">
        <v>4</v>
      </c>
      <c r="D140" s="334">
        <v>370475</v>
      </c>
      <c r="E140" s="335">
        <v>180040715</v>
      </c>
      <c r="F140" s="333">
        <v>8</v>
      </c>
      <c r="G140" s="334">
        <v>735000</v>
      </c>
      <c r="H140" s="335"/>
      <c r="I140" s="336"/>
      <c r="J140" s="334"/>
      <c r="K140" s="326"/>
      <c r="L140" s="326"/>
      <c r="M140" s="326"/>
      <c r="N140" s="326"/>
      <c r="O140" s="364"/>
      <c r="P140" s="364"/>
    </row>
    <row r="141" spans="1:16" x14ac:dyDescent="0.25">
      <c r="A141" s="331">
        <v>43160</v>
      </c>
      <c r="B141" s="332">
        <v>180155410</v>
      </c>
      <c r="C141" s="333">
        <v>18</v>
      </c>
      <c r="D141" s="334">
        <v>1811950</v>
      </c>
      <c r="E141" s="335"/>
      <c r="F141" s="333"/>
      <c r="G141" s="334"/>
      <c r="H141" s="335"/>
      <c r="I141" s="336"/>
      <c r="J141" s="334"/>
      <c r="K141" s="326"/>
      <c r="L141" s="326"/>
      <c r="M141" s="326"/>
      <c r="N141" s="326"/>
      <c r="O141" s="364"/>
      <c r="P141" s="364"/>
    </row>
    <row r="142" spans="1:16" x14ac:dyDescent="0.25">
      <c r="A142" s="331">
        <v>43160</v>
      </c>
      <c r="B142" s="332">
        <v>180155457</v>
      </c>
      <c r="C142" s="333">
        <v>9</v>
      </c>
      <c r="D142" s="334">
        <v>792575</v>
      </c>
      <c r="E142" s="335"/>
      <c r="F142" s="333"/>
      <c r="G142" s="334"/>
      <c r="H142" s="335"/>
      <c r="I142" s="336"/>
      <c r="J142" s="334"/>
      <c r="K142" s="326"/>
      <c r="L142" s="326"/>
      <c r="M142" s="326"/>
      <c r="N142" s="326"/>
      <c r="O142" s="364"/>
      <c r="P142" s="364"/>
    </row>
    <row r="143" spans="1:16" x14ac:dyDescent="0.25">
      <c r="A143" s="331">
        <v>43160</v>
      </c>
      <c r="B143" s="332">
        <v>180155474</v>
      </c>
      <c r="C143" s="333">
        <v>4</v>
      </c>
      <c r="D143" s="334">
        <v>440038</v>
      </c>
      <c r="E143" s="335"/>
      <c r="F143" s="333"/>
      <c r="G143" s="334"/>
      <c r="H143" s="335"/>
      <c r="I143" s="336">
        <v>2680038</v>
      </c>
      <c r="J143" s="334" t="s">
        <v>17</v>
      </c>
      <c r="K143" s="326"/>
      <c r="L143" s="326"/>
      <c r="M143" s="326"/>
      <c r="N143" s="326"/>
      <c r="O143" s="364"/>
      <c r="P143" s="364"/>
    </row>
    <row r="144" spans="1:16" x14ac:dyDescent="0.25">
      <c r="A144" s="331">
        <v>43161</v>
      </c>
      <c r="B144" s="332">
        <v>180155500</v>
      </c>
      <c r="C144" s="333">
        <v>8</v>
      </c>
      <c r="D144" s="334">
        <v>491488</v>
      </c>
      <c r="E144" s="335">
        <v>180040747</v>
      </c>
      <c r="F144" s="333">
        <v>14</v>
      </c>
      <c r="G144" s="334">
        <v>1501938</v>
      </c>
      <c r="H144" s="335"/>
      <c r="I144" s="336"/>
      <c r="J144" s="334"/>
      <c r="K144" s="326"/>
      <c r="L144" s="326"/>
      <c r="M144" s="326"/>
      <c r="N144" s="326"/>
      <c r="O144" s="364"/>
      <c r="P144" s="364"/>
    </row>
    <row r="145" spans="1:16" x14ac:dyDescent="0.25">
      <c r="A145" s="331">
        <v>43161</v>
      </c>
      <c r="B145" s="332">
        <v>180155521</v>
      </c>
      <c r="C145" s="333">
        <v>14</v>
      </c>
      <c r="D145" s="334">
        <v>1317925</v>
      </c>
      <c r="E145" s="335"/>
      <c r="F145" s="333"/>
      <c r="G145" s="334"/>
      <c r="H145" s="335"/>
      <c r="I145" s="336"/>
      <c r="J145" s="334"/>
      <c r="K145" s="326"/>
      <c r="L145" s="326"/>
      <c r="M145" s="326"/>
      <c r="N145" s="326"/>
      <c r="O145" s="364"/>
      <c r="P145" s="364"/>
    </row>
    <row r="146" spans="1:16" x14ac:dyDescent="0.25">
      <c r="A146" s="331">
        <v>43161</v>
      </c>
      <c r="B146" s="332">
        <v>180155527</v>
      </c>
      <c r="C146" s="333">
        <v>1</v>
      </c>
      <c r="D146" s="334">
        <v>125738</v>
      </c>
      <c r="E146" s="335"/>
      <c r="F146" s="333"/>
      <c r="G146" s="334"/>
      <c r="H146" s="335"/>
      <c r="I146" s="336"/>
      <c r="J146" s="334"/>
      <c r="K146" s="326"/>
      <c r="L146" s="326"/>
      <c r="M146" s="326"/>
      <c r="N146" s="326"/>
      <c r="O146" s="364"/>
      <c r="P146" s="364"/>
    </row>
    <row r="147" spans="1:16" x14ac:dyDescent="0.25">
      <c r="A147" s="331">
        <v>43161</v>
      </c>
      <c r="B147" s="332">
        <v>180155551</v>
      </c>
      <c r="C147" s="333">
        <v>5</v>
      </c>
      <c r="D147" s="334">
        <v>506100</v>
      </c>
      <c r="E147" s="335"/>
      <c r="F147" s="333"/>
      <c r="G147" s="334"/>
      <c r="H147" s="335"/>
      <c r="I147" s="336">
        <v>939313</v>
      </c>
      <c r="J147" s="334" t="s">
        <v>17</v>
      </c>
      <c r="K147" s="326"/>
      <c r="L147" s="326"/>
      <c r="M147" s="326"/>
      <c r="N147" s="326"/>
      <c r="O147" s="364"/>
      <c r="P147" s="364"/>
    </row>
    <row r="148" spans="1:16" x14ac:dyDescent="0.25">
      <c r="A148" s="331">
        <v>43162</v>
      </c>
      <c r="B148" s="332">
        <v>180155627</v>
      </c>
      <c r="C148" s="333">
        <v>6</v>
      </c>
      <c r="D148" s="334">
        <v>342388</v>
      </c>
      <c r="E148" s="335">
        <v>180040780</v>
      </c>
      <c r="F148" s="333">
        <v>14</v>
      </c>
      <c r="G148" s="334">
        <v>1625225</v>
      </c>
      <c r="H148" s="335"/>
      <c r="I148" s="336"/>
      <c r="J148" s="334"/>
      <c r="K148" s="326"/>
      <c r="L148" s="326"/>
      <c r="M148" s="326"/>
      <c r="N148" s="326"/>
      <c r="O148" s="364"/>
      <c r="P148" s="364"/>
    </row>
    <row r="149" spans="1:16" x14ac:dyDescent="0.25">
      <c r="A149" s="331">
        <v>43162</v>
      </c>
      <c r="B149" s="332">
        <v>180155652</v>
      </c>
      <c r="C149" s="333">
        <v>11</v>
      </c>
      <c r="D149" s="334">
        <v>1432900</v>
      </c>
      <c r="E149" s="335"/>
      <c r="F149" s="333"/>
      <c r="G149" s="334"/>
      <c r="H149" s="335"/>
      <c r="I149" s="336"/>
      <c r="J149" s="334"/>
      <c r="K149" s="326"/>
      <c r="L149" s="326"/>
      <c r="M149" s="326"/>
      <c r="N149" s="326"/>
      <c r="O149" s="364"/>
      <c r="P149" s="364"/>
    </row>
    <row r="150" spans="1:16" x14ac:dyDescent="0.25">
      <c r="A150" s="331">
        <v>43162</v>
      </c>
      <c r="B150" s="332">
        <v>180155670</v>
      </c>
      <c r="C150" s="333">
        <v>4</v>
      </c>
      <c r="D150" s="334">
        <v>476963</v>
      </c>
      <c r="E150" s="335"/>
      <c r="F150" s="333"/>
      <c r="G150" s="334"/>
      <c r="H150" s="335"/>
      <c r="I150" s="336"/>
      <c r="J150" s="334"/>
      <c r="K150" s="326"/>
      <c r="L150" s="326"/>
      <c r="M150" s="326"/>
      <c r="N150" s="326"/>
      <c r="O150" s="364"/>
      <c r="P150" s="364"/>
    </row>
    <row r="151" spans="1:16" x14ac:dyDescent="0.25">
      <c r="A151" s="331">
        <v>43162</v>
      </c>
      <c r="B151" s="332">
        <v>180155677</v>
      </c>
      <c r="C151" s="333">
        <v>4</v>
      </c>
      <c r="D151" s="334">
        <v>459025</v>
      </c>
      <c r="E151" s="335"/>
      <c r="F151" s="333"/>
      <c r="G151" s="334"/>
      <c r="H151" s="335"/>
      <c r="I151" s="336"/>
      <c r="J151" s="334"/>
      <c r="K151" s="326"/>
      <c r="L151" s="326"/>
      <c r="M151" s="326"/>
      <c r="N151" s="326"/>
      <c r="O151" s="364"/>
      <c r="P151" s="364"/>
    </row>
    <row r="152" spans="1:16" x14ac:dyDescent="0.25">
      <c r="A152" s="331">
        <v>43162</v>
      </c>
      <c r="B152" s="332">
        <v>180155679</v>
      </c>
      <c r="C152" s="333">
        <v>1</v>
      </c>
      <c r="D152" s="334">
        <v>92575</v>
      </c>
      <c r="E152" s="335"/>
      <c r="F152" s="333"/>
      <c r="G152" s="334"/>
      <c r="H152" s="335"/>
      <c r="I152" s="336">
        <v>1178626</v>
      </c>
      <c r="J152" s="334" t="s">
        <v>17</v>
      </c>
      <c r="K152" s="326"/>
      <c r="L152" s="326"/>
      <c r="M152" s="326"/>
      <c r="N152" s="326"/>
      <c r="O152" s="364"/>
      <c r="P152" s="364"/>
    </row>
    <row r="153" spans="1:16" x14ac:dyDescent="0.25">
      <c r="A153" s="331">
        <v>43164</v>
      </c>
      <c r="B153" s="332">
        <v>180155811</v>
      </c>
      <c r="C153" s="333">
        <v>8</v>
      </c>
      <c r="D153" s="334">
        <v>714525</v>
      </c>
      <c r="E153" s="335">
        <v>180040823</v>
      </c>
      <c r="F153" s="333">
        <v>10</v>
      </c>
      <c r="G153" s="334">
        <v>936250</v>
      </c>
      <c r="H153" s="335"/>
      <c r="I153" s="336"/>
      <c r="J153" s="334"/>
      <c r="K153" s="326"/>
      <c r="L153" s="326"/>
      <c r="M153" s="326"/>
      <c r="N153" s="326"/>
      <c r="O153" s="364"/>
      <c r="P153" s="364"/>
    </row>
    <row r="154" spans="1:16" x14ac:dyDescent="0.25">
      <c r="A154" s="331">
        <v>43164</v>
      </c>
      <c r="B154" s="332">
        <v>180155839</v>
      </c>
      <c r="C154" s="333">
        <v>29</v>
      </c>
      <c r="D154" s="334">
        <v>2853813</v>
      </c>
      <c r="E154" s="335"/>
      <c r="F154" s="333"/>
      <c r="G154" s="334"/>
      <c r="H154" s="335"/>
      <c r="I154" s="336"/>
      <c r="J154" s="334"/>
      <c r="K154" s="326"/>
      <c r="L154" s="326"/>
      <c r="M154" s="326"/>
      <c r="N154" s="326"/>
      <c r="O154" s="364"/>
      <c r="P154" s="364"/>
    </row>
    <row r="155" spans="1:16" x14ac:dyDescent="0.25">
      <c r="A155" s="331">
        <v>43164</v>
      </c>
      <c r="B155" s="332">
        <v>180155849</v>
      </c>
      <c r="C155" s="333">
        <v>5</v>
      </c>
      <c r="D155" s="334">
        <v>543200</v>
      </c>
      <c r="E155" s="335"/>
      <c r="F155" s="333"/>
      <c r="G155" s="334"/>
      <c r="H155" s="335"/>
      <c r="I155" s="336"/>
      <c r="J155" s="334"/>
      <c r="K155" s="326"/>
      <c r="L155" s="326"/>
      <c r="M155" s="326"/>
      <c r="N155" s="326"/>
      <c r="O155" s="364"/>
      <c r="P155" s="364"/>
    </row>
    <row r="156" spans="1:16" x14ac:dyDescent="0.25">
      <c r="A156" s="331">
        <v>43164</v>
      </c>
      <c r="B156" s="332">
        <v>180155875</v>
      </c>
      <c r="C156" s="333">
        <v>8</v>
      </c>
      <c r="D156" s="334">
        <v>909738</v>
      </c>
      <c r="E156" s="335"/>
      <c r="F156" s="333"/>
      <c r="G156" s="334"/>
      <c r="H156" s="335"/>
      <c r="I156" s="336"/>
      <c r="J156" s="334"/>
      <c r="K156" s="326"/>
      <c r="L156" s="326"/>
      <c r="M156" s="326"/>
      <c r="N156" s="326"/>
      <c r="O156" s="364"/>
      <c r="P156" s="364"/>
    </row>
    <row r="157" spans="1:16" x14ac:dyDescent="0.25">
      <c r="A157" s="331">
        <v>43164</v>
      </c>
      <c r="B157" s="332">
        <v>180155879</v>
      </c>
      <c r="C157" s="333">
        <v>1</v>
      </c>
      <c r="D157" s="334">
        <v>92575</v>
      </c>
      <c r="E157" s="335"/>
      <c r="F157" s="333"/>
      <c r="G157" s="334"/>
      <c r="H157" s="335"/>
      <c r="I157" s="336">
        <v>4177601</v>
      </c>
      <c r="J157" s="334" t="s">
        <v>17</v>
      </c>
      <c r="K157" s="326"/>
      <c r="L157" s="326"/>
      <c r="M157" s="326"/>
      <c r="N157" s="326"/>
      <c r="O157" s="364"/>
      <c r="P157" s="364"/>
    </row>
    <row r="158" spans="1:16" x14ac:dyDescent="0.25">
      <c r="A158" s="331">
        <v>43165</v>
      </c>
      <c r="B158" s="332">
        <v>180155903</v>
      </c>
      <c r="C158" s="333">
        <v>7</v>
      </c>
      <c r="D158" s="334">
        <v>325238</v>
      </c>
      <c r="E158" s="335">
        <v>180040852</v>
      </c>
      <c r="F158" s="333">
        <v>10</v>
      </c>
      <c r="G158" s="334">
        <v>973263</v>
      </c>
      <c r="H158" s="335"/>
      <c r="I158" s="336"/>
      <c r="J158" s="334"/>
      <c r="K158" s="326"/>
      <c r="L158" s="326"/>
      <c r="M158" s="326"/>
      <c r="N158" s="326"/>
      <c r="O158" s="364"/>
      <c r="P158" s="364"/>
    </row>
    <row r="159" spans="1:16" x14ac:dyDescent="0.25">
      <c r="A159" s="331">
        <v>43165</v>
      </c>
      <c r="B159" s="332">
        <v>180155923</v>
      </c>
      <c r="C159" s="333">
        <v>16</v>
      </c>
      <c r="D159" s="334">
        <v>1532038</v>
      </c>
      <c r="E159" s="335"/>
      <c r="F159" s="333"/>
      <c r="G159" s="334"/>
      <c r="H159" s="335"/>
      <c r="I159" s="336"/>
      <c r="J159" s="334"/>
      <c r="K159" s="326"/>
      <c r="L159" s="326"/>
      <c r="M159" s="326"/>
      <c r="N159" s="326"/>
      <c r="O159" s="364"/>
      <c r="P159" s="364"/>
    </row>
    <row r="160" spans="1:16" x14ac:dyDescent="0.25">
      <c r="A160" s="331">
        <v>43165</v>
      </c>
      <c r="B160" s="332">
        <v>180155941</v>
      </c>
      <c r="C160" s="333">
        <v>2</v>
      </c>
      <c r="D160" s="334">
        <v>188300</v>
      </c>
      <c r="E160" s="335"/>
      <c r="F160" s="333"/>
      <c r="G160" s="334"/>
      <c r="H160" s="335"/>
      <c r="I160" s="336"/>
      <c r="J160" s="334"/>
      <c r="K160" s="326"/>
      <c r="L160" s="326"/>
      <c r="M160" s="326"/>
      <c r="N160" s="326"/>
      <c r="O160" s="364"/>
      <c r="P160" s="364"/>
    </row>
    <row r="161" spans="1:16" x14ac:dyDescent="0.25">
      <c r="A161" s="331">
        <v>43165</v>
      </c>
      <c r="B161" s="332">
        <v>180155979</v>
      </c>
      <c r="C161" s="333">
        <v>3</v>
      </c>
      <c r="D161" s="334">
        <v>230213</v>
      </c>
      <c r="E161" s="335"/>
      <c r="F161" s="333"/>
      <c r="G161" s="334"/>
      <c r="H161" s="335"/>
      <c r="I161" s="336"/>
      <c r="J161" s="334"/>
      <c r="K161" s="326"/>
      <c r="L161" s="326"/>
      <c r="M161" s="326"/>
      <c r="N161" s="326"/>
      <c r="O161" s="364"/>
      <c r="P161" s="364"/>
    </row>
    <row r="162" spans="1:16" x14ac:dyDescent="0.25">
      <c r="A162" s="331">
        <v>43165</v>
      </c>
      <c r="B162" s="332">
        <v>180155989</v>
      </c>
      <c r="C162" s="333">
        <v>12</v>
      </c>
      <c r="D162" s="334">
        <v>1007213</v>
      </c>
      <c r="E162" s="335"/>
      <c r="F162" s="333"/>
      <c r="G162" s="334"/>
      <c r="H162" s="335"/>
      <c r="I162" s="336">
        <v>2309739</v>
      </c>
      <c r="J162" s="334" t="s">
        <v>17</v>
      </c>
      <c r="K162" s="326"/>
      <c r="L162" s="326"/>
      <c r="M162" s="326"/>
      <c r="N162" s="326"/>
      <c r="O162" s="364"/>
      <c r="P162" s="364"/>
    </row>
    <row r="163" spans="1:16" x14ac:dyDescent="0.25">
      <c r="A163" s="331">
        <v>43166</v>
      </c>
      <c r="B163" s="332">
        <v>180156032</v>
      </c>
      <c r="C163" s="333">
        <v>6</v>
      </c>
      <c r="D163" s="334">
        <v>527975</v>
      </c>
      <c r="E163" s="335">
        <v>180040889</v>
      </c>
      <c r="F163" s="333">
        <v>7</v>
      </c>
      <c r="G163" s="334">
        <v>720825</v>
      </c>
      <c r="H163" s="335"/>
      <c r="I163" s="336"/>
      <c r="J163" s="334"/>
      <c r="K163" s="326"/>
      <c r="L163" s="326"/>
      <c r="M163" s="326"/>
      <c r="N163" s="326"/>
      <c r="O163" s="364"/>
      <c r="P163" s="364"/>
    </row>
    <row r="164" spans="1:16" x14ac:dyDescent="0.25">
      <c r="A164" s="331">
        <v>43166</v>
      </c>
      <c r="B164" s="332">
        <v>180156060</v>
      </c>
      <c r="C164" s="333">
        <v>23</v>
      </c>
      <c r="D164" s="334">
        <v>2344913</v>
      </c>
      <c r="E164" s="335"/>
      <c r="F164" s="333"/>
      <c r="G164" s="334"/>
      <c r="H164" s="335"/>
      <c r="I164" s="336"/>
      <c r="J164" s="334"/>
      <c r="K164" s="326"/>
      <c r="L164" s="326"/>
      <c r="M164" s="326"/>
      <c r="N164" s="326"/>
      <c r="O164" s="364"/>
      <c r="P164" s="364"/>
    </row>
    <row r="165" spans="1:16" x14ac:dyDescent="0.25">
      <c r="A165" s="331">
        <v>43166</v>
      </c>
      <c r="B165" s="332">
        <v>180156064</v>
      </c>
      <c r="C165" s="333">
        <v>3</v>
      </c>
      <c r="D165" s="334">
        <v>307913</v>
      </c>
      <c r="E165" s="335"/>
      <c r="F165" s="333"/>
      <c r="G165" s="334"/>
      <c r="H165" s="335"/>
      <c r="I165" s="336"/>
      <c r="J165" s="334"/>
      <c r="K165" s="326"/>
      <c r="L165" s="326"/>
      <c r="M165" s="326"/>
      <c r="N165" s="326"/>
      <c r="O165" s="364"/>
      <c r="P165" s="364"/>
    </row>
    <row r="166" spans="1:16" x14ac:dyDescent="0.25">
      <c r="A166" s="331">
        <v>43166</v>
      </c>
      <c r="B166" s="332">
        <v>180156091</v>
      </c>
      <c r="C166" s="333">
        <v>4</v>
      </c>
      <c r="D166" s="334">
        <v>361638</v>
      </c>
      <c r="E166" s="335"/>
      <c r="F166" s="333"/>
      <c r="G166" s="334"/>
      <c r="H166" s="335"/>
      <c r="I166" s="336"/>
      <c r="J166" s="334"/>
      <c r="K166" s="326"/>
      <c r="L166" s="326"/>
      <c r="M166" s="326"/>
      <c r="N166" s="326"/>
      <c r="O166" s="364"/>
      <c r="P166" s="364"/>
    </row>
    <row r="167" spans="1:16" x14ac:dyDescent="0.25">
      <c r="A167" s="331">
        <v>43166</v>
      </c>
      <c r="B167" s="332">
        <v>180156092</v>
      </c>
      <c r="C167" s="333">
        <v>5</v>
      </c>
      <c r="D167" s="334">
        <v>462963</v>
      </c>
      <c r="E167" s="335"/>
      <c r="F167" s="333"/>
      <c r="G167" s="334"/>
      <c r="H167" s="335"/>
      <c r="I167" s="336">
        <v>3284577</v>
      </c>
      <c r="J167" s="334" t="s">
        <v>17</v>
      </c>
      <c r="K167" s="326"/>
      <c r="L167" s="326"/>
      <c r="M167" s="326"/>
      <c r="N167" s="326"/>
      <c r="O167" s="364"/>
      <c r="P167" s="364"/>
    </row>
    <row r="168" spans="1:16" x14ac:dyDescent="0.25">
      <c r="A168" s="331">
        <v>43167</v>
      </c>
      <c r="B168" s="332">
        <v>180156118</v>
      </c>
      <c r="C168" s="333">
        <v>6</v>
      </c>
      <c r="D168" s="334">
        <v>668500</v>
      </c>
      <c r="E168" s="335">
        <v>180040912</v>
      </c>
      <c r="F168" s="333">
        <v>4</v>
      </c>
      <c r="G168" s="334">
        <v>407838</v>
      </c>
      <c r="H168" s="335"/>
      <c r="I168" s="336"/>
      <c r="J168" s="334"/>
      <c r="K168" s="326"/>
      <c r="L168" s="326"/>
      <c r="M168" s="326"/>
      <c r="N168" s="326"/>
      <c r="O168" s="364"/>
      <c r="P168" s="364"/>
    </row>
    <row r="169" spans="1:16" x14ac:dyDescent="0.25">
      <c r="A169" s="331">
        <v>43167</v>
      </c>
      <c r="B169" s="332">
        <v>180156156</v>
      </c>
      <c r="C169" s="333">
        <v>2</v>
      </c>
      <c r="D169" s="334">
        <v>161788</v>
      </c>
      <c r="E169" s="335"/>
      <c r="F169" s="333"/>
      <c r="G169" s="334"/>
      <c r="H169" s="335"/>
      <c r="I169" s="336"/>
      <c r="J169" s="334"/>
      <c r="K169" s="326"/>
      <c r="L169" s="326"/>
      <c r="M169" s="326"/>
      <c r="N169" s="326"/>
      <c r="O169" s="364"/>
      <c r="P169" s="364"/>
    </row>
    <row r="170" spans="1:16" x14ac:dyDescent="0.25">
      <c r="A170" s="331">
        <v>43167</v>
      </c>
      <c r="B170" s="332">
        <v>180156157</v>
      </c>
      <c r="C170" s="333">
        <v>12</v>
      </c>
      <c r="D170" s="334">
        <v>1296488</v>
      </c>
      <c r="E170" s="335"/>
      <c r="F170" s="333"/>
      <c r="G170" s="334"/>
      <c r="H170" s="335"/>
      <c r="I170" s="336"/>
      <c r="J170" s="334"/>
      <c r="K170" s="326"/>
      <c r="L170" s="326"/>
      <c r="M170" s="326"/>
      <c r="N170" s="326"/>
      <c r="O170" s="364"/>
      <c r="P170" s="364"/>
    </row>
    <row r="171" spans="1:16" x14ac:dyDescent="0.25">
      <c r="A171" s="331">
        <v>43167</v>
      </c>
      <c r="B171" s="332">
        <v>180156212</v>
      </c>
      <c r="C171" s="333">
        <v>3</v>
      </c>
      <c r="D171" s="334">
        <v>310100</v>
      </c>
      <c r="E171" s="335"/>
      <c r="F171" s="333"/>
      <c r="G171" s="334"/>
      <c r="H171" s="335"/>
      <c r="I171" s="336">
        <v>2029038</v>
      </c>
      <c r="J171" s="334" t="s">
        <v>17</v>
      </c>
      <c r="K171" s="326"/>
      <c r="L171" s="326"/>
      <c r="M171" s="326"/>
      <c r="N171" s="326"/>
      <c r="O171" s="364"/>
      <c r="P171" s="364"/>
    </row>
    <row r="172" spans="1:16" x14ac:dyDescent="0.25">
      <c r="A172" s="331">
        <v>43168</v>
      </c>
      <c r="B172" s="332">
        <v>180156238</v>
      </c>
      <c r="C172" s="333">
        <v>8</v>
      </c>
      <c r="D172" s="334">
        <v>560000</v>
      </c>
      <c r="E172" s="335">
        <v>180040933</v>
      </c>
      <c r="F172" s="333">
        <v>1</v>
      </c>
      <c r="G172" s="334">
        <v>92575</v>
      </c>
      <c r="H172" s="335"/>
      <c r="I172" s="336"/>
      <c r="J172" s="334"/>
      <c r="K172" s="326"/>
      <c r="L172" s="326"/>
      <c r="M172" s="326"/>
      <c r="N172" s="326"/>
      <c r="O172" s="364"/>
      <c r="P172" s="364"/>
    </row>
    <row r="173" spans="1:16" x14ac:dyDescent="0.25">
      <c r="A173" s="331">
        <v>43168</v>
      </c>
      <c r="B173" s="332">
        <v>180156259</v>
      </c>
      <c r="C173" s="333">
        <v>3</v>
      </c>
      <c r="D173" s="334">
        <v>137288</v>
      </c>
      <c r="E173" s="335"/>
      <c r="F173" s="333"/>
      <c r="G173" s="334"/>
      <c r="H173" s="335"/>
      <c r="I173" s="336"/>
      <c r="J173" s="334"/>
      <c r="K173" s="326"/>
      <c r="L173" s="326"/>
      <c r="M173" s="326"/>
      <c r="N173" s="326"/>
      <c r="O173" s="364"/>
      <c r="P173" s="364"/>
    </row>
    <row r="174" spans="1:16" x14ac:dyDescent="0.25">
      <c r="A174" s="331">
        <v>43168</v>
      </c>
      <c r="B174" s="332">
        <v>180156274</v>
      </c>
      <c r="C174" s="333">
        <v>18</v>
      </c>
      <c r="D174" s="334">
        <v>1929900</v>
      </c>
      <c r="E174" s="335"/>
      <c r="F174" s="333"/>
      <c r="G174" s="334"/>
      <c r="H174" s="335"/>
      <c r="I174" s="336"/>
      <c r="J174" s="334"/>
      <c r="K174" s="326"/>
      <c r="L174" s="326"/>
      <c r="M174" s="326"/>
      <c r="N174" s="326"/>
      <c r="O174" s="364"/>
      <c r="P174" s="364"/>
    </row>
    <row r="175" spans="1:16" x14ac:dyDescent="0.25">
      <c r="A175" s="331">
        <v>43168</v>
      </c>
      <c r="B175" s="332">
        <v>180156284</v>
      </c>
      <c r="C175" s="333">
        <v>4</v>
      </c>
      <c r="D175" s="334">
        <v>326113</v>
      </c>
      <c r="E175" s="335"/>
      <c r="F175" s="333"/>
      <c r="G175" s="334"/>
      <c r="H175" s="335"/>
      <c r="I175" s="336"/>
      <c r="J175" s="334"/>
      <c r="K175" s="326"/>
      <c r="L175" s="326"/>
      <c r="M175" s="326"/>
      <c r="N175" s="326"/>
      <c r="O175" s="364"/>
      <c r="P175" s="364"/>
    </row>
    <row r="176" spans="1:16" x14ac:dyDescent="0.25">
      <c r="A176" s="331">
        <v>43168</v>
      </c>
      <c r="B176" s="332">
        <v>180156320</v>
      </c>
      <c r="C176" s="333">
        <v>4</v>
      </c>
      <c r="D176" s="334">
        <v>305113</v>
      </c>
      <c r="E176" s="335"/>
      <c r="F176" s="333"/>
      <c r="G176" s="334"/>
      <c r="H176" s="335"/>
      <c r="I176" s="336"/>
      <c r="J176" s="334"/>
      <c r="K176" s="326"/>
      <c r="L176" s="326"/>
      <c r="M176" s="326"/>
      <c r="N176" s="326"/>
      <c r="O176" s="364"/>
      <c r="P176" s="364"/>
    </row>
    <row r="177" spans="1:16" x14ac:dyDescent="0.25">
      <c r="A177" s="331">
        <v>43168</v>
      </c>
      <c r="B177" s="332">
        <v>180156324</v>
      </c>
      <c r="C177" s="333">
        <v>21</v>
      </c>
      <c r="D177" s="334">
        <v>2064825</v>
      </c>
      <c r="E177" s="335"/>
      <c r="F177" s="333"/>
      <c r="G177" s="334"/>
      <c r="H177" s="335"/>
      <c r="I177" s="336">
        <v>5230664</v>
      </c>
      <c r="J177" s="334" t="s">
        <v>17</v>
      </c>
      <c r="K177" s="326"/>
      <c r="L177" s="326"/>
      <c r="M177" s="326"/>
      <c r="N177" s="326"/>
      <c r="O177" s="364"/>
      <c r="P177" s="364"/>
    </row>
    <row r="178" spans="1:16" x14ac:dyDescent="0.25">
      <c r="A178" s="331">
        <v>43169</v>
      </c>
      <c r="B178" s="332">
        <v>180156370</v>
      </c>
      <c r="C178" s="333">
        <v>8</v>
      </c>
      <c r="D178" s="334">
        <v>583363</v>
      </c>
      <c r="E178" s="335">
        <v>180040964</v>
      </c>
      <c r="F178" s="333">
        <v>7</v>
      </c>
      <c r="G178" s="334">
        <v>831688</v>
      </c>
      <c r="H178" s="335"/>
      <c r="I178" s="336"/>
      <c r="J178" s="334"/>
      <c r="K178" s="326"/>
      <c r="L178" s="326"/>
      <c r="M178" s="326"/>
      <c r="N178" s="326"/>
      <c r="O178" s="364"/>
      <c r="P178" s="364"/>
    </row>
    <row r="179" spans="1:16" x14ac:dyDescent="0.25">
      <c r="A179" s="331">
        <v>43169</v>
      </c>
      <c r="B179" s="332">
        <v>180156383</v>
      </c>
      <c r="C179" s="333">
        <v>27</v>
      </c>
      <c r="D179" s="334">
        <v>2836663</v>
      </c>
      <c r="E179" s="335"/>
      <c r="F179" s="333"/>
      <c r="G179" s="334"/>
      <c r="H179" s="335"/>
      <c r="I179" s="336"/>
      <c r="J179" s="334"/>
      <c r="K179" s="326"/>
      <c r="L179" s="326"/>
      <c r="M179" s="326"/>
      <c r="N179" s="326"/>
      <c r="O179" s="364"/>
      <c r="P179" s="364"/>
    </row>
    <row r="180" spans="1:16" x14ac:dyDescent="0.25">
      <c r="A180" s="331">
        <v>43169</v>
      </c>
      <c r="B180" s="332">
        <v>180156416</v>
      </c>
      <c r="C180" s="333">
        <v>2</v>
      </c>
      <c r="D180" s="334">
        <v>203263</v>
      </c>
      <c r="E180" s="335"/>
      <c r="F180" s="333"/>
      <c r="G180" s="334"/>
      <c r="H180" s="335"/>
      <c r="I180" s="336"/>
      <c r="J180" s="334"/>
      <c r="K180" s="326"/>
      <c r="L180" s="326"/>
      <c r="M180" s="326"/>
      <c r="N180" s="326"/>
      <c r="O180" s="364"/>
      <c r="P180" s="364"/>
    </row>
    <row r="181" spans="1:16" x14ac:dyDescent="0.25">
      <c r="A181" s="331">
        <v>43169</v>
      </c>
      <c r="B181" s="332">
        <v>180156426</v>
      </c>
      <c r="C181" s="333">
        <v>1</v>
      </c>
      <c r="D181" s="334">
        <v>100013</v>
      </c>
      <c r="E181" s="335"/>
      <c r="F181" s="333"/>
      <c r="G181" s="334"/>
      <c r="H181" s="335"/>
      <c r="I181" s="336">
        <v>2891614</v>
      </c>
      <c r="J181" s="334" t="s">
        <v>17</v>
      </c>
      <c r="K181" s="326"/>
      <c r="L181" s="326"/>
      <c r="M181" s="326"/>
      <c r="N181" s="326"/>
      <c r="O181" s="364"/>
      <c r="P181" s="364"/>
    </row>
    <row r="182" spans="1:16" x14ac:dyDescent="0.25">
      <c r="A182" s="331">
        <v>43171</v>
      </c>
      <c r="B182" s="332">
        <v>180156572</v>
      </c>
      <c r="C182" s="333">
        <v>12</v>
      </c>
      <c r="D182" s="334">
        <v>1021125</v>
      </c>
      <c r="E182" s="335">
        <v>180041011</v>
      </c>
      <c r="F182" s="333">
        <v>8</v>
      </c>
      <c r="G182" s="334">
        <v>831863</v>
      </c>
      <c r="H182" s="335"/>
      <c r="I182" s="336"/>
      <c r="J182" s="334"/>
      <c r="K182" s="326"/>
      <c r="L182" s="326"/>
      <c r="M182" s="326"/>
      <c r="N182" s="326"/>
      <c r="O182" s="364"/>
      <c r="P182" s="364"/>
    </row>
    <row r="183" spans="1:16" x14ac:dyDescent="0.25">
      <c r="A183" s="331">
        <v>43171</v>
      </c>
      <c r="B183" s="332">
        <v>180156599</v>
      </c>
      <c r="C183" s="333">
        <v>23</v>
      </c>
      <c r="D183" s="334">
        <v>2658425</v>
      </c>
      <c r="E183" s="335">
        <v>180041039</v>
      </c>
      <c r="F183" s="333">
        <v>1</v>
      </c>
      <c r="G183" s="334">
        <v>250075</v>
      </c>
      <c r="H183" s="335"/>
      <c r="I183" s="336"/>
      <c r="J183" s="334"/>
      <c r="K183" s="326"/>
      <c r="L183" s="326"/>
      <c r="M183" s="326"/>
      <c r="N183" s="326"/>
      <c r="O183" s="364"/>
      <c r="P183" s="364"/>
    </row>
    <row r="184" spans="1:16" x14ac:dyDescent="0.25">
      <c r="A184" s="331">
        <v>43171</v>
      </c>
      <c r="B184" s="332">
        <v>180156604</v>
      </c>
      <c r="C184" s="333">
        <v>1</v>
      </c>
      <c r="D184" s="334">
        <v>56000</v>
      </c>
      <c r="E184" s="335"/>
      <c r="F184" s="333"/>
      <c r="G184" s="334"/>
      <c r="H184" s="335"/>
      <c r="I184" s="336"/>
      <c r="J184" s="334"/>
      <c r="K184" s="326"/>
      <c r="L184" s="326"/>
      <c r="M184" s="326"/>
      <c r="N184" s="326"/>
      <c r="O184" s="364"/>
      <c r="P184" s="364"/>
    </row>
    <row r="185" spans="1:16" x14ac:dyDescent="0.25">
      <c r="A185" s="331">
        <v>43171</v>
      </c>
      <c r="B185" s="332">
        <v>180156649</v>
      </c>
      <c r="C185" s="333">
        <v>12</v>
      </c>
      <c r="D185" s="334">
        <v>1430013</v>
      </c>
      <c r="E185" s="335"/>
      <c r="F185" s="333"/>
      <c r="G185" s="334"/>
      <c r="H185" s="335"/>
      <c r="I185" s="336"/>
      <c r="J185" s="334"/>
      <c r="K185" s="326"/>
      <c r="L185" s="326"/>
      <c r="M185" s="326"/>
      <c r="N185" s="326"/>
      <c r="O185" s="364"/>
      <c r="P185" s="364"/>
    </row>
    <row r="186" spans="1:16" x14ac:dyDescent="0.25">
      <c r="A186" s="331">
        <v>43171</v>
      </c>
      <c r="B186" s="332">
        <v>180156652</v>
      </c>
      <c r="C186" s="333">
        <v>1</v>
      </c>
      <c r="D186" s="334">
        <v>93013</v>
      </c>
      <c r="E186" s="335"/>
      <c r="F186" s="333"/>
      <c r="G186" s="334"/>
      <c r="H186" s="335"/>
      <c r="I186" s="336">
        <v>4426713</v>
      </c>
      <c r="J186" s="334" t="s">
        <v>17</v>
      </c>
      <c r="K186" s="326"/>
      <c r="L186" s="326"/>
      <c r="M186" s="326"/>
      <c r="N186" s="326"/>
      <c r="O186" s="364"/>
      <c r="P186" s="364"/>
    </row>
    <row r="187" spans="1:16" x14ac:dyDescent="0.25">
      <c r="A187" s="331">
        <v>43172</v>
      </c>
      <c r="B187" s="332">
        <v>180156680</v>
      </c>
      <c r="C187" s="333">
        <v>9</v>
      </c>
      <c r="D187" s="334">
        <v>685213</v>
      </c>
      <c r="E187" s="335">
        <v>180041040</v>
      </c>
      <c r="F187" s="333">
        <v>5</v>
      </c>
      <c r="G187" s="334">
        <v>615038</v>
      </c>
      <c r="H187" s="335"/>
      <c r="I187" s="336"/>
      <c r="J187" s="334"/>
      <c r="K187" s="326"/>
      <c r="L187" s="326"/>
      <c r="M187" s="326"/>
      <c r="N187" s="326"/>
      <c r="O187" s="364"/>
      <c r="P187" s="364"/>
    </row>
    <row r="188" spans="1:16" x14ac:dyDescent="0.25">
      <c r="A188" s="331">
        <v>43172</v>
      </c>
      <c r="B188" s="332">
        <v>180156715</v>
      </c>
      <c r="C188" s="333">
        <v>23</v>
      </c>
      <c r="D188" s="334">
        <v>2551325</v>
      </c>
      <c r="E188" s="335"/>
      <c r="F188" s="333"/>
      <c r="G188" s="334"/>
      <c r="H188" s="335"/>
      <c r="I188" s="336"/>
      <c r="J188" s="334"/>
      <c r="K188" s="326"/>
      <c r="L188" s="326"/>
      <c r="M188" s="326"/>
      <c r="N188" s="326"/>
      <c r="O188" s="364"/>
      <c r="P188" s="364"/>
    </row>
    <row r="189" spans="1:16" x14ac:dyDescent="0.25">
      <c r="A189" s="331">
        <v>43172</v>
      </c>
      <c r="B189" s="332">
        <v>180156721</v>
      </c>
      <c r="C189" s="333">
        <v>1</v>
      </c>
      <c r="D189" s="334">
        <v>80500</v>
      </c>
      <c r="E189" s="335"/>
      <c r="F189" s="333"/>
      <c r="G189" s="334"/>
      <c r="H189" s="335"/>
      <c r="I189" s="336"/>
      <c r="J189" s="334"/>
      <c r="K189" s="326"/>
      <c r="L189" s="326"/>
      <c r="M189" s="326"/>
      <c r="N189" s="326"/>
      <c r="O189" s="364"/>
      <c r="P189" s="364"/>
    </row>
    <row r="190" spans="1:16" x14ac:dyDescent="0.25">
      <c r="A190" s="331">
        <v>43172</v>
      </c>
      <c r="B190" s="332">
        <v>180156749</v>
      </c>
      <c r="C190" s="333">
        <v>6</v>
      </c>
      <c r="D190" s="334">
        <v>510213</v>
      </c>
      <c r="E190" s="335"/>
      <c r="F190" s="333"/>
      <c r="G190" s="334"/>
      <c r="H190" s="335"/>
      <c r="I190" s="336"/>
      <c r="J190" s="334"/>
      <c r="K190" s="326"/>
      <c r="L190" s="326"/>
      <c r="M190" s="326"/>
      <c r="N190" s="326"/>
      <c r="O190" s="364"/>
      <c r="P190" s="364"/>
    </row>
    <row r="191" spans="1:16" x14ac:dyDescent="0.25">
      <c r="A191" s="331">
        <v>43172</v>
      </c>
      <c r="B191" s="332">
        <v>180156752</v>
      </c>
      <c r="C191" s="333">
        <v>8</v>
      </c>
      <c r="D191" s="334">
        <v>902213</v>
      </c>
      <c r="E191" s="335"/>
      <c r="F191" s="333"/>
      <c r="G191" s="334"/>
      <c r="H191" s="335"/>
      <c r="I191" s="336">
        <v>3864351</v>
      </c>
      <c r="J191" s="334" t="s">
        <v>17</v>
      </c>
      <c r="K191" s="326"/>
      <c r="L191" s="326"/>
      <c r="M191" s="326"/>
      <c r="N191" s="326"/>
      <c r="O191" s="364"/>
      <c r="P191" s="364"/>
    </row>
    <row r="192" spans="1:16" x14ac:dyDescent="0.25">
      <c r="A192" s="331">
        <v>43173</v>
      </c>
      <c r="B192" s="332">
        <v>180156786</v>
      </c>
      <c r="C192" s="333">
        <v>12</v>
      </c>
      <c r="D192" s="334">
        <v>1014300</v>
      </c>
      <c r="E192" s="335">
        <v>180041065</v>
      </c>
      <c r="F192" s="333">
        <v>5</v>
      </c>
      <c r="G192" s="334">
        <v>553788</v>
      </c>
      <c r="H192" s="335"/>
      <c r="I192" s="336"/>
      <c r="J192" s="334"/>
      <c r="K192" s="326"/>
      <c r="L192" s="326"/>
      <c r="M192" s="326"/>
      <c r="N192" s="326"/>
      <c r="O192" s="364"/>
      <c r="P192" s="364"/>
    </row>
    <row r="193" spans="1:16" x14ac:dyDescent="0.25">
      <c r="A193" s="331">
        <v>43173</v>
      </c>
      <c r="B193" s="332">
        <v>180156813</v>
      </c>
      <c r="C193" s="333">
        <v>16</v>
      </c>
      <c r="D193" s="334">
        <v>1646138</v>
      </c>
      <c r="E193" s="335"/>
      <c r="F193" s="333"/>
      <c r="G193" s="334"/>
      <c r="H193" s="335"/>
      <c r="I193" s="336"/>
      <c r="J193" s="334"/>
      <c r="K193" s="326"/>
      <c r="L193" s="326"/>
      <c r="M193" s="326"/>
      <c r="N193" s="326"/>
      <c r="O193" s="364"/>
      <c r="P193" s="364"/>
    </row>
    <row r="194" spans="1:16" x14ac:dyDescent="0.25">
      <c r="A194" s="331">
        <v>43173</v>
      </c>
      <c r="B194" s="332">
        <v>180156820</v>
      </c>
      <c r="C194" s="333">
        <v>3</v>
      </c>
      <c r="D194" s="334">
        <v>373013</v>
      </c>
      <c r="E194" s="335"/>
      <c r="F194" s="333"/>
      <c r="G194" s="334"/>
      <c r="H194" s="335"/>
      <c r="I194" s="336"/>
      <c r="J194" s="334"/>
      <c r="K194" s="326"/>
      <c r="L194" s="326"/>
      <c r="M194" s="326"/>
      <c r="N194" s="326"/>
      <c r="O194" s="364"/>
      <c r="P194" s="364"/>
    </row>
    <row r="195" spans="1:16" x14ac:dyDescent="0.25">
      <c r="A195" s="331">
        <v>43173</v>
      </c>
      <c r="B195" s="332">
        <v>180156868</v>
      </c>
      <c r="C195" s="333">
        <v>1</v>
      </c>
      <c r="D195" s="334">
        <v>67900</v>
      </c>
      <c r="E195" s="335"/>
      <c r="F195" s="333"/>
      <c r="G195" s="334"/>
      <c r="H195" s="335"/>
      <c r="I195" s="336"/>
      <c r="J195" s="334"/>
      <c r="K195" s="326"/>
      <c r="L195" s="326"/>
      <c r="M195" s="326"/>
      <c r="N195" s="326"/>
      <c r="O195" s="364"/>
      <c r="P195" s="364"/>
    </row>
    <row r="196" spans="1:16" x14ac:dyDescent="0.25">
      <c r="A196" s="331">
        <v>43173</v>
      </c>
      <c r="B196" s="332">
        <v>180156870</v>
      </c>
      <c r="C196" s="333">
        <v>14</v>
      </c>
      <c r="D196" s="334">
        <v>1747638</v>
      </c>
      <c r="E196" s="335"/>
      <c r="F196" s="333"/>
      <c r="G196" s="334"/>
      <c r="H196" s="335"/>
      <c r="I196" s="336">
        <v>4295201</v>
      </c>
      <c r="J196" s="334" t="s">
        <v>17</v>
      </c>
      <c r="K196" s="326"/>
      <c r="L196" s="326"/>
      <c r="M196" s="326"/>
      <c r="N196" s="326"/>
      <c r="O196" s="364"/>
      <c r="P196" s="364"/>
    </row>
    <row r="197" spans="1:16" x14ac:dyDescent="0.25">
      <c r="A197" s="331">
        <v>43174</v>
      </c>
      <c r="B197" s="332">
        <v>180156914</v>
      </c>
      <c r="C197" s="333">
        <v>9</v>
      </c>
      <c r="D197" s="334">
        <v>708488</v>
      </c>
      <c r="E197" s="335">
        <v>180041089</v>
      </c>
      <c r="F197" s="333">
        <v>8</v>
      </c>
      <c r="G197" s="334">
        <v>883138</v>
      </c>
      <c r="H197" s="335"/>
      <c r="I197" s="336"/>
      <c r="J197" s="334"/>
      <c r="K197" s="326"/>
      <c r="L197" s="326"/>
      <c r="M197" s="326"/>
      <c r="N197" s="326"/>
      <c r="O197" s="364"/>
      <c r="P197" s="364"/>
    </row>
    <row r="198" spans="1:16" x14ac:dyDescent="0.25">
      <c r="A198" s="331">
        <v>43174</v>
      </c>
      <c r="B198" s="332">
        <v>180156938</v>
      </c>
      <c r="C198" s="333">
        <v>16</v>
      </c>
      <c r="D198" s="334">
        <v>1445850</v>
      </c>
      <c r="E198" s="335"/>
      <c r="F198" s="333"/>
      <c r="G198" s="334"/>
      <c r="H198" s="335"/>
      <c r="I198" s="336"/>
      <c r="J198" s="334"/>
      <c r="K198" s="326"/>
      <c r="L198" s="326"/>
      <c r="M198" s="326"/>
      <c r="N198" s="326"/>
      <c r="O198" s="364"/>
      <c r="P198" s="364"/>
    </row>
    <row r="199" spans="1:16" x14ac:dyDescent="0.25">
      <c r="A199" s="331">
        <v>43174</v>
      </c>
      <c r="B199" s="332">
        <v>180156986</v>
      </c>
      <c r="C199" s="333">
        <v>7</v>
      </c>
      <c r="D199" s="334">
        <v>718375</v>
      </c>
      <c r="E199" s="335"/>
      <c r="F199" s="333"/>
      <c r="G199" s="334"/>
      <c r="H199" s="335"/>
      <c r="I199" s="336"/>
      <c r="J199" s="334"/>
      <c r="K199" s="326"/>
      <c r="L199" s="326"/>
      <c r="M199" s="326"/>
      <c r="N199" s="326"/>
      <c r="O199" s="364"/>
      <c r="P199" s="364"/>
    </row>
    <row r="200" spans="1:16" x14ac:dyDescent="0.25">
      <c r="A200" s="331">
        <v>43174</v>
      </c>
      <c r="B200" s="332">
        <v>180156703</v>
      </c>
      <c r="C200" s="333">
        <v>3</v>
      </c>
      <c r="D200" s="334">
        <v>198625</v>
      </c>
      <c r="E200" s="335"/>
      <c r="F200" s="333"/>
      <c r="G200" s="334"/>
      <c r="H200" s="335"/>
      <c r="I200" s="336"/>
      <c r="J200" s="334"/>
      <c r="K200" s="326"/>
      <c r="L200" s="326"/>
      <c r="M200" s="326"/>
      <c r="N200" s="326"/>
      <c r="O200" s="364"/>
      <c r="P200" s="364"/>
    </row>
    <row r="201" spans="1:16" x14ac:dyDescent="0.25">
      <c r="A201" s="331">
        <v>43174</v>
      </c>
      <c r="B201" s="332">
        <v>180157004</v>
      </c>
      <c r="C201" s="333">
        <v>1</v>
      </c>
      <c r="D201" s="334">
        <v>47163</v>
      </c>
      <c r="E201" s="335"/>
      <c r="F201" s="333"/>
      <c r="G201" s="334"/>
      <c r="H201" s="335"/>
      <c r="I201" s="336"/>
      <c r="J201" s="334"/>
      <c r="K201" s="326"/>
      <c r="L201" s="326"/>
      <c r="M201" s="326"/>
      <c r="N201" s="326"/>
      <c r="O201" s="364"/>
      <c r="P201" s="364"/>
    </row>
    <row r="202" spans="1:16" x14ac:dyDescent="0.25">
      <c r="A202" s="331">
        <v>43174</v>
      </c>
      <c r="B202" s="332">
        <v>180157016</v>
      </c>
      <c r="C202" s="333">
        <v>1</v>
      </c>
      <c r="D202" s="334">
        <v>97125</v>
      </c>
      <c r="E202" s="335"/>
      <c r="F202" s="333"/>
      <c r="G202" s="334"/>
      <c r="H202" s="335"/>
      <c r="I202" s="336">
        <v>2332488</v>
      </c>
      <c r="J202" s="334" t="s">
        <v>17</v>
      </c>
      <c r="K202" s="326"/>
      <c r="L202" s="326"/>
      <c r="M202" s="326"/>
      <c r="N202" s="326"/>
      <c r="O202" s="364"/>
      <c r="P202" s="364"/>
    </row>
    <row r="203" spans="1:16" x14ac:dyDescent="0.25">
      <c r="A203" s="331">
        <v>43175</v>
      </c>
      <c r="B203" s="332">
        <v>180157037</v>
      </c>
      <c r="C203" s="333">
        <v>1</v>
      </c>
      <c r="D203" s="334">
        <v>72975</v>
      </c>
      <c r="E203" s="335">
        <v>180041127</v>
      </c>
      <c r="F203" s="333">
        <v>4</v>
      </c>
      <c r="G203" s="334">
        <v>359888</v>
      </c>
      <c r="H203" s="335"/>
      <c r="I203" s="336"/>
      <c r="J203" s="334"/>
      <c r="K203" s="326"/>
      <c r="L203" s="326"/>
      <c r="M203" s="326"/>
      <c r="N203" s="326"/>
      <c r="O203" s="364"/>
      <c r="P203" s="364"/>
    </row>
    <row r="204" spans="1:16" x14ac:dyDescent="0.25">
      <c r="A204" s="331">
        <v>43175</v>
      </c>
      <c r="B204" s="332">
        <v>180157073</v>
      </c>
      <c r="C204" s="333">
        <v>7</v>
      </c>
      <c r="D204" s="334">
        <v>700963</v>
      </c>
      <c r="E204" s="335"/>
      <c r="F204" s="333"/>
      <c r="G204" s="334"/>
      <c r="H204" s="335"/>
      <c r="I204" s="336"/>
      <c r="J204" s="334"/>
      <c r="K204" s="326"/>
      <c r="L204" s="326"/>
      <c r="M204" s="326"/>
      <c r="N204" s="326"/>
      <c r="O204" s="364"/>
      <c r="P204" s="364"/>
    </row>
    <row r="205" spans="1:16" x14ac:dyDescent="0.25">
      <c r="A205" s="331">
        <v>43175</v>
      </c>
      <c r="B205" s="332">
        <v>180157087</v>
      </c>
      <c r="C205" s="333">
        <v>4</v>
      </c>
      <c r="D205" s="334">
        <v>496038</v>
      </c>
      <c r="E205" s="335"/>
      <c r="F205" s="333"/>
      <c r="G205" s="334"/>
      <c r="H205" s="335"/>
      <c r="I205" s="336"/>
      <c r="J205" s="334"/>
      <c r="K205" s="326"/>
      <c r="L205" s="326"/>
      <c r="M205" s="326"/>
      <c r="N205" s="326"/>
      <c r="O205" s="364"/>
      <c r="P205" s="364"/>
    </row>
    <row r="206" spans="1:16" x14ac:dyDescent="0.25">
      <c r="A206" s="331">
        <v>43175</v>
      </c>
      <c r="B206" s="332">
        <v>180157112</v>
      </c>
      <c r="C206" s="333">
        <v>5</v>
      </c>
      <c r="D206" s="334">
        <v>379138</v>
      </c>
      <c r="E206" s="335"/>
      <c r="F206" s="333"/>
      <c r="G206" s="334"/>
      <c r="H206" s="335"/>
      <c r="I206" s="336">
        <v>1289226</v>
      </c>
      <c r="J206" s="334" t="s">
        <v>17</v>
      </c>
      <c r="K206" s="326"/>
      <c r="L206" s="326"/>
      <c r="M206" s="326"/>
      <c r="N206" s="326"/>
      <c r="O206" s="364"/>
      <c r="P206" s="364"/>
    </row>
    <row r="207" spans="1:16" x14ac:dyDescent="0.25">
      <c r="A207" s="331">
        <v>43176</v>
      </c>
      <c r="B207" s="332">
        <v>180157159</v>
      </c>
      <c r="C207" s="333">
        <v>4</v>
      </c>
      <c r="D207" s="334">
        <v>373888</v>
      </c>
      <c r="E207" s="335">
        <v>180041161</v>
      </c>
      <c r="F207" s="333">
        <v>6</v>
      </c>
      <c r="G207" s="334">
        <v>688450</v>
      </c>
      <c r="H207" s="335"/>
      <c r="I207" s="336"/>
      <c r="J207" s="334"/>
      <c r="K207" s="326"/>
      <c r="L207" s="326"/>
      <c r="M207" s="326"/>
      <c r="N207" s="326"/>
      <c r="O207" s="364"/>
      <c r="P207" s="364"/>
    </row>
    <row r="208" spans="1:16" x14ac:dyDescent="0.25">
      <c r="A208" s="331">
        <v>43176</v>
      </c>
      <c r="B208" s="332">
        <v>180157209</v>
      </c>
      <c r="C208" s="333">
        <v>18</v>
      </c>
      <c r="D208" s="334">
        <v>1788850</v>
      </c>
      <c r="E208" s="335"/>
      <c r="F208" s="333"/>
      <c r="G208" s="334"/>
      <c r="H208" s="335"/>
      <c r="I208" s="336"/>
      <c r="J208" s="334"/>
      <c r="K208" s="326"/>
      <c r="L208" s="326"/>
      <c r="M208" s="326"/>
      <c r="N208" s="326"/>
      <c r="O208" s="364"/>
      <c r="P208" s="364"/>
    </row>
    <row r="209" spans="1:16" x14ac:dyDescent="0.25">
      <c r="A209" s="331">
        <v>43176</v>
      </c>
      <c r="B209" s="332">
        <v>180157215</v>
      </c>
      <c r="C209" s="333">
        <v>2</v>
      </c>
      <c r="D209" s="334">
        <v>231875</v>
      </c>
      <c r="E209" s="335"/>
      <c r="F209" s="333"/>
      <c r="G209" s="334"/>
      <c r="H209" s="335"/>
      <c r="I209" s="336">
        <v>1706163</v>
      </c>
      <c r="J209" s="334" t="s">
        <v>17</v>
      </c>
      <c r="K209" s="326"/>
      <c r="L209" s="326"/>
      <c r="M209" s="326"/>
      <c r="N209" s="326"/>
      <c r="O209" s="364"/>
      <c r="P209" s="364"/>
    </row>
    <row r="210" spans="1:16" x14ac:dyDescent="0.25">
      <c r="A210" s="331">
        <v>43178</v>
      </c>
      <c r="B210" s="332">
        <v>180157379</v>
      </c>
      <c r="C210" s="333">
        <v>16</v>
      </c>
      <c r="D210" s="334">
        <v>1090863</v>
      </c>
      <c r="E210" s="335">
        <v>180041217</v>
      </c>
      <c r="F210" s="333">
        <v>3</v>
      </c>
      <c r="G210" s="334">
        <v>307213</v>
      </c>
      <c r="H210" s="335"/>
      <c r="I210" s="336"/>
      <c r="J210" s="334"/>
      <c r="K210" s="326"/>
      <c r="L210" s="326"/>
      <c r="M210" s="326"/>
      <c r="N210" s="326"/>
      <c r="O210" s="364"/>
      <c r="P210" s="364"/>
    </row>
    <row r="211" spans="1:16" x14ac:dyDescent="0.25">
      <c r="A211" s="331">
        <v>43178</v>
      </c>
      <c r="B211" s="332">
        <v>180157407</v>
      </c>
      <c r="C211" s="333">
        <v>25</v>
      </c>
      <c r="D211" s="334">
        <v>2681263</v>
      </c>
      <c r="E211" s="335"/>
      <c r="F211" s="333"/>
      <c r="G211" s="334"/>
      <c r="H211" s="335"/>
      <c r="I211" s="336"/>
      <c r="J211" s="334"/>
      <c r="K211" s="326"/>
      <c r="L211" s="326"/>
      <c r="M211" s="326"/>
      <c r="N211" s="326"/>
      <c r="O211" s="364"/>
      <c r="P211" s="364"/>
    </row>
    <row r="212" spans="1:16" x14ac:dyDescent="0.25">
      <c r="A212" s="331">
        <v>43178</v>
      </c>
      <c r="B212" s="332">
        <v>180157413</v>
      </c>
      <c r="C212" s="333">
        <v>4</v>
      </c>
      <c r="D212" s="334">
        <v>410113</v>
      </c>
      <c r="E212" s="335"/>
      <c r="F212" s="333"/>
      <c r="G212" s="334"/>
      <c r="H212" s="335"/>
      <c r="I212" s="336"/>
      <c r="J212" s="334"/>
      <c r="K212" s="326"/>
      <c r="L212" s="326"/>
      <c r="M212" s="326"/>
      <c r="N212" s="326"/>
      <c r="O212" s="364"/>
      <c r="P212" s="364"/>
    </row>
    <row r="213" spans="1:16" x14ac:dyDescent="0.25">
      <c r="A213" s="331">
        <v>43178</v>
      </c>
      <c r="B213" s="332">
        <v>180157459</v>
      </c>
      <c r="C213" s="333">
        <v>14</v>
      </c>
      <c r="D213" s="334">
        <v>1495375</v>
      </c>
      <c r="E213" s="335"/>
      <c r="F213" s="333"/>
      <c r="G213" s="334"/>
      <c r="H213" s="335"/>
      <c r="I213" s="336"/>
      <c r="J213" s="334"/>
      <c r="K213" s="326"/>
      <c r="L213" s="326"/>
      <c r="M213" s="326"/>
      <c r="N213" s="326"/>
      <c r="O213" s="364"/>
      <c r="P213" s="364"/>
    </row>
    <row r="214" spans="1:16" x14ac:dyDescent="0.25">
      <c r="A214" s="331">
        <v>43178</v>
      </c>
      <c r="B214" s="332">
        <v>180157462</v>
      </c>
      <c r="C214" s="333">
        <v>2</v>
      </c>
      <c r="D214" s="334">
        <v>172113</v>
      </c>
      <c r="E214" s="335"/>
      <c r="F214" s="333"/>
      <c r="G214" s="334"/>
      <c r="H214" s="335"/>
      <c r="I214" s="336">
        <v>5542514</v>
      </c>
      <c r="J214" s="334" t="s">
        <v>17</v>
      </c>
      <c r="K214" s="326"/>
      <c r="L214" s="326"/>
      <c r="M214" s="326"/>
      <c r="N214" s="326"/>
      <c r="O214" s="364"/>
      <c r="P214" s="364"/>
    </row>
    <row r="215" spans="1:16" x14ac:dyDescent="0.25">
      <c r="A215" s="331">
        <v>43179</v>
      </c>
      <c r="B215" s="332">
        <v>180157494</v>
      </c>
      <c r="C215" s="333">
        <v>6</v>
      </c>
      <c r="D215" s="334">
        <v>497963</v>
      </c>
      <c r="E215" s="335">
        <v>180041246</v>
      </c>
      <c r="F215" s="333">
        <v>6</v>
      </c>
      <c r="G215" s="334">
        <v>709188</v>
      </c>
      <c r="H215" s="335"/>
      <c r="I215" s="336"/>
      <c r="J215" s="334"/>
      <c r="K215" s="326"/>
      <c r="L215" s="326"/>
      <c r="M215" s="326"/>
      <c r="N215" s="326"/>
      <c r="O215" s="364"/>
      <c r="P215" s="364"/>
    </row>
    <row r="216" spans="1:16" x14ac:dyDescent="0.25">
      <c r="A216" s="331">
        <v>43179</v>
      </c>
      <c r="B216" s="332">
        <v>180157519</v>
      </c>
      <c r="C216" s="333">
        <v>19</v>
      </c>
      <c r="D216" s="334">
        <v>1687263</v>
      </c>
      <c r="E216" s="335"/>
      <c r="F216" s="333"/>
      <c r="G216" s="334"/>
      <c r="H216" s="335"/>
      <c r="I216" s="336"/>
      <c r="J216" s="334"/>
      <c r="K216" s="326"/>
      <c r="L216" s="326"/>
      <c r="M216" s="326"/>
      <c r="N216" s="326"/>
      <c r="O216" s="364"/>
      <c r="P216" s="364"/>
    </row>
    <row r="217" spans="1:16" x14ac:dyDescent="0.25">
      <c r="A217" s="331">
        <v>43179</v>
      </c>
      <c r="B217" s="332">
        <v>180157544</v>
      </c>
      <c r="C217" s="333">
        <v>3</v>
      </c>
      <c r="D217" s="334">
        <v>340113</v>
      </c>
      <c r="E217" s="335"/>
      <c r="F217" s="333"/>
      <c r="G217" s="334"/>
      <c r="H217" s="335"/>
      <c r="I217" s="336"/>
      <c r="J217" s="334"/>
      <c r="K217" s="326"/>
      <c r="L217" s="326"/>
      <c r="M217" s="326"/>
      <c r="N217" s="326"/>
      <c r="O217" s="364"/>
      <c r="P217" s="364"/>
    </row>
    <row r="218" spans="1:16" x14ac:dyDescent="0.25">
      <c r="A218" s="331">
        <v>43179</v>
      </c>
      <c r="B218" s="332">
        <v>180157576</v>
      </c>
      <c r="C218" s="333">
        <v>7</v>
      </c>
      <c r="D218" s="334">
        <v>660275</v>
      </c>
      <c r="E218" s="335"/>
      <c r="F218" s="333"/>
      <c r="G218" s="334"/>
      <c r="H218" s="335"/>
      <c r="I218" s="336"/>
      <c r="J218" s="334"/>
      <c r="K218" s="326"/>
      <c r="L218" s="326"/>
      <c r="M218" s="326"/>
      <c r="N218" s="326"/>
      <c r="O218" s="364"/>
      <c r="P218" s="364"/>
    </row>
    <row r="219" spans="1:16" x14ac:dyDescent="0.25">
      <c r="A219" s="331">
        <v>43179</v>
      </c>
      <c r="B219" s="332">
        <v>180157577</v>
      </c>
      <c r="C219" s="333">
        <v>1</v>
      </c>
      <c r="D219" s="334">
        <v>95025</v>
      </c>
      <c r="E219" s="335"/>
      <c r="F219" s="333"/>
      <c r="G219" s="334"/>
      <c r="H219" s="335"/>
      <c r="I219" s="336">
        <v>2571451</v>
      </c>
      <c r="J219" s="334" t="s">
        <v>17</v>
      </c>
      <c r="K219" s="326"/>
      <c r="L219" s="326"/>
      <c r="M219" s="326"/>
      <c r="N219" s="326"/>
      <c r="O219" s="364"/>
      <c r="P219" s="364"/>
    </row>
    <row r="220" spans="1:16" x14ac:dyDescent="0.25">
      <c r="A220" s="331">
        <v>43180</v>
      </c>
      <c r="B220" s="332">
        <v>180157607</v>
      </c>
      <c r="C220" s="333">
        <v>3</v>
      </c>
      <c r="D220" s="334">
        <v>205013</v>
      </c>
      <c r="E220" s="335">
        <v>180041267</v>
      </c>
      <c r="F220" s="333">
        <v>13</v>
      </c>
      <c r="G220" s="334">
        <v>1396500</v>
      </c>
      <c r="H220" s="335"/>
      <c r="I220" s="336"/>
      <c r="J220" s="334"/>
      <c r="K220" s="326"/>
      <c r="L220" s="326"/>
      <c r="M220" s="326"/>
      <c r="N220" s="326"/>
      <c r="O220" s="364"/>
      <c r="P220" s="364"/>
    </row>
    <row r="221" spans="1:16" x14ac:dyDescent="0.25">
      <c r="A221" s="331">
        <v>43180</v>
      </c>
      <c r="B221" s="332">
        <v>180157621</v>
      </c>
      <c r="C221" s="333">
        <v>12</v>
      </c>
      <c r="D221" s="334">
        <v>1284675</v>
      </c>
      <c r="E221" s="335"/>
      <c r="F221" s="333"/>
      <c r="G221" s="334"/>
      <c r="H221" s="335"/>
      <c r="I221" s="336"/>
      <c r="J221" s="334"/>
      <c r="K221" s="326"/>
      <c r="L221" s="326"/>
      <c r="M221" s="326"/>
      <c r="N221" s="326"/>
      <c r="O221" s="364"/>
      <c r="P221" s="364"/>
    </row>
    <row r="222" spans="1:16" x14ac:dyDescent="0.25">
      <c r="A222" s="331">
        <v>43180</v>
      </c>
      <c r="B222" s="332">
        <v>180157637</v>
      </c>
      <c r="C222" s="333">
        <v>1</v>
      </c>
      <c r="D222" s="334">
        <v>104038</v>
      </c>
      <c r="E222" s="335"/>
      <c r="F222" s="333"/>
      <c r="G222" s="334"/>
      <c r="H222" s="335"/>
      <c r="I222" s="336"/>
      <c r="J222" s="334"/>
      <c r="K222" s="326"/>
      <c r="L222" s="326"/>
      <c r="M222" s="326"/>
      <c r="N222" s="326"/>
      <c r="O222" s="364"/>
      <c r="P222" s="364"/>
    </row>
    <row r="223" spans="1:16" x14ac:dyDescent="0.25">
      <c r="A223" s="331">
        <v>43180</v>
      </c>
      <c r="B223" s="332">
        <v>180157667</v>
      </c>
      <c r="C223" s="333">
        <v>7</v>
      </c>
      <c r="D223" s="334">
        <v>689850</v>
      </c>
      <c r="E223" s="335"/>
      <c r="F223" s="333"/>
      <c r="G223" s="334"/>
      <c r="H223" s="335"/>
      <c r="I223" s="336"/>
      <c r="J223" s="334"/>
      <c r="K223" s="326"/>
      <c r="L223" s="326"/>
      <c r="M223" s="326"/>
      <c r="N223" s="326"/>
      <c r="O223" s="364"/>
      <c r="P223" s="364"/>
    </row>
    <row r="224" spans="1:16" x14ac:dyDescent="0.25">
      <c r="A224" s="331">
        <v>43180</v>
      </c>
      <c r="B224" s="332">
        <v>180157670</v>
      </c>
      <c r="C224" s="333">
        <v>7</v>
      </c>
      <c r="D224" s="334">
        <v>381063</v>
      </c>
      <c r="E224" s="335"/>
      <c r="F224" s="333"/>
      <c r="G224" s="334"/>
      <c r="H224" s="335"/>
      <c r="I224" s="336">
        <v>1268139</v>
      </c>
      <c r="J224" s="334" t="s">
        <v>17</v>
      </c>
      <c r="K224" s="326"/>
      <c r="L224" s="326"/>
      <c r="M224" s="326"/>
      <c r="N224" s="326"/>
      <c r="O224" s="364"/>
      <c r="P224" s="364"/>
    </row>
    <row r="225" spans="1:16" x14ac:dyDescent="0.25">
      <c r="A225" s="331">
        <v>43181</v>
      </c>
      <c r="B225" s="332">
        <v>180157700</v>
      </c>
      <c r="C225" s="333">
        <v>3</v>
      </c>
      <c r="D225" s="334">
        <v>269150</v>
      </c>
      <c r="E225" s="335">
        <v>180041284</v>
      </c>
      <c r="F225" s="333">
        <v>14</v>
      </c>
      <c r="G225" s="334">
        <v>1455563</v>
      </c>
      <c r="H225" s="335"/>
      <c r="I225" s="336"/>
      <c r="J225" s="334"/>
      <c r="K225" s="326"/>
      <c r="L225" s="326"/>
      <c r="M225" s="326"/>
      <c r="N225" s="326"/>
      <c r="O225" s="364"/>
      <c r="P225" s="364"/>
    </row>
    <row r="226" spans="1:16" x14ac:dyDescent="0.25">
      <c r="A226" s="331">
        <v>43181</v>
      </c>
      <c r="B226" s="332">
        <v>180157726</v>
      </c>
      <c r="C226" s="333">
        <v>10</v>
      </c>
      <c r="D226" s="334">
        <v>1061550</v>
      </c>
      <c r="E226" s="335"/>
      <c r="F226" s="333"/>
      <c r="G226" s="334"/>
      <c r="H226" s="335"/>
      <c r="I226" s="336"/>
      <c r="J226" s="334"/>
      <c r="K226" s="326"/>
      <c r="L226" s="326"/>
      <c r="M226" s="326"/>
      <c r="N226" s="326"/>
      <c r="O226" s="364"/>
      <c r="P226" s="364"/>
    </row>
    <row r="227" spans="1:16" x14ac:dyDescent="0.25">
      <c r="A227" s="331">
        <v>43181</v>
      </c>
      <c r="B227" s="332">
        <v>180157731</v>
      </c>
      <c r="C227" s="333">
        <v>4</v>
      </c>
      <c r="D227" s="334">
        <v>235638</v>
      </c>
      <c r="E227" s="335"/>
      <c r="F227" s="333"/>
      <c r="G227" s="334"/>
      <c r="H227" s="335"/>
      <c r="I227" s="336"/>
      <c r="J227" s="334"/>
      <c r="K227" s="326"/>
      <c r="L227" s="326"/>
      <c r="M227" s="326"/>
      <c r="N227" s="326"/>
      <c r="O227" s="364"/>
      <c r="P227" s="364"/>
    </row>
    <row r="228" spans="1:16" x14ac:dyDescent="0.25">
      <c r="A228" s="331">
        <v>43181</v>
      </c>
      <c r="B228" s="332">
        <v>180157771</v>
      </c>
      <c r="C228" s="333">
        <v>7</v>
      </c>
      <c r="D228" s="334">
        <v>678038</v>
      </c>
      <c r="E228" s="335"/>
      <c r="F228" s="333"/>
      <c r="G228" s="334"/>
      <c r="H228" s="335"/>
      <c r="I228" s="336">
        <v>788813</v>
      </c>
      <c r="J228" s="334" t="s">
        <v>17</v>
      </c>
      <c r="K228" s="326"/>
      <c r="L228" s="326"/>
      <c r="M228" s="326"/>
      <c r="N228" s="326"/>
      <c r="O228" s="364"/>
      <c r="P228" s="364"/>
    </row>
    <row r="229" spans="1:16" x14ac:dyDescent="0.25">
      <c r="A229" s="331">
        <v>43182</v>
      </c>
      <c r="B229" s="332">
        <v>180157807</v>
      </c>
      <c r="C229" s="333">
        <v>2</v>
      </c>
      <c r="D229" s="334">
        <v>147000</v>
      </c>
      <c r="E229" s="335">
        <v>180041316</v>
      </c>
      <c r="F229" s="333">
        <v>3</v>
      </c>
      <c r="G229" s="334">
        <v>376950</v>
      </c>
      <c r="H229" s="335"/>
      <c r="I229" s="336"/>
      <c r="J229" s="334"/>
      <c r="K229" s="326"/>
      <c r="L229" s="326"/>
      <c r="M229" s="326"/>
      <c r="N229" s="326"/>
      <c r="O229" s="364"/>
      <c r="P229" s="364"/>
    </row>
    <row r="230" spans="1:16" x14ac:dyDescent="0.25">
      <c r="A230" s="331">
        <v>43182</v>
      </c>
      <c r="B230" s="332">
        <v>180157830</v>
      </c>
      <c r="C230" s="333">
        <v>13</v>
      </c>
      <c r="D230" s="334">
        <v>1254400</v>
      </c>
      <c r="E230" s="335"/>
      <c r="F230" s="333"/>
      <c r="G230" s="334"/>
      <c r="H230" s="335"/>
      <c r="I230" s="336"/>
      <c r="J230" s="334"/>
      <c r="K230" s="326"/>
      <c r="L230" s="326"/>
      <c r="M230" s="326"/>
      <c r="N230" s="326"/>
      <c r="O230" s="364"/>
      <c r="P230" s="364"/>
    </row>
    <row r="231" spans="1:16" x14ac:dyDescent="0.25">
      <c r="A231" s="331">
        <v>43182</v>
      </c>
      <c r="B231" s="332">
        <v>180157863</v>
      </c>
      <c r="C231" s="333">
        <v>12</v>
      </c>
      <c r="D231" s="334">
        <v>1215463</v>
      </c>
      <c r="E231" s="335"/>
      <c r="F231" s="333"/>
      <c r="G231" s="334"/>
      <c r="H231" s="335"/>
      <c r="I231" s="336"/>
      <c r="J231" s="334"/>
      <c r="K231" s="326"/>
      <c r="L231" s="326"/>
      <c r="M231" s="326"/>
      <c r="N231" s="326"/>
      <c r="O231" s="364"/>
      <c r="P231" s="364"/>
    </row>
    <row r="232" spans="1:16" x14ac:dyDescent="0.25">
      <c r="A232" s="331">
        <v>43182</v>
      </c>
      <c r="B232" s="332">
        <v>180157864</v>
      </c>
      <c r="C232" s="333">
        <v>3</v>
      </c>
      <c r="D232" s="334">
        <v>354200</v>
      </c>
      <c r="E232" s="335"/>
      <c r="F232" s="333"/>
      <c r="G232" s="334"/>
      <c r="H232" s="335"/>
      <c r="I232" s="336">
        <v>2594113</v>
      </c>
      <c r="J232" s="334" t="s">
        <v>17</v>
      </c>
      <c r="K232" s="326"/>
      <c r="L232" s="326"/>
      <c r="M232" s="326"/>
      <c r="N232" s="326"/>
      <c r="O232" s="364"/>
      <c r="P232" s="364"/>
    </row>
    <row r="233" spans="1:16" x14ac:dyDescent="0.25">
      <c r="A233" s="331">
        <v>43183</v>
      </c>
      <c r="B233" s="332">
        <v>180157912</v>
      </c>
      <c r="C233" s="333">
        <v>5</v>
      </c>
      <c r="D233" s="334">
        <v>440738</v>
      </c>
      <c r="E233" s="335">
        <v>180041340</v>
      </c>
      <c r="F233" s="333">
        <v>7</v>
      </c>
      <c r="G233" s="334">
        <v>729663</v>
      </c>
      <c r="H233" s="335"/>
      <c r="I233" s="336"/>
      <c r="J233" s="334"/>
      <c r="K233" s="326"/>
      <c r="L233" s="326"/>
      <c r="M233" s="326"/>
      <c r="N233" s="326"/>
      <c r="O233" s="364"/>
      <c r="P233" s="364"/>
    </row>
    <row r="234" spans="1:16" x14ac:dyDescent="0.25">
      <c r="A234" s="331">
        <v>43183</v>
      </c>
      <c r="B234" s="332">
        <v>180157928</v>
      </c>
      <c r="C234" s="333">
        <v>15</v>
      </c>
      <c r="D234" s="334">
        <v>1433513</v>
      </c>
      <c r="E234" s="335"/>
      <c r="F234" s="333"/>
      <c r="G234" s="334"/>
      <c r="H234" s="335"/>
      <c r="I234" s="336"/>
      <c r="J234" s="334"/>
      <c r="K234" s="326"/>
      <c r="L234" s="326"/>
      <c r="M234" s="326"/>
      <c r="N234" s="326"/>
      <c r="O234" s="364"/>
      <c r="P234" s="364"/>
    </row>
    <row r="235" spans="1:16" x14ac:dyDescent="0.25">
      <c r="A235" s="331">
        <v>43183</v>
      </c>
      <c r="B235" s="332">
        <v>180157959</v>
      </c>
      <c r="C235" s="333">
        <v>1</v>
      </c>
      <c r="D235" s="334">
        <v>112875</v>
      </c>
      <c r="E235" s="335"/>
      <c r="F235" s="333"/>
      <c r="G235" s="334"/>
      <c r="H235" s="335"/>
      <c r="I235" s="336">
        <v>1257463</v>
      </c>
      <c r="J235" s="334" t="s">
        <v>17</v>
      </c>
      <c r="K235" s="326"/>
      <c r="L235" s="326"/>
      <c r="M235" s="326"/>
      <c r="N235" s="326"/>
      <c r="O235" s="364"/>
      <c r="P235" s="364"/>
    </row>
    <row r="236" spans="1:16" x14ac:dyDescent="0.25">
      <c r="A236" s="331">
        <v>43185</v>
      </c>
      <c r="B236" s="332">
        <v>180158116</v>
      </c>
      <c r="C236" s="333">
        <v>14</v>
      </c>
      <c r="D236" s="334">
        <v>1138813</v>
      </c>
      <c r="E236" s="335">
        <v>180041399</v>
      </c>
      <c r="F236" s="333">
        <v>6</v>
      </c>
      <c r="G236" s="334">
        <v>451850</v>
      </c>
      <c r="H236" s="335"/>
      <c r="I236" s="336"/>
      <c r="J236" s="334"/>
      <c r="K236" s="326"/>
      <c r="L236" s="326"/>
      <c r="M236" s="326"/>
      <c r="N236" s="326"/>
      <c r="O236" s="364"/>
      <c r="P236" s="364"/>
    </row>
    <row r="237" spans="1:16" x14ac:dyDescent="0.25">
      <c r="A237" s="331">
        <v>43185</v>
      </c>
      <c r="B237" s="332">
        <v>180158147</v>
      </c>
      <c r="C237" s="333">
        <v>27</v>
      </c>
      <c r="D237" s="334">
        <v>2795538</v>
      </c>
      <c r="E237" s="335"/>
      <c r="F237" s="333"/>
      <c r="G237" s="334"/>
      <c r="H237" s="335"/>
      <c r="I237" s="336"/>
      <c r="J237" s="334"/>
      <c r="K237" s="326"/>
      <c r="L237" s="326"/>
      <c r="M237" s="326"/>
      <c r="N237" s="326"/>
      <c r="O237" s="364"/>
      <c r="P237" s="364"/>
    </row>
    <row r="238" spans="1:16" x14ac:dyDescent="0.25">
      <c r="A238" s="331">
        <v>43185</v>
      </c>
      <c r="B238" s="332">
        <v>180158152</v>
      </c>
      <c r="C238" s="333">
        <v>1</v>
      </c>
      <c r="D238" s="334">
        <v>77088</v>
      </c>
      <c r="E238" s="335"/>
      <c r="F238" s="333"/>
      <c r="G238" s="334"/>
      <c r="H238" s="335"/>
      <c r="I238" s="336"/>
      <c r="J238" s="334"/>
      <c r="K238" s="326"/>
      <c r="L238" s="326"/>
      <c r="M238" s="326"/>
      <c r="N238" s="326"/>
      <c r="O238" s="364"/>
      <c r="P238" s="364"/>
    </row>
    <row r="239" spans="1:16" x14ac:dyDescent="0.25">
      <c r="A239" s="331">
        <v>43185</v>
      </c>
      <c r="B239" s="332">
        <v>180158180</v>
      </c>
      <c r="C239" s="333">
        <v>10</v>
      </c>
      <c r="D239" s="334">
        <v>1098475</v>
      </c>
      <c r="E239" s="335"/>
      <c r="F239" s="333"/>
      <c r="G239" s="334"/>
      <c r="H239" s="335"/>
      <c r="I239" s="336"/>
      <c r="J239" s="334"/>
      <c r="K239" s="326"/>
      <c r="L239" s="326"/>
      <c r="M239" s="326"/>
      <c r="N239" s="326"/>
      <c r="O239" s="364"/>
      <c r="P239" s="364"/>
    </row>
    <row r="240" spans="1:16" x14ac:dyDescent="0.25">
      <c r="A240" s="331">
        <v>43185</v>
      </c>
      <c r="B240" s="332">
        <v>180158189</v>
      </c>
      <c r="C240" s="333">
        <v>1</v>
      </c>
      <c r="D240" s="334">
        <v>64575</v>
      </c>
      <c r="E240" s="335"/>
      <c r="F240" s="333"/>
      <c r="G240" s="334"/>
      <c r="H240" s="335"/>
      <c r="I240" s="336">
        <v>4722639</v>
      </c>
      <c r="J240" s="334" t="s">
        <v>17</v>
      </c>
      <c r="K240" s="326"/>
      <c r="L240" s="326"/>
      <c r="M240" s="326"/>
      <c r="N240" s="326"/>
      <c r="O240" s="364"/>
      <c r="P240" s="364"/>
    </row>
    <row r="241" spans="1:16" x14ac:dyDescent="0.25">
      <c r="A241" s="331">
        <v>43186</v>
      </c>
      <c r="B241" s="332">
        <v>180158216</v>
      </c>
      <c r="C241" s="333">
        <v>7</v>
      </c>
      <c r="D241" s="334">
        <v>531825</v>
      </c>
      <c r="E241" s="335">
        <v>180041426</v>
      </c>
      <c r="F241" s="333">
        <v>5</v>
      </c>
      <c r="G241" s="334">
        <v>410463</v>
      </c>
      <c r="H241" s="335"/>
      <c r="I241" s="336"/>
      <c r="J241" s="334"/>
      <c r="K241" s="326"/>
      <c r="L241" s="326"/>
      <c r="M241" s="326"/>
      <c r="N241" s="326"/>
      <c r="O241" s="364"/>
      <c r="P241" s="364"/>
    </row>
    <row r="242" spans="1:16" x14ac:dyDescent="0.25">
      <c r="A242" s="331">
        <v>43186</v>
      </c>
      <c r="B242" s="332">
        <v>180158237</v>
      </c>
      <c r="C242" s="333">
        <v>9</v>
      </c>
      <c r="D242" s="334">
        <v>816638</v>
      </c>
      <c r="E242" s="335"/>
      <c r="F242" s="333"/>
      <c r="G242" s="334"/>
      <c r="H242" s="335"/>
      <c r="I242" s="336"/>
      <c r="J242" s="334"/>
      <c r="K242" s="326"/>
      <c r="L242" s="326"/>
      <c r="M242" s="326"/>
      <c r="N242" s="326"/>
      <c r="O242" s="364"/>
      <c r="P242" s="364"/>
    </row>
    <row r="243" spans="1:16" x14ac:dyDescent="0.25">
      <c r="A243" s="331">
        <v>43186</v>
      </c>
      <c r="B243" s="332">
        <v>180158256</v>
      </c>
      <c r="C243" s="333">
        <v>2</v>
      </c>
      <c r="D243" s="334">
        <v>194075</v>
      </c>
      <c r="E243" s="335"/>
      <c r="F243" s="333"/>
      <c r="G243" s="334"/>
      <c r="H243" s="335"/>
      <c r="I243" s="336"/>
      <c r="J243" s="334"/>
      <c r="K243" s="326"/>
      <c r="L243" s="326"/>
      <c r="M243" s="326"/>
      <c r="N243" s="326"/>
      <c r="O243" s="364"/>
      <c r="P243" s="364"/>
    </row>
    <row r="244" spans="1:16" x14ac:dyDescent="0.25">
      <c r="A244" s="331">
        <v>43186</v>
      </c>
      <c r="B244" s="332">
        <v>180158274</v>
      </c>
      <c r="C244" s="333">
        <v>5</v>
      </c>
      <c r="D244" s="334">
        <v>574875</v>
      </c>
      <c r="E244" s="335"/>
      <c r="F244" s="333"/>
      <c r="G244" s="334"/>
      <c r="H244" s="335"/>
      <c r="I244" s="336"/>
      <c r="J244" s="334"/>
      <c r="K244" s="326"/>
      <c r="L244" s="326"/>
      <c r="M244" s="326"/>
      <c r="N244" s="326"/>
      <c r="O244" s="364"/>
      <c r="P244" s="364"/>
    </row>
    <row r="245" spans="1:16" x14ac:dyDescent="0.25">
      <c r="A245" s="331">
        <v>43186</v>
      </c>
      <c r="B245" s="332">
        <v>180158279</v>
      </c>
      <c r="C245" s="333">
        <v>1</v>
      </c>
      <c r="D245" s="334">
        <v>52325</v>
      </c>
      <c r="E245" s="335"/>
      <c r="F245" s="333"/>
      <c r="G245" s="334"/>
      <c r="H245" s="335"/>
      <c r="I245" s="336">
        <v>1759275</v>
      </c>
      <c r="J245" s="334" t="s">
        <v>17</v>
      </c>
      <c r="K245" s="326"/>
      <c r="L245" s="326"/>
      <c r="M245" s="326"/>
      <c r="N245" s="326"/>
      <c r="O245" s="364"/>
      <c r="P245" s="364"/>
    </row>
    <row r="246" spans="1:16" x14ac:dyDescent="0.25">
      <c r="A246" s="331">
        <v>43187</v>
      </c>
      <c r="B246" s="332">
        <v>180158309</v>
      </c>
      <c r="C246" s="333">
        <v>8</v>
      </c>
      <c r="D246" s="334">
        <v>698250</v>
      </c>
      <c r="E246" s="335">
        <v>180041457</v>
      </c>
      <c r="F246" s="333">
        <v>11</v>
      </c>
      <c r="G246" s="334">
        <v>1062600</v>
      </c>
      <c r="H246" s="335"/>
      <c r="I246" s="336"/>
      <c r="J246" s="334"/>
      <c r="K246" s="326"/>
      <c r="L246" s="326"/>
      <c r="M246" s="326"/>
      <c r="N246" s="326"/>
      <c r="O246" s="364"/>
      <c r="P246" s="364"/>
    </row>
    <row r="247" spans="1:16" x14ac:dyDescent="0.25">
      <c r="A247" s="331">
        <v>43187</v>
      </c>
      <c r="B247" s="332">
        <v>180158333</v>
      </c>
      <c r="C247" s="333">
        <v>14</v>
      </c>
      <c r="D247" s="334">
        <v>1536325</v>
      </c>
      <c r="E247" s="335"/>
      <c r="F247" s="333"/>
      <c r="G247" s="334"/>
      <c r="H247" s="335"/>
      <c r="I247" s="336"/>
      <c r="J247" s="334"/>
      <c r="K247" s="326"/>
      <c r="L247" s="326"/>
      <c r="M247" s="326"/>
      <c r="N247" s="326"/>
      <c r="O247" s="364"/>
      <c r="P247" s="364"/>
    </row>
    <row r="248" spans="1:16" x14ac:dyDescent="0.25">
      <c r="A248" s="331">
        <v>43187</v>
      </c>
      <c r="B248" s="332">
        <v>180158378</v>
      </c>
      <c r="C248" s="333">
        <v>7</v>
      </c>
      <c r="D248" s="334">
        <v>770963</v>
      </c>
      <c r="E248" s="335"/>
      <c r="F248" s="333"/>
      <c r="G248" s="334"/>
      <c r="H248" s="335"/>
      <c r="I248" s="336"/>
      <c r="J248" s="334"/>
      <c r="K248" s="326"/>
      <c r="L248" s="326"/>
      <c r="M248" s="326"/>
      <c r="N248" s="326"/>
      <c r="O248" s="364"/>
      <c r="P248" s="364"/>
    </row>
    <row r="249" spans="1:16" x14ac:dyDescent="0.25">
      <c r="A249" s="331">
        <v>43187</v>
      </c>
      <c r="B249" s="332">
        <v>180158383</v>
      </c>
      <c r="C249" s="333">
        <v>2</v>
      </c>
      <c r="D249" s="334">
        <v>161613</v>
      </c>
      <c r="E249" s="335"/>
      <c r="F249" s="333"/>
      <c r="G249" s="334"/>
      <c r="H249" s="335"/>
      <c r="I249" s="336">
        <v>2104551</v>
      </c>
      <c r="J249" s="334" t="s">
        <v>17</v>
      </c>
      <c r="K249" s="326"/>
      <c r="L249" s="326"/>
      <c r="M249" s="326"/>
      <c r="N249" s="326"/>
      <c r="O249" s="364"/>
      <c r="P249" s="364"/>
    </row>
    <row r="250" spans="1:16" x14ac:dyDescent="0.25">
      <c r="A250" s="331">
        <v>43188</v>
      </c>
      <c r="B250" s="332">
        <v>180158421</v>
      </c>
      <c r="C250" s="333">
        <v>7</v>
      </c>
      <c r="D250" s="334">
        <v>420263</v>
      </c>
      <c r="E250" s="335">
        <v>180041480</v>
      </c>
      <c r="F250" s="333">
        <v>12</v>
      </c>
      <c r="G250" s="334">
        <v>1464488</v>
      </c>
      <c r="H250" s="335"/>
      <c r="I250" s="336"/>
      <c r="J250" s="334"/>
      <c r="K250" s="326"/>
      <c r="L250" s="326"/>
      <c r="M250" s="326"/>
      <c r="N250" s="326"/>
      <c r="O250" s="364"/>
      <c r="P250" s="364"/>
    </row>
    <row r="251" spans="1:16" x14ac:dyDescent="0.25">
      <c r="A251" s="331">
        <v>43188</v>
      </c>
      <c r="B251" s="332">
        <v>180158453</v>
      </c>
      <c r="C251" s="333">
        <v>21</v>
      </c>
      <c r="D251" s="334">
        <v>2157575</v>
      </c>
      <c r="E251" s="335"/>
      <c r="F251" s="333"/>
      <c r="G251" s="334"/>
      <c r="H251" s="335"/>
      <c r="I251" s="336"/>
      <c r="J251" s="334"/>
      <c r="K251" s="326"/>
      <c r="L251" s="326"/>
      <c r="M251" s="326"/>
      <c r="N251" s="326"/>
      <c r="O251" s="364"/>
      <c r="P251" s="364"/>
    </row>
    <row r="252" spans="1:16" x14ac:dyDescent="0.25">
      <c r="A252" s="331">
        <v>43188</v>
      </c>
      <c r="B252" s="332">
        <v>180158507</v>
      </c>
      <c r="C252" s="333">
        <v>10</v>
      </c>
      <c r="D252" s="334">
        <v>904750</v>
      </c>
      <c r="E252" s="335"/>
      <c r="F252" s="333"/>
      <c r="G252" s="334"/>
      <c r="H252" s="335"/>
      <c r="I252" s="336">
        <v>2018100</v>
      </c>
      <c r="J252" s="334" t="s">
        <v>17</v>
      </c>
      <c r="K252" s="326"/>
      <c r="L252" s="326"/>
      <c r="M252" s="326"/>
      <c r="N252" s="326"/>
      <c r="O252" s="364"/>
      <c r="P252" s="364"/>
    </row>
    <row r="253" spans="1:16" x14ac:dyDescent="0.25">
      <c r="A253" s="331">
        <v>43189</v>
      </c>
      <c r="B253" s="332">
        <v>180158537</v>
      </c>
      <c r="C253" s="333">
        <v>8</v>
      </c>
      <c r="D253" s="334">
        <v>630963</v>
      </c>
      <c r="E253" s="335">
        <v>180041520</v>
      </c>
      <c r="F253" s="333">
        <v>4</v>
      </c>
      <c r="G253" s="334">
        <v>379750</v>
      </c>
      <c r="H253" s="335"/>
      <c r="I253" s="336"/>
      <c r="J253" s="334"/>
      <c r="K253" s="326"/>
      <c r="L253" s="326"/>
      <c r="M253" s="326"/>
      <c r="N253" s="326"/>
      <c r="O253" s="364"/>
      <c r="P253" s="364"/>
    </row>
    <row r="254" spans="1:16" x14ac:dyDescent="0.25">
      <c r="A254" s="331">
        <v>43189</v>
      </c>
      <c r="B254" s="332">
        <v>180158592</v>
      </c>
      <c r="C254" s="333">
        <v>17</v>
      </c>
      <c r="D254" s="334">
        <v>1788850</v>
      </c>
      <c r="E254" s="335"/>
      <c r="F254" s="333"/>
      <c r="G254" s="334"/>
      <c r="H254" s="335"/>
      <c r="I254" s="336"/>
      <c r="J254" s="334"/>
      <c r="K254" s="326"/>
      <c r="L254" s="326"/>
      <c r="M254" s="326"/>
      <c r="N254" s="326"/>
      <c r="O254" s="364"/>
      <c r="P254" s="364"/>
    </row>
    <row r="255" spans="1:16" x14ac:dyDescent="0.25">
      <c r="A255" s="331">
        <v>43189</v>
      </c>
      <c r="B255" s="332">
        <v>180158599</v>
      </c>
      <c r="C255" s="333">
        <v>2</v>
      </c>
      <c r="D255" s="334">
        <v>208425</v>
      </c>
      <c r="E255" s="335"/>
      <c r="F255" s="333"/>
      <c r="G255" s="334"/>
      <c r="H255" s="335"/>
      <c r="I255" s="336">
        <v>2248488</v>
      </c>
      <c r="J255" s="334" t="s">
        <v>17</v>
      </c>
      <c r="K255" s="326"/>
      <c r="L255" s="326"/>
      <c r="M255" s="326"/>
      <c r="N255" s="326"/>
      <c r="O255" s="364"/>
      <c r="P255" s="364"/>
    </row>
    <row r="256" spans="1:16" x14ac:dyDescent="0.25">
      <c r="A256" s="331">
        <v>43190</v>
      </c>
      <c r="B256" s="332">
        <v>180158647</v>
      </c>
      <c r="C256" s="333">
        <v>3</v>
      </c>
      <c r="D256" s="334">
        <v>391738</v>
      </c>
      <c r="E256" s="335">
        <v>180041552</v>
      </c>
      <c r="F256" s="333">
        <v>9</v>
      </c>
      <c r="G256" s="334">
        <v>922338</v>
      </c>
      <c r="H256" s="335"/>
      <c r="I256" s="336"/>
      <c r="J256" s="334"/>
      <c r="K256" s="326"/>
      <c r="L256" s="326"/>
      <c r="M256" s="326"/>
      <c r="N256" s="326"/>
      <c r="O256" s="364"/>
      <c r="P256" s="364"/>
    </row>
    <row r="257" spans="1:16" x14ac:dyDescent="0.25">
      <c r="A257" s="331">
        <v>43190</v>
      </c>
      <c r="B257" s="332">
        <v>180158716</v>
      </c>
      <c r="C257" s="333">
        <v>23</v>
      </c>
      <c r="D257" s="334">
        <v>2395138</v>
      </c>
      <c r="E257" s="335"/>
      <c r="F257" s="333"/>
      <c r="G257" s="334"/>
      <c r="H257" s="335"/>
      <c r="I257" s="336"/>
      <c r="J257" s="334"/>
      <c r="K257" s="326"/>
      <c r="L257" s="326"/>
      <c r="M257" s="326"/>
      <c r="N257" s="326"/>
      <c r="O257" s="364"/>
      <c r="P257" s="364"/>
    </row>
    <row r="258" spans="1:16" x14ac:dyDescent="0.25">
      <c r="A258" s="331">
        <v>43190</v>
      </c>
      <c r="B258" s="332">
        <v>180158720</v>
      </c>
      <c r="C258" s="333">
        <v>14</v>
      </c>
      <c r="D258" s="334">
        <v>904488</v>
      </c>
      <c r="E258" s="335"/>
      <c r="F258" s="333"/>
      <c r="G258" s="334"/>
      <c r="H258" s="335"/>
      <c r="I258" s="336">
        <v>2769026</v>
      </c>
      <c r="J258" s="334" t="s">
        <v>17</v>
      </c>
      <c r="K258" s="326"/>
      <c r="L258" s="326"/>
      <c r="M258" s="326"/>
      <c r="N258" s="326"/>
      <c r="O258" s="364"/>
      <c r="P258" s="364"/>
    </row>
    <row r="259" spans="1:16" x14ac:dyDescent="0.25">
      <c r="A259" s="331">
        <v>43192</v>
      </c>
      <c r="B259" s="332">
        <v>180158844</v>
      </c>
      <c r="C259" s="333">
        <v>35</v>
      </c>
      <c r="D259" s="334">
        <v>2441163</v>
      </c>
      <c r="E259" s="335">
        <v>180041606</v>
      </c>
      <c r="F259" s="333">
        <v>2</v>
      </c>
      <c r="G259" s="334">
        <v>226013</v>
      </c>
      <c r="H259" s="335"/>
      <c r="I259" s="336"/>
      <c r="J259" s="334"/>
      <c r="K259" s="326"/>
      <c r="L259" s="326"/>
      <c r="M259" s="326"/>
      <c r="N259" s="326"/>
      <c r="O259" s="364"/>
      <c r="P259" s="364"/>
    </row>
    <row r="260" spans="1:16" x14ac:dyDescent="0.25">
      <c r="A260" s="331">
        <v>43192</v>
      </c>
      <c r="B260" s="332">
        <v>180158866</v>
      </c>
      <c r="C260" s="333">
        <v>19</v>
      </c>
      <c r="D260" s="334">
        <v>1778438</v>
      </c>
      <c r="E260" s="335"/>
      <c r="F260" s="333"/>
      <c r="G260" s="334"/>
      <c r="H260" s="335"/>
      <c r="I260" s="336"/>
      <c r="J260" s="334"/>
      <c r="K260" s="326"/>
      <c r="L260" s="326"/>
      <c r="M260" s="326"/>
      <c r="N260" s="326"/>
      <c r="O260" s="364"/>
      <c r="P260" s="364"/>
    </row>
    <row r="261" spans="1:16" x14ac:dyDescent="0.25">
      <c r="A261" s="331">
        <v>43192</v>
      </c>
      <c r="B261" s="332">
        <v>180158889</v>
      </c>
      <c r="C261" s="333">
        <v>1</v>
      </c>
      <c r="D261" s="334">
        <v>42875</v>
      </c>
      <c r="E261" s="335"/>
      <c r="F261" s="333"/>
      <c r="G261" s="334"/>
      <c r="H261" s="335"/>
      <c r="I261" s="336"/>
      <c r="J261" s="334"/>
      <c r="K261" s="326"/>
      <c r="L261" s="326"/>
      <c r="M261" s="326"/>
      <c r="N261" s="326"/>
      <c r="O261" s="364"/>
      <c r="P261" s="364"/>
    </row>
    <row r="262" spans="1:16" x14ac:dyDescent="0.25">
      <c r="A262" s="331">
        <v>43192</v>
      </c>
      <c r="B262" s="332">
        <v>180158911</v>
      </c>
      <c r="C262" s="333">
        <v>7</v>
      </c>
      <c r="D262" s="334">
        <v>730800</v>
      </c>
      <c r="E262" s="335"/>
      <c r="F262" s="333"/>
      <c r="G262" s="334"/>
      <c r="H262" s="335"/>
      <c r="I262" s="336"/>
      <c r="J262" s="334"/>
      <c r="K262" s="326"/>
      <c r="L262" s="326"/>
      <c r="M262" s="326"/>
      <c r="N262" s="326"/>
      <c r="O262" s="364"/>
      <c r="P262" s="364"/>
    </row>
    <row r="263" spans="1:16" x14ac:dyDescent="0.25">
      <c r="A263" s="331">
        <v>43192</v>
      </c>
      <c r="B263" s="332">
        <v>180158922</v>
      </c>
      <c r="C263" s="333">
        <v>1</v>
      </c>
      <c r="D263" s="334">
        <v>140000</v>
      </c>
      <c r="E263" s="335"/>
      <c r="F263" s="333"/>
      <c r="G263" s="334"/>
      <c r="H263" s="335"/>
      <c r="I263" s="336">
        <v>4907263</v>
      </c>
      <c r="J263" s="334" t="s">
        <v>17</v>
      </c>
      <c r="K263" s="326"/>
      <c r="L263" s="326"/>
      <c r="M263" s="326"/>
      <c r="N263" s="326"/>
      <c r="O263" s="364"/>
      <c r="P263" s="364"/>
    </row>
    <row r="264" spans="1:16" x14ac:dyDescent="0.25">
      <c r="A264" s="331">
        <v>43193</v>
      </c>
      <c r="B264" s="332">
        <v>180158949</v>
      </c>
      <c r="C264" s="333">
        <v>6</v>
      </c>
      <c r="D264" s="334">
        <v>419475</v>
      </c>
      <c r="E264" s="335">
        <v>180041628</v>
      </c>
      <c r="F264" s="333">
        <v>3</v>
      </c>
      <c r="G264" s="334">
        <v>293213</v>
      </c>
      <c r="H264" s="335"/>
      <c r="I264" s="336"/>
      <c r="J264" s="334"/>
      <c r="K264" s="326"/>
      <c r="L264" s="326"/>
      <c r="M264" s="326"/>
      <c r="N264" s="326"/>
      <c r="O264" s="364"/>
      <c r="P264" s="364"/>
    </row>
    <row r="265" spans="1:16" x14ac:dyDescent="0.25">
      <c r="A265" s="331">
        <v>43193</v>
      </c>
      <c r="B265" s="332">
        <v>180158969</v>
      </c>
      <c r="C265" s="333">
        <v>14</v>
      </c>
      <c r="D265" s="334">
        <v>1563013</v>
      </c>
      <c r="E265" s="335"/>
      <c r="F265" s="333"/>
      <c r="G265" s="334"/>
      <c r="H265" s="335"/>
      <c r="I265" s="336"/>
      <c r="J265" s="334"/>
      <c r="K265" s="326"/>
      <c r="L265" s="326"/>
      <c r="M265" s="326"/>
      <c r="N265" s="326"/>
      <c r="O265" s="364"/>
      <c r="P265" s="364"/>
    </row>
    <row r="266" spans="1:16" x14ac:dyDescent="0.25">
      <c r="A266" s="331">
        <v>43193</v>
      </c>
      <c r="B266" s="332">
        <v>180158991</v>
      </c>
      <c r="C266" s="333">
        <v>4</v>
      </c>
      <c r="D266" s="334">
        <v>252088</v>
      </c>
      <c r="E266" s="335"/>
      <c r="F266" s="333"/>
      <c r="G266" s="334"/>
      <c r="H266" s="335"/>
      <c r="I266" s="336"/>
      <c r="J266" s="334"/>
      <c r="K266" s="326"/>
      <c r="L266" s="326"/>
      <c r="M266" s="326"/>
      <c r="N266" s="326"/>
      <c r="O266" s="364"/>
      <c r="P266" s="364"/>
    </row>
    <row r="267" spans="1:16" x14ac:dyDescent="0.25">
      <c r="A267" s="331">
        <v>43193</v>
      </c>
      <c r="B267" s="332">
        <v>180159020</v>
      </c>
      <c r="C267" s="333">
        <v>4</v>
      </c>
      <c r="D267" s="334">
        <v>287350</v>
      </c>
      <c r="E267" s="335"/>
      <c r="F267" s="333"/>
      <c r="G267" s="334"/>
      <c r="H267" s="335"/>
      <c r="I267" s="336"/>
      <c r="J267" s="334"/>
      <c r="K267" s="326"/>
      <c r="L267" s="326"/>
      <c r="M267" s="326"/>
      <c r="N267" s="326"/>
      <c r="O267" s="364"/>
      <c r="P267" s="364"/>
    </row>
    <row r="268" spans="1:16" x14ac:dyDescent="0.25">
      <c r="A268" s="331">
        <v>43193</v>
      </c>
      <c r="B268" s="332">
        <v>180159023</v>
      </c>
      <c r="C268" s="333">
        <v>10</v>
      </c>
      <c r="D268" s="334">
        <v>1085963</v>
      </c>
      <c r="E268" s="335"/>
      <c r="F268" s="333"/>
      <c r="G268" s="334"/>
      <c r="H268" s="335"/>
      <c r="I268" s="336">
        <v>3027326</v>
      </c>
      <c r="J268" s="334" t="s">
        <v>17</v>
      </c>
      <c r="K268" s="326"/>
      <c r="L268" s="326"/>
      <c r="M268" s="326"/>
      <c r="N268" s="326"/>
      <c r="O268" s="364"/>
      <c r="P268" s="364"/>
    </row>
    <row r="269" spans="1:16" x14ac:dyDescent="0.25">
      <c r="A269" s="331">
        <v>43194</v>
      </c>
      <c r="B269" s="332">
        <v>180159068</v>
      </c>
      <c r="C269" s="333">
        <v>15</v>
      </c>
      <c r="D269" s="334">
        <v>1131463</v>
      </c>
      <c r="E269" s="335">
        <v>180041650</v>
      </c>
      <c r="F269" s="333">
        <v>7</v>
      </c>
      <c r="G269" s="334">
        <v>786013</v>
      </c>
      <c r="H269" s="335"/>
      <c r="I269" s="336"/>
      <c r="J269" s="334"/>
      <c r="K269" s="326"/>
      <c r="L269" s="326"/>
      <c r="M269" s="326"/>
      <c r="N269" s="326"/>
      <c r="O269" s="364"/>
      <c r="P269" s="364"/>
    </row>
    <row r="270" spans="1:16" x14ac:dyDescent="0.25">
      <c r="A270" s="331">
        <v>43194</v>
      </c>
      <c r="B270" s="332">
        <v>180159090</v>
      </c>
      <c r="C270" s="333">
        <v>17</v>
      </c>
      <c r="D270" s="334">
        <v>1627325</v>
      </c>
      <c r="E270" s="335"/>
      <c r="F270" s="333"/>
      <c r="G270" s="334"/>
      <c r="H270" s="335"/>
      <c r="I270" s="336"/>
      <c r="J270" s="334"/>
      <c r="K270" s="326"/>
      <c r="L270" s="326"/>
      <c r="M270" s="326"/>
      <c r="N270" s="326"/>
      <c r="O270" s="364"/>
      <c r="P270" s="364"/>
    </row>
    <row r="271" spans="1:16" x14ac:dyDescent="0.25">
      <c r="A271" s="331">
        <v>43194</v>
      </c>
      <c r="B271" s="332">
        <v>180159095</v>
      </c>
      <c r="C271" s="333">
        <v>9</v>
      </c>
      <c r="D271" s="334">
        <v>714438</v>
      </c>
      <c r="E271" s="335"/>
      <c r="F271" s="333"/>
      <c r="G271" s="334"/>
      <c r="H271" s="335"/>
      <c r="I271" s="336"/>
      <c r="J271" s="334"/>
      <c r="K271" s="326"/>
      <c r="L271" s="326"/>
      <c r="M271" s="326"/>
      <c r="N271" s="326"/>
      <c r="O271" s="364"/>
      <c r="P271" s="364"/>
    </row>
    <row r="272" spans="1:16" x14ac:dyDescent="0.25">
      <c r="A272" s="331">
        <v>43194</v>
      </c>
      <c r="B272" s="332">
        <v>180159142</v>
      </c>
      <c r="C272" s="333">
        <v>10</v>
      </c>
      <c r="D272" s="334">
        <v>1021913</v>
      </c>
      <c r="E272" s="335"/>
      <c r="F272" s="333"/>
      <c r="G272" s="334"/>
      <c r="H272" s="335"/>
      <c r="I272" s="336"/>
      <c r="J272" s="334"/>
      <c r="K272" s="326"/>
      <c r="L272" s="326"/>
      <c r="M272" s="326"/>
      <c r="N272" s="326"/>
      <c r="O272" s="364"/>
      <c r="P272" s="364"/>
    </row>
    <row r="273" spans="1:16" x14ac:dyDescent="0.25">
      <c r="A273" s="331">
        <v>43194</v>
      </c>
      <c r="B273" s="332">
        <v>180159149</v>
      </c>
      <c r="C273" s="333">
        <v>3</v>
      </c>
      <c r="D273" s="334">
        <v>305813</v>
      </c>
      <c r="E273" s="335"/>
      <c r="F273" s="333"/>
      <c r="G273" s="334"/>
      <c r="H273" s="335"/>
      <c r="I273" s="336"/>
      <c r="J273" s="334"/>
      <c r="K273" s="326"/>
      <c r="L273" s="326"/>
      <c r="M273" s="326"/>
      <c r="N273" s="326"/>
      <c r="O273" s="364"/>
      <c r="P273" s="364"/>
    </row>
    <row r="274" spans="1:16" x14ac:dyDescent="0.25">
      <c r="A274" s="331">
        <v>43194</v>
      </c>
      <c r="B274" s="332">
        <v>180159152</v>
      </c>
      <c r="C274" s="333">
        <v>1</v>
      </c>
      <c r="D274" s="334">
        <v>147175</v>
      </c>
      <c r="E274" s="335"/>
      <c r="F274" s="333"/>
      <c r="G274" s="334"/>
      <c r="H274" s="335"/>
      <c r="I274" s="336">
        <v>4449464</v>
      </c>
      <c r="J274" s="334" t="s">
        <v>17</v>
      </c>
      <c r="K274" s="326"/>
      <c r="L274" s="326"/>
      <c r="M274" s="326"/>
      <c r="N274" s="326"/>
      <c r="O274" s="364"/>
      <c r="P274" s="364"/>
    </row>
    <row r="275" spans="1:16" x14ac:dyDescent="0.25">
      <c r="A275" s="331">
        <v>43195</v>
      </c>
      <c r="B275" s="332">
        <v>180159196</v>
      </c>
      <c r="C275" s="333">
        <v>11</v>
      </c>
      <c r="D275" s="334">
        <v>921375</v>
      </c>
      <c r="E275" s="335">
        <v>180041681</v>
      </c>
      <c r="F275" s="333">
        <v>6</v>
      </c>
      <c r="G275" s="334">
        <v>649075</v>
      </c>
      <c r="H275" s="335"/>
      <c r="I275" s="336"/>
      <c r="J275" s="334"/>
      <c r="K275" s="326"/>
      <c r="L275" s="326"/>
      <c r="M275" s="326"/>
      <c r="N275" s="326"/>
      <c r="O275" s="364"/>
      <c r="P275" s="364"/>
    </row>
    <row r="276" spans="1:16" x14ac:dyDescent="0.25">
      <c r="A276" s="331">
        <v>43195</v>
      </c>
      <c r="B276" s="332">
        <v>180159211</v>
      </c>
      <c r="C276" s="333">
        <v>7</v>
      </c>
      <c r="D276" s="334">
        <v>728000</v>
      </c>
      <c r="E276" s="335"/>
      <c r="F276" s="333"/>
      <c r="G276" s="334"/>
      <c r="H276" s="335"/>
      <c r="I276" s="336"/>
      <c r="J276" s="334"/>
      <c r="K276" s="326"/>
      <c r="L276" s="326"/>
      <c r="M276" s="326"/>
      <c r="N276" s="326"/>
      <c r="O276" s="364"/>
      <c r="P276" s="364"/>
    </row>
    <row r="277" spans="1:16" x14ac:dyDescent="0.25">
      <c r="A277" s="331">
        <v>43195</v>
      </c>
      <c r="B277" s="332">
        <v>180159257</v>
      </c>
      <c r="C277" s="333">
        <v>3</v>
      </c>
      <c r="D277" s="334">
        <v>265825</v>
      </c>
      <c r="E277" s="335"/>
      <c r="F277" s="333"/>
      <c r="G277" s="334"/>
      <c r="H277" s="335"/>
      <c r="I277" s="336"/>
      <c r="J277" s="334"/>
      <c r="K277" s="326"/>
      <c r="L277" s="326"/>
      <c r="M277" s="326"/>
      <c r="N277" s="326"/>
      <c r="O277" s="364"/>
      <c r="P277" s="364"/>
    </row>
    <row r="278" spans="1:16" x14ac:dyDescent="0.25">
      <c r="A278" s="331">
        <v>43195</v>
      </c>
      <c r="B278" s="332">
        <v>180159263</v>
      </c>
      <c r="C278" s="333">
        <v>11</v>
      </c>
      <c r="D278" s="334">
        <v>1136100</v>
      </c>
      <c r="E278" s="335"/>
      <c r="F278" s="333"/>
      <c r="G278" s="334"/>
      <c r="H278" s="335"/>
      <c r="I278" s="336">
        <v>2402225</v>
      </c>
      <c r="J278" s="334" t="s">
        <v>17</v>
      </c>
      <c r="K278" s="326"/>
      <c r="L278" s="326"/>
      <c r="M278" s="326"/>
      <c r="N278" s="326"/>
      <c r="O278" s="364"/>
      <c r="P278" s="364"/>
    </row>
    <row r="279" spans="1:16" x14ac:dyDescent="0.25">
      <c r="A279" s="331">
        <v>43196</v>
      </c>
      <c r="B279" s="332">
        <v>180159299</v>
      </c>
      <c r="C279" s="333">
        <v>5</v>
      </c>
      <c r="D279" s="334">
        <v>487025</v>
      </c>
      <c r="E279" s="335">
        <v>180041708</v>
      </c>
      <c r="F279" s="333">
        <v>7</v>
      </c>
      <c r="G279" s="334">
        <v>655288</v>
      </c>
      <c r="H279" s="335"/>
      <c r="I279" s="336"/>
      <c r="J279" s="334"/>
      <c r="K279" s="326"/>
      <c r="L279" s="326"/>
      <c r="M279" s="326"/>
      <c r="N279" s="326"/>
      <c r="O279" s="364"/>
      <c r="P279" s="364"/>
    </row>
    <row r="280" spans="1:16" x14ac:dyDescent="0.25">
      <c r="A280" s="331">
        <v>43196</v>
      </c>
      <c r="B280" s="332">
        <v>180159315</v>
      </c>
      <c r="C280" s="333">
        <v>5</v>
      </c>
      <c r="D280" s="334">
        <v>518350</v>
      </c>
      <c r="E280" s="335"/>
      <c r="F280" s="333"/>
      <c r="G280" s="334"/>
      <c r="H280" s="335"/>
      <c r="I280" s="336"/>
      <c r="J280" s="334"/>
      <c r="K280" s="326"/>
      <c r="L280" s="326"/>
      <c r="M280" s="326"/>
      <c r="N280" s="326"/>
      <c r="O280" s="364"/>
      <c r="P280" s="364"/>
    </row>
    <row r="281" spans="1:16" x14ac:dyDescent="0.25">
      <c r="A281" s="331">
        <v>43196</v>
      </c>
      <c r="B281" s="332">
        <v>180159321</v>
      </c>
      <c r="C281" s="333">
        <v>2</v>
      </c>
      <c r="D281" s="334">
        <v>175613</v>
      </c>
      <c r="E281" s="335"/>
      <c r="F281" s="333"/>
      <c r="G281" s="334"/>
      <c r="H281" s="335"/>
      <c r="I281" s="336"/>
      <c r="J281" s="334"/>
      <c r="K281" s="326"/>
      <c r="L281" s="326"/>
      <c r="M281" s="326"/>
      <c r="N281" s="326"/>
      <c r="O281" s="364"/>
      <c r="P281" s="364"/>
    </row>
    <row r="282" spans="1:16" x14ac:dyDescent="0.25">
      <c r="A282" s="331">
        <v>43196</v>
      </c>
      <c r="B282" s="332">
        <v>180159355</v>
      </c>
      <c r="C282" s="333">
        <v>7</v>
      </c>
      <c r="D282" s="334">
        <v>691163</v>
      </c>
      <c r="E282" s="335"/>
      <c r="F282" s="333"/>
      <c r="G282" s="334"/>
      <c r="H282" s="335"/>
      <c r="I282" s="336"/>
      <c r="J282" s="334"/>
      <c r="K282" s="326"/>
      <c r="L282" s="326"/>
      <c r="M282" s="326"/>
      <c r="N282" s="326"/>
      <c r="O282" s="364"/>
      <c r="P282" s="364"/>
    </row>
    <row r="283" spans="1:16" x14ac:dyDescent="0.25">
      <c r="A283" s="331">
        <v>43196</v>
      </c>
      <c r="B283" s="332">
        <v>180159365</v>
      </c>
      <c r="C283" s="333">
        <v>1</v>
      </c>
      <c r="D283" s="334">
        <v>56788</v>
      </c>
      <c r="E283" s="335"/>
      <c r="F283" s="333"/>
      <c r="G283" s="334"/>
      <c r="H283" s="335"/>
      <c r="I283" s="336">
        <v>1273651</v>
      </c>
      <c r="J283" s="334" t="s">
        <v>17</v>
      </c>
      <c r="K283" s="326"/>
      <c r="L283" s="326"/>
      <c r="M283" s="326"/>
      <c r="N283" s="326"/>
      <c r="O283" s="364"/>
      <c r="P283" s="364"/>
    </row>
    <row r="284" spans="1:16" x14ac:dyDescent="0.25">
      <c r="A284" s="331">
        <v>43197</v>
      </c>
      <c r="B284" s="332">
        <v>180159453</v>
      </c>
      <c r="C284" s="333">
        <v>8</v>
      </c>
      <c r="D284" s="334">
        <v>656075</v>
      </c>
      <c r="E284" s="335">
        <v>180041760</v>
      </c>
      <c r="F284" s="333">
        <v>6</v>
      </c>
      <c r="G284" s="334">
        <v>561838</v>
      </c>
      <c r="H284" s="335"/>
      <c r="I284" s="336"/>
      <c r="J284" s="334"/>
      <c r="K284" s="326"/>
      <c r="L284" s="326"/>
      <c r="M284" s="326"/>
      <c r="N284" s="326"/>
      <c r="O284" s="364"/>
      <c r="P284" s="364"/>
    </row>
    <row r="285" spans="1:16" x14ac:dyDescent="0.25">
      <c r="A285" s="331">
        <v>43197</v>
      </c>
      <c r="B285" s="332">
        <v>180159455</v>
      </c>
      <c r="C285" s="333">
        <v>13</v>
      </c>
      <c r="D285" s="334">
        <v>949813</v>
      </c>
      <c r="E285" s="335"/>
      <c r="F285" s="333"/>
      <c r="G285" s="334"/>
      <c r="H285" s="335"/>
      <c r="I285" s="336">
        <v>1044050</v>
      </c>
      <c r="J285" s="334" t="s">
        <v>17</v>
      </c>
      <c r="K285" s="326"/>
      <c r="L285" s="326"/>
      <c r="M285" s="326"/>
      <c r="N285" s="326"/>
      <c r="O285" s="364"/>
      <c r="P285" s="364"/>
    </row>
    <row r="286" spans="1:16" x14ac:dyDescent="0.25">
      <c r="A286" s="331">
        <v>43199</v>
      </c>
      <c r="B286" s="332">
        <v>180159641</v>
      </c>
      <c r="C286" s="333">
        <v>13</v>
      </c>
      <c r="D286" s="334">
        <v>1159025</v>
      </c>
      <c r="E286" s="335">
        <v>180041816</v>
      </c>
      <c r="F286" s="333">
        <v>6</v>
      </c>
      <c r="G286" s="334">
        <v>577763</v>
      </c>
      <c r="H286" s="335"/>
      <c r="I286" s="336"/>
      <c r="J286" s="334"/>
      <c r="K286" s="326"/>
      <c r="L286" s="326"/>
      <c r="M286" s="326"/>
      <c r="N286" s="326"/>
      <c r="O286" s="364"/>
      <c r="P286" s="364"/>
    </row>
    <row r="287" spans="1:16" x14ac:dyDescent="0.25">
      <c r="A287" s="331">
        <v>43199</v>
      </c>
      <c r="B287" s="332">
        <v>180159669</v>
      </c>
      <c r="C287" s="333">
        <v>30</v>
      </c>
      <c r="D287" s="334">
        <v>3342675</v>
      </c>
      <c r="E287" s="335"/>
      <c r="F287" s="333"/>
      <c r="G287" s="334"/>
      <c r="H287" s="335"/>
      <c r="I287" s="336"/>
      <c r="J287" s="334"/>
      <c r="K287" s="326"/>
      <c r="L287" s="326"/>
      <c r="M287" s="326"/>
      <c r="N287" s="326"/>
      <c r="O287" s="364"/>
      <c r="P287" s="364"/>
    </row>
    <row r="288" spans="1:16" x14ac:dyDescent="0.25">
      <c r="A288" s="331">
        <v>43199</v>
      </c>
      <c r="B288" s="332">
        <v>180159679</v>
      </c>
      <c r="C288" s="333">
        <v>6</v>
      </c>
      <c r="D288" s="334">
        <v>479588</v>
      </c>
      <c r="E288" s="335"/>
      <c r="F288" s="333"/>
      <c r="G288" s="334"/>
      <c r="H288" s="335"/>
      <c r="I288" s="336"/>
      <c r="J288" s="334"/>
      <c r="K288" s="326"/>
      <c r="L288" s="326"/>
      <c r="M288" s="326"/>
      <c r="N288" s="326"/>
      <c r="O288" s="364"/>
      <c r="P288" s="364"/>
    </row>
    <row r="289" spans="1:16" x14ac:dyDescent="0.25">
      <c r="A289" s="331">
        <v>43199</v>
      </c>
      <c r="B289" s="332">
        <v>180159714</v>
      </c>
      <c r="C289" s="333">
        <v>19</v>
      </c>
      <c r="D289" s="334">
        <v>2028075</v>
      </c>
      <c r="E289" s="335"/>
      <c r="F289" s="333"/>
      <c r="G289" s="334"/>
      <c r="H289" s="335"/>
      <c r="I289" s="336"/>
      <c r="J289" s="334"/>
      <c r="K289" s="326"/>
      <c r="L289" s="326"/>
      <c r="M289" s="326"/>
      <c r="N289" s="326"/>
      <c r="O289" s="364"/>
      <c r="P289" s="364"/>
    </row>
    <row r="290" spans="1:16" x14ac:dyDescent="0.25">
      <c r="A290" s="331">
        <v>43199</v>
      </c>
      <c r="B290" s="332">
        <v>180159730</v>
      </c>
      <c r="C290" s="333">
        <v>2</v>
      </c>
      <c r="D290" s="334">
        <v>140263</v>
      </c>
      <c r="E290" s="335"/>
      <c r="F290" s="333"/>
      <c r="G290" s="334"/>
      <c r="H290" s="335"/>
      <c r="I290" s="336">
        <v>6571863</v>
      </c>
      <c r="J290" s="334" t="s">
        <v>17</v>
      </c>
      <c r="K290" s="326"/>
      <c r="L290" s="326"/>
      <c r="M290" s="326"/>
      <c r="N290" s="326"/>
      <c r="O290" s="364"/>
      <c r="P290" s="364"/>
    </row>
    <row r="291" spans="1:16" x14ac:dyDescent="0.25">
      <c r="A291" s="331">
        <v>43200</v>
      </c>
      <c r="B291" s="332">
        <v>180159754</v>
      </c>
      <c r="C291" s="333">
        <v>10</v>
      </c>
      <c r="D291" s="334">
        <v>797038</v>
      </c>
      <c r="E291" s="335">
        <v>180041843</v>
      </c>
      <c r="F291" s="333">
        <v>19</v>
      </c>
      <c r="G291" s="334">
        <v>1622338</v>
      </c>
      <c r="H291" s="335"/>
      <c r="I291" s="336"/>
      <c r="J291" s="334"/>
      <c r="K291" s="326"/>
      <c r="L291" s="326"/>
      <c r="M291" s="326"/>
      <c r="N291" s="326"/>
      <c r="O291" s="364"/>
      <c r="P291" s="364"/>
    </row>
    <row r="292" spans="1:16" x14ac:dyDescent="0.25">
      <c r="A292" s="331">
        <v>43200</v>
      </c>
      <c r="B292" s="332">
        <v>180159785</v>
      </c>
      <c r="C292" s="333">
        <v>23</v>
      </c>
      <c r="D292" s="334">
        <v>2410713</v>
      </c>
      <c r="E292" s="335"/>
      <c r="F292" s="333"/>
      <c r="G292" s="334"/>
      <c r="H292" s="335"/>
      <c r="I292" s="336"/>
      <c r="J292" s="334"/>
      <c r="K292" s="326"/>
      <c r="L292" s="326"/>
      <c r="M292" s="326"/>
      <c r="N292" s="326"/>
      <c r="O292" s="364"/>
      <c r="P292" s="364"/>
    </row>
    <row r="293" spans="1:16" x14ac:dyDescent="0.25">
      <c r="A293" s="331">
        <v>43200</v>
      </c>
      <c r="B293" s="332">
        <v>180159792</v>
      </c>
      <c r="C293" s="333">
        <v>1</v>
      </c>
      <c r="D293" s="334">
        <v>119088</v>
      </c>
      <c r="E293" s="335"/>
      <c r="F293" s="333"/>
      <c r="G293" s="334"/>
      <c r="H293" s="335"/>
      <c r="I293" s="336"/>
      <c r="J293" s="334"/>
      <c r="K293" s="326"/>
      <c r="L293" s="326"/>
      <c r="M293" s="326"/>
      <c r="N293" s="326"/>
      <c r="O293" s="364"/>
      <c r="P293" s="364"/>
    </row>
    <row r="294" spans="1:16" x14ac:dyDescent="0.25">
      <c r="A294" s="331">
        <v>43200</v>
      </c>
      <c r="B294" s="332">
        <v>180159830</v>
      </c>
      <c r="C294" s="333">
        <v>2</v>
      </c>
      <c r="D294" s="334">
        <v>251563</v>
      </c>
      <c r="E294" s="335"/>
      <c r="F294" s="333"/>
      <c r="G294" s="334"/>
      <c r="H294" s="335"/>
      <c r="I294" s="336"/>
      <c r="J294" s="334"/>
      <c r="K294" s="326"/>
      <c r="L294" s="326"/>
      <c r="M294" s="326"/>
      <c r="N294" s="326"/>
      <c r="O294" s="364"/>
      <c r="P294" s="364"/>
    </row>
    <row r="295" spans="1:16" x14ac:dyDescent="0.25">
      <c r="A295" s="331">
        <v>43200</v>
      </c>
      <c r="B295" s="332">
        <v>180159838</v>
      </c>
      <c r="C295" s="333">
        <v>1</v>
      </c>
      <c r="D295" s="334">
        <v>119088</v>
      </c>
      <c r="E295" s="335"/>
      <c r="F295" s="333"/>
      <c r="G295" s="334"/>
      <c r="H295" s="335"/>
      <c r="I295" s="336">
        <v>2075152</v>
      </c>
      <c r="J295" s="334" t="s">
        <v>17</v>
      </c>
      <c r="K295" s="326"/>
      <c r="L295" s="326"/>
      <c r="M295" s="326"/>
      <c r="N295" s="326"/>
      <c r="O295" s="364"/>
      <c r="P295" s="364"/>
    </row>
    <row r="296" spans="1:16" x14ac:dyDescent="0.25">
      <c r="A296" s="331">
        <v>43201</v>
      </c>
      <c r="B296" s="332">
        <v>180159874</v>
      </c>
      <c r="C296" s="333">
        <v>7</v>
      </c>
      <c r="D296" s="334">
        <v>700088</v>
      </c>
      <c r="E296" s="335">
        <v>180041878</v>
      </c>
      <c r="F296" s="333">
        <v>12</v>
      </c>
      <c r="G296" s="334">
        <v>1222113</v>
      </c>
      <c r="H296" s="335"/>
      <c r="I296" s="336"/>
      <c r="J296" s="334"/>
      <c r="K296" s="326"/>
      <c r="L296" s="326"/>
      <c r="M296" s="326"/>
      <c r="N296" s="326"/>
      <c r="O296" s="364"/>
      <c r="P296" s="364"/>
    </row>
    <row r="297" spans="1:16" x14ac:dyDescent="0.25">
      <c r="A297" s="331">
        <v>43201</v>
      </c>
      <c r="B297" s="332">
        <v>180159902</v>
      </c>
      <c r="C297" s="333">
        <v>13</v>
      </c>
      <c r="D297" s="334">
        <v>1234713</v>
      </c>
      <c r="E297" s="335"/>
      <c r="F297" s="333"/>
      <c r="G297" s="334"/>
      <c r="H297" s="335"/>
      <c r="I297" s="336"/>
      <c r="J297" s="334"/>
      <c r="K297" s="326"/>
      <c r="L297" s="326"/>
      <c r="M297" s="326"/>
      <c r="N297" s="326"/>
      <c r="O297" s="364"/>
      <c r="P297" s="364"/>
    </row>
    <row r="298" spans="1:16" x14ac:dyDescent="0.25">
      <c r="A298" s="331">
        <v>43201</v>
      </c>
      <c r="B298" s="332">
        <v>180159913</v>
      </c>
      <c r="C298" s="333">
        <v>2</v>
      </c>
      <c r="D298" s="334">
        <v>159075</v>
      </c>
      <c r="E298" s="335"/>
      <c r="F298" s="333"/>
      <c r="G298" s="334"/>
      <c r="H298" s="335"/>
      <c r="I298" s="336"/>
      <c r="J298" s="334"/>
      <c r="K298" s="326"/>
      <c r="L298" s="326"/>
      <c r="M298" s="326"/>
      <c r="N298" s="326"/>
      <c r="O298" s="364"/>
      <c r="P298" s="364"/>
    </row>
    <row r="299" spans="1:16" x14ac:dyDescent="0.25">
      <c r="A299" s="331">
        <v>43201</v>
      </c>
      <c r="B299" s="332">
        <v>180159953</v>
      </c>
      <c r="C299" s="333">
        <v>12</v>
      </c>
      <c r="D299" s="334">
        <v>1042388</v>
      </c>
      <c r="E299" s="335"/>
      <c r="F299" s="333"/>
      <c r="G299" s="334"/>
      <c r="H299" s="335"/>
      <c r="I299" s="336"/>
      <c r="J299" s="334"/>
      <c r="K299" s="326"/>
      <c r="L299" s="326"/>
      <c r="M299" s="326"/>
      <c r="N299" s="326"/>
      <c r="O299" s="364"/>
      <c r="P299" s="364"/>
    </row>
    <row r="300" spans="1:16" x14ac:dyDescent="0.25">
      <c r="A300" s="331">
        <v>43201</v>
      </c>
      <c r="B300" s="332">
        <v>180159955</v>
      </c>
      <c r="C300" s="333">
        <v>3</v>
      </c>
      <c r="D300" s="334">
        <v>274400</v>
      </c>
      <c r="E300" s="335"/>
      <c r="F300" s="333"/>
      <c r="G300" s="334"/>
      <c r="H300" s="335"/>
      <c r="I300" s="336">
        <v>2188551</v>
      </c>
      <c r="J300" s="334" t="s">
        <v>17</v>
      </c>
      <c r="K300" s="326"/>
      <c r="L300" s="326"/>
      <c r="M300" s="326"/>
      <c r="N300" s="326"/>
      <c r="O300" s="364"/>
      <c r="P300" s="364"/>
    </row>
    <row r="301" spans="1:16" x14ac:dyDescent="0.25">
      <c r="A301" s="331">
        <v>43202</v>
      </c>
      <c r="B301" s="332">
        <v>180159998</v>
      </c>
      <c r="C301" s="333">
        <v>9</v>
      </c>
      <c r="D301" s="334">
        <v>598763</v>
      </c>
      <c r="E301" s="335">
        <v>180041911</v>
      </c>
      <c r="F301" s="333">
        <v>12</v>
      </c>
      <c r="G301" s="334">
        <v>1386175</v>
      </c>
      <c r="H301" s="335"/>
      <c r="I301" s="336"/>
      <c r="J301" s="334"/>
      <c r="K301" s="326"/>
      <c r="L301" s="326"/>
      <c r="M301" s="326"/>
      <c r="N301" s="326"/>
      <c r="O301" s="364"/>
      <c r="P301" s="364"/>
    </row>
    <row r="302" spans="1:16" x14ac:dyDescent="0.25">
      <c r="A302" s="331">
        <v>43202</v>
      </c>
      <c r="B302" s="332">
        <v>180160022</v>
      </c>
      <c r="C302" s="333">
        <v>13</v>
      </c>
      <c r="D302" s="334">
        <v>1453200</v>
      </c>
      <c r="E302" s="335"/>
      <c r="F302" s="333"/>
      <c r="G302" s="334"/>
      <c r="H302" s="335"/>
      <c r="I302" s="336"/>
      <c r="J302" s="334"/>
      <c r="K302" s="326"/>
      <c r="L302" s="326"/>
      <c r="M302" s="326"/>
      <c r="N302" s="326"/>
      <c r="O302" s="364"/>
      <c r="P302" s="364"/>
    </row>
    <row r="303" spans="1:16" x14ac:dyDescent="0.25">
      <c r="A303" s="331">
        <v>43202</v>
      </c>
      <c r="B303" s="332">
        <v>180160033</v>
      </c>
      <c r="C303" s="333">
        <v>2</v>
      </c>
      <c r="D303" s="334">
        <v>292863</v>
      </c>
      <c r="E303" s="335"/>
      <c r="F303" s="333"/>
      <c r="G303" s="334"/>
      <c r="H303" s="335"/>
      <c r="I303" s="336"/>
      <c r="J303" s="334"/>
      <c r="K303" s="326"/>
      <c r="L303" s="326"/>
      <c r="M303" s="326"/>
      <c r="N303" s="326"/>
      <c r="O303" s="364"/>
      <c r="P303" s="364"/>
    </row>
    <row r="304" spans="1:16" x14ac:dyDescent="0.25">
      <c r="A304" s="331">
        <v>43202</v>
      </c>
      <c r="B304" s="332">
        <v>180160061</v>
      </c>
      <c r="C304" s="333">
        <v>6</v>
      </c>
      <c r="D304" s="334">
        <v>574263</v>
      </c>
      <c r="E304" s="335"/>
      <c r="F304" s="333"/>
      <c r="G304" s="334"/>
      <c r="H304" s="335"/>
      <c r="I304" s="336"/>
      <c r="J304" s="334"/>
      <c r="K304" s="326"/>
      <c r="L304" s="326"/>
      <c r="M304" s="326"/>
      <c r="N304" s="326"/>
      <c r="O304" s="364"/>
      <c r="P304" s="364"/>
    </row>
    <row r="305" spans="1:16" x14ac:dyDescent="0.25">
      <c r="A305" s="331">
        <v>43202</v>
      </c>
      <c r="B305" s="332">
        <v>180160073</v>
      </c>
      <c r="C305" s="333">
        <v>2</v>
      </c>
      <c r="D305" s="334">
        <v>218138</v>
      </c>
      <c r="E305" s="335"/>
      <c r="F305" s="333"/>
      <c r="G305" s="334"/>
      <c r="H305" s="335"/>
      <c r="I305" s="336">
        <v>1751052</v>
      </c>
      <c r="J305" s="334" t="s">
        <v>17</v>
      </c>
      <c r="K305" s="326"/>
      <c r="L305" s="326"/>
      <c r="M305" s="326"/>
      <c r="N305" s="326"/>
      <c r="O305" s="364"/>
      <c r="P305" s="364"/>
    </row>
    <row r="306" spans="1:16" x14ac:dyDescent="0.25">
      <c r="A306" s="331">
        <v>43203</v>
      </c>
      <c r="B306" s="332">
        <v>180160118</v>
      </c>
      <c r="C306" s="333">
        <v>4</v>
      </c>
      <c r="D306" s="334">
        <v>383075</v>
      </c>
      <c r="E306" s="335">
        <v>180041938</v>
      </c>
      <c r="F306" s="333">
        <v>7</v>
      </c>
      <c r="G306" s="334">
        <v>567175</v>
      </c>
      <c r="H306" s="335"/>
      <c r="I306" s="336"/>
      <c r="J306" s="334"/>
      <c r="K306" s="326"/>
      <c r="L306" s="326"/>
      <c r="M306" s="326"/>
      <c r="N306" s="326"/>
      <c r="O306" s="364"/>
      <c r="P306" s="364"/>
    </row>
    <row r="307" spans="1:16" x14ac:dyDescent="0.25">
      <c r="A307" s="331">
        <v>43203</v>
      </c>
      <c r="B307" s="332">
        <v>180160136</v>
      </c>
      <c r="C307" s="333">
        <v>6</v>
      </c>
      <c r="D307" s="334">
        <v>639188</v>
      </c>
      <c r="E307" s="335"/>
      <c r="F307" s="333"/>
      <c r="G307" s="334"/>
      <c r="H307" s="335"/>
      <c r="I307" s="336"/>
      <c r="J307" s="334"/>
      <c r="K307" s="326"/>
      <c r="L307" s="326"/>
      <c r="M307" s="326"/>
      <c r="N307" s="326"/>
      <c r="O307" s="364"/>
      <c r="P307" s="364"/>
    </row>
    <row r="308" spans="1:16" x14ac:dyDescent="0.25">
      <c r="A308" s="331">
        <v>43203</v>
      </c>
      <c r="B308" s="332">
        <v>180160137</v>
      </c>
      <c r="C308" s="333">
        <v>4</v>
      </c>
      <c r="D308" s="334">
        <v>296625</v>
      </c>
      <c r="E308" s="335"/>
      <c r="F308" s="333"/>
      <c r="G308" s="334"/>
      <c r="H308" s="335"/>
      <c r="I308" s="336"/>
      <c r="J308" s="334"/>
      <c r="K308" s="326"/>
      <c r="L308" s="326"/>
      <c r="M308" s="326"/>
      <c r="N308" s="326"/>
      <c r="O308" s="364"/>
      <c r="P308" s="364"/>
    </row>
    <row r="309" spans="1:16" x14ac:dyDescent="0.25">
      <c r="A309" s="331">
        <v>43203</v>
      </c>
      <c r="B309" s="332">
        <v>180160178</v>
      </c>
      <c r="C309" s="333">
        <v>4</v>
      </c>
      <c r="D309" s="334">
        <v>276238</v>
      </c>
      <c r="E309" s="335"/>
      <c r="F309" s="333"/>
      <c r="G309" s="334"/>
      <c r="H309" s="335"/>
      <c r="I309" s="336"/>
      <c r="J309" s="334"/>
      <c r="K309" s="326"/>
      <c r="L309" s="326"/>
      <c r="M309" s="326"/>
      <c r="N309" s="326"/>
      <c r="O309" s="364"/>
      <c r="P309" s="364"/>
    </row>
    <row r="310" spans="1:16" x14ac:dyDescent="0.25">
      <c r="A310" s="331">
        <v>43203</v>
      </c>
      <c r="B310" s="332">
        <v>180160184</v>
      </c>
      <c r="C310" s="333">
        <v>8</v>
      </c>
      <c r="D310" s="334">
        <v>985513</v>
      </c>
      <c r="E310" s="335"/>
      <c r="F310" s="333"/>
      <c r="G310" s="334"/>
      <c r="H310" s="335"/>
      <c r="I310" s="336"/>
      <c r="J310" s="334"/>
      <c r="K310" s="326"/>
      <c r="L310" s="326"/>
      <c r="M310" s="326"/>
      <c r="N310" s="326"/>
      <c r="O310" s="364"/>
      <c r="P310" s="364"/>
    </row>
    <row r="311" spans="1:16" x14ac:dyDescent="0.25">
      <c r="A311" s="331">
        <v>43203</v>
      </c>
      <c r="B311" s="332">
        <v>180160185</v>
      </c>
      <c r="C311" s="333">
        <v>3</v>
      </c>
      <c r="D311" s="334">
        <v>344925</v>
      </c>
      <c r="E311" s="335"/>
      <c r="F311" s="333"/>
      <c r="G311" s="334"/>
      <c r="H311" s="335"/>
      <c r="I311" s="336">
        <v>2358389</v>
      </c>
      <c r="J311" s="334" t="s">
        <v>17</v>
      </c>
      <c r="K311" s="326"/>
      <c r="L311" s="326"/>
      <c r="M311" s="326"/>
      <c r="N311" s="326"/>
      <c r="O311" s="364"/>
      <c r="P311" s="364"/>
    </row>
    <row r="312" spans="1:16" x14ac:dyDescent="0.25">
      <c r="A312" s="331">
        <v>43204</v>
      </c>
      <c r="B312" s="332">
        <v>180160235</v>
      </c>
      <c r="C312" s="333">
        <v>8</v>
      </c>
      <c r="D312" s="334">
        <v>653188</v>
      </c>
      <c r="E312" s="335">
        <v>180041966</v>
      </c>
      <c r="F312" s="333">
        <v>15</v>
      </c>
      <c r="G312" s="334">
        <v>1568263</v>
      </c>
      <c r="H312" s="335"/>
      <c r="I312" s="336"/>
      <c r="J312" s="334"/>
      <c r="K312" s="326"/>
      <c r="L312" s="326"/>
      <c r="M312" s="326"/>
      <c r="N312" s="326"/>
      <c r="O312" s="364"/>
      <c r="P312" s="364"/>
    </row>
    <row r="313" spans="1:16" x14ac:dyDescent="0.25">
      <c r="A313" s="331">
        <v>43204</v>
      </c>
      <c r="B313" s="332">
        <v>180160245</v>
      </c>
      <c r="C313" s="333">
        <v>7</v>
      </c>
      <c r="D313" s="334">
        <v>724500</v>
      </c>
      <c r="E313" s="335"/>
      <c r="F313" s="333"/>
      <c r="G313" s="334"/>
      <c r="H313" s="335"/>
      <c r="I313" s="336"/>
      <c r="J313" s="334"/>
      <c r="K313" s="326"/>
      <c r="L313" s="326"/>
      <c r="M313" s="326"/>
      <c r="N313" s="326"/>
      <c r="O313" s="364"/>
      <c r="P313" s="364"/>
    </row>
    <row r="314" spans="1:16" x14ac:dyDescent="0.25">
      <c r="A314" s="331">
        <v>43204</v>
      </c>
      <c r="B314" s="332">
        <v>180160293</v>
      </c>
      <c r="C314" s="333">
        <v>3</v>
      </c>
      <c r="D314" s="334">
        <v>281663</v>
      </c>
      <c r="E314" s="335"/>
      <c r="F314" s="333"/>
      <c r="G314" s="334"/>
      <c r="H314" s="335"/>
      <c r="I314" s="336"/>
      <c r="J314" s="334"/>
      <c r="K314" s="326"/>
      <c r="L314" s="326"/>
      <c r="M314" s="326"/>
      <c r="N314" s="326"/>
      <c r="O314" s="364"/>
      <c r="P314" s="364"/>
    </row>
    <row r="315" spans="1:16" x14ac:dyDescent="0.25">
      <c r="A315" s="331">
        <v>43204</v>
      </c>
      <c r="B315" s="332">
        <v>180160299</v>
      </c>
      <c r="C315" s="333">
        <v>3</v>
      </c>
      <c r="D315" s="334">
        <v>173075</v>
      </c>
      <c r="E315" s="335"/>
      <c r="F315" s="333"/>
      <c r="G315" s="334"/>
      <c r="H315" s="335"/>
      <c r="I315" s="336">
        <v>264163</v>
      </c>
      <c r="J315" s="334" t="s">
        <v>17</v>
      </c>
      <c r="K315" s="326"/>
      <c r="L315" s="326"/>
      <c r="M315" s="326"/>
      <c r="N315" s="326"/>
      <c r="O315" s="364"/>
      <c r="P315" s="364"/>
    </row>
    <row r="316" spans="1:16" x14ac:dyDescent="0.25">
      <c r="A316" s="331">
        <v>43206</v>
      </c>
      <c r="B316" s="332">
        <v>180160448</v>
      </c>
      <c r="C316" s="333">
        <v>25</v>
      </c>
      <c r="D316" s="334">
        <v>1546563</v>
      </c>
      <c r="E316" s="335">
        <v>180042044</v>
      </c>
      <c r="F316" s="333">
        <v>8</v>
      </c>
      <c r="G316" s="334">
        <v>969325</v>
      </c>
      <c r="H316" s="335"/>
      <c r="I316" s="336"/>
      <c r="J316" s="334"/>
      <c r="K316" s="326"/>
      <c r="L316" s="326"/>
      <c r="M316" s="326"/>
      <c r="N316" s="326"/>
      <c r="O316" s="364"/>
      <c r="P316" s="364"/>
    </row>
    <row r="317" spans="1:16" x14ac:dyDescent="0.25">
      <c r="A317" s="331">
        <v>43206</v>
      </c>
      <c r="B317" s="332">
        <v>180160473</v>
      </c>
      <c r="C317" s="333">
        <v>13</v>
      </c>
      <c r="D317" s="334">
        <v>1464750</v>
      </c>
      <c r="E317" s="335"/>
      <c r="F317" s="333"/>
      <c r="G317" s="334"/>
      <c r="H317" s="335"/>
      <c r="I317" s="336"/>
      <c r="J317" s="334"/>
      <c r="K317" s="326"/>
      <c r="L317" s="326"/>
      <c r="M317" s="326"/>
      <c r="N317" s="326"/>
      <c r="O317" s="364"/>
      <c r="P317" s="364"/>
    </row>
    <row r="318" spans="1:16" x14ac:dyDescent="0.25">
      <c r="A318" s="331">
        <v>43206</v>
      </c>
      <c r="B318" s="332">
        <v>180160474</v>
      </c>
      <c r="C318" s="333">
        <v>2</v>
      </c>
      <c r="D318" s="334">
        <v>169663</v>
      </c>
      <c r="E318" s="335"/>
      <c r="F318" s="333"/>
      <c r="G318" s="334"/>
      <c r="H318" s="335"/>
      <c r="I318" s="336"/>
      <c r="J318" s="334"/>
      <c r="K318" s="326"/>
      <c r="L318" s="326"/>
      <c r="M318" s="326"/>
      <c r="N318" s="326"/>
      <c r="O318" s="364"/>
      <c r="P318" s="364"/>
    </row>
    <row r="319" spans="1:16" x14ac:dyDescent="0.25">
      <c r="A319" s="331">
        <v>43206</v>
      </c>
      <c r="B319" s="332">
        <v>180160509</v>
      </c>
      <c r="C319" s="333">
        <v>2</v>
      </c>
      <c r="D319" s="334">
        <v>142800</v>
      </c>
      <c r="E319" s="335"/>
      <c r="F319" s="333"/>
      <c r="G319" s="334"/>
      <c r="H319" s="335"/>
      <c r="I319" s="336"/>
      <c r="J319" s="334"/>
      <c r="K319" s="326"/>
      <c r="L319" s="326"/>
      <c r="M319" s="326"/>
      <c r="N319" s="326"/>
      <c r="O319" s="364"/>
      <c r="P319" s="364"/>
    </row>
    <row r="320" spans="1:16" x14ac:dyDescent="0.25">
      <c r="A320" s="331">
        <v>43206</v>
      </c>
      <c r="B320" s="332">
        <v>180160513</v>
      </c>
      <c r="C320" s="333">
        <v>15</v>
      </c>
      <c r="D320" s="334">
        <v>1458275</v>
      </c>
      <c r="E320" s="335"/>
      <c r="F320" s="333"/>
      <c r="G320" s="334"/>
      <c r="H320" s="335"/>
      <c r="I320" s="336">
        <v>3812726</v>
      </c>
      <c r="J320" s="334" t="s">
        <v>17</v>
      </c>
      <c r="K320" s="326"/>
      <c r="L320" s="326"/>
      <c r="M320" s="326"/>
      <c r="N320" s="326"/>
      <c r="O320" s="364"/>
      <c r="P320" s="364"/>
    </row>
    <row r="321" spans="1:16" x14ac:dyDescent="0.25">
      <c r="A321" s="331">
        <v>43207</v>
      </c>
      <c r="B321" s="332">
        <v>180160545</v>
      </c>
      <c r="C321" s="333">
        <v>4</v>
      </c>
      <c r="D321" s="334">
        <v>338363</v>
      </c>
      <c r="E321" s="335">
        <v>180042068</v>
      </c>
      <c r="F321" s="333">
        <v>9</v>
      </c>
      <c r="G321" s="334">
        <v>976500</v>
      </c>
      <c r="H321" s="335"/>
      <c r="I321" s="336"/>
      <c r="J321" s="334"/>
      <c r="K321" s="326"/>
      <c r="L321" s="326"/>
      <c r="M321" s="326"/>
      <c r="N321" s="326"/>
      <c r="O321" s="364"/>
      <c r="P321" s="364"/>
    </row>
    <row r="322" spans="1:16" x14ac:dyDescent="0.25">
      <c r="A322" s="331">
        <v>43207</v>
      </c>
      <c r="B322" s="332">
        <v>180160573</v>
      </c>
      <c r="C322" s="333">
        <v>13</v>
      </c>
      <c r="D322" s="334">
        <v>1606063</v>
      </c>
      <c r="E322" s="335"/>
      <c r="F322" s="333"/>
      <c r="G322" s="334"/>
      <c r="H322" s="335"/>
      <c r="I322" s="336"/>
      <c r="J322" s="334"/>
      <c r="K322" s="326"/>
      <c r="L322" s="326"/>
      <c r="M322" s="326"/>
      <c r="N322" s="326"/>
      <c r="O322" s="364"/>
      <c r="P322" s="364"/>
    </row>
    <row r="323" spans="1:16" x14ac:dyDescent="0.25">
      <c r="A323" s="331">
        <v>43207</v>
      </c>
      <c r="B323" s="332">
        <v>180160616</v>
      </c>
      <c r="C323" s="333">
        <v>6</v>
      </c>
      <c r="D323" s="334">
        <v>727475</v>
      </c>
      <c r="E323" s="335"/>
      <c r="F323" s="333"/>
      <c r="G323" s="334"/>
      <c r="H323" s="335"/>
      <c r="I323" s="336"/>
      <c r="J323" s="334"/>
      <c r="K323" s="326"/>
      <c r="L323" s="326"/>
      <c r="M323" s="326"/>
      <c r="N323" s="326"/>
      <c r="O323" s="364"/>
      <c r="P323" s="364"/>
    </row>
    <row r="324" spans="1:16" x14ac:dyDescent="0.25">
      <c r="A324" s="331">
        <v>43207</v>
      </c>
      <c r="B324" s="332">
        <v>180160618</v>
      </c>
      <c r="C324" s="333">
        <v>2</v>
      </c>
      <c r="D324" s="334">
        <v>162138</v>
      </c>
      <c r="E324" s="335"/>
      <c r="F324" s="333"/>
      <c r="G324" s="334"/>
      <c r="H324" s="335"/>
      <c r="I324" s="336">
        <v>1857539</v>
      </c>
      <c r="J324" s="334" t="s">
        <v>17</v>
      </c>
      <c r="K324" s="326"/>
      <c r="L324" s="326"/>
      <c r="M324" s="326"/>
      <c r="N324" s="326"/>
      <c r="O324" s="364"/>
      <c r="P324" s="364"/>
    </row>
    <row r="325" spans="1:16" x14ac:dyDescent="0.25">
      <c r="A325" s="331">
        <v>43208</v>
      </c>
      <c r="B325" s="332">
        <v>180160660</v>
      </c>
      <c r="C325" s="333">
        <v>8</v>
      </c>
      <c r="D325" s="334">
        <v>782688</v>
      </c>
      <c r="E325" s="335"/>
      <c r="F325" s="333"/>
      <c r="G325" s="334"/>
      <c r="H325" s="335"/>
      <c r="I325" s="336"/>
      <c r="J325" s="334"/>
      <c r="K325" s="326"/>
      <c r="L325" s="326"/>
      <c r="M325" s="326"/>
      <c r="N325" s="326"/>
      <c r="O325" s="364"/>
      <c r="P325" s="364"/>
    </row>
    <row r="326" spans="1:16" x14ac:dyDescent="0.25">
      <c r="A326" s="331">
        <v>43208</v>
      </c>
      <c r="B326" s="332">
        <v>180160684</v>
      </c>
      <c r="C326" s="333">
        <v>16</v>
      </c>
      <c r="D326" s="334">
        <v>1530375</v>
      </c>
      <c r="E326" s="335"/>
      <c r="F326" s="333"/>
      <c r="G326" s="334"/>
      <c r="H326" s="335"/>
      <c r="I326" s="336"/>
      <c r="J326" s="334"/>
      <c r="K326" s="326"/>
      <c r="L326" s="326"/>
      <c r="M326" s="326"/>
      <c r="N326" s="326"/>
      <c r="O326" s="364"/>
      <c r="P326" s="364"/>
    </row>
    <row r="327" spans="1:16" x14ac:dyDescent="0.25">
      <c r="A327" s="331">
        <v>43208</v>
      </c>
      <c r="B327" s="332">
        <v>180160735</v>
      </c>
      <c r="C327" s="333">
        <v>3</v>
      </c>
      <c r="D327" s="334">
        <v>281050</v>
      </c>
      <c r="E327" s="335"/>
      <c r="F327" s="333"/>
      <c r="G327" s="334"/>
      <c r="H327" s="335"/>
      <c r="I327" s="336"/>
      <c r="J327" s="334"/>
      <c r="K327" s="326"/>
      <c r="L327" s="326"/>
      <c r="M327" s="326"/>
      <c r="N327" s="326"/>
      <c r="O327" s="364"/>
      <c r="P327" s="364"/>
    </row>
    <row r="328" spans="1:16" x14ac:dyDescent="0.25">
      <c r="A328" s="331">
        <v>43208</v>
      </c>
      <c r="B328" s="332">
        <v>180160751</v>
      </c>
      <c r="C328" s="333">
        <v>5</v>
      </c>
      <c r="D328" s="334">
        <v>552388</v>
      </c>
      <c r="E328" s="335"/>
      <c r="F328" s="333"/>
      <c r="G328" s="334"/>
      <c r="H328" s="335"/>
      <c r="I328" s="336">
        <v>3146501</v>
      </c>
      <c r="J328" s="334" t="s">
        <v>17</v>
      </c>
      <c r="K328" s="326"/>
      <c r="L328" s="326"/>
      <c r="M328" s="326"/>
      <c r="N328" s="326"/>
      <c r="O328" s="364"/>
      <c r="P328" s="364"/>
    </row>
    <row r="329" spans="1:16" x14ac:dyDescent="0.25">
      <c r="A329" s="331">
        <v>43209</v>
      </c>
      <c r="B329" s="332">
        <v>180160783</v>
      </c>
      <c r="C329" s="333">
        <v>7</v>
      </c>
      <c r="D329" s="334">
        <v>854000</v>
      </c>
      <c r="E329" s="335">
        <v>180042129</v>
      </c>
      <c r="F329" s="333">
        <v>7</v>
      </c>
      <c r="G329" s="334">
        <v>642163</v>
      </c>
      <c r="H329" s="335"/>
      <c r="I329" s="336"/>
      <c r="J329" s="334"/>
      <c r="K329" s="326"/>
      <c r="L329" s="326"/>
      <c r="M329" s="326"/>
      <c r="N329" s="326"/>
      <c r="O329" s="364"/>
      <c r="P329" s="364"/>
    </row>
    <row r="330" spans="1:16" x14ac:dyDescent="0.25">
      <c r="A330" s="331">
        <v>43209</v>
      </c>
      <c r="B330" s="332">
        <v>180160805</v>
      </c>
      <c r="C330" s="333">
        <v>12</v>
      </c>
      <c r="D330" s="334">
        <v>1392913</v>
      </c>
      <c r="E330" s="335"/>
      <c r="F330" s="333"/>
      <c r="G330" s="334"/>
      <c r="H330" s="335"/>
      <c r="I330" s="336"/>
      <c r="J330" s="334"/>
      <c r="K330" s="326"/>
      <c r="L330" s="326"/>
      <c r="M330" s="326"/>
      <c r="N330" s="326"/>
      <c r="O330" s="364"/>
      <c r="P330" s="364"/>
    </row>
    <row r="331" spans="1:16" x14ac:dyDescent="0.25">
      <c r="A331" s="331">
        <v>43209</v>
      </c>
      <c r="B331" s="332">
        <v>180160817</v>
      </c>
      <c r="C331" s="333">
        <v>1</v>
      </c>
      <c r="D331" s="334">
        <v>188650</v>
      </c>
      <c r="E331" s="335"/>
      <c r="F331" s="333"/>
      <c r="G331" s="334"/>
      <c r="H331" s="335"/>
      <c r="I331" s="336"/>
      <c r="J331" s="334"/>
      <c r="K331" s="326"/>
      <c r="L331" s="326"/>
      <c r="M331" s="326"/>
      <c r="N331" s="326"/>
      <c r="O331" s="364"/>
      <c r="P331" s="364"/>
    </row>
    <row r="332" spans="1:16" x14ac:dyDescent="0.25">
      <c r="A332" s="331">
        <v>43209</v>
      </c>
      <c r="B332" s="332">
        <v>180160843</v>
      </c>
      <c r="C332" s="333">
        <v>3</v>
      </c>
      <c r="D332" s="334">
        <v>396113</v>
      </c>
      <c r="E332" s="335"/>
      <c r="F332" s="333"/>
      <c r="G332" s="334"/>
      <c r="H332" s="335"/>
      <c r="I332" s="336"/>
      <c r="J332" s="334"/>
      <c r="K332" s="326"/>
      <c r="L332" s="326"/>
      <c r="M332" s="326"/>
      <c r="N332" s="326"/>
      <c r="O332" s="364"/>
      <c r="P332" s="364"/>
    </row>
    <row r="333" spans="1:16" x14ac:dyDescent="0.25">
      <c r="A333" s="331">
        <v>43209</v>
      </c>
      <c r="B333" s="332">
        <v>180160849</v>
      </c>
      <c r="C333" s="333">
        <v>3</v>
      </c>
      <c r="D333" s="334">
        <v>388763</v>
      </c>
      <c r="E333" s="335"/>
      <c r="F333" s="333"/>
      <c r="G333" s="334"/>
      <c r="H333" s="335"/>
      <c r="I333" s="336">
        <v>2578276</v>
      </c>
      <c r="J333" s="334" t="s">
        <v>17</v>
      </c>
      <c r="K333" s="326"/>
      <c r="L333" s="326"/>
      <c r="M333" s="326"/>
      <c r="N333" s="326"/>
      <c r="O333" s="364"/>
      <c r="P333" s="364"/>
    </row>
    <row r="334" spans="1:16" x14ac:dyDescent="0.25">
      <c r="A334" s="331">
        <v>43210</v>
      </c>
      <c r="B334" s="332">
        <v>180160899</v>
      </c>
      <c r="C334" s="333">
        <v>4</v>
      </c>
      <c r="D334" s="334">
        <v>375288</v>
      </c>
      <c r="E334" s="335">
        <v>180042153</v>
      </c>
      <c r="F334" s="333">
        <v>5</v>
      </c>
      <c r="G334" s="334">
        <v>375988</v>
      </c>
      <c r="H334" s="335"/>
      <c r="I334" s="336"/>
      <c r="J334" s="334"/>
      <c r="K334" s="326"/>
      <c r="L334" s="326"/>
      <c r="M334" s="326"/>
      <c r="N334" s="326"/>
      <c r="O334" s="364"/>
      <c r="P334" s="364"/>
    </row>
    <row r="335" spans="1:16" x14ac:dyDescent="0.25">
      <c r="A335" s="331">
        <v>43210</v>
      </c>
      <c r="B335" s="332">
        <v>180160924</v>
      </c>
      <c r="C335" s="333">
        <v>19</v>
      </c>
      <c r="D335" s="334">
        <v>2008825</v>
      </c>
      <c r="E335" s="335"/>
      <c r="F335" s="333"/>
      <c r="G335" s="334"/>
      <c r="H335" s="335"/>
      <c r="I335" s="336"/>
      <c r="J335" s="334"/>
      <c r="K335" s="326"/>
      <c r="L335" s="326"/>
      <c r="M335" s="326"/>
      <c r="N335" s="326"/>
      <c r="O335" s="364"/>
      <c r="P335" s="364"/>
    </row>
    <row r="336" spans="1:16" x14ac:dyDescent="0.25">
      <c r="A336" s="331">
        <v>43210</v>
      </c>
      <c r="B336" s="332">
        <v>180160942</v>
      </c>
      <c r="C336" s="333">
        <v>3</v>
      </c>
      <c r="D336" s="334">
        <v>191538</v>
      </c>
      <c r="E336" s="335"/>
      <c r="F336" s="333"/>
      <c r="G336" s="334"/>
      <c r="H336" s="335"/>
      <c r="I336" s="336"/>
      <c r="J336" s="334"/>
      <c r="K336" s="326"/>
      <c r="L336" s="326"/>
      <c r="M336" s="326"/>
      <c r="N336" s="326"/>
      <c r="O336" s="364"/>
      <c r="P336" s="364"/>
    </row>
    <row r="337" spans="1:16" x14ac:dyDescent="0.25">
      <c r="A337" s="331">
        <v>43210</v>
      </c>
      <c r="B337" s="332">
        <v>180160958</v>
      </c>
      <c r="C337" s="333">
        <v>1</v>
      </c>
      <c r="D337" s="334">
        <v>112000</v>
      </c>
      <c r="E337" s="335"/>
      <c r="F337" s="333"/>
      <c r="G337" s="334"/>
      <c r="H337" s="335"/>
      <c r="I337" s="336">
        <v>2311663</v>
      </c>
      <c r="J337" s="334" t="s">
        <v>17</v>
      </c>
      <c r="K337" s="326"/>
      <c r="L337" s="326"/>
      <c r="M337" s="326"/>
      <c r="N337" s="326"/>
      <c r="O337" s="364"/>
      <c r="P337" s="364"/>
    </row>
    <row r="338" spans="1:16" x14ac:dyDescent="0.25">
      <c r="A338" s="331">
        <v>43211</v>
      </c>
      <c r="B338" s="332">
        <v>180161021</v>
      </c>
      <c r="C338" s="333">
        <v>4</v>
      </c>
      <c r="D338" s="334">
        <v>402150</v>
      </c>
      <c r="E338" s="335">
        <v>180042186</v>
      </c>
      <c r="F338" s="333">
        <v>13</v>
      </c>
      <c r="G338" s="334">
        <v>1273388</v>
      </c>
      <c r="H338" s="335"/>
      <c r="I338" s="336"/>
      <c r="J338" s="334"/>
      <c r="K338" s="326"/>
      <c r="L338" s="326"/>
      <c r="M338" s="326"/>
      <c r="N338" s="326"/>
      <c r="O338" s="364"/>
      <c r="P338" s="364"/>
    </row>
    <row r="339" spans="1:16" x14ac:dyDescent="0.25">
      <c r="A339" s="331">
        <v>43211</v>
      </c>
      <c r="B339" s="332">
        <v>180161069</v>
      </c>
      <c r="C339" s="333">
        <v>3</v>
      </c>
      <c r="D339" s="334">
        <v>297938</v>
      </c>
      <c r="E339" s="335"/>
      <c r="F339" s="333"/>
      <c r="G339" s="334"/>
      <c r="H339" s="335"/>
      <c r="I339" s="336"/>
      <c r="J339" s="334"/>
      <c r="K339" s="326"/>
      <c r="L339" s="326"/>
      <c r="M339" s="326"/>
      <c r="N339" s="326"/>
      <c r="O339" s="364"/>
      <c r="P339" s="364"/>
    </row>
    <row r="340" spans="1:16" x14ac:dyDescent="0.25">
      <c r="A340" s="331">
        <v>43211</v>
      </c>
      <c r="B340" s="332">
        <v>180161075</v>
      </c>
      <c r="C340" s="333">
        <v>7</v>
      </c>
      <c r="D340" s="334">
        <v>797650</v>
      </c>
      <c r="E340" s="335"/>
      <c r="F340" s="333"/>
      <c r="G340" s="334"/>
      <c r="H340" s="335"/>
      <c r="I340" s="336">
        <v>224351</v>
      </c>
      <c r="J340" s="334" t="s">
        <v>17</v>
      </c>
      <c r="K340" s="326"/>
      <c r="L340" s="326"/>
      <c r="M340" s="326"/>
      <c r="N340" s="326"/>
      <c r="O340" s="364"/>
      <c r="P340" s="364"/>
    </row>
    <row r="341" spans="1:16" x14ac:dyDescent="0.25">
      <c r="A341" s="331">
        <v>43213</v>
      </c>
      <c r="B341" s="332">
        <v>180161203</v>
      </c>
      <c r="C341" s="333">
        <v>2</v>
      </c>
      <c r="D341" s="334">
        <v>159338</v>
      </c>
      <c r="E341" s="335">
        <v>180042238</v>
      </c>
      <c r="F341" s="333">
        <v>6</v>
      </c>
      <c r="G341" s="334">
        <v>667013</v>
      </c>
      <c r="H341" s="335"/>
      <c r="I341" s="336"/>
      <c r="J341" s="334"/>
      <c r="K341" s="326"/>
      <c r="L341" s="326"/>
      <c r="M341" s="326"/>
      <c r="N341" s="326"/>
      <c r="O341" s="364"/>
      <c r="P341" s="364"/>
    </row>
    <row r="342" spans="1:16" x14ac:dyDescent="0.25">
      <c r="A342" s="331">
        <v>43213</v>
      </c>
      <c r="B342" s="332">
        <v>180161220</v>
      </c>
      <c r="C342" s="333">
        <v>13</v>
      </c>
      <c r="D342" s="334">
        <v>1239788</v>
      </c>
      <c r="E342" s="335"/>
      <c r="F342" s="333"/>
      <c r="G342" s="334"/>
      <c r="H342" s="335"/>
      <c r="I342" s="336"/>
      <c r="J342" s="334"/>
      <c r="K342" s="326"/>
      <c r="L342" s="326"/>
      <c r="M342" s="326"/>
      <c r="N342" s="326"/>
      <c r="O342" s="364"/>
      <c r="P342" s="364"/>
    </row>
    <row r="343" spans="1:16" x14ac:dyDescent="0.25">
      <c r="A343" s="331">
        <v>43213</v>
      </c>
      <c r="B343" s="332">
        <v>180161262</v>
      </c>
      <c r="C343" s="333">
        <v>9</v>
      </c>
      <c r="D343" s="334">
        <v>958300</v>
      </c>
      <c r="E343" s="335"/>
      <c r="F343" s="333"/>
      <c r="G343" s="334"/>
      <c r="H343" s="335"/>
      <c r="I343" s="336">
        <v>1690413</v>
      </c>
      <c r="J343" s="334" t="s">
        <v>17</v>
      </c>
      <c r="K343" s="326"/>
      <c r="L343" s="326"/>
      <c r="M343" s="326"/>
      <c r="N343" s="326"/>
      <c r="O343" s="364"/>
      <c r="P343" s="364"/>
    </row>
    <row r="344" spans="1:16" x14ac:dyDescent="0.25">
      <c r="A344" s="331">
        <v>43214</v>
      </c>
      <c r="B344" s="332">
        <v>180161301</v>
      </c>
      <c r="C344" s="333">
        <v>1</v>
      </c>
      <c r="D344" s="334">
        <v>127050</v>
      </c>
      <c r="E344" s="335">
        <v>180042263</v>
      </c>
      <c r="F344" s="333">
        <v>11</v>
      </c>
      <c r="G344" s="334">
        <v>1246963</v>
      </c>
      <c r="H344" s="335"/>
      <c r="I344" s="336"/>
      <c r="J344" s="334"/>
      <c r="K344" s="326"/>
      <c r="L344" s="326"/>
      <c r="M344" s="326"/>
      <c r="N344" s="326"/>
      <c r="O344" s="364"/>
      <c r="P344" s="364"/>
    </row>
    <row r="345" spans="1:16" x14ac:dyDescent="0.25">
      <c r="A345" s="331">
        <v>43214</v>
      </c>
      <c r="B345" s="332">
        <v>180161322</v>
      </c>
      <c r="C345" s="333">
        <v>12</v>
      </c>
      <c r="D345" s="334">
        <v>1197438</v>
      </c>
      <c r="E345" s="335"/>
      <c r="F345" s="333"/>
      <c r="G345" s="334"/>
      <c r="H345" s="335"/>
      <c r="I345" s="336"/>
      <c r="J345" s="334"/>
      <c r="K345" s="326"/>
      <c r="L345" s="326"/>
      <c r="M345" s="326"/>
      <c r="N345" s="326"/>
      <c r="O345" s="364"/>
      <c r="P345" s="364"/>
    </row>
    <row r="346" spans="1:16" x14ac:dyDescent="0.25">
      <c r="A346" s="331">
        <v>43214</v>
      </c>
      <c r="B346" s="332">
        <v>180161339</v>
      </c>
      <c r="C346" s="333">
        <v>1</v>
      </c>
      <c r="D346" s="334">
        <v>110075</v>
      </c>
      <c r="E346" s="335"/>
      <c r="F346" s="333"/>
      <c r="G346" s="334"/>
      <c r="H346" s="335"/>
      <c r="I346" s="336"/>
      <c r="J346" s="334"/>
      <c r="K346" s="326"/>
      <c r="L346" s="326"/>
      <c r="M346" s="326"/>
      <c r="N346" s="326"/>
      <c r="O346" s="364"/>
      <c r="P346" s="364"/>
    </row>
    <row r="347" spans="1:16" x14ac:dyDescent="0.25">
      <c r="A347" s="331">
        <v>43214</v>
      </c>
      <c r="B347" s="332">
        <v>180161370</v>
      </c>
      <c r="C347" s="333">
        <v>4</v>
      </c>
      <c r="D347" s="334">
        <v>448700</v>
      </c>
      <c r="E347" s="335"/>
      <c r="F347" s="333"/>
      <c r="G347" s="334"/>
      <c r="H347" s="335"/>
      <c r="I347" s="336"/>
      <c r="J347" s="334"/>
      <c r="K347" s="326"/>
      <c r="L347" s="326"/>
      <c r="M347" s="326"/>
      <c r="N347" s="326"/>
      <c r="O347" s="364"/>
      <c r="P347" s="364"/>
    </row>
    <row r="348" spans="1:16" x14ac:dyDescent="0.25">
      <c r="A348" s="331">
        <v>43214</v>
      </c>
      <c r="B348" s="332">
        <v>180161373</v>
      </c>
      <c r="C348" s="333">
        <v>1</v>
      </c>
      <c r="D348" s="334">
        <v>118650</v>
      </c>
      <c r="E348" s="335"/>
      <c r="F348" s="333"/>
      <c r="G348" s="334"/>
      <c r="H348" s="335"/>
      <c r="I348" s="336">
        <v>754950</v>
      </c>
      <c r="J348" s="334" t="s">
        <v>17</v>
      </c>
      <c r="K348" s="326"/>
      <c r="L348" s="326"/>
      <c r="M348" s="326"/>
      <c r="N348" s="326"/>
      <c r="O348" s="364"/>
      <c r="P348" s="364"/>
    </row>
    <row r="349" spans="1:16" x14ac:dyDescent="0.25">
      <c r="A349" s="331">
        <v>43215</v>
      </c>
      <c r="B349" s="332">
        <v>180161407</v>
      </c>
      <c r="C349" s="333">
        <v>1</v>
      </c>
      <c r="D349" s="334">
        <v>46463</v>
      </c>
      <c r="E349" s="335">
        <v>180042291</v>
      </c>
      <c r="F349" s="333">
        <v>9</v>
      </c>
      <c r="G349" s="334">
        <v>1189388</v>
      </c>
      <c r="H349" s="335"/>
      <c r="I349" s="336"/>
      <c r="J349" s="334"/>
      <c r="K349" s="326"/>
      <c r="L349" s="326"/>
      <c r="M349" s="326"/>
      <c r="N349" s="326"/>
      <c r="O349" s="364"/>
      <c r="P349" s="364"/>
    </row>
    <row r="350" spans="1:16" x14ac:dyDescent="0.25">
      <c r="A350" s="331">
        <v>43215</v>
      </c>
      <c r="B350" s="332">
        <v>180161428</v>
      </c>
      <c r="C350" s="333">
        <v>8</v>
      </c>
      <c r="D350" s="334">
        <v>742000</v>
      </c>
      <c r="E350" s="335"/>
      <c r="F350" s="333"/>
      <c r="G350" s="334"/>
      <c r="H350" s="335"/>
      <c r="I350" s="336"/>
      <c r="J350" s="334"/>
      <c r="K350" s="326"/>
      <c r="L350" s="326"/>
      <c r="M350" s="326"/>
      <c r="N350" s="326"/>
      <c r="O350" s="364"/>
      <c r="P350" s="364"/>
    </row>
    <row r="351" spans="1:16" x14ac:dyDescent="0.25">
      <c r="A351" s="331">
        <v>43215</v>
      </c>
      <c r="B351" s="332">
        <v>180161480</v>
      </c>
      <c r="C351" s="333">
        <v>4</v>
      </c>
      <c r="D351" s="334">
        <v>401538</v>
      </c>
      <c r="E351" s="335"/>
      <c r="F351" s="333"/>
      <c r="G351" s="334"/>
      <c r="H351" s="335"/>
      <c r="I351" s="336"/>
      <c r="J351" s="334"/>
      <c r="K351" s="326"/>
      <c r="L351" s="326"/>
      <c r="M351" s="326"/>
      <c r="N351" s="326"/>
      <c r="O351" s="364"/>
      <c r="P351" s="364"/>
    </row>
    <row r="352" spans="1:16" x14ac:dyDescent="0.25">
      <c r="A352" s="331">
        <v>43215</v>
      </c>
      <c r="B352" s="332">
        <v>180161492</v>
      </c>
      <c r="C352" s="333">
        <v>1</v>
      </c>
      <c r="D352" s="334">
        <v>144288</v>
      </c>
      <c r="E352" s="335"/>
      <c r="F352" s="333"/>
      <c r="G352" s="334"/>
      <c r="H352" s="335"/>
      <c r="I352" s="336">
        <v>144901</v>
      </c>
      <c r="J352" s="334" t="s">
        <v>17</v>
      </c>
      <c r="K352" s="326"/>
      <c r="L352" s="326"/>
      <c r="M352" s="326"/>
      <c r="N352" s="326"/>
      <c r="O352" s="364"/>
      <c r="P352" s="364"/>
    </row>
    <row r="353" spans="1:16" x14ac:dyDescent="0.25">
      <c r="A353" s="331">
        <v>43216</v>
      </c>
      <c r="B353" s="332">
        <v>180161515</v>
      </c>
      <c r="C353" s="333">
        <v>3</v>
      </c>
      <c r="D353" s="334">
        <v>345013</v>
      </c>
      <c r="E353" s="335">
        <v>180042321</v>
      </c>
      <c r="F353" s="333">
        <v>9</v>
      </c>
      <c r="G353" s="334">
        <v>943688</v>
      </c>
      <c r="H353" s="335"/>
      <c r="I353" s="336"/>
      <c r="J353" s="334"/>
      <c r="K353" s="326"/>
      <c r="L353" s="326"/>
      <c r="M353" s="326"/>
      <c r="N353" s="326"/>
      <c r="O353" s="364"/>
      <c r="P353" s="364"/>
    </row>
    <row r="354" spans="1:16" x14ac:dyDescent="0.25">
      <c r="A354" s="331">
        <v>43216</v>
      </c>
      <c r="B354" s="332">
        <v>180161548</v>
      </c>
      <c r="C354" s="333">
        <v>3</v>
      </c>
      <c r="D354" s="334">
        <v>310800</v>
      </c>
      <c r="E354" s="335"/>
      <c r="F354" s="333"/>
      <c r="G354" s="334"/>
      <c r="H354" s="335"/>
      <c r="I354" s="336"/>
      <c r="J354" s="334"/>
      <c r="K354" s="326"/>
      <c r="L354" s="326"/>
      <c r="M354" s="326"/>
      <c r="N354" s="326"/>
      <c r="O354" s="364"/>
      <c r="P354" s="364"/>
    </row>
    <row r="355" spans="1:16" x14ac:dyDescent="0.25">
      <c r="A355" s="331">
        <v>43216</v>
      </c>
      <c r="B355" s="332">
        <v>180161556</v>
      </c>
      <c r="C355" s="333">
        <v>1</v>
      </c>
      <c r="D355" s="334">
        <v>45763</v>
      </c>
      <c r="E355" s="335"/>
      <c r="F355" s="333"/>
      <c r="G355" s="334"/>
      <c r="H355" s="335"/>
      <c r="I355" s="336"/>
      <c r="J355" s="334"/>
      <c r="K355" s="326"/>
      <c r="L355" s="326"/>
      <c r="M355" s="326"/>
      <c r="N355" s="326"/>
      <c r="O355" s="364"/>
      <c r="P355" s="364"/>
    </row>
    <row r="356" spans="1:16" x14ac:dyDescent="0.25">
      <c r="A356" s="331">
        <v>43216</v>
      </c>
      <c r="B356" s="332">
        <v>180161600</v>
      </c>
      <c r="C356" s="333">
        <v>6</v>
      </c>
      <c r="D356" s="334">
        <v>617138</v>
      </c>
      <c r="E356" s="335"/>
      <c r="F356" s="333"/>
      <c r="G356" s="334"/>
      <c r="H356" s="335"/>
      <c r="I356" s="336"/>
      <c r="J356" s="334"/>
      <c r="K356" s="326"/>
      <c r="L356" s="326"/>
      <c r="M356" s="326"/>
      <c r="N356" s="326"/>
      <c r="O356" s="364"/>
      <c r="P356" s="364"/>
    </row>
    <row r="357" spans="1:16" x14ac:dyDescent="0.25">
      <c r="A357" s="331">
        <v>43216</v>
      </c>
      <c r="B357" s="332">
        <v>180161603</v>
      </c>
      <c r="C357" s="333">
        <v>1</v>
      </c>
      <c r="D357" s="334">
        <v>87063</v>
      </c>
      <c r="E357" s="335"/>
      <c r="F357" s="333"/>
      <c r="G357" s="334"/>
      <c r="H357" s="335"/>
      <c r="I357" s="336"/>
      <c r="J357" s="334"/>
      <c r="K357" s="326"/>
      <c r="L357" s="326"/>
      <c r="M357" s="326"/>
      <c r="N357" s="326"/>
      <c r="O357" s="364"/>
      <c r="P357" s="364"/>
    </row>
    <row r="358" spans="1:16" x14ac:dyDescent="0.25">
      <c r="A358" s="331">
        <v>43216</v>
      </c>
      <c r="B358" s="332">
        <v>180161613</v>
      </c>
      <c r="C358" s="333">
        <v>9</v>
      </c>
      <c r="D358" s="334">
        <v>920063</v>
      </c>
      <c r="E358" s="335"/>
      <c r="F358" s="333"/>
      <c r="G358" s="334"/>
      <c r="H358" s="335"/>
      <c r="I358" s="336">
        <v>1382152</v>
      </c>
      <c r="J358" s="334" t="s">
        <v>17</v>
      </c>
      <c r="K358" s="326"/>
      <c r="L358" s="326"/>
      <c r="M358" s="326"/>
      <c r="N358" s="326"/>
      <c r="O358" s="364"/>
      <c r="P358" s="364"/>
    </row>
    <row r="359" spans="1:16" x14ac:dyDescent="0.25">
      <c r="A359" s="331">
        <v>43217</v>
      </c>
      <c r="B359" s="332">
        <v>180161639</v>
      </c>
      <c r="C359" s="333">
        <v>1</v>
      </c>
      <c r="D359" s="334">
        <v>80500</v>
      </c>
      <c r="E359" s="335">
        <v>180042350</v>
      </c>
      <c r="F359" s="333">
        <v>6</v>
      </c>
      <c r="G359" s="334">
        <v>706650</v>
      </c>
      <c r="H359" s="335"/>
      <c r="I359" s="336"/>
      <c r="J359" s="334"/>
      <c r="K359" s="326"/>
      <c r="L359" s="326"/>
      <c r="M359" s="326"/>
      <c r="N359" s="326"/>
      <c r="O359" s="364"/>
      <c r="P359" s="364"/>
    </row>
    <row r="360" spans="1:16" x14ac:dyDescent="0.25">
      <c r="A360" s="331">
        <v>43217</v>
      </c>
      <c r="B360" s="332">
        <v>180161665</v>
      </c>
      <c r="C360" s="333">
        <v>10</v>
      </c>
      <c r="D360" s="334">
        <v>923213</v>
      </c>
      <c r="E360" s="335"/>
      <c r="F360" s="333"/>
      <c r="G360" s="334"/>
      <c r="H360" s="335"/>
      <c r="I360" s="336"/>
      <c r="J360" s="334"/>
      <c r="K360" s="326"/>
      <c r="L360" s="326"/>
      <c r="M360" s="326"/>
      <c r="N360" s="326"/>
      <c r="O360" s="364"/>
      <c r="P360" s="364"/>
    </row>
    <row r="361" spans="1:16" x14ac:dyDescent="0.25">
      <c r="A361" s="331">
        <v>43217</v>
      </c>
      <c r="B361" s="332">
        <v>180161683</v>
      </c>
      <c r="C361" s="333">
        <v>2</v>
      </c>
      <c r="D361" s="334">
        <v>256113</v>
      </c>
      <c r="E361" s="335"/>
      <c r="F361" s="333"/>
      <c r="G361" s="334"/>
      <c r="H361" s="335"/>
      <c r="I361" s="336"/>
      <c r="J361" s="334"/>
      <c r="K361" s="326"/>
      <c r="L361" s="326"/>
      <c r="M361" s="326"/>
      <c r="N361" s="326"/>
      <c r="O361" s="364"/>
      <c r="P361" s="364"/>
    </row>
    <row r="362" spans="1:16" x14ac:dyDescent="0.25">
      <c r="A362" s="331">
        <v>43217</v>
      </c>
      <c r="B362" s="332">
        <v>180161700</v>
      </c>
      <c r="C362" s="333">
        <v>2</v>
      </c>
      <c r="D362" s="334">
        <v>103163</v>
      </c>
      <c r="E362" s="335"/>
      <c r="F362" s="333"/>
      <c r="G362" s="334"/>
      <c r="H362" s="335"/>
      <c r="I362" s="336"/>
      <c r="J362" s="334"/>
      <c r="K362" s="326"/>
      <c r="L362" s="326"/>
      <c r="M362" s="326"/>
      <c r="N362" s="326"/>
      <c r="O362" s="364"/>
      <c r="P362" s="364"/>
    </row>
    <row r="363" spans="1:16" x14ac:dyDescent="0.25">
      <c r="A363" s="331">
        <v>43217</v>
      </c>
      <c r="B363" s="332">
        <v>180161715</v>
      </c>
      <c r="C363" s="333">
        <v>3</v>
      </c>
      <c r="D363" s="334">
        <v>239663</v>
      </c>
      <c r="E363" s="335"/>
      <c r="F363" s="333"/>
      <c r="G363" s="334"/>
      <c r="H363" s="335"/>
      <c r="I363" s="336">
        <v>896002</v>
      </c>
      <c r="J363" s="334" t="s">
        <v>17</v>
      </c>
      <c r="K363" s="326"/>
      <c r="L363" s="326"/>
      <c r="M363" s="326"/>
      <c r="N363" s="326"/>
      <c r="O363" s="364"/>
      <c r="P363" s="364"/>
    </row>
    <row r="364" spans="1:16" x14ac:dyDescent="0.25">
      <c r="A364" s="331">
        <v>43218</v>
      </c>
      <c r="B364" s="332">
        <v>180161794</v>
      </c>
      <c r="C364" s="333">
        <v>23</v>
      </c>
      <c r="D364" s="334">
        <v>2311750</v>
      </c>
      <c r="E364" s="335">
        <v>180042378</v>
      </c>
      <c r="F364" s="333">
        <v>4</v>
      </c>
      <c r="G364" s="334">
        <v>378263</v>
      </c>
      <c r="H364" s="335"/>
      <c r="I364" s="336"/>
      <c r="J364" s="334"/>
      <c r="K364" s="326"/>
      <c r="L364" s="326"/>
      <c r="M364" s="326"/>
      <c r="N364" s="326"/>
      <c r="O364" s="364"/>
      <c r="P364" s="364"/>
    </row>
    <row r="365" spans="1:16" x14ac:dyDescent="0.25">
      <c r="A365" s="331">
        <v>43218</v>
      </c>
      <c r="B365" s="332">
        <v>180161824</v>
      </c>
      <c r="C365" s="333">
        <v>9</v>
      </c>
      <c r="D365" s="334">
        <v>884188</v>
      </c>
      <c r="E365" s="335"/>
      <c r="F365" s="333"/>
      <c r="G365" s="334"/>
      <c r="H365" s="335"/>
      <c r="I365" s="336"/>
      <c r="J365" s="334"/>
      <c r="K365" s="326"/>
      <c r="L365" s="326"/>
      <c r="M365" s="326"/>
      <c r="N365" s="326"/>
      <c r="O365" s="364"/>
      <c r="P365" s="364"/>
    </row>
    <row r="366" spans="1:16" x14ac:dyDescent="0.25">
      <c r="A366" s="331">
        <v>43218</v>
      </c>
      <c r="B366" s="332">
        <v>180161835</v>
      </c>
      <c r="C366" s="333">
        <v>1</v>
      </c>
      <c r="D366" s="334">
        <v>92050</v>
      </c>
      <c r="E366" s="335"/>
      <c r="F366" s="333"/>
      <c r="G366" s="334"/>
      <c r="H366" s="335"/>
      <c r="I366" s="336"/>
      <c r="J366" s="334"/>
      <c r="K366" s="326"/>
      <c r="L366" s="326"/>
      <c r="M366" s="326"/>
      <c r="N366" s="326"/>
      <c r="O366" s="364"/>
      <c r="P366" s="364"/>
    </row>
    <row r="367" spans="1:16" x14ac:dyDescent="0.25">
      <c r="A367" s="331">
        <v>43218</v>
      </c>
      <c r="B367" s="332">
        <v>180161847</v>
      </c>
      <c r="C367" s="333">
        <v>4</v>
      </c>
      <c r="D367" s="334">
        <v>310713</v>
      </c>
      <c r="E367" s="335"/>
      <c r="F367" s="333"/>
      <c r="G367" s="334"/>
      <c r="H367" s="335"/>
      <c r="I367" s="336">
        <v>3220438</v>
      </c>
      <c r="J367" s="334" t="s">
        <v>17</v>
      </c>
      <c r="K367" s="326"/>
      <c r="L367" s="326"/>
      <c r="M367" s="326"/>
      <c r="N367" s="326"/>
      <c r="O367" s="364"/>
      <c r="P367" s="364"/>
    </row>
    <row r="368" spans="1:16" x14ac:dyDescent="0.25">
      <c r="A368" s="331">
        <v>43220</v>
      </c>
      <c r="B368" s="332">
        <v>180161993</v>
      </c>
      <c r="C368" s="333">
        <v>30</v>
      </c>
      <c r="D368" s="334">
        <v>3125238</v>
      </c>
      <c r="E368" s="335">
        <v>180042437</v>
      </c>
      <c r="F368" s="333">
        <v>6</v>
      </c>
      <c r="G368" s="334">
        <v>733775</v>
      </c>
      <c r="H368" s="335"/>
      <c r="I368" s="336"/>
      <c r="J368" s="334"/>
      <c r="K368" s="326"/>
      <c r="L368" s="326"/>
      <c r="M368" s="326"/>
      <c r="N368" s="326"/>
      <c r="O368" s="364"/>
      <c r="P368" s="364"/>
    </row>
    <row r="369" spans="1:16" x14ac:dyDescent="0.25">
      <c r="A369" s="331">
        <v>43220</v>
      </c>
      <c r="B369" s="332">
        <v>180162053</v>
      </c>
      <c r="C369" s="333">
        <v>9</v>
      </c>
      <c r="D369" s="334">
        <v>929163</v>
      </c>
      <c r="E369" s="335"/>
      <c r="F369" s="333"/>
      <c r="G369" s="334"/>
      <c r="H369" s="335"/>
      <c r="I369" s="336"/>
      <c r="J369" s="334"/>
      <c r="K369" s="326"/>
      <c r="L369" s="326"/>
      <c r="M369" s="326"/>
      <c r="N369" s="326"/>
      <c r="O369" s="364"/>
      <c r="P369" s="364"/>
    </row>
    <row r="370" spans="1:16" x14ac:dyDescent="0.25">
      <c r="A370" s="331">
        <v>43220</v>
      </c>
      <c r="B370" s="332">
        <v>180162059</v>
      </c>
      <c r="C370" s="333">
        <v>2</v>
      </c>
      <c r="D370" s="334">
        <v>209038</v>
      </c>
      <c r="E370" s="335"/>
      <c r="F370" s="333"/>
      <c r="G370" s="334"/>
      <c r="H370" s="335"/>
      <c r="I370" s="336">
        <v>3529664</v>
      </c>
      <c r="J370" s="334" t="s">
        <v>17</v>
      </c>
      <c r="K370" s="326"/>
      <c r="L370" s="326"/>
      <c r="M370" s="326"/>
      <c r="N370" s="326"/>
      <c r="O370" s="364"/>
      <c r="P370" s="364"/>
    </row>
    <row r="371" spans="1:16" x14ac:dyDescent="0.25">
      <c r="A371" s="331">
        <v>43221</v>
      </c>
      <c r="B371" s="332">
        <v>180162153</v>
      </c>
      <c r="C371" s="333">
        <v>26</v>
      </c>
      <c r="D371" s="334">
        <v>2695438</v>
      </c>
      <c r="E371" s="335">
        <v>180042462</v>
      </c>
      <c r="F371" s="333">
        <v>10</v>
      </c>
      <c r="G371" s="334">
        <v>1034163</v>
      </c>
      <c r="H371" s="335"/>
      <c r="I371" s="336">
        <v>1661275</v>
      </c>
      <c r="J371" s="334" t="s">
        <v>17</v>
      </c>
      <c r="K371" s="326"/>
      <c r="L371" s="326"/>
      <c r="M371" s="326"/>
      <c r="N371" s="326"/>
      <c r="O371" s="364"/>
      <c r="P371" s="364"/>
    </row>
    <row r="372" spans="1:16" x14ac:dyDescent="0.25">
      <c r="A372" s="331">
        <v>43222</v>
      </c>
      <c r="B372" s="332">
        <v>180162240</v>
      </c>
      <c r="C372" s="333">
        <v>13</v>
      </c>
      <c r="D372" s="334">
        <v>1290275</v>
      </c>
      <c r="E372" s="335">
        <v>180042489</v>
      </c>
      <c r="F372" s="333">
        <v>6</v>
      </c>
      <c r="G372" s="334">
        <v>491313</v>
      </c>
      <c r="H372" s="335"/>
      <c r="I372" s="336"/>
      <c r="J372" s="334"/>
      <c r="K372" s="326"/>
      <c r="L372" s="326"/>
      <c r="M372" s="326"/>
      <c r="N372" s="326"/>
      <c r="O372" s="364"/>
      <c r="P372" s="364"/>
    </row>
    <row r="373" spans="1:16" x14ac:dyDescent="0.25">
      <c r="A373" s="331">
        <v>43222</v>
      </c>
      <c r="B373" s="332">
        <v>180162286</v>
      </c>
      <c r="C373" s="333">
        <v>2</v>
      </c>
      <c r="D373" s="334">
        <v>367150</v>
      </c>
      <c r="E373" s="335"/>
      <c r="F373" s="333"/>
      <c r="G373" s="334"/>
      <c r="H373" s="335"/>
      <c r="I373" s="336"/>
      <c r="J373" s="334"/>
      <c r="K373" s="326"/>
      <c r="L373" s="326"/>
      <c r="M373" s="326"/>
      <c r="N373" s="326"/>
      <c r="O373" s="364"/>
      <c r="P373" s="364"/>
    </row>
    <row r="374" spans="1:16" x14ac:dyDescent="0.25">
      <c r="A374" s="331">
        <v>43222</v>
      </c>
      <c r="B374" s="332">
        <v>180162298</v>
      </c>
      <c r="C374" s="333">
        <v>1</v>
      </c>
      <c r="D374" s="334">
        <v>96513</v>
      </c>
      <c r="E374" s="335"/>
      <c r="F374" s="333"/>
      <c r="G374" s="334"/>
      <c r="H374" s="335"/>
      <c r="I374" s="336">
        <v>1262625</v>
      </c>
      <c r="J374" s="334" t="s">
        <v>17</v>
      </c>
      <c r="K374" s="326"/>
      <c r="L374" s="326"/>
      <c r="M374" s="326"/>
      <c r="N374" s="326"/>
      <c r="O374" s="364"/>
      <c r="P374" s="364"/>
    </row>
    <row r="375" spans="1:16" x14ac:dyDescent="0.25">
      <c r="A375" s="331">
        <v>43223</v>
      </c>
      <c r="B375" s="332">
        <v>180162354</v>
      </c>
      <c r="C375" s="333">
        <v>6</v>
      </c>
      <c r="D375" s="334">
        <v>611363</v>
      </c>
      <c r="E375" s="335">
        <v>180042510</v>
      </c>
      <c r="F375" s="333">
        <v>4</v>
      </c>
      <c r="G375" s="334">
        <v>354900</v>
      </c>
      <c r="H375" s="335"/>
      <c r="I375" s="336"/>
      <c r="J375" s="334"/>
      <c r="K375" s="326"/>
      <c r="L375" s="326"/>
      <c r="M375" s="326"/>
      <c r="N375" s="326"/>
      <c r="O375" s="364"/>
      <c r="P375" s="364"/>
    </row>
    <row r="376" spans="1:16" x14ac:dyDescent="0.25">
      <c r="A376" s="331">
        <v>43223</v>
      </c>
      <c r="B376" s="332">
        <v>180162401</v>
      </c>
      <c r="C376" s="333">
        <v>4</v>
      </c>
      <c r="D376" s="334">
        <v>443713</v>
      </c>
      <c r="E376" s="335"/>
      <c r="F376" s="333"/>
      <c r="G376" s="334"/>
      <c r="H376" s="335"/>
      <c r="I376" s="336"/>
      <c r="J376" s="334"/>
      <c r="K376" s="326"/>
      <c r="L376" s="326"/>
      <c r="M376" s="326"/>
      <c r="N376" s="326"/>
      <c r="O376" s="364"/>
      <c r="P376" s="364"/>
    </row>
    <row r="377" spans="1:16" x14ac:dyDescent="0.25">
      <c r="A377" s="331">
        <v>43223</v>
      </c>
      <c r="B377" s="332">
        <v>180162414</v>
      </c>
      <c r="C377" s="333">
        <v>2</v>
      </c>
      <c r="D377" s="334">
        <v>261013</v>
      </c>
      <c r="E377" s="335"/>
      <c r="F377" s="333"/>
      <c r="G377" s="334"/>
      <c r="H377" s="335"/>
      <c r="I377" s="336">
        <v>961189</v>
      </c>
      <c r="J377" s="334" t="s">
        <v>17</v>
      </c>
      <c r="K377" s="326"/>
      <c r="L377" s="326"/>
      <c r="M377" s="326"/>
      <c r="N377" s="326"/>
      <c r="O377" s="364"/>
      <c r="P377" s="364"/>
    </row>
    <row r="378" spans="1:16" x14ac:dyDescent="0.25">
      <c r="A378" s="331">
        <v>43224</v>
      </c>
      <c r="B378" s="332">
        <v>180162474</v>
      </c>
      <c r="C378" s="333">
        <v>18</v>
      </c>
      <c r="D378" s="334">
        <v>2187938</v>
      </c>
      <c r="E378" s="335">
        <v>180042532</v>
      </c>
      <c r="F378" s="333">
        <v>9</v>
      </c>
      <c r="G378" s="334">
        <v>838600</v>
      </c>
      <c r="H378" s="335"/>
      <c r="I378" s="336"/>
      <c r="J378" s="334"/>
      <c r="K378" s="326"/>
      <c r="L378" s="326"/>
      <c r="M378" s="326"/>
      <c r="N378" s="326"/>
      <c r="O378" s="364"/>
      <c r="P378" s="364"/>
    </row>
    <row r="379" spans="1:16" x14ac:dyDescent="0.25">
      <c r="A379" s="331">
        <v>43224</v>
      </c>
      <c r="B379" s="332">
        <v>180162483</v>
      </c>
      <c r="C379" s="333">
        <v>6</v>
      </c>
      <c r="D379" s="334">
        <v>539263</v>
      </c>
      <c r="E379" s="335"/>
      <c r="F379" s="333"/>
      <c r="G379" s="334"/>
      <c r="H379" s="335"/>
      <c r="I379" s="336"/>
      <c r="J379" s="334"/>
      <c r="K379" s="326"/>
      <c r="L379" s="326"/>
      <c r="M379" s="326"/>
      <c r="N379" s="326"/>
      <c r="O379" s="364"/>
      <c r="P379" s="364"/>
    </row>
    <row r="380" spans="1:16" x14ac:dyDescent="0.25">
      <c r="A380" s="331">
        <v>43224</v>
      </c>
      <c r="B380" s="332">
        <v>180162513</v>
      </c>
      <c r="C380" s="333">
        <v>11</v>
      </c>
      <c r="D380" s="334">
        <v>962500</v>
      </c>
      <c r="E380" s="335"/>
      <c r="F380" s="333"/>
      <c r="G380" s="334"/>
      <c r="H380" s="335"/>
      <c r="I380" s="336"/>
      <c r="J380" s="334"/>
      <c r="K380" s="326"/>
      <c r="L380" s="326"/>
      <c r="M380" s="326"/>
      <c r="N380" s="326"/>
      <c r="O380" s="364"/>
      <c r="P380" s="364"/>
    </row>
    <row r="381" spans="1:16" x14ac:dyDescent="0.25">
      <c r="A381" s="331">
        <v>43224</v>
      </c>
      <c r="B381" s="332">
        <v>180162522</v>
      </c>
      <c r="C381" s="333">
        <v>1</v>
      </c>
      <c r="D381" s="334">
        <v>100013</v>
      </c>
      <c r="E381" s="335"/>
      <c r="F381" s="333"/>
      <c r="G381" s="334"/>
      <c r="H381" s="335"/>
      <c r="I381" s="336">
        <v>2951114</v>
      </c>
      <c r="J381" s="334" t="s">
        <v>17</v>
      </c>
      <c r="K381" s="326"/>
      <c r="L381" s="326"/>
      <c r="M381" s="326"/>
      <c r="N381" s="326"/>
      <c r="O381" s="364"/>
      <c r="P381" s="364"/>
    </row>
    <row r="382" spans="1:16" x14ac:dyDescent="0.25">
      <c r="A382" s="331">
        <v>43225</v>
      </c>
      <c r="B382" s="332">
        <v>180162615</v>
      </c>
      <c r="C382" s="333">
        <v>20</v>
      </c>
      <c r="D382" s="334">
        <v>2019588</v>
      </c>
      <c r="E382" s="335">
        <v>180042570</v>
      </c>
      <c r="F382" s="333">
        <v>13</v>
      </c>
      <c r="G382" s="334">
        <v>1341463</v>
      </c>
      <c r="H382" s="335"/>
      <c r="I382" s="336"/>
      <c r="J382" s="334"/>
      <c r="K382" s="326"/>
      <c r="L382" s="326"/>
      <c r="M382" s="326"/>
      <c r="N382" s="326"/>
      <c r="O382" s="364"/>
      <c r="P382" s="364"/>
    </row>
    <row r="383" spans="1:16" x14ac:dyDescent="0.25">
      <c r="A383" s="331">
        <v>43225</v>
      </c>
      <c r="B383" s="332">
        <v>180162619</v>
      </c>
      <c r="C383" s="333">
        <v>4</v>
      </c>
      <c r="D383" s="334">
        <v>417113</v>
      </c>
      <c r="E383" s="335"/>
      <c r="F383" s="333"/>
      <c r="G383" s="334"/>
      <c r="H383" s="335"/>
      <c r="I383" s="336"/>
      <c r="J383" s="334"/>
      <c r="K383" s="326"/>
      <c r="L383" s="326"/>
      <c r="M383" s="326"/>
      <c r="N383" s="326"/>
      <c r="O383" s="364"/>
      <c r="P383" s="364"/>
    </row>
    <row r="384" spans="1:16" x14ac:dyDescent="0.25">
      <c r="A384" s="331">
        <v>43225</v>
      </c>
      <c r="B384" s="332">
        <v>180162650</v>
      </c>
      <c r="C384" s="333">
        <v>1</v>
      </c>
      <c r="D384" s="334">
        <v>99050</v>
      </c>
      <c r="E384" s="335"/>
      <c r="F384" s="333"/>
      <c r="G384" s="334"/>
      <c r="H384" s="335"/>
      <c r="I384" s="336">
        <v>1194288</v>
      </c>
      <c r="J384" s="334" t="s">
        <v>17</v>
      </c>
      <c r="K384" s="326"/>
      <c r="L384" s="326"/>
      <c r="M384" s="326"/>
      <c r="N384" s="326"/>
      <c r="O384" s="364"/>
      <c r="P384" s="364"/>
    </row>
    <row r="385" spans="1:16" x14ac:dyDescent="0.25">
      <c r="A385" s="331">
        <v>43227</v>
      </c>
      <c r="B385" s="332">
        <v>180162806</v>
      </c>
      <c r="C385" s="333">
        <v>3</v>
      </c>
      <c r="D385" s="334">
        <v>297675</v>
      </c>
      <c r="E385" s="335">
        <v>180042649</v>
      </c>
      <c r="F385" s="333">
        <v>4</v>
      </c>
      <c r="G385" s="334">
        <v>389463</v>
      </c>
      <c r="H385" s="335"/>
      <c r="I385" s="336"/>
      <c r="J385" s="334"/>
      <c r="K385" s="326"/>
      <c r="L385" s="326"/>
      <c r="M385" s="326"/>
      <c r="N385" s="326"/>
      <c r="O385" s="364"/>
      <c r="P385" s="364"/>
    </row>
    <row r="386" spans="1:16" x14ac:dyDescent="0.25">
      <c r="A386" s="331">
        <v>43227</v>
      </c>
      <c r="B386" s="332">
        <v>180162828</v>
      </c>
      <c r="C386" s="333">
        <v>29</v>
      </c>
      <c r="D386" s="334">
        <v>3003175</v>
      </c>
      <c r="E386" s="335"/>
      <c r="F386" s="333"/>
      <c r="G386" s="334"/>
      <c r="H386" s="335"/>
      <c r="I386" s="336"/>
      <c r="J386" s="334"/>
      <c r="K386" s="326"/>
      <c r="L386" s="326"/>
      <c r="M386" s="326"/>
      <c r="N386" s="326"/>
      <c r="O386" s="364"/>
      <c r="P386" s="364"/>
    </row>
    <row r="387" spans="1:16" x14ac:dyDescent="0.25">
      <c r="A387" s="331">
        <v>43227</v>
      </c>
      <c r="B387" s="332">
        <v>180162834</v>
      </c>
      <c r="C387" s="333">
        <v>2</v>
      </c>
      <c r="D387" s="334">
        <v>179200</v>
      </c>
      <c r="E387" s="335"/>
      <c r="F387" s="333"/>
      <c r="G387" s="334"/>
      <c r="H387" s="335"/>
      <c r="I387" s="336"/>
      <c r="J387" s="334"/>
      <c r="K387" s="326"/>
      <c r="L387" s="326"/>
      <c r="M387" s="326"/>
      <c r="N387" s="326"/>
      <c r="O387" s="364"/>
      <c r="P387" s="364"/>
    </row>
    <row r="388" spans="1:16" x14ac:dyDescent="0.25">
      <c r="A388" s="331">
        <v>43227</v>
      </c>
      <c r="B388" s="332">
        <v>180162870</v>
      </c>
      <c r="C388" s="333">
        <v>11</v>
      </c>
      <c r="D388" s="334">
        <v>1229550</v>
      </c>
      <c r="E388" s="335"/>
      <c r="F388" s="333"/>
      <c r="G388" s="334"/>
      <c r="H388" s="335"/>
      <c r="I388" s="336">
        <v>4320137</v>
      </c>
      <c r="J388" s="334" t="s">
        <v>17</v>
      </c>
      <c r="K388" s="326"/>
      <c r="L388" s="326"/>
      <c r="M388" s="326"/>
      <c r="N388" s="326"/>
      <c r="O388" s="364"/>
      <c r="P388" s="364"/>
    </row>
    <row r="389" spans="1:16" x14ac:dyDescent="0.25">
      <c r="A389" s="331">
        <v>43228</v>
      </c>
      <c r="B389" s="332">
        <v>180162961</v>
      </c>
      <c r="C389" s="333">
        <v>36</v>
      </c>
      <c r="D389" s="334">
        <v>3460713</v>
      </c>
      <c r="E389" s="335">
        <v>180042673</v>
      </c>
      <c r="F389" s="333">
        <v>8</v>
      </c>
      <c r="G389" s="334">
        <v>751538</v>
      </c>
      <c r="H389" s="335"/>
      <c r="I389" s="336"/>
      <c r="J389" s="334"/>
      <c r="K389" s="326"/>
      <c r="L389" s="326"/>
      <c r="M389" s="326"/>
      <c r="N389" s="326"/>
      <c r="O389" s="364"/>
      <c r="P389" s="364"/>
    </row>
    <row r="390" spans="1:16" x14ac:dyDescent="0.25">
      <c r="A390" s="331">
        <v>43228</v>
      </c>
      <c r="B390" s="332">
        <v>180162974</v>
      </c>
      <c r="C390" s="333">
        <v>2</v>
      </c>
      <c r="D390" s="334">
        <v>185150</v>
      </c>
      <c r="E390" s="335"/>
      <c r="F390" s="333"/>
      <c r="G390" s="334"/>
      <c r="H390" s="335"/>
      <c r="I390" s="336"/>
      <c r="J390" s="334"/>
      <c r="K390" s="326"/>
      <c r="L390" s="326"/>
      <c r="M390" s="326"/>
      <c r="N390" s="326"/>
      <c r="O390" s="364"/>
      <c r="P390" s="364"/>
    </row>
    <row r="391" spans="1:16" x14ac:dyDescent="0.25">
      <c r="A391" s="331">
        <v>43228</v>
      </c>
      <c r="B391" s="332">
        <v>180163006</v>
      </c>
      <c r="C391" s="333">
        <v>6</v>
      </c>
      <c r="D391" s="334">
        <v>616088</v>
      </c>
      <c r="E391" s="335"/>
      <c r="F391" s="333"/>
      <c r="G391" s="334"/>
      <c r="H391" s="335"/>
      <c r="I391" s="336">
        <v>3510413</v>
      </c>
      <c r="J391" s="334" t="s">
        <v>17</v>
      </c>
      <c r="K391" s="326"/>
      <c r="L391" s="326"/>
      <c r="M391" s="326"/>
      <c r="N391" s="326"/>
      <c r="O391" s="364"/>
      <c r="P391" s="364"/>
    </row>
    <row r="392" spans="1:16" x14ac:dyDescent="0.25">
      <c r="A392" s="331">
        <v>43229</v>
      </c>
      <c r="B392" s="332">
        <v>180163085</v>
      </c>
      <c r="C392" s="333">
        <v>3</v>
      </c>
      <c r="D392" s="334">
        <v>356213</v>
      </c>
      <c r="E392" s="335">
        <v>180042702</v>
      </c>
      <c r="F392" s="333">
        <v>6</v>
      </c>
      <c r="G392" s="334">
        <v>649775</v>
      </c>
      <c r="H392" s="335"/>
      <c r="I392" s="336"/>
      <c r="J392" s="334"/>
      <c r="K392" s="326"/>
      <c r="L392" s="326"/>
      <c r="M392" s="326"/>
      <c r="N392" s="326"/>
      <c r="O392" s="364"/>
      <c r="P392" s="364"/>
    </row>
    <row r="393" spans="1:16" x14ac:dyDescent="0.25">
      <c r="A393" s="331">
        <v>43229</v>
      </c>
      <c r="B393" s="332">
        <v>180163134</v>
      </c>
      <c r="C393" s="333">
        <v>4</v>
      </c>
      <c r="D393" s="334">
        <v>474075</v>
      </c>
      <c r="E393" s="335"/>
      <c r="F393" s="333"/>
      <c r="G393" s="334"/>
      <c r="H393" s="335"/>
      <c r="I393" s="336">
        <v>180513</v>
      </c>
      <c r="J393" s="334" t="s">
        <v>17</v>
      </c>
      <c r="K393" s="326"/>
      <c r="L393" s="326"/>
      <c r="M393" s="326"/>
      <c r="N393" s="326"/>
      <c r="O393" s="364"/>
      <c r="P393" s="364"/>
    </row>
    <row r="394" spans="1:16" x14ac:dyDescent="0.25">
      <c r="A394" s="331">
        <v>43230</v>
      </c>
      <c r="B394" s="332">
        <v>180163239</v>
      </c>
      <c r="C394" s="333">
        <v>13</v>
      </c>
      <c r="D394" s="334">
        <v>1404025</v>
      </c>
      <c r="E394" s="335">
        <v>180042729</v>
      </c>
      <c r="F394" s="333">
        <v>14</v>
      </c>
      <c r="G394" s="334">
        <v>1361850</v>
      </c>
      <c r="H394" s="335"/>
      <c r="I394" s="336">
        <v>42175</v>
      </c>
      <c r="J394" s="334" t="s">
        <v>17</v>
      </c>
      <c r="K394" s="326"/>
      <c r="L394" s="326"/>
      <c r="M394" s="326"/>
      <c r="N394" s="326"/>
      <c r="O394" s="364"/>
      <c r="P394" s="364"/>
    </row>
    <row r="395" spans="1:16" x14ac:dyDescent="0.25">
      <c r="A395" s="331">
        <v>43231</v>
      </c>
      <c r="B395" s="332">
        <v>180163286</v>
      </c>
      <c r="C395" s="333">
        <v>1</v>
      </c>
      <c r="D395" s="334">
        <v>119000</v>
      </c>
      <c r="E395" s="335">
        <v>180042786</v>
      </c>
      <c r="F395" s="333">
        <v>9</v>
      </c>
      <c r="G395" s="334">
        <v>940713</v>
      </c>
      <c r="H395" s="335"/>
      <c r="I395" s="336"/>
      <c r="J395" s="334"/>
      <c r="K395" s="326"/>
      <c r="L395" s="326"/>
      <c r="M395" s="326"/>
      <c r="N395" s="326"/>
      <c r="O395" s="364"/>
      <c r="P395" s="364"/>
    </row>
    <row r="396" spans="1:16" x14ac:dyDescent="0.25">
      <c r="A396" s="331">
        <v>43231</v>
      </c>
      <c r="B396" s="332">
        <v>180163320</v>
      </c>
      <c r="C396" s="333">
        <v>11</v>
      </c>
      <c r="D396" s="334">
        <v>1111250</v>
      </c>
      <c r="E396" s="335"/>
      <c r="F396" s="333"/>
      <c r="G396" s="334"/>
      <c r="H396" s="335"/>
      <c r="I396" s="336"/>
      <c r="J396" s="334"/>
      <c r="K396" s="326"/>
      <c r="L396" s="326"/>
      <c r="M396" s="326"/>
      <c r="N396" s="326"/>
      <c r="O396" s="364"/>
      <c r="P396" s="364"/>
    </row>
    <row r="397" spans="1:16" x14ac:dyDescent="0.25">
      <c r="A397" s="331">
        <v>43231</v>
      </c>
      <c r="B397" s="332">
        <v>180163352</v>
      </c>
      <c r="C397" s="333">
        <v>14</v>
      </c>
      <c r="D397" s="334">
        <v>1482863</v>
      </c>
      <c r="E397" s="335"/>
      <c r="F397" s="333"/>
      <c r="G397" s="334"/>
      <c r="H397" s="335"/>
      <c r="I397" s="336"/>
      <c r="J397" s="334"/>
      <c r="K397" s="326"/>
      <c r="L397" s="326"/>
      <c r="M397" s="326"/>
      <c r="N397" s="326"/>
      <c r="O397" s="364"/>
      <c r="P397" s="364"/>
    </row>
    <row r="398" spans="1:16" x14ac:dyDescent="0.25">
      <c r="A398" s="331">
        <v>43231</v>
      </c>
      <c r="B398" s="332">
        <v>180163374</v>
      </c>
      <c r="C398" s="333">
        <v>1</v>
      </c>
      <c r="D398" s="334">
        <v>86013</v>
      </c>
      <c r="E398" s="335"/>
      <c r="F398" s="333"/>
      <c r="G398" s="334"/>
      <c r="H398" s="335"/>
      <c r="I398" s="336"/>
      <c r="J398" s="334"/>
      <c r="K398" s="326"/>
      <c r="L398" s="326"/>
      <c r="M398" s="326"/>
      <c r="N398" s="326"/>
      <c r="O398" s="364"/>
      <c r="P398" s="364"/>
    </row>
    <row r="399" spans="1:16" x14ac:dyDescent="0.25">
      <c r="A399" s="331">
        <v>43231</v>
      </c>
      <c r="B399" s="332">
        <v>180163381</v>
      </c>
      <c r="C399" s="333">
        <v>6</v>
      </c>
      <c r="D399" s="334">
        <v>667800</v>
      </c>
      <c r="E399" s="335"/>
      <c r="F399" s="333"/>
      <c r="G399" s="334"/>
      <c r="H399" s="335"/>
      <c r="I399" s="336">
        <v>2526213</v>
      </c>
      <c r="J399" s="334" t="s">
        <v>17</v>
      </c>
      <c r="K399" s="326"/>
      <c r="L399" s="326"/>
      <c r="M399" s="326"/>
      <c r="N399" s="326"/>
      <c r="O399" s="364"/>
      <c r="P399" s="364"/>
    </row>
    <row r="400" spans="1:16" x14ac:dyDescent="0.25">
      <c r="A400" s="331">
        <v>43232</v>
      </c>
      <c r="B400" s="332">
        <v>180163437</v>
      </c>
      <c r="C400" s="333">
        <v>1</v>
      </c>
      <c r="D400" s="334">
        <v>184363</v>
      </c>
      <c r="E400" s="335">
        <v>180042825</v>
      </c>
      <c r="F400" s="333">
        <v>6</v>
      </c>
      <c r="G400" s="334">
        <v>539613</v>
      </c>
      <c r="H400" s="335"/>
      <c r="I400" s="336"/>
      <c r="J400" s="334"/>
      <c r="K400" s="326"/>
      <c r="L400" s="326"/>
      <c r="M400" s="326"/>
      <c r="N400" s="326"/>
      <c r="O400" s="364"/>
      <c r="P400" s="364"/>
    </row>
    <row r="401" spans="1:16" x14ac:dyDescent="0.25">
      <c r="A401" s="331">
        <v>43232</v>
      </c>
      <c r="B401" s="332">
        <v>180163479</v>
      </c>
      <c r="C401" s="333">
        <v>10</v>
      </c>
      <c r="D401" s="334">
        <v>1003713</v>
      </c>
      <c r="E401" s="335"/>
      <c r="F401" s="333"/>
      <c r="G401" s="334"/>
      <c r="H401" s="335"/>
      <c r="I401" s="336"/>
      <c r="J401" s="334"/>
      <c r="K401" s="326"/>
      <c r="L401" s="326"/>
      <c r="M401" s="326"/>
      <c r="N401" s="326"/>
      <c r="O401" s="364"/>
      <c r="P401" s="364"/>
    </row>
    <row r="402" spans="1:16" x14ac:dyDescent="0.25">
      <c r="A402" s="331">
        <v>43232</v>
      </c>
      <c r="B402" s="332">
        <v>180163484</v>
      </c>
      <c r="C402" s="333">
        <v>1</v>
      </c>
      <c r="D402" s="334">
        <v>184363</v>
      </c>
      <c r="E402" s="335"/>
      <c r="F402" s="333"/>
      <c r="G402" s="334"/>
      <c r="H402" s="335"/>
      <c r="I402" s="336">
        <v>832826</v>
      </c>
      <c r="J402" s="334" t="s">
        <v>17</v>
      </c>
      <c r="K402" s="326"/>
      <c r="L402" s="326"/>
      <c r="M402" s="326"/>
      <c r="N402" s="326"/>
      <c r="O402" s="364"/>
      <c r="P402" s="364"/>
    </row>
    <row r="403" spans="1:16" x14ac:dyDescent="0.25">
      <c r="A403" s="331">
        <v>43234</v>
      </c>
      <c r="B403" s="332">
        <v>180163659</v>
      </c>
      <c r="C403" s="333">
        <v>1</v>
      </c>
      <c r="D403" s="334">
        <v>91438</v>
      </c>
      <c r="E403" s="335">
        <v>180042887</v>
      </c>
      <c r="F403" s="333">
        <v>10</v>
      </c>
      <c r="G403" s="334">
        <v>777438</v>
      </c>
      <c r="H403" s="335"/>
      <c r="I403" s="336"/>
      <c r="J403" s="334"/>
      <c r="K403" s="326"/>
      <c r="L403" s="326"/>
      <c r="M403" s="326"/>
      <c r="N403" s="326"/>
      <c r="O403" s="364"/>
      <c r="P403" s="364"/>
    </row>
    <row r="404" spans="1:16" x14ac:dyDescent="0.25">
      <c r="A404" s="331">
        <v>43234</v>
      </c>
      <c r="B404" s="332">
        <v>180163687</v>
      </c>
      <c r="C404" s="333">
        <v>31</v>
      </c>
      <c r="D404" s="334">
        <v>3197688</v>
      </c>
      <c r="E404" s="335"/>
      <c r="F404" s="333"/>
      <c r="G404" s="334"/>
      <c r="H404" s="335"/>
      <c r="I404" s="336"/>
      <c r="J404" s="334"/>
      <c r="K404" s="326"/>
      <c r="L404" s="326"/>
      <c r="M404" s="326"/>
      <c r="N404" s="326"/>
      <c r="O404" s="364"/>
      <c r="P404" s="364"/>
    </row>
    <row r="405" spans="1:16" x14ac:dyDescent="0.25">
      <c r="A405" s="331">
        <v>43234</v>
      </c>
      <c r="B405" s="332">
        <v>180163695</v>
      </c>
      <c r="C405" s="333">
        <v>2</v>
      </c>
      <c r="D405" s="334">
        <v>147088</v>
      </c>
      <c r="E405" s="335"/>
      <c r="F405" s="333"/>
      <c r="G405" s="334"/>
      <c r="H405" s="335"/>
      <c r="I405" s="336"/>
      <c r="J405" s="334"/>
      <c r="K405" s="326"/>
      <c r="L405" s="326"/>
      <c r="M405" s="326"/>
      <c r="N405" s="326"/>
      <c r="O405" s="364"/>
      <c r="P405" s="364"/>
    </row>
    <row r="406" spans="1:16" x14ac:dyDescent="0.25">
      <c r="A406" s="331">
        <v>43234</v>
      </c>
      <c r="B406" s="332">
        <v>180163743</v>
      </c>
      <c r="C406" s="333">
        <v>13</v>
      </c>
      <c r="D406" s="334">
        <v>1140213</v>
      </c>
      <c r="E406" s="335"/>
      <c r="F406" s="333"/>
      <c r="G406" s="334"/>
      <c r="H406" s="335"/>
      <c r="I406" s="336"/>
      <c r="J406" s="334"/>
      <c r="K406" s="326"/>
      <c r="L406" s="326"/>
      <c r="M406" s="326"/>
      <c r="N406" s="326"/>
      <c r="O406" s="364"/>
      <c r="P406" s="364"/>
    </row>
    <row r="407" spans="1:16" x14ac:dyDescent="0.25">
      <c r="A407" s="331">
        <v>43234</v>
      </c>
      <c r="B407" s="332">
        <v>180163749</v>
      </c>
      <c r="C407" s="333">
        <v>1</v>
      </c>
      <c r="D407" s="334">
        <v>105788</v>
      </c>
      <c r="E407" s="335"/>
      <c r="F407" s="333"/>
      <c r="G407" s="334"/>
      <c r="H407" s="335"/>
      <c r="I407" s="336">
        <v>3904777</v>
      </c>
      <c r="J407" s="334" t="s">
        <v>17</v>
      </c>
      <c r="K407" s="326"/>
      <c r="L407" s="326"/>
      <c r="M407" s="326"/>
      <c r="N407" s="326"/>
      <c r="O407" s="364"/>
      <c r="P407" s="364"/>
    </row>
    <row r="408" spans="1:16" x14ac:dyDescent="0.25">
      <c r="A408" s="331">
        <v>43235</v>
      </c>
      <c r="B408" s="332">
        <v>180163785</v>
      </c>
      <c r="C408" s="333">
        <v>2</v>
      </c>
      <c r="D408" s="334">
        <v>149363</v>
      </c>
      <c r="E408" s="335">
        <v>180042918</v>
      </c>
      <c r="F408" s="333">
        <v>3</v>
      </c>
      <c r="G408" s="334">
        <v>296013</v>
      </c>
      <c r="H408" s="335"/>
      <c r="I408" s="336"/>
      <c r="J408" s="334"/>
      <c r="K408" s="326"/>
      <c r="L408" s="326"/>
      <c r="M408" s="326"/>
      <c r="N408" s="326"/>
      <c r="O408" s="364"/>
      <c r="P408" s="364"/>
    </row>
    <row r="409" spans="1:16" x14ac:dyDescent="0.25">
      <c r="A409" s="331">
        <v>43235</v>
      </c>
      <c r="B409" s="332">
        <v>180163817</v>
      </c>
      <c r="C409" s="333">
        <v>31</v>
      </c>
      <c r="D409" s="334">
        <v>3109925</v>
      </c>
      <c r="E409" s="335"/>
      <c r="F409" s="333"/>
      <c r="G409" s="334"/>
      <c r="H409" s="335"/>
      <c r="I409" s="336"/>
      <c r="J409" s="334"/>
      <c r="K409" s="326"/>
      <c r="L409" s="326"/>
      <c r="M409" s="326"/>
      <c r="N409" s="326"/>
      <c r="O409" s="364"/>
      <c r="P409" s="364"/>
    </row>
    <row r="410" spans="1:16" x14ac:dyDescent="0.25">
      <c r="A410" s="331">
        <v>43235</v>
      </c>
      <c r="B410" s="332">
        <v>180163853</v>
      </c>
      <c r="C410" s="333">
        <v>1</v>
      </c>
      <c r="D410" s="334">
        <v>92050</v>
      </c>
      <c r="E410" s="335"/>
      <c r="F410" s="333"/>
      <c r="G410" s="334"/>
      <c r="H410" s="335"/>
      <c r="I410" s="336"/>
      <c r="J410" s="334"/>
      <c r="K410" s="326"/>
      <c r="L410" s="326"/>
      <c r="M410" s="326"/>
      <c r="N410" s="326"/>
      <c r="O410" s="364"/>
      <c r="P410" s="364"/>
    </row>
    <row r="411" spans="1:16" x14ac:dyDescent="0.25">
      <c r="A411" s="331">
        <v>43235</v>
      </c>
      <c r="B411" s="332">
        <v>180163883</v>
      </c>
      <c r="C411" s="333">
        <v>8</v>
      </c>
      <c r="D411" s="334">
        <v>843325</v>
      </c>
      <c r="E411" s="335"/>
      <c r="F411" s="333"/>
      <c r="G411" s="334"/>
      <c r="H411" s="335"/>
      <c r="I411" s="336"/>
      <c r="J411" s="334"/>
      <c r="K411" s="326"/>
      <c r="L411" s="326"/>
      <c r="M411" s="326"/>
      <c r="N411" s="326"/>
      <c r="O411" s="364"/>
      <c r="P411" s="364"/>
    </row>
    <row r="412" spans="1:16" x14ac:dyDescent="0.25">
      <c r="A412" s="331">
        <v>43235</v>
      </c>
      <c r="B412" s="332">
        <v>180163885</v>
      </c>
      <c r="C412" s="333">
        <v>1</v>
      </c>
      <c r="D412" s="334">
        <v>92050</v>
      </c>
      <c r="E412" s="335"/>
      <c r="F412" s="333"/>
      <c r="G412" s="334"/>
      <c r="H412" s="335"/>
      <c r="I412" s="336"/>
      <c r="J412" s="334"/>
      <c r="K412" s="326"/>
      <c r="L412" s="326"/>
      <c r="M412" s="326"/>
      <c r="N412" s="326"/>
      <c r="O412" s="364"/>
      <c r="P412" s="364"/>
    </row>
    <row r="413" spans="1:16" x14ac:dyDescent="0.25">
      <c r="A413" s="331">
        <v>43235</v>
      </c>
      <c r="B413" s="332">
        <v>180163889</v>
      </c>
      <c r="C413" s="333">
        <v>1</v>
      </c>
      <c r="D413" s="334">
        <v>80063</v>
      </c>
      <c r="E413" s="335"/>
      <c r="F413" s="333"/>
      <c r="G413" s="334"/>
      <c r="H413" s="335"/>
      <c r="I413" s="336">
        <v>4070761</v>
      </c>
      <c r="J413" s="334" t="s">
        <v>17</v>
      </c>
      <c r="K413" s="326"/>
      <c r="L413" s="326"/>
      <c r="M413" s="326"/>
      <c r="N413" s="326"/>
      <c r="O413" s="364"/>
      <c r="P413" s="364"/>
    </row>
    <row r="414" spans="1:16" x14ac:dyDescent="0.25">
      <c r="A414" s="331">
        <v>43236</v>
      </c>
      <c r="B414" s="332">
        <v>180163930</v>
      </c>
      <c r="C414" s="333">
        <v>3</v>
      </c>
      <c r="D414" s="334">
        <v>228725</v>
      </c>
      <c r="E414" s="335">
        <v>180042960</v>
      </c>
      <c r="F414" s="333">
        <v>4</v>
      </c>
      <c r="G414" s="334">
        <v>455350</v>
      </c>
      <c r="H414" s="335"/>
      <c r="I414" s="336"/>
      <c r="J414" s="334"/>
      <c r="K414" s="326"/>
      <c r="L414" s="326"/>
      <c r="M414" s="326"/>
      <c r="N414" s="326"/>
      <c r="O414" s="364"/>
      <c r="P414" s="364"/>
    </row>
    <row r="415" spans="1:16" x14ac:dyDescent="0.25">
      <c r="A415" s="331">
        <v>43236</v>
      </c>
      <c r="B415" s="332">
        <v>180163952</v>
      </c>
      <c r="C415" s="333">
        <v>16</v>
      </c>
      <c r="D415" s="334">
        <v>1643950</v>
      </c>
      <c r="E415" s="335"/>
      <c r="F415" s="333"/>
      <c r="G415" s="334"/>
      <c r="H415" s="335"/>
      <c r="I415" s="336"/>
      <c r="J415" s="334"/>
      <c r="K415" s="326"/>
      <c r="L415" s="326"/>
      <c r="M415" s="326"/>
      <c r="N415" s="326"/>
      <c r="O415" s="364"/>
      <c r="P415" s="364"/>
    </row>
    <row r="416" spans="1:16" x14ac:dyDescent="0.25">
      <c r="A416" s="331">
        <v>43236</v>
      </c>
      <c r="B416" s="332">
        <v>180163994</v>
      </c>
      <c r="C416" s="333">
        <v>5</v>
      </c>
      <c r="D416" s="334">
        <v>440038</v>
      </c>
      <c r="E416" s="335"/>
      <c r="F416" s="333"/>
      <c r="G416" s="334"/>
      <c r="H416" s="335"/>
      <c r="I416" s="336">
        <v>1857363</v>
      </c>
      <c r="J416" s="334" t="s">
        <v>17</v>
      </c>
      <c r="K416" s="326"/>
      <c r="L416" s="326"/>
      <c r="M416" s="326"/>
      <c r="N416" s="326"/>
      <c r="O416" s="364"/>
      <c r="P416" s="364"/>
    </row>
    <row r="417" spans="1:16" x14ac:dyDescent="0.25">
      <c r="A417" s="331">
        <v>43237</v>
      </c>
      <c r="B417" s="332">
        <v>180164041</v>
      </c>
      <c r="C417" s="333">
        <v>2</v>
      </c>
      <c r="D417" s="334">
        <v>207113</v>
      </c>
      <c r="E417" s="335">
        <v>180042987</v>
      </c>
      <c r="F417" s="333">
        <v>5</v>
      </c>
      <c r="G417" s="334">
        <v>525438</v>
      </c>
      <c r="H417" s="335"/>
      <c r="I417" s="336"/>
      <c r="J417" s="334"/>
      <c r="K417" s="326"/>
      <c r="L417" s="326"/>
      <c r="M417" s="326"/>
      <c r="N417" s="326"/>
      <c r="O417" s="364"/>
      <c r="P417" s="364"/>
    </row>
    <row r="418" spans="1:16" x14ac:dyDescent="0.25">
      <c r="A418" s="331">
        <v>43237</v>
      </c>
      <c r="B418" s="332">
        <v>150164065</v>
      </c>
      <c r="C418" s="333">
        <v>19</v>
      </c>
      <c r="D418" s="334">
        <v>1803375</v>
      </c>
      <c r="E418" s="335"/>
      <c r="F418" s="333"/>
      <c r="G418" s="334"/>
      <c r="H418" s="335"/>
      <c r="I418" s="336"/>
      <c r="J418" s="334"/>
      <c r="K418" s="326"/>
      <c r="L418" s="326"/>
      <c r="M418" s="326"/>
      <c r="N418" s="326"/>
      <c r="O418" s="364"/>
      <c r="P418" s="364"/>
    </row>
    <row r="419" spans="1:16" x14ac:dyDescent="0.25">
      <c r="A419" s="331">
        <v>43237</v>
      </c>
      <c r="B419" s="332">
        <v>180164116</v>
      </c>
      <c r="C419" s="333">
        <v>1</v>
      </c>
      <c r="D419" s="334">
        <v>152338</v>
      </c>
      <c r="E419" s="335"/>
      <c r="F419" s="333"/>
      <c r="G419" s="334"/>
      <c r="H419" s="335"/>
      <c r="I419" s="336">
        <v>1637388</v>
      </c>
      <c r="J419" s="334" t="s">
        <v>17</v>
      </c>
      <c r="K419" s="326"/>
      <c r="L419" s="326"/>
      <c r="M419" s="326"/>
      <c r="N419" s="326"/>
      <c r="O419" s="364"/>
      <c r="P419" s="364"/>
    </row>
    <row r="420" spans="1:16" x14ac:dyDescent="0.25">
      <c r="A420" s="331">
        <v>43238</v>
      </c>
      <c r="B420" s="332">
        <v>180164150</v>
      </c>
      <c r="C420" s="333">
        <v>2</v>
      </c>
      <c r="D420" s="334">
        <v>202125</v>
      </c>
      <c r="E420" s="335">
        <v>180043012</v>
      </c>
      <c r="F420" s="333">
        <v>8</v>
      </c>
      <c r="G420" s="334">
        <v>825388</v>
      </c>
      <c r="H420" s="335"/>
      <c r="I420" s="336"/>
      <c r="J420" s="334"/>
      <c r="K420" s="326"/>
      <c r="L420" s="326"/>
      <c r="M420" s="326"/>
      <c r="N420" s="326"/>
      <c r="O420" s="364"/>
      <c r="P420" s="364"/>
    </row>
    <row r="421" spans="1:16" x14ac:dyDescent="0.25">
      <c r="A421" s="331">
        <v>43238</v>
      </c>
      <c r="B421" s="332">
        <v>180164158</v>
      </c>
      <c r="C421" s="333">
        <v>1</v>
      </c>
      <c r="D421" s="334">
        <v>88200</v>
      </c>
      <c r="E421" s="335"/>
      <c r="F421" s="333"/>
      <c r="G421" s="334"/>
      <c r="H421" s="335"/>
      <c r="I421" s="336"/>
      <c r="J421" s="334"/>
      <c r="K421" s="326"/>
      <c r="L421" s="326"/>
      <c r="M421" s="326"/>
      <c r="N421" s="326"/>
      <c r="O421" s="364"/>
      <c r="P421" s="364"/>
    </row>
    <row r="422" spans="1:16" x14ac:dyDescent="0.25">
      <c r="A422" s="331">
        <v>43238</v>
      </c>
      <c r="B422" s="332">
        <v>180164192</v>
      </c>
      <c r="C422" s="333">
        <v>3</v>
      </c>
      <c r="D422" s="334">
        <v>232225</v>
      </c>
      <c r="E422" s="335"/>
      <c r="F422" s="333"/>
      <c r="G422" s="334"/>
      <c r="H422" s="335"/>
      <c r="I422" s="336"/>
      <c r="J422" s="334"/>
      <c r="K422" s="326"/>
      <c r="L422" s="326"/>
      <c r="M422" s="326"/>
      <c r="N422" s="326"/>
      <c r="O422" s="364"/>
      <c r="P422" s="364"/>
    </row>
    <row r="423" spans="1:16" x14ac:dyDescent="0.25">
      <c r="A423" s="331">
        <v>43238</v>
      </c>
      <c r="B423" s="332">
        <v>180164194</v>
      </c>
      <c r="C423" s="333">
        <v>21</v>
      </c>
      <c r="D423" s="334">
        <v>2125463</v>
      </c>
      <c r="E423" s="335"/>
      <c r="F423" s="333"/>
      <c r="G423" s="334"/>
      <c r="H423" s="335"/>
      <c r="I423" s="336"/>
      <c r="J423" s="334"/>
      <c r="K423" s="326"/>
      <c r="L423" s="326"/>
      <c r="M423" s="326"/>
      <c r="N423" s="326"/>
      <c r="O423" s="364"/>
      <c r="P423" s="364"/>
    </row>
    <row r="424" spans="1:16" x14ac:dyDescent="0.25">
      <c r="A424" s="331">
        <v>43238</v>
      </c>
      <c r="B424" s="332">
        <v>180162240</v>
      </c>
      <c r="C424" s="333">
        <v>3</v>
      </c>
      <c r="D424" s="334">
        <v>354988</v>
      </c>
      <c r="E424" s="335"/>
      <c r="F424" s="333"/>
      <c r="G424" s="334"/>
      <c r="H424" s="335"/>
      <c r="I424" s="336"/>
      <c r="J424" s="334"/>
      <c r="K424" s="326"/>
      <c r="L424" s="326"/>
      <c r="M424" s="326"/>
      <c r="N424" s="326"/>
      <c r="O424" s="364"/>
      <c r="P424" s="364"/>
    </row>
    <row r="425" spans="1:16" x14ac:dyDescent="0.25">
      <c r="A425" s="331">
        <v>43238</v>
      </c>
      <c r="B425" s="332">
        <v>180162245</v>
      </c>
      <c r="C425" s="333">
        <v>2</v>
      </c>
      <c r="D425" s="334">
        <v>162225</v>
      </c>
      <c r="E425" s="335"/>
      <c r="F425" s="333"/>
      <c r="G425" s="334"/>
      <c r="H425" s="335"/>
      <c r="I425" s="336">
        <v>2339838</v>
      </c>
      <c r="J425" s="334" t="s">
        <v>17</v>
      </c>
      <c r="K425" s="326"/>
      <c r="L425" s="326"/>
      <c r="M425" s="326"/>
      <c r="N425" s="326"/>
      <c r="O425" s="364"/>
      <c r="P425" s="364"/>
    </row>
    <row r="426" spans="1:16" x14ac:dyDescent="0.25">
      <c r="A426" s="331">
        <v>43239</v>
      </c>
      <c r="B426" s="332">
        <v>180164288</v>
      </c>
      <c r="C426" s="333">
        <v>1</v>
      </c>
      <c r="D426" s="334">
        <v>115063</v>
      </c>
      <c r="E426" s="335">
        <v>180043057</v>
      </c>
      <c r="F426" s="333">
        <v>10</v>
      </c>
      <c r="G426" s="334">
        <v>1069863</v>
      </c>
      <c r="H426" s="335"/>
      <c r="I426" s="336"/>
      <c r="J426" s="334"/>
      <c r="K426" s="326"/>
      <c r="L426" s="326"/>
      <c r="M426" s="326"/>
      <c r="N426" s="326"/>
      <c r="O426" s="364"/>
      <c r="P426" s="364"/>
    </row>
    <row r="427" spans="1:16" x14ac:dyDescent="0.25">
      <c r="A427" s="331">
        <v>43239</v>
      </c>
      <c r="B427" s="332">
        <v>180164366</v>
      </c>
      <c r="C427" s="333">
        <v>22</v>
      </c>
      <c r="D427" s="334">
        <v>2403538</v>
      </c>
      <c r="E427" s="335"/>
      <c r="F427" s="333"/>
      <c r="G427" s="334"/>
      <c r="H427" s="335"/>
      <c r="I427" s="336">
        <v>1448738</v>
      </c>
      <c r="J427" s="334" t="s">
        <v>17</v>
      </c>
      <c r="K427" s="326"/>
      <c r="L427" s="326"/>
      <c r="M427" s="326"/>
      <c r="N427" s="326"/>
      <c r="O427" s="364"/>
      <c r="P427" s="364"/>
    </row>
    <row r="428" spans="1:16" x14ac:dyDescent="0.25">
      <c r="A428" s="331">
        <v>43241</v>
      </c>
      <c r="B428" s="332">
        <v>180164589</v>
      </c>
      <c r="C428" s="333">
        <v>29</v>
      </c>
      <c r="D428" s="334">
        <v>3071863</v>
      </c>
      <c r="E428" s="335">
        <v>180043127</v>
      </c>
      <c r="F428" s="333">
        <v>14</v>
      </c>
      <c r="G428" s="334">
        <v>1389763</v>
      </c>
      <c r="H428" s="335"/>
      <c r="I428" s="336"/>
      <c r="J428" s="334"/>
      <c r="K428" s="326"/>
      <c r="L428" s="326"/>
      <c r="M428" s="326"/>
      <c r="N428" s="326"/>
      <c r="O428" s="364"/>
      <c r="P428" s="364"/>
    </row>
    <row r="429" spans="1:16" x14ac:dyDescent="0.25">
      <c r="A429" s="331">
        <v>43241</v>
      </c>
      <c r="B429" s="332">
        <v>180164630</v>
      </c>
      <c r="C429" s="333">
        <v>10</v>
      </c>
      <c r="D429" s="334">
        <v>1170138</v>
      </c>
      <c r="E429" s="335"/>
      <c r="F429" s="333"/>
      <c r="G429" s="334"/>
      <c r="H429" s="335"/>
      <c r="I429" s="336"/>
      <c r="J429" s="334"/>
      <c r="K429" s="326"/>
      <c r="L429" s="326"/>
      <c r="M429" s="326"/>
      <c r="N429" s="326"/>
      <c r="O429" s="364"/>
      <c r="P429" s="364"/>
    </row>
    <row r="430" spans="1:16" x14ac:dyDescent="0.25">
      <c r="A430" s="331">
        <v>43241</v>
      </c>
      <c r="B430" s="332">
        <v>180164636</v>
      </c>
      <c r="C430" s="333">
        <v>1</v>
      </c>
      <c r="D430" s="334">
        <v>100013</v>
      </c>
      <c r="E430" s="335"/>
      <c r="F430" s="333"/>
      <c r="G430" s="334"/>
      <c r="H430" s="335"/>
      <c r="I430" s="336">
        <v>2952251</v>
      </c>
      <c r="J430" s="334" t="s">
        <v>17</v>
      </c>
      <c r="K430" s="326"/>
      <c r="L430" s="326"/>
      <c r="M430" s="326"/>
      <c r="N430" s="326"/>
      <c r="O430" s="364"/>
      <c r="P430" s="364"/>
    </row>
    <row r="431" spans="1:16" x14ac:dyDescent="0.25">
      <c r="A431" s="331">
        <v>43242</v>
      </c>
      <c r="B431" s="332">
        <v>180164668</v>
      </c>
      <c r="C431" s="333">
        <v>1</v>
      </c>
      <c r="D431" s="334">
        <v>108063</v>
      </c>
      <c r="E431" s="335">
        <v>180043153</v>
      </c>
      <c r="F431" s="333">
        <v>9</v>
      </c>
      <c r="G431" s="334">
        <v>885850</v>
      </c>
      <c r="H431" s="335"/>
      <c r="I431" s="336"/>
      <c r="J431" s="334"/>
      <c r="K431" s="326"/>
      <c r="L431" s="326"/>
      <c r="M431" s="326"/>
      <c r="N431" s="326"/>
      <c r="O431" s="364"/>
      <c r="P431" s="364"/>
    </row>
    <row r="432" spans="1:16" x14ac:dyDescent="0.25">
      <c r="A432" s="331">
        <v>43242</v>
      </c>
      <c r="B432" s="332">
        <v>180164703</v>
      </c>
      <c r="C432" s="333">
        <v>23</v>
      </c>
      <c r="D432" s="334">
        <v>2401875</v>
      </c>
      <c r="E432" s="335"/>
      <c r="F432" s="333"/>
      <c r="G432" s="334"/>
      <c r="H432" s="335"/>
      <c r="I432" s="336"/>
      <c r="J432" s="334"/>
      <c r="K432" s="326"/>
      <c r="L432" s="326"/>
      <c r="M432" s="326"/>
      <c r="N432" s="326"/>
      <c r="O432" s="364"/>
      <c r="P432" s="364"/>
    </row>
    <row r="433" spans="1:16" x14ac:dyDescent="0.25">
      <c r="A433" s="331">
        <v>43242</v>
      </c>
      <c r="B433" s="332">
        <v>180164755</v>
      </c>
      <c r="C433" s="333">
        <v>23</v>
      </c>
      <c r="D433" s="334">
        <v>2208675</v>
      </c>
      <c r="E433" s="335"/>
      <c r="F433" s="333"/>
      <c r="G433" s="334"/>
      <c r="H433" s="335"/>
      <c r="I433" s="336"/>
      <c r="J433" s="334"/>
      <c r="K433" s="326"/>
      <c r="L433" s="326"/>
      <c r="M433" s="326"/>
      <c r="N433" s="326"/>
      <c r="O433" s="364"/>
      <c r="P433" s="364"/>
    </row>
    <row r="434" spans="1:16" x14ac:dyDescent="0.25">
      <c r="A434" s="331">
        <v>43242</v>
      </c>
      <c r="B434" s="332">
        <v>180164763</v>
      </c>
      <c r="C434" s="333">
        <v>1</v>
      </c>
      <c r="D434" s="334">
        <v>132913</v>
      </c>
      <c r="E434" s="335"/>
      <c r="F434" s="333"/>
      <c r="G434" s="334"/>
      <c r="H434" s="335"/>
      <c r="I434" s="336">
        <v>3965676</v>
      </c>
      <c r="J434" s="334" t="s">
        <v>17</v>
      </c>
      <c r="K434" s="326"/>
      <c r="L434" s="326"/>
      <c r="M434" s="326"/>
      <c r="N434" s="326"/>
      <c r="O434" s="364"/>
      <c r="P434" s="364"/>
    </row>
    <row r="435" spans="1:16" x14ac:dyDescent="0.25">
      <c r="A435" s="331">
        <v>43243</v>
      </c>
      <c r="B435" s="332">
        <v>180164816</v>
      </c>
      <c r="C435" s="333">
        <v>38</v>
      </c>
      <c r="D435" s="334">
        <v>3850963</v>
      </c>
      <c r="E435" s="335">
        <v>180043176</v>
      </c>
      <c r="F435" s="333">
        <v>11</v>
      </c>
      <c r="G435" s="334">
        <v>1140213</v>
      </c>
      <c r="H435" s="335"/>
      <c r="I435" s="336"/>
      <c r="J435" s="334"/>
      <c r="K435" s="326"/>
      <c r="L435" s="326"/>
      <c r="M435" s="326"/>
      <c r="N435" s="326"/>
      <c r="O435" s="364"/>
      <c r="P435" s="364"/>
    </row>
    <row r="436" spans="1:16" x14ac:dyDescent="0.25">
      <c r="A436" s="331">
        <v>43243</v>
      </c>
      <c r="B436" s="332">
        <v>180164827</v>
      </c>
      <c r="C436" s="333">
        <v>2</v>
      </c>
      <c r="D436" s="334">
        <v>232575</v>
      </c>
      <c r="E436" s="335"/>
      <c r="F436" s="333"/>
      <c r="G436" s="334"/>
      <c r="H436" s="335"/>
      <c r="I436" s="336"/>
      <c r="J436" s="334"/>
      <c r="K436" s="326"/>
      <c r="L436" s="326"/>
      <c r="M436" s="326"/>
      <c r="N436" s="326"/>
      <c r="O436" s="364"/>
      <c r="P436" s="364"/>
    </row>
    <row r="437" spans="1:16" x14ac:dyDescent="0.25">
      <c r="A437" s="331">
        <v>43243</v>
      </c>
      <c r="B437" s="332">
        <v>180164837</v>
      </c>
      <c r="C437" s="333">
        <v>2</v>
      </c>
      <c r="D437" s="334">
        <v>251475</v>
      </c>
      <c r="E437" s="335"/>
      <c r="F437" s="333"/>
      <c r="G437" s="334"/>
      <c r="H437" s="335"/>
      <c r="I437" s="336"/>
      <c r="J437" s="334"/>
      <c r="K437" s="326"/>
      <c r="L437" s="326"/>
      <c r="M437" s="326"/>
      <c r="N437" s="326"/>
      <c r="O437" s="364"/>
      <c r="P437" s="364"/>
    </row>
    <row r="438" spans="1:16" x14ac:dyDescent="0.25">
      <c r="A438" s="331">
        <v>43243</v>
      </c>
      <c r="B438" s="332">
        <v>180164896</v>
      </c>
      <c r="C438" s="333">
        <v>10</v>
      </c>
      <c r="D438" s="334">
        <v>953575</v>
      </c>
      <c r="E438" s="335"/>
      <c r="F438" s="333"/>
      <c r="G438" s="334"/>
      <c r="H438" s="335"/>
      <c r="I438" s="336"/>
      <c r="J438" s="334"/>
      <c r="K438" s="326"/>
      <c r="L438" s="326"/>
      <c r="M438" s="326"/>
      <c r="N438" s="326"/>
      <c r="O438" s="364"/>
      <c r="P438" s="364"/>
    </row>
    <row r="439" spans="1:16" x14ac:dyDescent="0.25">
      <c r="A439" s="331">
        <v>43243</v>
      </c>
      <c r="B439" s="332">
        <v>180164900</v>
      </c>
      <c r="C439" s="333">
        <v>1</v>
      </c>
      <c r="D439" s="334">
        <v>80500</v>
      </c>
      <c r="E439" s="335"/>
      <c r="F439" s="333"/>
      <c r="G439" s="334"/>
      <c r="H439" s="335"/>
      <c r="I439" s="336">
        <v>4228875</v>
      </c>
      <c r="J439" s="334" t="s">
        <v>17</v>
      </c>
      <c r="K439" s="326"/>
      <c r="L439" s="326"/>
      <c r="M439" s="326"/>
      <c r="N439" s="326"/>
      <c r="O439" s="364"/>
      <c r="P439" s="364"/>
    </row>
    <row r="440" spans="1:16" x14ac:dyDescent="0.25">
      <c r="A440" s="331">
        <v>43244</v>
      </c>
      <c r="B440" s="332">
        <v>180164294</v>
      </c>
      <c r="C440" s="333">
        <v>2</v>
      </c>
      <c r="D440" s="334">
        <v>226100</v>
      </c>
      <c r="E440" s="335">
        <v>180043222</v>
      </c>
      <c r="F440" s="333">
        <v>11</v>
      </c>
      <c r="G440" s="334">
        <v>1174338</v>
      </c>
      <c r="H440" s="335"/>
      <c r="I440" s="336"/>
      <c r="J440" s="334"/>
      <c r="K440" s="326"/>
      <c r="L440" s="326"/>
      <c r="M440" s="326"/>
      <c r="N440" s="326"/>
      <c r="O440" s="364"/>
      <c r="P440" s="364"/>
    </row>
    <row r="441" spans="1:16" x14ac:dyDescent="0.25">
      <c r="A441" s="331">
        <v>43244</v>
      </c>
      <c r="B441" s="332">
        <v>180164948</v>
      </c>
      <c r="C441" s="333">
        <v>8</v>
      </c>
      <c r="D441" s="334">
        <v>800275</v>
      </c>
      <c r="E441" s="335"/>
      <c r="F441" s="333"/>
      <c r="G441" s="334"/>
      <c r="H441" s="335"/>
      <c r="I441" s="336"/>
      <c r="J441" s="334"/>
      <c r="K441" s="326"/>
      <c r="L441" s="326"/>
      <c r="M441" s="326"/>
      <c r="N441" s="326"/>
      <c r="O441" s="364"/>
      <c r="P441" s="364"/>
    </row>
    <row r="442" spans="1:16" x14ac:dyDescent="0.25">
      <c r="A442" s="331">
        <v>43244</v>
      </c>
      <c r="B442" s="332">
        <v>180164961</v>
      </c>
      <c r="C442" s="333">
        <v>1</v>
      </c>
      <c r="D442" s="334">
        <v>78488</v>
      </c>
      <c r="E442" s="335"/>
      <c r="F442" s="333"/>
      <c r="G442" s="334"/>
      <c r="H442" s="335"/>
      <c r="I442" s="336"/>
      <c r="J442" s="334"/>
      <c r="K442" s="326"/>
      <c r="L442" s="326"/>
      <c r="M442" s="326"/>
      <c r="N442" s="326"/>
      <c r="O442" s="364"/>
      <c r="P442" s="364"/>
    </row>
    <row r="443" spans="1:16" x14ac:dyDescent="0.25">
      <c r="A443" s="331">
        <v>43244</v>
      </c>
      <c r="B443" s="332">
        <v>180165014</v>
      </c>
      <c r="C443" s="333">
        <v>3</v>
      </c>
      <c r="D443" s="334">
        <v>307125</v>
      </c>
      <c r="E443" s="335"/>
      <c r="F443" s="333"/>
      <c r="G443" s="334"/>
      <c r="H443" s="335"/>
      <c r="I443" s="336">
        <v>237650</v>
      </c>
      <c r="J443" s="334" t="s">
        <v>17</v>
      </c>
      <c r="K443" s="326"/>
      <c r="L443" s="326"/>
      <c r="M443" s="326"/>
      <c r="N443" s="326"/>
      <c r="O443" s="364"/>
      <c r="P443" s="364"/>
    </row>
    <row r="444" spans="1:16" x14ac:dyDescent="0.25">
      <c r="A444" s="331">
        <v>43245</v>
      </c>
      <c r="B444" s="332">
        <v>180165084</v>
      </c>
      <c r="C444" s="333">
        <v>18</v>
      </c>
      <c r="D444" s="334">
        <v>2036213</v>
      </c>
      <c r="E444" s="335">
        <v>180043256</v>
      </c>
      <c r="F444" s="333">
        <v>14</v>
      </c>
      <c r="G444" s="334">
        <v>1254663</v>
      </c>
      <c r="H444" s="335"/>
      <c r="I444" s="336"/>
      <c r="J444" s="334"/>
      <c r="K444" s="326"/>
      <c r="L444" s="326"/>
      <c r="M444" s="326"/>
      <c r="N444" s="326"/>
      <c r="O444" s="364"/>
      <c r="P444" s="364"/>
    </row>
    <row r="445" spans="1:16" x14ac:dyDescent="0.25">
      <c r="A445" s="331">
        <v>43245</v>
      </c>
      <c r="B445" s="332">
        <v>180165140</v>
      </c>
      <c r="C445" s="333">
        <v>15</v>
      </c>
      <c r="D445" s="334">
        <v>1409538</v>
      </c>
      <c r="E445" s="335"/>
      <c r="F445" s="333"/>
      <c r="G445" s="334"/>
      <c r="H445" s="335"/>
      <c r="I445" s="336">
        <v>2191088</v>
      </c>
      <c r="J445" s="334" t="s">
        <v>17</v>
      </c>
      <c r="K445" s="326"/>
      <c r="L445" s="326"/>
      <c r="M445" s="326"/>
      <c r="N445" s="326"/>
      <c r="O445" s="364"/>
      <c r="P445" s="364"/>
    </row>
    <row r="446" spans="1:16" x14ac:dyDescent="0.25">
      <c r="A446" s="331">
        <v>43246</v>
      </c>
      <c r="B446" s="332">
        <v>180165226</v>
      </c>
      <c r="C446" s="333">
        <v>1</v>
      </c>
      <c r="D446" s="334">
        <v>80063</v>
      </c>
      <c r="E446" s="335">
        <v>180043301</v>
      </c>
      <c r="F446" s="333">
        <v>16</v>
      </c>
      <c r="G446" s="334">
        <v>1885713</v>
      </c>
      <c r="H446" s="335"/>
      <c r="I446" s="336"/>
      <c r="J446" s="334"/>
      <c r="K446" s="326"/>
      <c r="L446" s="326"/>
      <c r="M446" s="326"/>
      <c r="N446" s="326"/>
      <c r="O446" s="364"/>
      <c r="P446" s="364"/>
    </row>
    <row r="447" spans="1:16" x14ac:dyDescent="0.25">
      <c r="A447" s="331">
        <v>43246</v>
      </c>
      <c r="B447" s="332">
        <v>180165227</v>
      </c>
      <c r="C447" s="333">
        <v>1</v>
      </c>
      <c r="D447" s="334">
        <v>113050</v>
      </c>
      <c r="E447" s="335"/>
      <c r="F447" s="333"/>
      <c r="G447" s="334"/>
      <c r="H447" s="335"/>
      <c r="I447" s="336"/>
      <c r="J447" s="334"/>
      <c r="K447" s="326"/>
      <c r="L447" s="326"/>
      <c r="M447" s="326"/>
      <c r="N447" s="326"/>
      <c r="O447" s="364"/>
      <c r="P447" s="364"/>
    </row>
    <row r="448" spans="1:16" x14ac:dyDescent="0.25">
      <c r="A448" s="331">
        <v>43246</v>
      </c>
      <c r="B448" s="332">
        <v>180165234</v>
      </c>
      <c r="C448" s="333">
        <v>1</v>
      </c>
      <c r="D448" s="334">
        <v>45763</v>
      </c>
      <c r="E448" s="335"/>
      <c r="F448" s="333"/>
      <c r="G448" s="334"/>
      <c r="H448" s="335"/>
      <c r="I448" s="336"/>
      <c r="J448" s="334"/>
      <c r="K448" s="326"/>
      <c r="L448" s="326"/>
      <c r="M448" s="326"/>
      <c r="N448" s="326"/>
      <c r="O448" s="364"/>
      <c r="P448" s="364"/>
    </row>
    <row r="449" spans="1:16" x14ac:dyDescent="0.25">
      <c r="A449" s="331">
        <v>43246</v>
      </c>
      <c r="B449" s="332">
        <v>180165288</v>
      </c>
      <c r="C449" s="333">
        <v>39</v>
      </c>
      <c r="D449" s="334">
        <v>4185475</v>
      </c>
      <c r="E449" s="335"/>
      <c r="F449" s="333"/>
      <c r="G449" s="334"/>
      <c r="H449" s="335"/>
      <c r="I449" s="336"/>
      <c r="J449" s="334"/>
      <c r="K449" s="326"/>
      <c r="L449" s="326"/>
      <c r="M449" s="326"/>
      <c r="N449" s="326"/>
      <c r="O449" s="364"/>
      <c r="P449" s="364"/>
    </row>
    <row r="450" spans="1:16" x14ac:dyDescent="0.25">
      <c r="A450" s="331">
        <v>43246</v>
      </c>
      <c r="B450" s="332">
        <v>180165311</v>
      </c>
      <c r="C450" s="333">
        <v>2</v>
      </c>
      <c r="D450" s="334">
        <v>151550</v>
      </c>
      <c r="E450" s="335"/>
      <c r="F450" s="333"/>
      <c r="G450" s="334"/>
      <c r="H450" s="335"/>
      <c r="I450" s="336">
        <v>2690188</v>
      </c>
      <c r="J450" s="334" t="s">
        <v>17</v>
      </c>
      <c r="K450" s="326"/>
      <c r="L450" s="326"/>
      <c r="M450" s="326"/>
      <c r="N450" s="326"/>
      <c r="O450" s="364"/>
      <c r="P450" s="364"/>
    </row>
    <row r="451" spans="1:16" x14ac:dyDescent="0.25">
      <c r="A451" s="331">
        <v>43248</v>
      </c>
      <c r="B451" s="332">
        <v>180165533</v>
      </c>
      <c r="C451" s="333">
        <v>2</v>
      </c>
      <c r="D451" s="334">
        <v>184013</v>
      </c>
      <c r="E451" s="335">
        <v>180043377</v>
      </c>
      <c r="F451" s="333">
        <v>9</v>
      </c>
      <c r="G451" s="334">
        <v>854963</v>
      </c>
      <c r="H451" s="335"/>
      <c r="I451" s="336"/>
      <c r="J451" s="334"/>
      <c r="K451" s="326"/>
      <c r="L451" s="326"/>
      <c r="M451" s="326"/>
      <c r="N451" s="326"/>
      <c r="O451" s="364"/>
      <c r="P451" s="364"/>
    </row>
    <row r="452" spans="1:16" x14ac:dyDescent="0.25">
      <c r="A452" s="331">
        <v>43248</v>
      </c>
      <c r="B452" s="332">
        <v>180165578</v>
      </c>
      <c r="C452" s="333">
        <v>49</v>
      </c>
      <c r="D452" s="334">
        <v>4939813</v>
      </c>
      <c r="E452" s="335"/>
      <c r="F452" s="333"/>
      <c r="G452" s="334"/>
      <c r="H452" s="335"/>
      <c r="I452" s="336"/>
      <c r="J452" s="334"/>
      <c r="K452" s="326"/>
      <c r="L452" s="326"/>
      <c r="M452" s="326"/>
      <c r="N452" s="326"/>
      <c r="O452" s="364"/>
      <c r="P452" s="364"/>
    </row>
    <row r="453" spans="1:16" x14ac:dyDescent="0.25">
      <c r="A453" s="331">
        <v>43248</v>
      </c>
      <c r="B453" s="332">
        <v>180165584</v>
      </c>
      <c r="C453" s="333">
        <v>2</v>
      </c>
      <c r="D453" s="334">
        <v>211138</v>
      </c>
      <c r="E453" s="335"/>
      <c r="F453" s="333"/>
      <c r="G453" s="334"/>
      <c r="H453" s="335"/>
      <c r="I453" s="336"/>
      <c r="J453" s="334"/>
      <c r="K453" s="326"/>
      <c r="L453" s="326"/>
      <c r="M453" s="326"/>
      <c r="N453" s="326"/>
      <c r="O453" s="364"/>
      <c r="P453" s="364"/>
    </row>
    <row r="454" spans="1:16" x14ac:dyDescent="0.25">
      <c r="A454" s="331">
        <v>43248</v>
      </c>
      <c r="B454" s="332">
        <v>180165618</v>
      </c>
      <c r="C454" s="333">
        <v>10</v>
      </c>
      <c r="D454" s="334">
        <v>1098650</v>
      </c>
      <c r="E454" s="335"/>
      <c r="F454" s="333"/>
      <c r="G454" s="334"/>
      <c r="H454" s="335"/>
      <c r="I454" s="336"/>
      <c r="J454" s="334"/>
      <c r="K454" s="326"/>
      <c r="L454" s="326"/>
      <c r="M454" s="326"/>
      <c r="N454" s="326"/>
      <c r="O454" s="364"/>
      <c r="P454" s="364"/>
    </row>
    <row r="455" spans="1:16" x14ac:dyDescent="0.25">
      <c r="A455" s="331">
        <v>43248</v>
      </c>
      <c r="B455" s="332">
        <v>180165636</v>
      </c>
      <c r="C455" s="333">
        <v>1</v>
      </c>
      <c r="D455" s="334">
        <v>77613</v>
      </c>
      <c r="E455" s="335"/>
      <c r="F455" s="333"/>
      <c r="G455" s="334"/>
      <c r="H455" s="335"/>
      <c r="I455" s="336">
        <v>5656264</v>
      </c>
      <c r="J455" s="334" t="s">
        <v>17</v>
      </c>
      <c r="K455" s="326"/>
      <c r="L455" s="326"/>
      <c r="M455" s="326"/>
      <c r="N455" s="326"/>
      <c r="O455" s="364"/>
      <c r="P455" s="364"/>
    </row>
    <row r="456" spans="1:16" x14ac:dyDescent="0.25">
      <c r="A456" s="331">
        <v>43249</v>
      </c>
      <c r="B456" s="332">
        <v>180165673</v>
      </c>
      <c r="C456" s="333">
        <v>1</v>
      </c>
      <c r="D456" s="334">
        <v>80063</v>
      </c>
      <c r="E456" s="335">
        <v>180043406</v>
      </c>
      <c r="F456" s="333">
        <v>13</v>
      </c>
      <c r="G456" s="334">
        <v>1248625</v>
      </c>
      <c r="H456" s="335"/>
      <c r="I456" s="336"/>
      <c r="J456" s="334"/>
      <c r="K456" s="326"/>
      <c r="L456" s="326"/>
      <c r="M456" s="326"/>
      <c r="N456" s="326"/>
      <c r="O456" s="364"/>
      <c r="P456" s="364"/>
    </row>
    <row r="457" spans="1:16" x14ac:dyDescent="0.25">
      <c r="A457" s="331">
        <v>43249</v>
      </c>
      <c r="B457" s="332">
        <v>180165695</v>
      </c>
      <c r="C457" s="333">
        <v>1</v>
      </c>
      <c r="D457" s="334">
        <v>113575</v>
      </c>
      <c r="E457" s="335"/>
      <c r="F457" s="333"/>
      <c r="G457" s="334"/>
      <c r="H457" s="335"/>
      <c r="I457" s="336"/>
      <c r="J457" s="334"/>
      <c r="K457" s="326"/>
      <c r="L457" s="326"/>
      <c r="M457" s="326"/>
      <c r="N457" s="326"/>
      <c r="O457" s="364"/>
      <c r="P457" s="364"/>
    </row>
    <row r="458" spans="1:16" x14ac:dyDescent="0.25">
      <c r="A458" s="331">
        <v>43249</v>
      </c>
      <c r="B458" s="332">
        <v>180165755</v>
      </c>
      <c r="C458" s="333">
        <v>33</v>
      </c>
      <c r="D458" s="334">
        <v>3469463</v>
      </c>
      <c r="E458" s="335"/>
      <c r="F458" s="333"/>
      <c r="G458" s="334"/>
      <c r="H458" s="335"/>
      <c r="I458" s="336">
        <v>2414476</v>
      </c>
      <c r="J458" s="334" t="s">
        <v>17</v>
      </c>
      <c r="K458" s="326"/>
      <c r="L458" s="326"/>
      <c r="M458" s="326"/>
      <c r="N458" s="326"/>
      <c r="O458" s="364"/>
      <c r="P458" s="364"/>
    </row>
    <row r="459" spans="1:16" x14ac:dyDescent="0.25">
      <c r="A459" s="331">
        <v>43250</v>
      </c>
      <c r="B459" s="332">
        <v>180165832</v>
      </c>
      <c r="C459" s="333">
        <v>1</v>
      </c>
      <c r="D459" s="334">
        <v>79013</v>
      </c>
      <c r="E459" s="335">
        <v>180043439</v>
      </c>
      <c r="F459" s="333">
        <v>14</v>
      </c>
      <c r="G459" s="334">
        <v>1140738</v>
      </c>
      <c r="H459" s="335"/>
      <c r="I459" s="336"/>
      <c r="J459" s="334"/>
      <c r="K459" s="326"/>
      <c r="L459" s="326"/>
      <c r="M459" s="326"/>
      <c r="N459" s="326"/>
      <c r="O459" s="364"/>
      <c r="P459" s="364"/>
    </row>
    <row r="460" spans="1:16" x14ac:dyDescent="0.25">
      <c r="A460" s="331">
        <v>43250</v>
      </c>
      <c r="B460" s="332">
        <v>180165865</v>
      </c>
      <c r="C460" s="333">
        <v>23</v>
      </c>
      <c r="D460" s="334">
        <v>2557713</v>
      </c>
      <c r="E460" s="335"/>
      <c r="F460" s="333"/>
      <c r="G460" s="334"/>
      <c r="H460" s="335"/>
      <c r="I460" s="336"/>
      <c r="J460" s="334"/>
      <c r="K460" s="326"/>
      <c r="L460" s="326"/>
      <c r="M460" s="326"/>
      <c r="N460" s="326"/>
      <c r="O460" s="364"/>
      <c r="P460" s="364"/>
    </row>
    <row r="461" spans="1:16" x14ac:dyDescent="0.25">
      <c r="A461" s="331">
        <v>43250</v>
      </c>
      <c r="B461" s="332">
        <v>180165940</v>
      </c>
      <c r="C461" s="333">
        <v>17</v>
      </c>
      <c r="D461" s="334">
        <v>1689275</v>
      </c>
      <c r="E461" s="335"/>
      <c r="F461" s="333"/>
      <c r="G461" s="334"/>
      <c r="H461" s="335"/>
      <c r="I461" s="336">
        <v>3185263</v>
      </c>
      <c r="J461" s="334" t="s">
        <v>17</v>
      </c>
      <c r="K461" s="326"/>
      <c r="L461" s="326"/>
      <c r="M461" s="326"/>
      <c r="N461" s="326"/>
      <c r="O461" s="364"/>
      <c r="P461" s="364"/>
    </row>
    <row r="462" spans="1:16" x14ac:dyDescent="0.25">
      <c r="A462" s="331">
        <v>43251</v>
      </c>
      <c r="B462" s="332">
        <v>180166024</v>
      </c>
      <c r="C462" s="333">
        <v>26</v>
      </c>
      <c r="D462" s="334">
        <v>2690363</v>
      </c>
      <c r="E462" s="335">
        <v>180043472</v>
      </c>
      <c r="F462" s="333">
        <v>16</v>
      </c>
      <c r="G462" s="334">
        <v>1543938</v>
      </c>
      <c r="H462" s="335"/>
      <c r="I462" s="336"/>
      <c r="J462" s="334"/>
      <c r="K462" s="326"/>
      <c r="L462" s="326"/>
      <c r="M462" s="326"/>
      <c r="N462" s="326"/>
      <c r="O462" s="364"/>
      <c r="P462" s="364"/>
    </row>
    <row r="463" spans="1:16" x14ac:dyDescent="0.25">
      <c r="A463" s="331">
        <v>43251</v>
      </c>
      <c r="B463" s="332">
        <v>180166070</v>
      </c>
      <c r="C463" s="333">
        <v>2</v>
      </c>
      <c r="D463" s="334">
        <v>158025</v>
      </c>
      <c r="E463" s="335"/>
      <c r="F463" s="333"/>
      <c r="G463" s="334"/>
      <c r="H463" s="335"/>
      <c r="I463" s="336"/>
      <c r="J463" s="334"/>
      <c r="K463" s="326"/>
      <c r="L463" s="326"/>
      <c r="M463" s="326"/>
      <c r="N463" s="326"/>
      <c r="O463" s="364"/>
      <c r="P463" s="364"/>
    </row>
    <row r="464" spans="1:16" x14ac:dyDescent="0.25">
      <c r="A464" s="331">
        <v>43251</v>
      </c>
      <c r="B464" s="332">
        <v>180166096</v>
      </c>
      <c r="C464" s="333">
        <v>1</v>
      </c>
      <c r="D464" s="334">
        <v>76038</v>
      </c>
      <c r="E464" s="335"/>
      <c r="F464" s="333"/>
      <c r="G464" s="334"/>
      <c r="H464" s="335"/>
      <c r="I464" s="336"/>
      <c r="J464" s="334"/>
      <c r="K464" s="326"/>
      <c r="L464" s="326"/>
      <c r="M464" s="326"/>
      <c r="N464" s="326"/>
      <c r="O464" s="364"/>
      <c r="P464" s="364"/>
    </row>
    <row r="465" spans="1:16" x14ac:dyDescent="0.25">
      <c r="A465" s="331">
        <v>43251</v>
      </c>
      <c r="B465" s="332">
        <v>180166097</v>
      </c>
      <c r="C465" s="333">
        <v>7</v>
      </c>
      <c r="D465" s="334">
        <v>910963</v>
      </c>
      <c r="E465" s="335"/>
      <c r="F465" s="333"/>
      <c r="G465" s="334"/>
      <c r="H465" s="335"/>
      <c r="I465" s="336">
        <v>2291451</v>
      </c>
      <c r="J465" s="334" t="s">
        <v>17</v>
      </c>
      <c r="K465" s="326"/>
      <c r="L465" s="326"/>
      <c r="M465" s="326"/>
      <c r="N465" s="326"/>
      <c r="O465" s="364"/>
      <c r="P465" s="364"/>
    </row>
    <row r="466" spans="1:16" x14ac:dyDescent="0.25">
      <c r="A466" s="331">
        <v>43252</v>
      </c>
      <c r="B466" s="332">
        <v>180166156</v>
      </c>
      <c r="C466" s="333">
        <v>3</v>
      </c>
      <c r="D466" s="334">
        <v>299338</v>
      </c>
      <c r="E466" s="335">
        <v>180043510</v>
      </c>
      <c r="F466" s="333">
        <v>13</v>
      </c>
      <c r="G466" s="334">
        <v>1322300</v>
      </c>
      <c r="H466" s="335"/>
      <c r="I466" s="336"/>
      <c r="J466" s="334"/>
      <c r="K466" s="326"/>
      <c r="L466" s="326"/>
      <c r="M466" s="326"/>
      <c r="N466" s="326"/>
      <c r="O466" s="364"/>
      <c r="P466" s="364"/>
    </row>
    <row r="467" spans="1:16" x14ac:dyDescent="0.25">
      <c r="A467" s="331">
        <v>43252</v>
      </c>
      <c r="B467" s="332">
        <v>180166204</v>
      </c>
      <c r="C467" s="333">
        <v>28</v>
      </c>
      <c r="D467" s="334">
        <v>3018400</v>
      </c>
      <c r="E467" s="335"/>
      <c r="F467" s="333"/>
      <c r="G467" s="334"/>
      <c r="H467" s="335"/>
      <c r="I467" s="336"/>
      <c r="J467" s="334"/>
      <c r="K467" s="326"/>
      <c r="L467" s="326"/>
      <c r="M467" s="326"/>
      <c r="N467" s="326"/>
      <c r="O467" s="364"/>
      <c r="P467" s="364"/>
    </row>
    <row r="468" spans="1:16" x14ac:dyDescent="0.25">
      <c r="A468" s="331">
        <v>43252</v>
      </c>
      <c r="B468" s="332">
        <v>180166222</v>
      </c>
      <c r="C468" s="333">
        <v>2</v>
      </c>
      <c r="D468" s="334">
        <v>156013</v>
      </c>
      <c r="E468" s="335"/>
      <c r="F468" s="333"/>
      <c r="G468" s="334"/>
      <c r="H468" s="335"/>
      <c r="I468" s="336"/>
      <c r="J468" s="334"/>
      <c r="K468" s="326"/>
      <c r="L468" s="326"/>
      <c r="M468" s="326"/>
      <c r="N468" s="326"/>
      <c r="O468" s="364"/>
      <c r="P468" s="364"/>
    </row>
    <row r="469" spans="1:16" x14ac:dyDescent="0.25">
      <c r="A469" s="331">
        <v>43252</v>
      </c>
      <c r="B469" s="332">
        <v>180166242</v>
      </c>
      <c r="C469" s="333">
        <v>1</v>
      </c>
      <c r="D469" s="334">
        <v>120050</v>
      </c>
      <c r="E469" s="335"/>
      <c r="F469" s="333"/>
      <c r="G469" s="334"/>
      <c r="H469" s="335"/>
      <c r="I469" s="336">
        <v>2271501</v>
      </c>
      <c r="J469" s="334" t="s">
        <v>17</v>
      </c>
      <c r="K469" s="326"/>
      <c r="L469" s="326"/>
      <c r="M469" s="326"/>
      <c r="N469" s="326"/>
      <c r="O469" s="364"/>
      <c r="P469" s="364"/>
    </row>
    <row r="470" spans="1:16" x14ac:dyDescent="0.25">
      <c r="A470" s="331">
        <v>43253</v>
      </c>
      <c r="B470" s="332">
        <v>180166354</v>
      </c>
      <c r="C470" s="333">
        <v>8</v>
      </c>
      <c r="D470" s="334">
        <v>904050</v>
      </c>
      <c r="E470" s="335">
        <v>180043555</v>
      </c>
      <c r="F470" s="333">
        <v>14</v>
      </c>
      <c r="G470" s="334">
        <v>1434825</v>
      </c>
      <c r="H470" s="335"/>
      <c r="I470" s="336"/>
      <c r="J470" s="334"/>
      <c r="K470" s="326"/>
      <c r="L470" s="326"/>
      <c r="M470" s="326"/>
      <c r="N470" s="326"/>
      <c r="O470" s="364"/>
      <c r="P470" s="364"/>
    </row>
    <row r="471" spans="1:16" x14ac:dyDescent="0.25">
      <c r="A471" s="331">
        <v>43253</v>
      </c>
      <c r="B471" s="332">
        <v>180166424</v>
      </c>
      <c r="C471" s="333">
        <v>23</v>
      </c>
      <c r="D471" s="334">
        <v>2409488</v>
      </c>
      <c r="E471" s="335"/>
      <c r="F471" s="333"/>
      <c r="G471" s="334"/>
      <c r="H471" s="335"/>
      <c r="I471" s="336"/>
      <c r="J471" s="334"/>
      <c r="K471" s="326"/>
      <c r="L471" s="326"/>
      <c r="M471" s="326"/>
      <c r="N471" s="326"/>
      <c r="O471" s="364"/>
      <c r="P471" s="364"/>
    </row>
    <row r="472" spans="1:16" x14ac:dyDescent="0.25">
      <c r="A472" s="331">
        <v>43253</v>
      </c>
      <c r="B472" s="332">
        <v>180166438</v>
      </c>
      <c r="C472" s="333">
        <v>5</v>
      </c>
      <c r="D472" s="334">
        <v>461825</v>
      </c>
      <c r="E472" s="335"/>
      <c r="F472" s="333"/>
      <c r="G472" s="334"/>
      <c r="H472" s="335"/>
      <c r="I472" s="336"/>
      <c r="J472" s="334"/>
      <c r="K472" s="326"/>
      <c r="L472" s="326"/>
      <c r="M472" s="326"/>
      <c r="N472" s="326"/>
      <c r="O472" s="364"/>
      <c r="P472" s="364"/>
    </row>
    <row r="473" spans="1:16" x14ac:dyDescent="0.25">
      <c r="A473" s="331">
        <v>43253</v>
      </c>
      <c r="B473" s="332">
        <v>180166463</v>
      </c>
      <c r="C473" s="333">
        <v>3</v>
      </c>
      <c r="D473" s="334">
        <v>292513</v>
      </c>
      <c r="E473" s="335"/>
      <c r="F473" s="333"/>
      <c r="G473" s="334"/>
      <c r="H473" s="335"/>
      <c r="I473" s="336">
        <v>2633051</v>
      </c>
      <c r="J473" s="334" t="s">
        <v>17</v>
      </c>
      <c r="K473" s="326"/>
      <c r="L473" s="326"/>
      <c r="M473" s="326"/>
      <c r="N473" s="326"/>
      <c r="O473" s="364"/>
      <c r="P473" s="364"/>
    </row>
    <row r="474" spans="1:16" x14ac:dyDescent="0.25">
      <c r="A474" s="331">
        <v>43255</v>
      </c>
      <c r="B474" s="332">
        <v>180166691</v>
      </c>
      <c r="C474" s="333">
        <v>2</v>
      </c>
      <c r="D474" s="334">
        <v>187075</v>
      </c>
      <c r="E474" s="335">
        <v>180043618</v>
      </c>
      <c r="F474" s="333">
        <v>8</v>
      </c>
      <c r="G474" s="334">
        <v>820400</v>
      </c>
      <c r="H474" s="335"/>
      <c r="I474" s="336"/>
      <c r="J474" s="334"/>
      <c r="K474" s="326"/>
      <c r="L474" s="326"/>
      <c r="M474" s="326"/>
      <c r="N474" s="326"/>
      <c r="O474" s="364"/>
      <c r="P474" s="364"/>
    </row>
    <row r="475" spans="1:16" x14ac:dyDescent="0.25">
      <c r="A475" s="331">
        <v>43255</v>
      </c>
      <c r="B475" s="332">
        <v>180166692</v>
      </c>
      <c r="C475" s="333">
        <v>59</v>
      </c>
      <c r="D475" s="334">
        <v>6162975</v>
      </c>
      <c r="E475" s="335"/>
      <c r="F475" s="333"/>
      <c r="G475" s="334"/>
      <c r="H475" s="335"/>
      <c r="I475" s="336"/>
      <c r="J475" s="334"/>
      <c r="K475" s="326"/>
      <c r="L475" s="326"/>
      <c r="M475" s="326"/>
      <c r="N475" s="326"/>
      <c r="O475" s="364"/>
      <c r="P475" s="364"/>
    </row>
    <row r="476" spans="1:16" x14ac:dyDescent="0.25">
      <c r="A476" s="331">
        <v>43255</v>
      </c>
      <c r="B476" s="332">
        <v>180166766</v>
      </c>
      <c r="C476" s="333">
        <v>1</v>
      </c>
      <c r="D476" s="334">
        <v>103075</v>
      </c>
      <c r="E476" s="335"/>
      <c r="F476" s="333"/>
      <c r="G476" s="334"/>
      <c r="H476" s="335"/>
      <c r="I476" s="336"/>
      <c r="J476" s="334"/>
      <c r="K476" s="326"/>
      <c r="L476" s="326"/>
      <c r="M476" s="326"/>
      <c r="N476" s="326"/>
      <c r="O476" s="364"/>
      <c r="P476" s="364"/>
    </row>
    <row r="477" spans="1:16" x14ac:dyDescent="0.25">
      <c r="A477" s="331">
        <v>43255</v>
      </c>
      <c r="B477" s="332">
        <v>180166773</v>
      </c>
      <c r="C477" s="333">
        <v>11</v>
      </c>
      <c r="D477" s="334">
        <v>1005988</v>
      </c>
      <c r="E477" s="335"/>
      <c r="F477" s="333"/>
      <c r="G477" s="334"/>
      <c r="H477" s="335"/>
      <c r="I477" s="336">
        <v>6638713</v>
      </c>
      <c r="J477" s="334" t="s">
        <v>17</v>
      </c>
      <c r="K477" s="326"/>
      <c r="L477" s="326"/>
      <c r="M477" s="326"/>
      <c r="N477" s="326"/>
      <c r="O477" s="364"/>
      <c r="P477" s="364"/>
    </row>
    <row r="478" spans="1:16" x14ac:dyDescent="0.25">
      <c r="A478" s="331">
        <v>43256</v>
      </c>
      <c r="B478" s="332">
        <v>180166837</v>
      </c>
      <c r="C478" s="333">
        <v>2</v>
      </c>
      <c r="D478" s="334">
        <v>246050</v>
      </c>
      <c r="E478" s="335">
        <v>180043654</v>
      </c>
      <c r="F478" s="333">
        <v>5</v>
      </c>
      <c r="G478" s="334">
        <v>467688</v>
      </c>
      <c r="H478" s="335"/>
      <c r="I478" s="336"/>
      <c r="J478" s="334"/>
      <c r="K478" s="326"/>
      <c r="L478" s="326"/>
      <c r="M478" s="326"/>
      <c r="N478" s="326"/>
      <c r="O478" s="364"/>
      <c r="P478" s="364"/>
    </row>
    <row r="479" spans="1:16" x14ac:dyDescent="0.25">
      <c r="A479" s="331">
        <v>43256</v>
      </c>
      <c r="B479" s="332">
        <v>180166934</v>
      </c>
      <c r="C479" s="333">
        <v>58</v>
      </c>
      <c r="D479" s="334">
        <v>6098575</v>
      </c>
      <c r="E479" s="335"/>
      <c r="F479" s="333"/>
      <c r="G479" s="334"/>
      <c r="H479" s="335"/>
      <c r="I479" s="336"/>
      <c r="J479" s="334"/>
      <c r="K479" s="326"/>
      <c r="L479" s="326"/>
      <c r="M479" s="326"/>
      <c r="N479" s="326"/>
      <c r="O479" s="364"/>
      <c r="P479" s="364"/>
    </row>
    <row r="480" spans="1:16" x14ac:dyDescent="0.25">
      <c r="A480" s="331">
        <v>43256</v>
      </c>
      <c r="B480" s="332">
        <v>180166991</v>
      </c>
      <c r="C480" s="333">
        <v>5</v>
      </c>
      <c r="D480" s="334">
        <v>382725</v>
      </c>
      <c r="E480" s="335"/>
      <c r="F480" s="333"/>
      <c r="G480" s="334"/>
      <c r="H480" s="335"/>
      <c r="I480" s="336">
        <v>6259662</v>
      </c>
      <c r="J480" s="334" t="s">
        <v>17</v>
      </c>
      <c r="K480" s="326"/>
      <c r="L480" s="326"/>
      <c r="M480" s="326"/>
      <c r="N480" s="326"/>
      <c r="O480" s="364"/>
      <c r="P480" s="364"/>
    </row>
    <row r="481" spans="1:16" x14ac:dyDescent="0.25">
      <c r="A481" s="331">
        <v>43257</v>
      </c>
      <c r="B481" s="332">
        <v>180167048</v>
      </c>
      <c r="C481" s="333">
        <v>5</v>
      </c>
      <c r="D481" s="334">
        <v>455263</v>
      </c>
      <c r="E481" s="335">
        <v>180043704</v>
      </c>
      <c r="F481" s="333">
        <v>10</v>
      </c>
      <c r="G481" s="334">
        <v>1055600</v>
      </c>
      <c r="H481" s="335"/>
      <c r="I481" s="336"/>
      <c r="J481" s="334"/>
      <c r="K481" s="326"/>
      <c r="L481" s="326"/>
      <c r="M481" s="326"/>
      <c r="N481" s="326"/>
      <c r="O481" s="364"/>
      <c r="P481" s="364"/>
    </row>
    <row r="482" spans="1:16" x14ac:dyDescent="0.25">
      <c r="A482" s="331">
        <v>43257</v>
      </c>
      <c r="B482" s="332">
        <v>180167082</v>
      </c>
      <c r="C482" s="333">
        <v>13</v>
      </c>
      <c r="D482" s="334">
        <v>1264813</v>
      </c>
      <c r="E482" s="335"/>
      <c r="F482" s="333"/>
      <c r="G482" s="334"/>
      <c r="H482" s="335"/>
      <c r="I482" s="336"/>
      <c r="J482" s="334"/>
      <c r="K482" s="326"/>
      <c r="L482" s="326"/>
      <c r="M482" s="326"/>
      <c r="N482" s="326"/>
      <c r="O482" s="364"/>
      <c r="P482" s="364"/>
    </row>
    <row r="483" spans="1:16" x14ac:dyDescent="0.25">
      <c r="A483" s="331">
        <v>43257</v>
      </c>
      <c r="B483" s="332">
        <v>180167113</v>
      </c>
      <c r="C483" s="333">
        <v>4</v>
      </c>
      <c r="D483" s="334">
        <v>400838</v>
      </c>
      <c r="E483" s="335"/>
      <c r="F483" s="333"/>
      <c r="G483" s="334"/>
      <c r="H483" s="335"/>
      <c r="I483" s="336"/>
      <c r="J483" s="334"/>
      <c r="K483" s="326"/>
      <c r="L483" s="326"/>
      <c r="M483" s="326"/>
      <c r="N483" s="326"/>
      <c r="O483" s="364"/>
      <c r="P483" s="364"/>
    </row>
    <row r="484" spans="1:16" x14ac:dyDescent="0.25">
      <c r="A484" s="331">
        <v>43257</v>
      </c>
      <c r="B484" s="332">
        <v>180167713</v>
      </c>
      <c r="C484" s="333">
        <v>12</v>
      </c>
      <c r="D484" s="334">
        <v>1172325</v>
      </c>
      <c r="E484" s="335"/>
      <c r="F484" s="333"/>
      <c r="G484" s="334"/>
      <c r="H484" s="335"/>
      <c r="I484" s="336"/>
      <c r="J484" s="334"/>
      <c r="K484" s="326"/>
      <c r="L484" s="326"/>
      <c r="M484" s="326"/>
      <c r="N484" s="326"/>
      <c r="O484" s="364"/>
      <c r="P484" s="364"/>
    </row>
    <row r="485" spans="1:16" x14ac:dyDescent="0.25">
      <c r="A485" s="331">
        <v>43257</v>
      </c>
      <c r="B485" s="332">
        <v>180167190</v>
      </c>
      <c r="C485" s="333">
        <v>3</v>
      </c>
      <c r="D485" s="334">
        <v>272213</v>
      </c>
      <c r="E485" s="335"/>
      <c r="F485" s="333"/>
      <c r="G485" s="334"/>
      <c r="H485" s="335"/>
      <c r="I485" s="336"/>
      <c r="J485" s="334"/>
      <c r="K485" s="326"/>
      <c r="L485" s="326"/>
      <c r="M485" s="326"/>
      <c r="N485" s="326"/>
      <c r="O485" s="364"/>
      <c r="P485" s="364"/>
    </row>
    <row r="486" spans="1:16" x14ac:dyDescent="0.25">
      <c r="A486" s="331">
        <v>43257</v>
      </c>
      <c r="B486" s="332">
        <v>180167202</v>
      </c>
      <c r="C486" s="333">
        <v>2</v>
      </c>
      <c r="D486" s="334">
        <v>175263</v>
      </c>
      <c r="E486" s="335"/>
      <c r="F486" s="333"/>
      <c r="G486" s="334"/>
      <c r="H486" s="335"/>
      <c r="I486" s="336">
        <v>2685115</v>
      </c>
      <c r="J486" s="334" t="s">
        <v>17</v>
      </c>
      <c r="K486" s="326"/>
      <c r="L486" s="326"/>
      <c r="M486" s="326"/>
      <c r="N486" s="326"/>
      <c r="O486" s="364"/>
      <c r="P486" s="364"/>
    </row>
    <row r="487" spans="1:16" x14ac:dyDescent="0.25">
      <c r="A487" s="331">
        <v>43258</v>
      </c>
      <c r="B487" s="332">
        <v>180167246</v>
      </c>
      <c r="C487" s="333">
        <v>2</v>
      </c>
      <c r="D487" s="334">
        <v>171588</v>
      </c>
      <c r="E487" s="335">
        <v>180043751</v>
      </c>
      <c r="F487" s="333">
        <v>5</v>
      </c>
      <c r="G487" s="334">
        <v>459550</v>
      </c>
      <c r="H487" s="335"/>
      <c r="I487" s="336"/>
      <c r="J487" s="334"/>
      <c r="K487" s="326"/>
      <c r="L487" s="326"/>
      <c r="M487" s="326"/>
      <c r="N487" s="326"/>
      <c r="O487" s="364"/>
      <c r="P487" s="364"/>
    </row>
    <row r="488" spans="1:16" x14ac:dyDescent="0.25">
      <c r="A488" s="331">
        <v>43258</v>
      </c>
      <c r="B488" s="332">
        <v>180167309</v>
      </c>
      <c r="C488" s="333">
        <v>25</v>
      </c>
      <c r="D488" s="334">
        <v>2388400</v>
      </c>
      <c r="E488" s="335"/>
      <c r="F488" s="333"/>
      <c r="G488" s="334"/>
      <c r="H488" s="335"/>
      <c r="I488" s="336"/>
      <c r="J488" s="334"/>
      <c r="K488" s="326"/>
      <c r="L488" s="326"/>
      <c r="M488" s="326"/>
      <c r="N488" s="326"/>
      <c r="O488" s="364"/>
      <c r="P488" s="364"/>
    </row>
    <row r="489" spans="1:16" x14ac:dyDescent="0.25">
      <c r="A489" s="331">
        <v>43258</v>
      </c>
      <c r="B489" s="332">
        <v>180167326</v>
      </c>
      <c r="C489" s="333">
        <v>2</v>
      </c>
      <c r="D489" s="334">
        <v>181038</v>
      </c>
      <c r="E489" s="335"/>
      <c r="F489" s="333"/>
      <c r="G489" s="334"/>
      <c r="H489" s="335"/>
      <c r="I489" s="336"/>
      <c r="J489" s="334"/>
      <c r="K489" s="326"/>
      <c r="L489" s="326"/>
      <c r="M489" s="326"/>
      <c r="N489" s="326"/>
      <c r="O489" s="364"/>
      <c r="P489" s="364"/>
    </row>
    <row r="490" spans="1:16" x14ac:dyDescent="0.25">
      <c r="A490" s="331">
        <v>43258</v>
      </c>
      <c r="B490" s="332">
        <v>180167398</v>
      </c>
      <c r="C490" s="333">
        <v>6</v>
      </c>
      <c r="D490" s="334">
        <v>646275</v>
      </c>
      <c r="E490" s="335"/>
      <c r="F490" s="333"/>
      <c r="G490" s="334"/>
      <c r="H490" s="335"/>
      <c r="I490" s="336"/>
      <c r="J490" s="334"/>
      <c r="K490" s="326"/>
      <c r="L490" s="326"/>
      <c r="M490" s="326"/>
      <c r="N490" s="326"/>
      <c r="O490" s="364"/>
      <c r="P490" s="364"/>
    </row>
    <row r="491" spans="1:16" x14ac:dyDescent="0.25">
      <c r="A491" s="331">
        <v>43258</v>
      </c>
      <c r="B491" s="332">
        <v>180167408</v>
      </c>
      <c r="C491" s="333">
        <v>3</v>
      </c>
      <c r="D491" s="334">
        <v>286125</v>
      </c>
      <c r="E491" s="335"/>
      <c r="F491" s="333"/>
      <c r="G491" s="334"/>
      <c r="H491" s="335"/>
      <c r="I491" s="336">
        <v>3213876</v>
      </c>
      <c r="J491" s="334" t="s">
        <v>17</v>
      </c>
      <c r="K491" s="326"/>
      <c r="L491" s="326"/>
      <c r="M491" s="326"/>
      <c r="N491" s="326"/>
      <c r="O491" s="364"/>
      <c r="P491" s="364"/>
    </row>
    <row r="492" spans="1:16" x14ac:dyDescent="0.25">
      <c r="A492" s="331">
        <v>43259</v>
      </c>
      <c r="B492" s="332">
        <v>180167452</v>
      </c>
      <c r="C492" s="333">
        <v>3</v>
      </c>
      <c r="D492" s="334">
        <v>258738</v>
      </c>
      <c r="E492" s="335">
        <v>180043795</v>
      </c>
      <c r="F492" s="333">
        <v>11</v>
      </c>
      <c r="G492" s="334">
        <v>1192188</v>
      </c>
      <c r="H492" s="335"/>
      <c r="I492" s="336"/>
      <c r="J492" s="334"/>
      <c r="K492" s="326"/>
      <c r="L492" s="326"/>
      <c r="M492" s="326"/>
      <c r="N492" s="326"/>
      <c r="O492" s="364"/>
      <c r="P492" s="364"/>
    </row>
    <row r="493" spans="1:16" x14ac:dyDescent="0.25">
      <c r="A493" s="331">
        <v>43259</v>
      </c>
      <c r="B493" s="332">
        <v>180167466</v>
      </c>
      <c r="C493" s="333">
        <v>6</v>
      </c>
      <c r="D493" s="334">
        <v>669550</v>
      </c>
      <c r="E493" s="335"/>
      <c r="F493" s="333"/>
      <c r="G493" s="334"/>
      <c r="H493" s="335"/>
      <c r="I493" s="336"/>
      <c r="J493" s="334"/>
      <c r="K493" s="326"/>
      <c r="L493" s="326"/>
      <c r="M493" s="326"/>
      <c r="N493" s="326"/>
      <c r="O493" s="364"/>
      <c r="P493" s="364"/>
    </row>
    <row r="494" spans="1:16" x14ac:dyDescent="0.25">
      <c r="A494" s="331">
        <v>43259</v>
      </c>
      <c r="B494" s="332">
        <v>180167482</v>
      </c>
      <c r="C494" s="333">
        <v>19</v>
      </c>
      <c r="D494" s="334">
        <v>1935325</v>
      </c>
      <c r="E494" s="335"/>
      <c r="F494" s="333"/>
      <c r="G494" s="334"/>
      <c r="H494" s="335"/>
      <c r="I494" s="336"/>
      <c r="J494" s="334"/>
      <c r="K494" s="326"/>
      <c r="L494" s="326"/>
      <c r="M494" s="326"/>
      <c r="N494" s="326"/>
      <c r="O494" s="364"/>
      <c r="P494" s="364"/>
    </row>
    <row r="495" spans="1:16" x14ac:dyDescent="0.25">
      <c r="A495" s="331">
        <v>43259</v>
      </c>
      <c r="B495" s="332">
        <v>180167538</v>
      </c>
      <c r="C495" s="333">
        <v>15</v>
      </c>
      <c r="D495" s="334">
        <v>1457400</v>
      </c>
      <c r="E495" s="335"/>
      <c r="F495" s="333"/>
      <c r="G495" s="334"/>
      <c r="H495" s="335"/>
      <c r="I495" s="336"/>
      <c r="J495" s="334"/>
      <c r="K495" s="326"/>
      <c r="L495" s="326"/>
      <c r="M495" s="326"/>
      <c r="N495" s="326"/>
      <c r="O495" s="364"/>
      <c r="P495" s="364"/>
    </row>
    <row r="496" spans="1:16" x14ac:dyDescent="0.25">
      <c r="A496" s="331">
        <v>43259</v>
      </c>
      <c r="B496" s="332">
        <v>180167557</v>
      </c>
      <c r="C496" s="333">
        <v>2</v>
      </c>
      <c r="D496" s="334">
        <v>221813</v>
      </c>
      <c r="E496" s="335"/>
      <c r="F496" s="333"/>
      <c r="G496" s="334"/>
      <c r="H496" s="335"/>
      <c r="I496" s="336">
        <v>3350638</v>
      </c>
      <c r="J496" s="334" t="s">
        <v>17</v>
      </c>
      <c r="K496" s="326"/>
      <c r="L496" s="326"/>
      <c r="M496" s="326"/>
      <c r="N496" s="326"/>
      <c r="O496" s="364"/>
      <c r="P496" s="364"/>
    </row>
    <row r="497" spans="1:16" x14ac:dyDescent="0.25">
      <c r="A497" s="331">
        <v>43260</v>
      </c>
      <c r="B497" s="332">
        <v>180167627</v>
      </c>
      <c r="C497" s="333">
        <v>16</v>
      </c>
      <c r="D497" s="334">
        <v>1654975</v>
      </c>
      <c r="E497" s="335">
        <v>180043858</v>
      </c>
      <c r="F497" s="333">
        <v>4</v>
      </c>
      <c r="G497" s="334">
        <v>430413</v>
      </c>
      <c r="H497" s="335"/>
      <c r="I497" s="336"/>
      <c r="J497" s="334"/>
      <c r="K497" s="326"/>
      <c r="L497" s="326"/>
      <c r="M497" s="326"/>
      <c r="N497" s="326"/>
      <c r="O497" s="364"/>
      <c r="P497" s="364"/>
    </row>
    <row r="498" spans="1:16" x14ac:dyDescent="0.25">
      <c r="A498" s="331">
        <v>43260</v>
      </c>
      <c r="B498" s="332">
        <v>180167651</v>
      </c>
      <c r="C498" s="333">
        <v>8</v>
      </c>
      <c r="D498" s="334">
        <v>1264113</v>
      </c>
      <c r="E498" s="335"/>
      <c r="F498" s="333"/>
      <c r="G498" s="334"/>
      <c r="H498" s="335"/>
      <c r="I498" s="336"/>
      <c r="J498" s="334"/>
      <c r="K498" s="326"/>
      <c r="L498" s="326"/>
      <c r="M498" s="326"/>
      <c r="N498" s="326"/>
      <c r="O498" s="364"/>
      <c r="P498" s="364"/>
    </row>
    <row r="499" spans="1:16" x14ac:dyDescent="0.25">
      <c r="A499" s="331">
        <v>43260</v>
      </c>
      <c r="B499" s="332">
        <v>180167744</v>
      </c>
      <c r="C499" s="333">
        <v>1</v>
      </c>
      <c r="D499" s="334">
        <v>94063</v>
      </c>
      <c r="E499" s="335"/>
      <c r="F499" s="333"/>
      <c r="G499" s="334"/>
      <c r="H499" s="335"/>
      <c r="I499" s="336">
        <v>2582738</v>
      </c>
      <c r="J499" s="334" t="s">
        <v>17</v>
      </c>
      <c r="K499" s="326"/>
      <c r="L499" s="326"/>
      <c r="M499" s="326"/>
      <c r="N499" s="326"/>
      <c r="O499" s="364"/>
      <c r="P499" s="364"/>
    </row>
    <row r="500" spans="1:16" x14ac:dyDescent="0.25">
      <c r="A500" s="331">
        <v>43262</v>
      </c>
      <c r="B500" s="332"/>
      <c r="C500" s="333"/>
      <c r="D500" s="334"/>
      <c r="E500" s="335">
        <v>180043967</v>
      </c>
      <c r="F500" s="333">
        <v>68</v>
      </c>
      <c r="G500" s="334">
        <v>7242200</v>
      </c>
      <c r="H500" s="335"/>
      <c r="I500" s="336"/>
      <c r="J500" s="334"/>
      <c r="K500" s="326"/>
      <c r="L500" s="326"/>
      <c r="M500" s="326"/>
      <c r="N500" s="326"/>
      <c r="O500" s="364"/>
      <c r="P500" s="364"/>
    </row>
    <row r="501" spans="1:16" x14ac:dyDescent="0.25">
      <c r="A501" s="331">
        <v>43277</v>
      </c>
      <c r="B501" s="332">
        <v>180168196</v>
      </c>
      <c r="C501" s="333">
        <v>12</v>
      </c>
      <c r="D501" s="334">
        <v>1322038</v>
      </c>
      <c r="E501" s="335"/>
      <c r="F501" s="333"/>
      <c r="G501" s="334"/>
      <c r="H501" s="335"/>
      <c r="I501" s="336"/>
      <c r="J501" s="334"/>
      <c r="K501" s="326"/>
      <c r="L501" s="326"/>
      <c r="M501" s="326"/>
      <c r="N501" s="326"/>
      <c r="O501" s="364"/>
      <c r="P501" s="364"/>
    </row>
    <row r="502" spans="1:16" x14ac:dyDescent="0.25">
      <c r="A502" s="331">
        <v>43279</v>
      </c>
      <c r="B502" s="332">
        <v>180168267</v>
      </c>
      <c r="C502" s="333">
        <v>20</v>
      </c>
      <c r="D502" s="334">
        <v>2123538</v>
      </c>
      <c r="E502" s="335">
        <v>180044023</v>
      </c>
      <c r="F502" s="333">
        <v>12</v>
      </c>
      <c r="G502" s="334">
        <v>995225</v>
      </c>
      <c r="H502" s="335"/>
      <c r="I502" s="336"/>
      <c r="J502" s="334"/>
      <c r="K502" s="326"/>
      <c r="L502" s="326"/>
      <c r="M502" s="326"/>
      <c r="N502" s="326"/>
      <c r="O502" s="364"/>
      <c r="P502" s="364"/>
    </row>
    <row r="503" spans="1:16" x14ac:dyDescent="0.25">
      <c r="A503" s="331">
        <v>43279</v>
      </c>
      <c r="B503" s="332">
        <v>180168310</v>
      </c>
      <c r="C503" s="333">
        <v>2</v>
      </c>
      <c r="D503" s="334">
        <v>188825</v>
      </c>
      <c r="E503" s="335"/>
      <c r="F503" s="333"/>
      <c r="G503" s="334"/>
      <c r="H503" s="335"/>
      <c r="I503" s="336"/>
      <c r="J503" s="334"/>
      <c r="K503" s="326"/>
      <c r="L503" s="326"/>
      <c r="M503" s="326"/>
      <c r="N503" s="326"/>
      <c r="O503" s="364"/>
      <c r="P503" s="364"/>
    </row>
    <row r="504" spans="1:16" x14ac:dyDescent="0.25">
      <c r="A504" s="331">
        <v>43280</v>
      </c>
      <c r="B504" s="332">
        <v>180168344</v>
      </c>
      <c r="C504" s="333">
        <v>6</v>
      </c>
      <c r="D504" s="334">
        <v>612675</v>
      </c>
      <c r="E504" s="335">
        <v>180044046</v>
      </c>
      <c r="F504" s="333">
        <v>2</v>
      </c>
      <c r="G504" s="334">
        <v>306863</v>
      </c>
      <c r="H504" s="335"/>
      <c r="I504" s="336"/>
      <c r="J504" s="334"/>
      <c r="K504" s="326"/>
      <c r="L504" s="326"/>
      <c r="M504" s="326"/>
      <c r="N504" s="326"/>
      <c r="O504" s="364"/>
      <c r="P504" s="364"/>
    </row>
    <row r="505" spans="1:16" x14ac:dyDescent="0.25">
      <c r="A505" s="331">
        <v>43280</v>
      </c>
      <c r="B505" s="332">
        <v>180168373</v>
      </c>
      <c r="C505" s="333">
        <v>1</v>
      </c>
      <c r="D505" s="334">
        <v>69300</v>
      </c>
      <c r="E505" s="335"/>
      <c r="F505" s="333"/>
      <c r="G505" s="334"/>
      <c r="H505" s="335"/>
      <c r="I505" s="336"/>
      <c r="J505" s="334"/>
      <c r="K505" s="326"/>
      <c r="L505" s="326"/>
      <c r="M505" s="326"/>
      <c r="N505" s="326"/>
      <c r="O505" s="364"/>
      <c r="P505" s="364"/>
    </row>
    <row r="506" spans="1:16" x14ac:dyDescent="0.25">
      <c r="A506" s="331">
        <v>43280</v>
      </c>
      <c r="B506" s="332">
        <v>180168374</v>
      </c>
      <c r="C506" s="333">
        <v>2</v>
      </c>
      <c r="D506" s="334">
        <v>297150</v>
      </c>
      <c r="E506" s="335"/>
      <c r="F506" s="333"/>
      <c r="G506" s="334"/>
      <c r="H506" s="335"/>
      <c r="I506" s="336"/>
      <c r="J506" s="334"/>
      <c r="K506" s="326"/>
      <c r="L506" s="326"/>
      <c r="M506" s="326"/>
      <c r="N506" s="326"/>
      <c r="O506" s="364"/>
      <c r="P506" s="364"/>
    </row>
    <row r="507" spans="1:16" x14ac:dyDescent="0.25">
      <c r="A507" s="331">
        <v>43280</v>
      </c>
      <c r="B507" s="332">
        <v>180168380</v>
      </c>
      <c r="C507" s="333">
        <v>1</v>
      </c>
      <c r="D507" s="334">
        <v>148575</v>
      </c>
      <c r="E507" s="335"/>
      <c r="F507" s="333"/>
      <c r="G507" s="334"/>
      <c r="H507" s="335"/>
      <c r="I507" s="336"/>
      <c r="J507" s="334"/>
      <c r="K507" s="326"/>
      <c r="L507" s="326"/>
      <c r="M507" s="326"/>
      <c r="N507" s="326"/>
      <c r="O507" s="364"/>
      <c r="P507" s="364"/>
    </row>
    <row r="508" spans="1:16" x14ac:dyDescent="0.25">
      <c r="A508" s="331">
        <v>43281</v>
      </c>
      <c r="B508" s="332">
        <v>180168414</v>
      </c>
      <c r="C508" s="333">
        <v>3</v>
      </c>
      <c r="D508" s="334">
        <v>381588</v>
      </c>
      <c r="E508" s="335">
        <v>180044060</v>
      </c>
      <c r="F508" s="333">
        <v>1</v>
      </c>
      <c r="G508" s="334">
        <v>109988</v>
      </c>
      <c r="H508" s="335"/>
      <c r="I508" s="336"/>
      <c r="J508" s="334"/>
      <c r="K508" s="326"/>
      <c r="L508" s="326"/>
      <c r="M508" s="326"/>
      <c r="N508" s="326"/>
      <c r="O508" s="364"/>
      <c r="P508" s="364"/>
    </row>
    <row r="509" spans="1:16" x14ac:dyDescent="0.25">
      <c r="A509" s="331">
        <v>43281</v>
      </c>
      <c r="B509" s="332">
        <v>180168440</v>
      </c>
      <c r="C509" s="333">
        <v>10</v>
      </c>
      <c r="D509" s="334">
        <v>1100575</v>
      </c>
      <c r="E509" s="335"/>
      <c r="F509" s="333"/>
      <c r="G509" s="334"/>
      <c r="H509" s="335"/>
      <c r="I509" s="336"/>
      <c r="J509" s="334"/>
      <c r="K509" s="326"/>
      <c r="L509" s="326"/>
      <c r="M509" s="326"/>
      <c r="N509" s="326"/>
      <c r="O509" s="364"/>
      <c r="P509" s="364"/>
    </row>
    <row r="510" spans="1:16" x14ac:dyDescent="0.25">
      <c r="A510" s="331">
        <v>43281</v>
      </c>
      <c r="B510" s="332">
        <v>180168449</v>
      </c>
      <c r="C510" s="333">
        <v>1</v>
      </c>
      <c r="D510" s="334">
        <v>72975</v>
      </c>
      <c r="E510" s="335"/>
      <c r="F510" s="333"/>
      <c r="G510" s="334"/>
      <c r="H510" s="335"/>
      <c r="I510" s="336"/>
      <c r="J510" s="334"/>
      <c r="K510" s="326"/>
      <c r="L510" s="326"/>
      <c r="M510" s="326"/>
      <c r="N510" s="326"/>
      <c r="O510" s="364"/>
      <c r="P510" s="364"/>
    </row>
    <row r="511" spans="1:16" x14ac:dyDescent="0.25">
      <c r="A511" s="331">
        <v>43283</v>
      </c>
      <c r="B511" s="332">
        <v>180168531</v>
      </c>
      <c r="C511" s="333">
        <v>6</v>
      </c>
      <c r="D511" s="334">
        <v>602963</v>
      </c>
      <c r="E511" s="335"/>
      <c r="F511" s="333"/>
      <c r="G511" s="334"/>
      <c r="H511" s="335"/>
      <c r="I511" s="336"/>
      <c r="J511" s="334"/>
      <c r="K511" s="326"/>
      <c r="L511" s="326"/>
      <c r="M511" s="326"/>
      <c r="N511" s="326"/>
      <c r="O511" s="364"/>
      <c r="P511" s="364"/>
    </row>
    <row r="512" spans="1:16" x14ac:dyDescent="0.25">
      <c r="A512" s="331">
        <v>43283</v>
      </c>
      <c r="B512" s="332">
        <v>180168542</v>
      </c>
      <c r="C512" s="333">
        <v>2</v>
      </c>
      <c r="D512" s="334">
        <v>215775</v>
      </c>
      <c r="E512" s="335"/>
      <c r="F512" s="333"/>
      <c r="G512" s="334"/>
      <c r="H512" s="335"/>
      <c r="I512" s="336"/>
      <c r="J512" s="334"/>
      <c r="K512" s="326"/>
      <c r="L512" s="326"/>
      <c r="M512" s="326"/>
      <c r="N512" s="326"/>
      <c r="O512" s="364"/>
      <c r="P512" s="364"/>
    </row>
    <row r="513" spans="1:16" x14ac:dyDescent="0.25">
      <c r="A513" s="331">
        <v>43283</v>
      </c>
      <c r="B513" s="332">
        <v>180168570</v>
      </c>
      <c r="C513" s="333">
        <v>2</v>
      </c>
      <c r="D513" s="334">
        <v>235375</v>
      </c>
      <c r="E513" s="335"/>
      <c r="F513" s="333"/>
      <c r="G513" s="334"/>
      <c r="H513" s="335"/>
      <c r="I513" s="336"/>
      <c r="J513" s="334"/>
      <c r="K513" s="326"/>
      <c r="L513" s="326"/>
      <c r="M513" s="326"/>
      <c r="N513" s="326"/>
      <c r="O513" s="364"/>
      <c r="P513" s="364"/>
    </row>
    <row r="514" spans="1:16" x14ac:dyDescent="0.25">
      <c r="A514" s="331">
        <v>43284</v>
      </c>
      <c r="B514" s="332">
        <v>180168621</v>
      </c>
      <c r="C514" s="333">
        <v>3</v>
      </c>
      <c r="D514" s="334">
        <v>301788</v>
      </c>
      <c r="E514" s="335">
        <v>180044103</v>
      </c>
      <c r="F514" s="333">
        <v>8</v>
      </c>
      <c r="G514" s="334">
        <v>868000</v>
      </c>
      <c r="H514" s="335"/>
      <c r="I514" s="336"/>
      <c r="J514" s="334"/>
      <c r="K514" s="326"/>
      <c r="L514" s="326"/>
      <c r="M514" s="326"/>
      <c r="N514" s="326"/>
      <c r="O514" s="364"/>
      <c r="P514" s="364"/>
    </row>
    <row r="515" spans="1:16" x14ac:dyDescent="0.25">
      <c r="A515" s="331">
        <v>43284</v>
      </c>
      <c r="B515" s="332">
        <v>180168657</v>
      </c>
      <c r="C515" s="333">
        <v>1</v>
      </c>
      <c r="D515" s="334">
        <v>84088</v>
      </c>
      <c r="E515" s="335"/>
      <c r="F515" s="333"/>
      <c r="G515" s="334"/>
      <c r="H515" s="335"/>
      <c r="I515" s="336"/>
      <c r="J515" s="334"/>
      <c r="K515" s="326"/>
      <c r="L515" s="326"/>
      <c r="M515" s="326"/>
      <c r="N515" s="326"/>
      <c r="O515" s="364"/>
      <c r="P515" s="364"/>
    </row>
    <row r="516" spans="1:16" x14ac:dyDescent="0.25">
      <c r="A516" s="331">
        <v>43285</v>
      </c>
      <c r="B516" s="332">
        <v>180168699</v>
      </c>
      <c r="C516" s="333">
        <v>12</v>
      </c>
      <c r="D516" s="334">
        <v>1362638</v>
      </c>
      <c r="E516" s="335">
        <v>180044117</v>
      </c>
      <c r="F516" s="333">
        <v>4</v>
      </c>
      <c r="G516" s="334">
        <v>356475</v>
      </c>
      <c r="H516" s="335"/>
      <c r="I516" s="336"/>
      <c r="J516" s="334"/>
      <c r="K516" s="326"/>
      <c r="L516" s="326"/>
      <c r="M516" s="326"/>
      <c r="N516" s="326"/>
      <c r="O516" s="364"/>
      <c r="P516" s="364"/>
    </row>
    <row r="517" spans="1:16" x14ac:dyDescent="0.25">
      <c r="A517" s="331">
        <v>43285</v>
      </c>
      <c r="B517" s="332">
        <v>180168739</v>
      </c>
      <c r="C517" s="333">
        <v>2</v>
      </c>
      <c r="D517" s="334">
        <v>246313</v>
      </c>
      <c r="E517" s="335"/>
      <c r="F517" s="333"/>
      <c r="G517" s="334"/>
      <c r="H517" s="335"/>
      <c r="I517" s="336"/>
      <c r="J517" s="334"/>
      <c r="K517" s="326"/>
      <c r="L517" s="326"/>
      <c r="M517" s="326"/>
      <c r="N517" s="326"/>
      <c r="O517" s="364"/>
      <c r="P517" s="364"/>
    </row>
    <row r="518" spans="1:16" x14ac:dyDescent="0.25">
      <c r="A518" s="331">
        <v>43286</v>
      </c>
      <c r="B518" s="332">
        <v>180168778</v>
      </c>
      <c r="C518" s="333">
        <v>2</v>
      </c>
      <c r="D518" s="334">
        <v>182000</v>
      </c>
      <c r="E518" s="335"/>
      <c r="F518" s="333"/>
      <c r="G518" s="334"/>
      <c r="H518" s="335"/>
      <c r="I518" s="336"/>
      <c r="J518" s="334"/>
      <c r="K518" s="326"/>
      <c r="L518" s="326"/>
      <c r="M518" s="326"/>
      <c r="N518" s="326"/>
      <c r="O518" s="364"/>
      <c r="P518" s="364"/>
    </row>
    <row r="519" spans="1:16" x14ac:dyDescent="0.25">
      <c r="A519" s="331">
        <v>43286</v>
      </c>
      <c r="B519" s="332">
        <v>180168797</v>
      </c>
      <c r="C519" s="333">
        <v>8</v>
      </c>
      <c r="D519" s="334">
        <v>914463</v>
      </c>
      <c r="E519" s="335">
        <v>180044136</v>
      </c>
      <c r="F519" s="333">
        <v>2</v>
      </c>
      <c r="G519" s="334">
        <v>281750</v>
      </c>
      <c r="H519" s="335"/>
      <c r="I519" s="336"/>
      <c r="J519" s="334"/>
      <c r="K519" s="326"/>
      <c r="L519" s="326"/>
      <c r="M519" s="326"/>
      <c r="N519" s="326"/>
      <c r="O519" s="364"/>
      <c r="P519" s="364"/>
    </row>
    <row r="520" spans="1:16" x14ac:dyDescent="0.25">
      <c r="A520" s="331">
        <v>43286</v>
      </c>
      <c r="B520" s="332">
        <v>180168828</v>
      </c>
      <c r="C520" s="333">
        <v>1</v>
      </c>
      <c r="D520" s="334">
        <v>199063</v>
      </c>
      <c r="E520" s="335"/>
      <c r="F520" s="333"/>
      <c r="G520" s="334"/>
      <c r="H520" s="335"/>
      <c r="I520" s="336"/>
      <c r="J520" s="334"/>
      <c r="K520" s="326"/>
      <c r="L520" s="326"/>
      <c r="M520" s="326"/>
      <c r="N520" s="326"/>
      <c r="O520" s="364"/>
      <c r="P520" s="364"/>
    </row>
    <row r="521" spans="1:16" x14ac:dyDescent="0.25">
      <c r="A521" s="331">
        <v>43286</v>
      </c>
      <c r="B521" s="332">
        <v>180168834</v>
      </c>
      <c r="C521" s="333">
        <v>1</v>
      </c>
      <c r="D521" s="334">
        <v>47163</v>
      </c>
      <c r="E521" s="335"/>
      <c r="F521" s="333"/>
      <c r="G521" s="334"/>
      <c r="H521" s="335"/>
      <c r="I521" s="336">
        <v>548367</v>
      </c>
      <c r="J521" s="334" t="s">
        <v>17</v>
      </c>
      <c r="K521" s="326"/>
      <c r="L521" s="326"/>
      <c r="M521" s="326"/>
      <c r="N521" s="326"/>
      <c r="O521" s="364"/>
      <c r="P521" s="364"/>
    </row>
    <row r="522" spans="1:16" x14ac:dyDescent="0.25">
      <c r="A522" s="331">
        <v>43287</v>
      </c>
      <c r="B522" s="332">
        <v>180168890</v>
      </c>
      <c r="C522" s="333">
        <v>5</v>
      </c>
      <c r="D522" s="334">
        <v>635338</v>
      </c>
      <c r="E522" s="335"/>
      <c r="F522" s="333"/>
      <c r="G522" s="334"/>
      <c r="H522" s="335"/>
      <c r="I522" s="336"/>
      <c r="J522" s="334"/>
      <c r="K522" s="326"/>
      <c r="L522" s="326"/>
      <c r="M522" s="326"/>
      <c r="N522" s="326"/>
      <c r="O522" s="364"/>
      <c r="P522" s="364"/>
    </row>
    <row r="523" spans="1:16" x14ac:dyDescent="0.25">
      <c r="A523" s="331">
        <v>43287</v>
      </c>
      <c r="B523" s="332">
        <v>180168921</v>
      </c>
      <c r="C523" s="333">
        <v>3</v>
      </c>
      <c r="D523" s="334">
        <v>397163</v>
      </c>
      <c r="E523" s="335"/>
      <c r="F523" s="333"/>
      <c r="G523" s="334"/>
      <c r="H523" s="335"/>
      <c r="I523" s="336">
        <v>1032501</v>
      </c>
      <c r="J523" s="334" t="s">
        <v>17</v>
      </c>
      <c r="K523" s="326"/>
      <c r="L523" s="326"/>
      <c r="M523" s="326"/>
      <c r="N523" s="326"/>
      <c r="O523" s="364"/>
      <c r="P523" s="364"/>
    </row>
    <row r="524" spans="1:16" x14ac:dyDescent="0.25">
      <c r="A524" s="331">
        <v>43288</v>
      </c>
      <c r="B524" s="332">
        <v>180168959</v>
      </c>
      <c r="C524" s="333">
        <v>1</v>
      </c>
      <c r="D524" s="334">
        <v>92575</v>
      </c>
      <c r="E524" s="335">
        <v>180044175</v>
      </c>
      <c r="F524" s="333">
        <v>8</v>
      </c>
      <c r="G524" s="334">
        <v>789600</v>
      </c>
      <c r="H524" s="335"/>
      <c r="I524" s="336"/>
      <c r="J524" s="334"/>
      <c r="K524" s="326"/>
      <c r="L524" s="326"/>
      <c r="M524" s="326"/>
      <c r="N524" s="326"/>
      <c r="O524" s="364"/>
      <c r="P524" s="364"/>
    </row>
    <row r="525" spans="1:16" x14ac:dyDescent="0.25">
      <c r="A525" s="331">
        <v>43288</v>
      </c>
      <c r="B525" s="332">
        <v>180168975</v>
      </c>
      <c r="C525" s="333">
        <v>9</v>
      </c>
      <c r="D525" s="334">
        <v>1115450</v>
      </c>
      <c r="E525" s="335"/>
      <c r="F525" s="333"/>
      <c r="G525" s="334"/>
      <c r="H525" s="335"/>
      <c r="I525" s="336"/>
      <c r="J525" s="334"/>
      <c r="K525" s="326"/>
      <c r="L525" s="326"/>
      <c r="M525" s="326"/>
      <c r="N525" s="326"/>
      <c r="O525" s="364"/>
      <c r="P525" s="364"/>
    </row>
    <row r="526" spans="1:16" x14ac:dyDescent="0.25">
      <c r="A526" s="331">
        <v>43288</v>
      </c>
      <c r="B526" s="332">
        <v>180169008</v>
      </c>
      <c r="C526" s="333">
        <v>1</v>
      </c>
      <c r="D526" s="334">
        <v>105788</v>
      </c>
      <c r="E526" s="335"/>
      <c r="F526" s="333"/>
      <c r="G526" s="334"/>
      <c r="H526" s="335"/>
      <c r="I526" s="336">
        <v>524213</v>
      </c>
      <c r="J526" s="334" t="s">
        <v>17</v>
      </c>
      <c r="K526" s="326"/>
      <c r="L526" s="326"/>
      <c r="M526" s="326"/>
      <c r="N526" s="326"/>
      <c r="O526" s="364"/>
      <c r="P526" s="364"/>
    </row>
    <row r="527" spans="1:16" x14ac:dyDescent="0.25">
      <c r="A527" s="331">
        <v>43290</v>
      </c>
      <c r="B527" s="332">
        <v>180169102</v>
      </c>
      <c r="C527" s="333">
        <v>2</v>
      </c>
      <c r="D527" s="334">
        <v>188125</v>
      </c>
      <c r="E527" s="335">
        <v>180044213</v>
      </c>
      <c r="F527" s="333">
        <v>2</v>
      </c>
      <c r="G527" s="334">
        <v>204400</v>
      </c>
      <c r="H527" s="335"/>
      <c r="I527" s="336"/>
      <c r="J527" s="334"/>
      <c r="K527" s="326"/>
      <c r="L527" s="326"/>
      <c r="M527" s="326"/>
      <c r="N527" s="326"/>
      <c r="O527" s="364"/>
      <c r="P527" s="364"/>
    </row>
    <row r="528" spans="1:16" x14ac:dyDescent="0.25">
      <c r="A528" s="331">
        <v>43290</v>
      </c>
      <c r="B528" s="332">
        <v>180169121</v>
      </c>
      <c r="C528" s="333">
        <v>7</v>
      </c>
      <c r="D528" s="334">
        <v>681800</v>
      </c>
      <c r="E528" s="335"/>
      <c r="F528" s="333"/>
      <c r="G528" s="334"/>
      <c r="H528" s="335"/>
      <c r="I528" s="336"/>
      <c r="J528" s="334"/>
      <c r="K528" s="326"/>
      <c r="L528" s="326"/>
      <c r="M528" s="326"/>
      <c r="N528" s="326"/>
      <c r="O528" s="364"/>
      <c r="P528" s="364"/>
    </row>
    <row r="529" spans="1:16" x14ac:dyDescent="0.25">
      <c r="A529" s="331">
        <v>43290</v>
      </c>
      <c r="B529" s="332">
        <v>180169168</v>
      </c>
      <c r="C529" s="333">
        <v>4</v>
      </c>
      <c r="D529" s="334">
        <v>516075</v>
      </c>
      <c r="E529" s="335"/>
      <c r="F529" s="333"/>
      <c r="G529" s="334"/>
      <c r="H529" s="335"/>
      <c r="I529" s="336"/>
      <c r="J529" s="334"/>
      <c r="K529" s="326"/>
      <c r="L529" s="326"/>
      <c r="M529" s="326"/>
      <c r="N529" s="326"/>
      <c r="O529" s="364"/>
      <c r="P529" s="364"/>
    </row>
    <row r="530" spans="1:16" x14ac:dyDescent="0.25">
      <c r="A530" s="331">
        <v>43290</v>
      </c>
      <c r="B530" s="332">
        <v>180169180</v>
      </c>
      <c r="C530" s="333">
        <v>1</v>
      </c>
      <c r="D530" s="334">
        <v>100013</v>
      </c>
      <c r="E530" s="335"/>
      <c r="F530" s="333"/>
      <c r="G530" s="334"/>
      <c r="H530" s="335"/>
      <c r="I530" s="336">
        <v>1281613</v>
      </c>
      <c r="J530" s="334" t="s">
        <v>17</v>
      </c>
      <c r="K530" s="326"/>
      <c r="L530" s="326"/>
      <c r="M530" s="326"/>
      <c r="N530" s="326"/>
      <c r="O530" s="364"/>
      <c r="P530" s="364"/>
    </row>
    <row r="531" spans="1:16" x14ac:dyDescent="0.25">
      <c r="A531" s="331">
        <v>43291</v>
      </c>
      <c r="B531" s="332">
        <v>180169220</v>
      </c>
      <c r="C531" s="333">
        <v>18</v>
      </c>
      <c r="D531" s="334">
        <v>2048900</v>
      </c>
      <c r="E531" s="335">
        <v>180044230</v>
      </c>
      <c r="F531" s="333">
        <v>4</v>
      </c>
      <c r="G531" s="334">
        <v>360763</v>
      </c>
      <c r="H531" s="335"/>
      <c r="I531" s="336"/>
      <c r="J531" s="334"/>
      <c r="K531" s="326"/>
      <c r="L531" s="326"/>
      <c r="M531" s="326"/>
      <c r="N531" s="326"/>
      <c r="O531" s="364"/>
      <c r="P531" s="364"/>
    </row>
    <row r="532" spans="1:16" x14ac:dyDescent="0.25">
      <c r="A532" s="331">
        <v>43291</v>
      </c>
      <c r="B532" s="332">
        <v>180169264</v>
      </c>
      <c r="C532" s="333">
        <v>7</v>
      </c>
      <c r="D532" s="334">
        <v>704988</v>
      </c>
      <c r="E532" s="335"/>
      <c r="F532" s="333"/>
      <c r="G532" s="334"/>
      <c r="H532" s="335"/>
      <c r="I532" s="336">
        <v>2393125</v>
      </c>
      <c r="J532" s="334" t="s">
        <v>17</v>
      </c>
      <c r="K532" s="326"/>
      <c r="L532" s="326"/>
      <c r="M532" s="326"/>
      <c r="N532" s="326"/>
      <c r="O532" s="364"/>
      <c r="P532" s="364"/>
    </row>
    <row r="533" spans="1:16" x14ac:dyDescent="0.25">
      <c r="A533" s="331">
        <v>43292</v>
      </c>
      <c r="B533" s="332">
        <v>180169320</v>
      </c>
      <c r="C533" s="333">
        <v>17</v>
      </c>
      <c r="D533" s="334">
        <v>1513750</v>
      </c>
      <c r="E533" s="335">
        <v>180044247</v>
      </c>
      <c r="F533" s="333">
        <v>3</v>
      </c>
      <c r="G533" s="334">
        <v>308525</v>
      </c>
      <c r="H533" s="335"/>
      <c r="I533" s="336"/>
      <c r="J533" s="334"/>
      <c r="K533" s="326"/>
      <c r="L533" s="326"/>
      <c r="M533" s="326"/>
      <c r="N533" s="326"/>
      <c r="O533" s="364"/>
      <c r="P533" s="364"/>
    </row>
    <row r="534" spans="1:16" x14ac:dyDescent="0.25">
      <c r="A534" s="331">
        <v>43292</v>
      </c>
      <c r="B534" s="332">
        <v>180169332</v>
      </c>
      <c r="C534" s="333">
        <v>1</v>
      </c>
      <c r="D534" s="334">
        <v>110075</v>
      </c>
      <c r="E534" s="335"/>
      <c r="F534" s="333"/>
      <c r="G534" s="334"/>
      <c r="H534" s="335"/>
      <c r="I534" s="336"/>
      <c r="J534" s="334"/>
      <c r="K534" s="326"/>
      <c r="L534" s="326"/>
      <c r="M534" s="326"/>
      <c r="N534" s="326"/>
      <c r="O534" s="364"/>
      <c r="P534" s="364"/>
    </row>
    <row r="535" spans="1:16" x14ac:dyDescent="0.25">
      <c r="A535" s="331">
        <v>43292</v>
      </c>
      <c r="B535" s="332">
        <v>180169367</v>
      </c>
      <c r="C535" s="333">
        <v>2</v>
      </c>
      <c r="D535" s="334">
        <v>205100</v>
      </c>
      <c r="E535" s="335"/>
      <c r="F535" s="333"/>
      <c r="G535" s="334"/>
      <c r="H535" s="335"/>
      <c r="I535" s="336">
        <v>1520400</v>
      </c>
      <c r="J535" s="334" t="s">
        <v>17</v>
      </c>
      <c r="K535" s="326"/>
      <c r="L535" s="326"/>
      <c r="M535" s="326"/>
      <c r="N535" s="326"/>
      <c r="O535" s="364"/>
      <c r="P535" s="364"/>
    </row>
    <row r="536" spans="1:16" x14ac:dyDescent="0.25">
      <c r="A536" s="331">
        <v>43293</v>
      </c>
      <c r="B536" s="332">
        <v>180169396</v>
      </c>
      <c r="C536" s="333">
        <v>2</v>
      </c>
      <c r="D536" s="334">
        <v>152075</v>
      </c>
      <c r="E536" s="335">
        <v>180044261</v>
      </c>
      <c r="F536" s="333">
        <v>3</v>
      </c>
      <c r="G536" s="334">
        <v>393313</v>
      </c>
      <c r="H536" s="335"/>
      <c r="I536" s="336"/>
      <c r="J536" s="334"/>
      <c r="K536" s="326"/>
      <c r="L536" s="326"/>
      <c r="M536" s="326"/>
      <c r="N536" s="326"/>
      <c r="O536" s="364"/>
      <c r="P536" s="364"/>
    </row>
    <row r="537" spans="1:16" x14ac:dyDescent="0.25">
      <c r="A537" s="331">
        <v>43293</v>
      </c>
      <c r="B537" s="332">
        <v>180169422</v>
      </c>
      <c r="C537" s="333">
        <v>12</v>
      </c>
      <c r="D537" s="334">
        <v>1229113</v>
      </c>
      <c r="E537" s="335"/>
      <c r="F537" s="333"/>
      <c r="G537" s="334"/>
      <c r="H537" s="335"/>
      <c r="I537" s="336"/>
      <c r="J537" s="334"/>
      <c r="K537" s="326"/>
      <c r="L537" s="326"/>
      <c r="M537" s="326"/>
      <c r="N537" s="326"/>
      <c r="O537" s="364"/>
      <c r="P537" s="364"/>
    </row>
    <row r="538" spans="1:16" x14ac:dyDescent="0.25">
      <c r="A538" s="331">
        <v>43293</v>
      </c>
      <c r="B538" s="332">
        <v>180169452</v>
      </c>
      <c r="C538" s="333">
        <v>5</v>
      </c>
      <c r="D538" s="334">
        <v>490875</v>
      </c>
      <c r="E538" s="335"/>
      <c r="F538" s="333"/>
      <c r="G538" s="334"/>
      <c r="H538" s="335"/>
      <c r="I538" s="336"/>
      <c r="J538" s="334"/>
      <c r="K538" s="326"/>
      <c r="L538" s="326"/>
      <c r="M538" s="326"/>
      <c r="N538" s="326"/>
      <c r="O538" s="364"/>
      <c r="P538" s="364"/>
    </row>
    <row r="539" spans="1:16" x14ac:dyDescent="0.25">
      <c r="A539" s="331">
        <v>43293</v>
      </c>
      <c r="B539" s="332">
        <v>180169458</v>
      </c>
      <c r="C539" s="333">
        <v>3</v>
      </c>
      <c r="D539" s="334">
        <v>380625</v>
      </c>
      <c r="E539" s="335"/>
      <c r="F539" s="333"/>
      <c r="G539" s="334"/>
      <c r="H539" s="335"/>
      <c r="I539" s="336">
        <v>1859375</v>
      </c>
      <c r="J539" s="334" t="s">
        <v>17</v>
      </c>
      <c r="K539" s="326"/>
      <c r="L539" s="326"/>
      <c r="M539" s="326"/>
      <c r="N539" s="326"/>
      <c r="O539" s="364"/>
      <c r="P539" s="364"/>
    </row>
    <row r="540" spans="1:16" x14ac:dyDescent="0.25">
      <c r="A540" s="331">
        <v>43294</v>
      </c>
      <c r="B540" s="332">
        <v>180169526</v>
      </c>
      <c r="C540" s="333">
        <v>4</v>
      </c>
      <c r="D540" s="334">
        <v>351050</v>
      </c>
      <c r="E540" s="335">
        <v>180044278</v>
      </c>
      <c r="F540" s="333">
        <v>4</v>
      </c>
      <c r="G540" s="334">
        <v>475563</v>
      </c>
      <c r="H540" s="335"/>
      <c r="I540" s="336"/>
      <c r="J540" s="334"/>
      <c r="K540" s="326"/>
      <c r="L540" s="326"/>
      <c r="M540" s="326"/>
      <c r="N540" s="326"/>
      <c r="O540" s="364"/>
      <c r="P540" s="364"/>
    </row>
    <row r="541" spans="1:16" x14ac:dyDescent="0.25">
      <c r="A541" s="331">
        <v>43294</v>
      </c>
      <c r="B541" s="332">
        <v>180169562</v>
      </c>
      <c r="C541" s="333">
        <v>3</v>
      </c>
      <c r="D541" s="334">
        <v>404425</v>
      </c>
      <c r="E541" s="335"/>
      <c r="F541" s="333"/>
      <c r="G541" s="334"/>
      <c r="H541" s="335"/>
      <c r="I541" s="336">
        <v>279912</v>
      </c>
      <c r="J541" s="334" t="s">
        <v>17</v>
      </c>
      <c r="K541" s="326"/>
      <c r="L541" s="326"/>
      <c r="M541" s="326"/>
      <c r="N541" s="326"/>
      <c r="O541" s="364"/>
      <c r="P541" s="364"/>
    </row>
    <row r="542" spans="1:16" x14ac:dyDescent="0.25">
      <c r="A542" s="331">
        <v>43295</v>
      </c>
      <c r="B542" s="332">
        <v>180169651</v>
      </c>
      <c r="C542" s="333">
        <v>13</v>
      </c>
      <c r="D542" s="334">
        <v>1500800</v>
      </c>
      <c r="E542" s="335">
        <v>180044305</v>
      </c>
      <c r="F542" s="333">
        <v>9</v>
      </c>
      <c r="G542" s="334">
        <v>937650</v>
      </c>
      <c r="H542" s="335"/>
      <c r="I542" s="336"/>
      <c r="J542" s="334"/>
      <c r="K542" s="326"/>
      <c r="L542" s="326"/>
      <c r="M542" s="326"/>
      <c r="N542" s="326"/>
      <c r="O542" s="364"/>
      <c r="P542" s="364"/>
    </row>
    <row r="543" spans="1:16" x14ac:dyDescent="0.25">
      <c r="A543" s="331">
        <v>43295</v>
      </c>
      <c r="B543" s="332">
        <v>180169657</v>
      </c>
      <c r="C543" s="333">
        <v>1</v>
      </c>
      <c r="D543" s="334">
        <v>80238</v>
      </c>
      <c r="E543" s="335"/>
      <c r="F543" s="333"/>
      <c r="G543" s="334"/>
      <c r="H543" s="335"/>
      <c r="I543" s="336">
        <v>643388</v>
      </c>
      <c r="J543" s="334" t="s">
        <v>17</v>
      </c>
      <c r="K543" s="326"/>
      <c r="L543" s="326"/>
      <c r="M543" s="326"/>
      <c r="N543" s="326"/>
      <c r="O543" s="364"/>
      <c r="P543" s="364"/>
    </row>
    <row r="544" spans="1:16" x14ac:dyDescent="0.25">
      <c r="A544" s="331">
        <v>43297</v>
      </c>
      <c r="B544" s="332">
        <v>180169811</v>
      </c>
      <c r="C544" s="333">
        <v>11</v>
      </c>
      <c r="D544" s="334">
        <v>890400</v>
      </c>
      <c r="E544" s="335">
        <v>180044343</v>
      </c>
      <c r="F544" s="333">
        <v>5</v>
      </c>
      <c r="G544" s="334">
        <v>537250</v>
      </c>
      <c r="H544" s="335"/>
      <c r="I544" s="336"/>
      <c r="J544" s="334"/>
      <c r="K544" s="326"/>
      <c r="L544" s="326"/>
      <c r="M544" s="326"/>
      <c r="N544" s="326"/>
      <c r="O544" s="364"/>
      <c r="P544" s="364"/>
    </row>
    <row r="545" spans="1:16" x14ac:dyDescent="0.25">
      <c r="A545" s="331">
        <v>43297</v>
      </c>
      <c r="B545" s="332">
        <v>180169839</v>
      </c>
      <c r="C545" s="333">
        <v>4</v>
      </c>
      <c r="D545" s="334">
        <v>514763</v>
      </c>
      <c r="E545" s="335"/>
      <c r="F545" s="333"/>
      <c r="G545" s="334"/>
      <c r="H545" s="335"/>
      <c r="I545" s="336"/>
      <c r="J545" s="334"/>
      <c r="K545" s="326"/>
      <c r="L545" s="326"/>
      <c r="M545" s="326"/>
      <c r="N545" s="326"/>
      <c r="O545" s="364"/>
      <c r="P545" s="364"/>
    </row>
    <row r="546" spans="1:16" x14ac:dyDescent="0.25">
      <c r="A546" s="331">
        <v>43297</v>
      </c>
      <c r="B546" s="332">
        <v>180169840</v>
      </c>
      <c r="C546" s="333">
        <v>1</v>
      </c>
      <c r="D546" s="334">
        <v>46463</v>
      </c>
      <c r="E546" s="335"/>
      <c r="F546" s="333"/>
      <c r="G546" s="334"/>
      <c r="H546" s="335"/>
      <c r="I546" s="336">
        <v>914376</v>
      </c>
      <c r="J546" s="334" t="s">
        <v>17</v>
      </c>
      <c r="K546" s="326"/>
      <c r="L546" s="326"/>
      <c r="M546" s="326"/>
      <c r="N546" s="326"/>
      <c r="O546" s="364"/>
      <c r="P546" s="364"/>
    </row>
    <row r="547" spans="1:16" x14ac:dyDescent="0.25">
      <c r="A547" s="331">
        <v>43298</v>
      </c>
      <c r="B547" s="332">
        <v>180169899</v>
      </c>
      <c r="C547" s="333">
        <v>12</v>
      </c>
      <c r="D547" s="334">
        <v>1245475</v>
      </c>
      <c r="E547" s="335">
        <v>180044356</v>
      </c>
      <c r="F547" s="333">
        <v>2</v>
      </c>
      <c r="G547" s="334">
        <v>239663</v>
      </c>
      <c r="H547" s="335"/>
      <c r="I547" s="336"/>
      <c r="J547" s="334"/>
      <c r="K547" s="326"/>
      <c r="L547" s="326"/>
      <c r="M547" s="326"/>
      <c r="N547" s="326"/>
      <c r="O547" s="364"/>
      <c r="P547" s="364"/>
    </row>
    <row r="548" spans="1:16" x14ac:dyDescent="0.25">
      <c r="A548" s="331">
        <v>43298</v>
      </c>
      <c r="B548" s="332">
        <v>180169921</v>
      </c>
      <c r="C548" s="333">
        <v>1</v>
      </c>
      <c r="D548" s="334">
        <v>104300</v>
      </c>
      <c r="E548" s="335"/>
      <c r="F548" s="333"/>
      <c r="G548" s="334"/>
      <c r="H548" s="335"/>
      <c r="I548" s="336"/>
      <c r="J548" s="334"/>
      <c r="K548" s="326"/>
      <c r="L548" s="326"/>
      <c r="M548" s="326"/>
      <c r="N548" s="326"/>
      <c r="O548" s="364"/>
      <c r="P548" s="364"/>
    </row>
    <row r="549" spans="1:16" x14ac:dyDescent="0.25">
      <c r="A549" s="331">
        <v>43298</v>
      </c>
      <c r="B549" s="332">
        <v>180169927</v>
      </c>
      <c r="C549" s="333">
        <v>1</v>
      </c>
      <c r="D549" s="334">
        <v>108588</v>
      </c>
      <c r="E549" s="335"/>
      <c r="F549" s="333"/>
      <c r="G549" s="334"/>
      <c r="H549" s="335"/>
      <c r="I549" s="336">
        <v>1218700</v>
      </c>
      <c r="J549" s="334" t="s">
        <v>17</v>
      </c>
      <c r="K549" s="326"/>
      <c r="L549" s="326"/>
      <c r="M549" s="326"/>
      <c r="N549" s="326"/>
      <c r="O549" s="364"/>
      <c r="P549" s="364"/>
    </row>
    <row r="550" spans="1:16" x14ac:dyDescent="0.25">
      <c r="A550" s="331">
        <v>43299</v>
      </c>
      <c r="B550" s="332">
        <v>180169947</v>
      </c>
      <c r="C550" s="333">
        <v>3</v>
      </c>
      <c r="D550" s="334">
        <v>254713</v>
      </c>
      <c r="E550" s="335">
        <v>180044366</v>
      </c>
      <c r="F550" s="333">
        <v>7</v>
      </c>
      <c r="G550" s="334">
        <v>701575</v>
      </c>
      <c r="H550" s="335"/>
      <c r="I550" s="336"/>
      <c r="J550" s="334"/>
      <c r="K550" s="326"/>
      <c r="L550" s="326"/>
      <c r="M550" s="326"/>
      <c r="N550" s="326"/>
      <c r="O550" s="364"/>
      <c r="P550" s="364"/>
    </row>
    <row r="551" spans="1:16" x14ac:dyDescent="0.25">
      <c r="A551" s="331">
        <v>43299</v>
      </c>
      <c r="B551" s="332">
        <v>180169966</v>
      </c>
      <c r="C551" s="333">
        <v>3</v>
      </c>
      <c r="D551" s="334">
        <v>345275</v>
      </c>
      <c r="E551" s="335"/>
      <c r="F551" s="333"/>
      <c r="G551" s="334"/>
      <c r="H551" s="335"/>
      <c r="I551" s="336"/>
      <c r="J551" s="334"/>
      <c r="K551" s="326"/>
      <c r="L551" s="326"/>
      <c r="M551" s="326"/>
      <c r="N551" s="326"/>
      <c r="O551" s="364"/>
      <c r="P551" s="364"/>
    </row>
    <row r="552" spans="1:16" x14ac:dyDescent="0.25">
      <c r="A552" s="331">
        <v>43299</v>
      </c>
      <c r="B552" s="332">
        <v>180169969</v>
      </c>
      <c r="C552" s="333">
        <v>3</v>
      </c>
      <c r="D552" s="334">
        <v>295575</v>
      </c>
      <c r="E552" s="335"/>
      <c r="F552" s="333"/>
      <c r="G552" s="334"/>
      <c r="H552" s="335"/>
      <c r="I552" s="336"/>
      <c r="J552" s="334"/>
      <c r="K552" s="326"/>
      <c r="L552" s="326"/>
      <c r="M552" s="326"/>
      <c r="N552" s="326"/>
      <c r="O552" s="364"/>
      <c r="P552" s="364"/>
    </row>
    <row r="553" spans="1:16" x14ac:dyDescent="0.25">
      <c r="A553" s="331">
        <v>43299</v>
      </c>
      <c r="B553" s="332">
        <v>180170003</v>
      </c>
      <c r="C553" s="333">
        <v>2</v>
      </c>
      <c r="D553" s="334">
        <v>219363</v>
      </c>
      <c r="E553" s="335"/>
      <c r="F553" s="333"/>
      <c r="G553" s="334"/>
      <c r="H553" s="335"/>
      <c r="I553" s="336"/>
      <c r="J553" s="334"/>
      <c r="K553" s="326"/>
      <c r="L553" s="326"/>
      <c r="M553" s="326"/>
      <c r="N553" s="326"/>
      <c r="O553" s="364"/>
      <c r="P553" s="364"/>
    </row>
    <row r="554" spans="1:16" x14ac:dyDescent="0.25">
      <c r="A554" s="331">
        <v>43299</v>
      </c>
      <c r="B554" s="332">
        <v>180170010</v>
      </c>
      <c r="C554" s="333">
        <v>1</v>
      </c>
      <c r="D554" s="334">
        <v>78488</v>
      </c>
      <c r="E554" s="335"/>
      <c r="F554" s="333"/>
      <c r="G554" s="334"/>
      <c r="H554" s="335"/>
      <c r="I554" s="336">
        <v>491839</v>
      </c>
      <c r="J554" s="334" t="s">
        <v>17</v>
      </c>
      <c r="K554" s="326"/>
      <c r="L554" s="326"/>
      <c r="M554" s="326"/>
      <c r="N554" s="326"/>
      <c r="O554" s="364"/>
      <c r="P554" s="364"/>
    </row>
    <row r="555" spans="1:16" x14ac:dyDescent="0.25">
      <c r="A555" s="331">
        <v>43300</v>
      </c>
      <c r="B555" s="332">
        <v>180170060</v>
      </c>
      <c r="C555" s="333">
        <v>8</v>
      </c>
      <c r="D555" s="334">
        <v>934938</v>
      </c>
      <c r="E555" s="335">
        <v>180044392</v>
      </c>
      <c r="F555" s="333">
        <v>2</v>
      </c>
      <c r="G555" s="334">
        <v>195388</v>
      </c>
      <c r="H555" s="335"/>
      <c r="I555" s="336"/>
      <c r="J555" s="334"/>
      <c r="K555" s="326"/>
      <c r="L555" s="326"/>
      <c r="M555" s="326"/>
      <c r="N555" s="326"/>
      <c r="O555" s="364"/>
      <c r="P555" s="364"/>
    </row>
    <row r="556" spans="1:16" x14ac:dyDescent="0.25">
      <c r="A556" s="331">
        <v>43300</v>
      </c>
      <c r="B556" s="332">
        <v>180170093</v>
      </c>
      <c r="C556" s="333">
        <v>5</v>
      </c>
      <c r="D556" s="334">
        <v>679263</v>
      </c>
      <c r="E556" s="335"/>
      <c r="F556" s="333"/>
      <c r="G556" s="334"/>
      <c r="H556" s="335"/>
      <c r="I556" s="336"/>
      <c r="J556" s="334"/>
      <c r="K556" s="326"/>
      <c r="L556" s="326"/>
      <c r="M556" s="326"/>
      <c r="N556" s="326"/>
      <c r="O556" s="364"/>
      <c r="P556" s="364"/>
    </row>
    <row r="557" spans="1:16" x14ac:dyDescent="0.25">
      <c r="A557" s="331">
        <v>43300</v>
      </c>
      <c r="B557" s="332">
        <v>180170097</v>
      </c>
      <c r="C557" s="333">
        <v>3</v>
      </c>
      <c r="D557" s="334">
        <v>372925</v>
      </c>
      <c r="E557" s="335"/>
      <c r="F557" s="333"/>
      <c r="G557" s="334"/>
      <c r="H557" s="335"/>
      <c r="I557" s="336">
        <v>1791738</v>
      </c>
      <c r="J557" s="334" t="s">
        <v>17</v>
      </c>
      <c r="K557" s="326"/>
      <c r="L557" s="326"/>
      <c r="M557" s="326"/>
      <c r="N557" s="326"/>
      <c r="O557" s="364"/>
      <c r="P557" s="364"/>
    </row>
    <row r="558" spans="1:16" x14ac:dyDescent="0.25">
      <c r="A558" s="331">
        <v>43301</v>
      </c>
      <c r="B558" s="332">
        <v>180170134</v>
      </c>
      <c r="C558" s="333">
        <v>5</v>
      </c>
      <c r="D558" s="334">
        <v>701313</v>
      </c>
      <c r="E558" s="335">
        <v>180044405</v>
      </c>
      <c r="F558" s="333">
        <v>6</v>
      </c>
      <c r="G558" s="334">
        <v>607863</v>
      </c>
      <c r="H558" s="335"/>
      <c r="I558" s="336"/>
      <c r="J558" s="334"/>
      <c r="K558" s="326"/>
      <c r="L558" s="326"/>
      <c r="M558" s="326"/>
      <c r="N558" s="326"/>
      <c r="O558" s="364"/>
      <c r="P558" s="364"/>
    </row>
    <row r="559" spans="1:16" x14ac:dyDescent="0.25">
      <c r="A559" s="331">
        <v>43301</v>
      </c>
      <c r="B559" s="332">
        <v>180170165</v>
      </c>
      <c r="C559" s="333">
        <v>4</v>
      </c>
      <c r="D559" s="334">
        <v>405300</v>
      </c>
      <c r="E559" s="335"/>
      <c r="F559" s="333"/>
      <c r="G559" s="334"/>
      <c r="H559" s="335"/>
      <c r="I559" s="336">
        <v>498750</v>
      </c>
      <c r="J559" s="334" t="s">
        <v>17</v>
      </c>
      <c r="K559" s="326"/>
      <c r="L559" s="326"/>
      <c r="M559" s="326"/>
      <c r="N559" s="326"/>
      <c r="O559" s="364"/>
      <c r="P559" s="364"/>
    </row>
    <row r="560" spans="1:16" x14ac:dyDescent="0.25">
      <c r="A560" s="331">
        <v>43302</v>
      </c>
      <c r="B560" s="332">
        <v>180170202</v>
      </c>
      <c r="C560" s="333">
        <v>1</v>
      </c>
      <c r="D560" s="334">
        <v>114363</v>
      </c>
      <c r="E560" s="335">
        <v>180044427</v>
      </c>
      <c r="F560" s="333">
        <v>4</v>
      </c>
      <c r="G560" s="334">
        <v>383600</v>
      </c>
      <c r="H560" s="335"/>
      <c r="I560" s="336"/>
      <c r="J560" s="334"/>
      <c r="K560" s="326"/>
      <c r="L560" s="326"/>
      <c r="M560" s="326"/>
      <c r="N560" s="326"/>
      <c r="O560" s="364"/>
      <c r="P560" s="364"/>
    </row>
    <row r="561" spans="1:16" x14ac:dyDescent="0.25">
      <c r="A561" s="331">
        <v>43302</v>
      </c>
      <c r="B561" s="332">
        <v>180170253</v>
      </c>
      <c r="C561" s="333">
        <v>6</v>
      </c>
      <c r="D561" s="334">
        <v>625975</v>
      </c>
      <c r="E561" s="335"/>
      <c r="F561" s="333"/>
      <c r="G561" s="334"/>
      <c r="H561" s="335"/>
      <c r="I561" s="336"/>
      <c r="J561" s="334"/>
      <c r="K561" s="326"/>
      <c r="L561" s="326"/>
      <c r="M561" s="326"/>
      <c r="N561" s="326"/>
      <c r="O561" s="364"/>
      <c r="P561" s="364"/>
    </row>
    <row r="562" spans="1:16" x14ac:dyDescent="0.25">
      <c r="A562" s="331">
        <v>43302</v>
      </c>
      <c r="B562" s="332">
        <v>180170258</v>
      </c>
      <c r="C562" s="333">
        <v>1</v>
      </c>
      <c r="D562" s="334">
        <v>116725</v>
      </c>
      <c r="E562" s="335"/>
      <c r="F562" s="333"/>
      <c r="G562" s="334"/>
      <c r="H562" s="335"/>
      <c r="I562" s="336">
        <v>473463</v>
      </c>
      <c r="J562" s="361" t="s">
        <v>17</v>
      </c>
      <c r="K562" s="326"/>
      <c r="L562" s="326"/>
      <c r="M562" s="326"/>
      <c r="N562" s="326"/>
      <c r="O562" s="364"/>
      <c r="P562" s="364"/>
    </row>
    <row r="563" spans="1:16" x14ac:dyDescent="0.25">
      <c r="A563" s="331">
        <v>43304</v>
      </c>
      <c r="B563" s="332">
        <v>180170347</v>
      </c>
      <c r="C563" s="333">
        <v>2</v>
      </c>
      <c r="D563" s="334">
        <v>212800</v>
      </c>
      <c r="E563" s="335">
        <v>180044461</v>
      </c>
      <c r="F563" s="333">
        <v>3</v>
      </c>
      <c r="G563" s="334">
        <v>260838</v>
      </c>
      <c r="H563" s="335"/>
      <c r="I563" s="336"/>
      <c r="J563" s="334"/>
      <c r="K563" s="326"/>
      <c r="L563" s="326"/>
      <c r="M563" s="326"/>
      <c r="N563" s="326"/>
      <c r="O563" s="364"/>
      <c r="P563" s="364"/>
    </row>
    <row r="564" spans="1:16" x14ac:dyDescent="0.25">
      <c r="A564" s="331">
        <v>43304</v>
      </c>
      <c r="B564" s="332">
        <v>180170408</v>
      </c>
      <c r="C564" s="333">
        <v>11</v>
      </c>
      <c r="D564" s="334">
        <v>1225175</v>
      </c>
      <c r="E564" s="335"/>
      <c r="F564" s="333"/>
      <c r="G564" s="334"/>
      <c r="H564" s="335"/>
      <c r="I564" s="336">
        <v>1177137</v>
      </c>
      <c r="J564" s="361" t="s">
        <v>17</v>
      </c>
      <c r="K564" s="326"/>
      <c r="L564" s="326"/>
      <c r="M564" s="326"/>
      <c r="N564" s="326"/>
      <c r="O564" s="364"/>
      <c r="P564" s="364"/>
    </row>
    <row r="565" spans="1:16" x14ac:dyDescent="0.25">
      <c r="A565" s="331">
        <v>43305</v>
      </c>
      <c r="B565" s="332">
        <v>180170460</v>
      </c>
      <c r="C565" s="333">
        <v>14</v>
      </c>
      <c r="D565" s="334">
        <v>1483213</v>
      </c>
      <c r="E565" s="335">
        <v>180044476</v>
      </c>
      <c r="F565" s="333">
        <v>4</v>
      </c>
      <c r="G565" s="334">
        <v>388150</v>
      </c>
      <c r="H565" s="335"/>
      <c r="I565" s="336"/>
      <c r="J565" s="334"/>
      <c r="K565" s="326"/>
      <c r="L565" s="326"/>
      <c r="M565" s="326"/>
      <c r="N565" s="326"/>
      <c r="O565" s="364"/>
      <c r="P565" s="364"/>
    </row>
    <row r="566" spans="1:16" x14ac:dyDescent="0.25">
      <c r="A566" s="331">
        <v>43305</v>
      </c>
      <c r="B566" s="332">
        <v>180170500</v>
      </c>
      <c r="C566" s="333">
        <v>2</v>
      </c>
      <c r="D566" s="334">
        <v>181475</v>
      </c>
      <c r="E566" s="335"/>
      <c r="F566" s="333"/>
      <c r="G566" s="334"/>
      <c r="H566" s="335"/>
      <c r="I566" s="336"/>
      <c r="J566" s="334"/>
      <c r="K566" s="326"/>
      <c r="L566" s="326"/>
      <c r="M566" s="326"/>
      <c r="N566" s="326"/>
      <c r="O566" s="364"/>
      <c r="P566" s="364"/>
    </row>
    <row r="567" spans="1:16" x14ac:dyDescent="0.25">
      <c r="A567" s="331">
        <v>43305</v>
      </c>
      <c r="B567" s="332">
        <v>180170506</v>
      </c>
      <c r="C567" s="333">
        <v>2</v>
      </c>
      <c r="D567" s="334">
        <v>157850</v>
      </c>
      <c r="E567" s="335"/>
      <c r="F567" s="333"/>
      <c r="G567" s="334"/>
      <c r="H567" s="335"/>
      <c r="I567" s="336">
        <v>1434388</v>
      </c>
      <c r="J567" s="361" t="s">
        <v>17</v>
      </c>
      <c r="K567" s="326"/>
      <c r="L567" s="326"/>
      <c r="M567" s="326"/>
      <c r="N567" s="326"/>
      <c r="O567" s="364"/>
      <c r="P567" s="364"/>
    </row>
    <row r="568" spans="1:16" x14ac:dyDescent="0.25">
      <c r="A568" s="331">
        <v>43306</v>
      </c>
      <c r="B568" s="332">
        <v>180170531</v>
      </c>
      <c r="C568" s="333">
        <v>2</v>
      </c>
      <c r="D568" s="334">
        <v>232138</v>
      </c>
      <c r="E568" s="335">
        <v>180044498</v>
      </c>
      <c r="F568" s="333">
        <v>6</v>
      </c>
      <c r="G568" s="334">
        <v>739988</v>
      </c>
      <c r="H568" s="335"/>
      <c r="I568" s="336"/>
      <c r="J568" s="334"/>
      <c r="K568" s="326"/>
      <c r="L568" s="326"/>
      <c r="M568" s="326"/>
      <c r="N568" s="326"/>
      <c r="O568" s="364"/>
      <c r="P568" s="364"/>
    </row>
    <row r="569" spans="1:16" x14ac:dyDescent="0.25">
      <c r="A569" s="331">
        <v>43306</v>
      </c>
      <c r="B569" s="332">
        <v>180170547</v>
      </c>
      <c r="C569" s="333">
        <v>5</v>
      </c>
      <c r="D569" s="334">
        <v>398038</v>
      </c>
      <c r="E569" s="335"/>
      <c r="F569" s="333"/>
      <c r="G569" s="334"/>
      <c r="H569" s="335"/>
      <c r="I569" s="336"/>
      <c r="J569" s="334"/>
      <c r="K569" s="326"/>
      <c r="L569" s="326"/>
      <c r="M569" s="326"/>
      <c r="N569" s="326"/>
      <c r="O569" s="364"/>
      <c r="P569" s="364"/>
    </row>
    <row r="570" spans="1:16" x14ac:dyDescent="0.25">
      <c r="A570" s="331">
        <v>43306</v>
      </c>
      <c r="B570" s="332">
        <v>180170588</v>
      </c>
      <c r="C570" s="333">
        <v>1</v>
      </c>
      <c r="D570" s="334">
        <v>108063</v>
      </c>
      <c r="E570" s="335"/>
      <c r="F570" s="333"/>
      <c r="G570" s="334"/>
      <c r="H570" s="335"/>
      <c r="I570" s="336"/>
      <c r="J570" s="334"/>
      <c r="K570" s="326"/>
      <c r="L570" s="326"/>
      <c r="M570" s="326"/>
      <c r="N570" s="326"/>
      <c r="O570" s="364"/>
      <c r="P570" s="364"/>
    </row>
    <row r="571" spans="1:16" x14ac:dyDescent="0.25">
      <c r="A571" s="331">
        <v>43307</v>
      </c>
      <c r="B571" s="332">
        <v>180170643</v>
      </c>
      <c r="C571" s="333">
        <v>3</v>
      </c>
      <c r="D571" s="334">
        <v>318063</v>
      </c>
      <c r="E571" s="335">
        <v>180044512</v>
      </c>
      <c r="F571" s="333">
        <v>2</v>
      </c>
      <c r="G571" s="334">
        <v>223650</v>
      </c>
      <c r="H571" s="335"/>
      <c r="I571" s="336"/>
      <c r="J571" s="334"/>
      <c r="K571" s="326"/>
      <c r="L571" s="326"/>
      <c r="M571" s="326"/>
      <c r="N571" s="326"/>
      <c r="O571" s="364"/>
      <c r="P571" s="364"/>
    </row>
    <row r="572" spans="1:16" x14ac:dyDescent="0.25">
      <c r="A572" s="331">
        <v>43307</v>
      </c>
      <c r="B572" s="332">
        <v>180170675</v>
      </c>
      <c r="C572" s="333">
        <v>2</v>
      </c>
      <c r="D572" s="334">
        <v>180075</v>
      </c>
      <c r="E572" s="335"/>
      <c r="F572" s="333"/>
      <c r="G572" s="334"/>
      <c r="H572" s="335"/>
      <c r="I572" s="336"/>
      <c r="J572" s="334"/>
      <c r="K572" s="326"/>
      <c r="L572" s="326"/>
      <c r="M572" s="326"/>
      <c r="N572" s="326"/>
      <c r="O572" s="364"/>
      <c r="P572" s="364"/>
    </row>
    <row r="573" spans="1:16" x14ac:dyDescent="0.25">
      <c r="A573" s="331">
        <v>43307</v>
      </c>
      <c r="B573" s="332">
        <v>180170679</v>
      </c>
      <c r="C573" s="333">
        <v>3</v>
      </c>
      <c r="D573" s="334">
        <v>263463</v>
      </c>
      <c r="E573" s="335"/>
      <c r="F573" s="333"/>
      <c r="G573" s="334"/>
      <c r="H573" s="335"/>
      <c r="I573" s="336">
        <v>536202</v>
      </c>
      <c r="J573" s="361" t="s">
        <v>17</v>
      </c>
      <c r="K573" s="326"/>
      <c r="L573" s="326"/>
      <c r="M573" s="326"/>
      <c r="N573" s="326"/>
      <c r="O573" s="364"/>
      <c r="P573" s="364"/>
    </row>
    <row r="574" spans="1:16" x14ac:dyDescent="0.25">
      <c r="A574" s="331">
        <v>43308</v>
      </c>
      <c r="B574" s="332">
        <v>180170718</v>
      </c>
      <c r="C574" s="333">
        <v>1</v>
      </c>
      <c r="D574" s="334">
        <v>118038</v>
      </c>
      <c r="E574" s="335">
        <v>180044529</v>
      </c>
      <c r="F574" s="333">
        <v>1</v>
      </c>
      <c r="G574" s="334">
        <v>138513</v>
      </c>
      <c r="H574" s="335"/>
      <c r="I574" s="336"/>
      <c r="J574" s="334"/>
      <c r="K574" s="326"/>
      <c r="L574" s="326"/>
      <c r="M574" s="326"/>
      <c r="N574" s="326"/>
      <c r="O574" s="364"/>
      <c r="P574" s="364"/>
    </row>
    <row r="575" spans="1:16" x14ac:dyDescent="0.25">
      <c r="A575" s="331">
        <v>43308</v>
      </c>
      <c r="B575" s="332">
        <v>180170750</v>
      </c>
      <c r="C575" s="333">
        <v>3</v>
      </c>
      <c r="D575" s="334">
        <v>261363</v>
      </c>
      <c r="E575" s="335"/>
      <c r="F575" s="333"/>
      <c r="G575" s="334"/>
      <c r="H575" s="335"/>
      <c r="I575" s="336"/>
      <c r="J575" s="334"/>
      <c r="K575" s="326"/>
      <c r="L575" s="326"/>
      <c r="M575" s="326"/>
      <c r="N575" s="326"/>
      <c r="O575" s="364"/>
      <c r="P575" s="364"/>
    </row>
    <row r="576" spans="1:16" x14ac:dyDescent="0.25">
      <c r="A576" s="331">
        <v>43308</v>
      </c>
      <c r="B576" s="332">
        <v>180170756</v>
      </c>
      <c r="C576" s="333">
        <v>2</v>
      </c>
      <c r="D576" s="334">
        <v>181300</v>
      </c>
      <c r="E576" s="335"/>
      <c r="F576" s="333"/>
      <c r="G576" s="334"/>
      <c r="H576" s="335"/>
      <c r="I576" s="336">
        <v>422188</v>
      </c>
      <c r="J576" s="361" t="s">
        <v>17</v>
      </c>
      <c r="K576" s="326"/>
      <c r="L576" s="326"/>
      <c r="M576" s="326"/>
      <c r="N576" s="326"/>
      <c r="O576" s="364"/>
      <c r="P576" s="364"/>
    </row>
    <row r="577" spans="1:16" x14ac:dyDescent="0.25">
      <c r="A577" s="331">
        <v>43309</v>
      </c>
      <c r="B577" s="332">
        <v>180170805</v>
      </c>
      <c r="C577" s="333">
        <v>1</v>
      </c>
      <c r="D577" s="334">
        <v>135800</v>
      </c>
      <c r="E577" s="335">
        <v>180044544</v>
      </c>
      <c r="F577" s="333">
        <v>3</v>
      </c>
      <c r="G577" s="334">
        <v>325850</v>
      </c>
      <c r="H577" s="335"/>
      <c r="I577" s="336"/>
      <c r="J577" s="334"/>
      <c r="K577" s="326"/>
      <c r="L577" s="326"/>
      <c r="M577" s="326"/>
      <c r="N577" s="326"/>
      <c r="O577" s="364"/>
      <c r="P577" s="364"/>
    </row>
    <row r="578" spans="1:16" x14ac:dyDescent="0.25">
      <c r="A578" s="331">
        <v>43309</v>
      </c>
      <c r="B578" s="332">
        <v>180170847</v>
      </c>
      <c r="C578" s="333">
        <v>9</v>
      </c>
      <c r="D578" s="334">
        <v>800888</v>
      </c>
      <c r="E578" s="335"/>
      <c r="F578" s="333"/>
      <c r="G578" s="334"/>
      <c r="H578" s="335"/>
      <c r="I578" s="336">
        <v>610838</v>
      </c>
      <c r="J578" s="361" t="s">
        <v>17</v>
      </c>
      <c r="K578" s="326"/>
      <c r="L578" s="326"/>
      <c r="M578" s="326"/>
      <c r="N578" s="326"/>
      <c r="O578" s="364"/>
      <c r="P578" s="364"/>
    </row>
    <row r="579" spans="1:16" x14ac:dyDescent="0.25">
      <c r="A579" s="331">
        <v>43311</v>
      </c>
      <c r="B579" s="332">
        <v>180170984</v>
      </c>
      <c r="C579" s="333">
        <v>22</v>
      </c>
      <c r="D579" s="334">
        <v>2460063</v>
      </c>
      <c r="E579" s="335">
        <v>180044582</v>
      </c>
      <c r="F579" s="333">
        <v>4</v>
      </c>
      <c r="G579" s="334">
        <v>451150</v>
      </c>
      <c r="H579" s="335"/>
      <c r="I579" s="336"/>
      <c r="J579" s="334"/>
      <c r="K579" s="326"/>
      <c r="L579" s="326"/>
      <c r="M579" s="326"/>
      <c r="N579" s="326"/>
      <c r="O579" s="364"/>
      <c r="P579" s="364"/>
    </row>
    <row r="580" spans="1:16" x14ac:dyDescent="0.25">
      <c r="A580" s="331">
        <v>43311</v>
      </c>
      <c r="B580" s="332">
        <v>180171020</v>
      </c>
      <c r="C580" s="333">
        <v>5</v>
      </c>
      <c r="D580" s="334">
        <v>507588</v>
      </c>
      <c r="E580" s="335"/>
      <c r="F580" s="333"/>
      <c r="G580" s="334"/>
      <c r="H580" s="335"/>
      <c r="I580" s="336"/>
      <c r="J580" s="334"/>
      <c r="K580" s="326"/>
      <c r="L580" s="326"/>
      <c r="M580" s="326"/>
      <c r="N580" s="326"/>
      <c r="O580" s="364"/>
      <c r="P580" s="364"/>
    </row>
    <row r="581" spans="1:16" x14ac:dyDescent="0.25">
      <c r="A581" s="331">
        <v>43311</v>
      </c>
      <c r="B581" s="332">
        <v>180171023</v>
      </c>
      <c r="C581" s="333">
        <v>2</v>
      </c>
      <c r="D581" s="334">
        <v>207200</v>
      </c>
      <c r="E581" s="335"/>
      <c r="F581" s="333"/>
      <c r="G581" s="334"/>
      <c r="H581" s="335"/>
      <c r="I581" s="336">
        <v>2723701</v>
      </c>
      <c r="J581" s="361" t="s">
        <v>17</v>
      </c>
      <c r="K581" s="326"/>
      <c r="L581" s="326"/>
      <c r="M581" s="326"/>
      <c r="N581" s="326"/>
      <c r="O581" s="364"/>
      <c r="P581" s="364"/>
    </row>
    <row r="582" spans="1:16" x14ac:dyDescent="0.25">
      <c r="A582" s="331">
        <v>43312</v>
      </c>
      <c r="B582" s="332">
        <v>180171051</v>
      </c>
      <c r="C582" s="333">
        <v>1</v>
      </c>
      <c r="D582" s="334">
        <v>45763</v>
      </c>
      <c r="E582" s="335">
        <v>180044596</v>
      </c>
      <c r="F582" s="333">
        <v>5</v>
      </c>
      <c r="G582" s="334">
        <v>595000</v>
      </c>
      <c r="H582" s="335"/>
      <c r="I582" s="336"/>
      <c r="J582" s="361"/>
      <c r="K582" s="326"/>
      <c r="L582" s="326"/>
      <c r="M582" s="326"/>
      <c r="N582" s="326"/>
      <c r="O582" s="364"/>
      <c r="P582" s="364"/>
    </row>
    <row r="583" spans="1:16" x14ac:dyDescent="0.25">
      <c r="A583" s="331">
        <v>43312</v>
      </c>
      <c r="B583" s="332">
        <v>180171084</v>
      </c>
      <c r="C583" s="333">
        <v>13</v>
      </c>
      <c r="D583" s="334">
        <v>1426775</v>
      </c>
      <c r="E583" s="335"/>
      <c r="F583" s="333"/>
      <c r="G583" s="334"/>
      <c r="H583" s="335"/>
      <c r="I583" s="336"/>
      <c r="J583" s="361"/>
      <c r="K583" s="326"/>
      <c r="L583" s="326"/>
      <c r="M583" s="326"/>
      <c r="N583" s="326"/>
      <c r="O583" s="364"/>
      <c r="P583" s="364"/>
    </row>
    <row r="584" spans="1:16" x14ac:dyDescent="0.25">
      <c r="A584" s="331">
        <v>43312</v>
      </c>
      <c r="B584" s="332">
        <v>180171089</v>
      </c>
      <c r="C584" s="333">
        <v>1</v>
      </c>
      <c r="D584" s="334">
        <v>39375</v>
      </c>
      <c r="E584" s="335"/>
      <c r="F584" s="333"/>
      <c r="G584" s="334"/>
      <c r="H584" s="335"/>
      <c r="I584" s="336"/>
      <c r="J584" s="361"/>
      <c r="K584" s="326"/>
      <c r="L584" s="326"/>
      <c r="M584" s="326"/>
      <c r="N584" s="326"/>
      <c r="O584" s="364"/>
      <c r="P584" s="364"/>
    </row>
    <row r="585" spans="1:16" x14ac:dyDescent="0.25">
      <c r="A585" s="331">
        <v>43312</v>
      </c>
      <c r="B585" s="332">
        <v>180171118</v>
      </c>
      <c r="C585" s="333">
        <v>4</v>
      </c>
      <c r="D585" s="334">
        <v>446513</v>
      </c>
      <c r="E585" s="335"/>
      <c r="F585" s="333"/>
      <c r="G585" s="334"/>
      <c r="H585" s="335"/>
      <c r="I585" s="336"/>
      <c r="J585" s="361"/>
      <c r="K585" s="326"/>
      <c r="L585" s="326"/>
      <c r="M585" s="326"/>
      <c r="N585" s="326"/>
      <c r="O585" s="364"/>
      <c r="P585" s="364"/>
    </row>
    <row r="586" spans="1:16" x14ac:dyDescent="0.25">
      <c r="A586" s="331">
        <v>43312</v>
      </c>
      <c r="B586" s="332">
        <v>180171127</v>
      </c>
      <c r="C586" s="333">
        <v>1</v>
      </c>
      <c r="D586" s="334">
        <v>103600</v>
      </c>
      <c r="E586" s="335"/>
      <c r="F586" s="333"/>
      <c r="G586" s="334"/>
      <c r="H586" s="335"/>
      <c r="I586" s="336">
        <v>1467026</v>
      </c>
      <c r="J586" s="361" t="s">
        <v>17</v>
      </c>
      <c r="K586" s="326"/>
      <c r="L586" s="326"/>
      <c r="M586" s="326"/>
      <c r="N586" s="326"/>
      <c r="O586" s="364"/>
      <c r="P586" s="364"/>
    </row>
    <row r="587" spans="1:16" x14ac:dyDescent="0.25">
      <c r="A587" s="331">
        <v>43313</v>
      </c>
      <c r="B587" s="332">
        <v>180171153</v>
      </c>
      <c r="C587" s="333">
        <v>2</v>
      </c>
      <c r="D587" s="334">
        <v>243775</v>
      </c>
      <c r="E587" s="335">
        <v>180044612</v>
      </c>
      <c r="F587" s="333">
        <v>5</v>
      </c>
      <c r="G587" s="334">
        <v>535675</v>
      </c>
      <c r="H587" s="335"/>
      <c r="I587" s="336"/>
      <c r="J587" s="361"/>
      <c r="K587" s="326"/>
      <c r="L587" s="326"/>
      <c r="M587" s="326"/>
      <c r="N587" s="326"/>
      <c r="O587" s="364"/>
      <c r="P587" s="364"/>
    </row>
    <row r="588" spans="1:16" x14ac:dyDescent="0.25">
      <c r="A588" s="331">
        <v>43313</v>
      </c>
      <c r="B588" s="332">
        <v>180171180</v>
      </c>
      <c r="C588" s="333">
        <v>1</v>
      </c>
      <c r="D588" s="334">
        <v>84088</v>
      </c>
      <c r="E588" s="335"/>
      <c r="F588" s="333"/>
      <c r="G588" s="334"/>
      <c r="H588" s="335"/>
      <c r="I588" s="336"/>
      <c r="J588" s="361"/>
      <c r="K588" s="326"/>
      <c r="L588" s="326"/>
      <c r="M588" s="326"/>
      <c r="N588" s="326"/>
      <c r="O588" s="364"/>
      <c r="P588" s="364"/>
    </row>
    <row r="589" spans="1:16" x14ac:dyDescent="0.25">
      <c r="A589" s="331">
        <v>43313</v>
      </c>
      <c r="B589" s="332">
        <v>180171209</v>
      </c>
      <c r="C589" s="333">
        <v>7</v>
      </c>
      <c r="D589" s="334">
        <v>752238</v>
      </c>
      <c r="E589" s="335"/>
      <c r="F589" s="333"/>
      <c r="G589" s="334"/>
      <c r="H589" s="335"/>
      <c r="I589" s="336">
        <v>544426</v>
      </c>
      <c r="J589" s="361" t="s">
        <v>17</v>
      </c>
      <c r="K589" s="326"/>
      <c r="L589" s="326"/>
      <c r="M589" s="326"/>
      <c r="N589" s="326"/>
      <c r="O589" s="364"/>
      <c r="P589" s="364"/>
    </row>
    <row r="590" spans="1:16" x14ac:dyDescent="0.25">
      <c r="A590" s="331">
        <v>43314</v>
      </c>
      <c r="B590" s="332">
        <v>180171264</v>
      </c>
      <c r="C590" s="333">
        <v>8</v>
      </c>
      <c r="D590" s="334">
        <v>698513</v>
      </c>
      <c r="E590" s="335">
        <v>180044627</v>
      </c>
      <c r="F590" s="333">
        <v>3</v>
      </c>
      <c r="G590" s="334">
        <v>220675</v>
      </c>
      <c r="H590" s="335"/>
      <c r="I590" s="336"/>
      <c r="J590" s="361"/>
      <c r="K590" s="326"/>
      <c r="L590" s="326"/>
      <c r="M590" s="326"/>
      <c r="N590" s="326"/>
      <c r="O590" s="364"/>
      <c r="P590" s="364"/>
    </row>
    <row r="591" spans="1:16" x14ac:dyDescent="0.25">
      <c r="A591" s="331">
        <v>43314</v>
      </c>
      <c r="B591" s="332">
        <v>180171293</v>
      </c>
      <c r="C591" s="333">
        <v>2</v>
      </c>
      <c r="D591" s="334">
        <v>207113</v>
      </c>
      <c r="E591" s="335"/>
      <c r="F591" s="333"/>
      <c r="G591" s="334"/>
      <c r="H591" s="335"/>
      <c r="I591" s="336"/>
      <c r="J591" s="361"/>
      <c r="K591" s="326"/>
      <c r="L591" s="326"/>
      <c r="M591" s="326"/>
      <c r="N591" s="326"/>
      <c r="O591" s="364"/>
      <c r="P591" s="364"/>
    </row>
    <row r="592" spans="1:16" x14ac:dyDescent="0.25">
      <c r="A592" s="331">
        <v>43314</v>
      </c>
      <c r="B592" s="332">
        <v>180171296</v>
      </c>
      <c r="C592" s="333">
        <v>4</v>
      </c>
      <c r="D592" s="334">
        <v>184800</v>
      </c>
      <c r="E592" s="335"/>
      <c r="F592" s="333"/>
      <c r="G592" s="334"/>
      <c r="H592" s="335"/>
      <c r="I592" s="336">
        <v>869751</v>
      </c>
      <c r="J592" s="361" t="s">
        <v>17</v>
      </c>
      <c r="K592" s="326"/>
      <c r="L592" s="326"/>
      <c r="M592" s="326"/>
      <c r="N592" s="326"/>
      <c r="O592" s="364"/>
      <c r="P592" s="364"/>
    </row>
    <row r="593" spans="1:16" x14ac:dyDescent="0.25">
      <c r="A593" s="331">
        <v>43315</v>
      </c>
      <c r="B593" s="332">
        <v>180171365</v>
      </c>
      <c r="C593" s="333">
        <v>4</v>
      </c>
      <c r="D593" s="334">
        <v>490613</v>
      </c>
      <c r="E593" s="335">
        <v>180044643</v>
      </c>
      <c r="F593" s="333">
        <v>3</v>
      </c>
      <c r="G593" s="334">
        <v>308175</v>
      </c>
      <c r="H593" s="335"/>
      <c r="I593" s="336"/>
      <c r="J593" s="361"/>
      <c r="K593" s="326"/>
      <c r="L593" s="326"/>
      <c r="M593" s="326"/>
      <c r="N593" s="326"/>
      <c r="O593" s="364"/>
      <c r="P593" s="364"/>
    </row>
    <row r="594" spans="1:16" x14ac:dyDescent="0.25">
      <c r="A594" s="331">
        <v>43315</v>
      </c>
      <c r="B594" s="332">
        <v>180171380</v>
      </c>
      <c r="C594" s="333">
        <v>1</v>
      </c>
      <c r="D594" s="334">
        <v>113575</v>
      </c>
      <c r="E594" s="335"/>
      <c r="F594" s="333"/>
      <c r="G594" s="334"/>
      <c r="H594" s="335"/>
      <c r="I594" s="336"/>
      <c r="J594" s="361"/>
      <c r="K594" s="326"/>
      <c r="L594" s="326"/>
      <c r="M594" s="326"/>
      <c r="N594" s="326"/>
      <c r="O594" s="364"/>
      <c r="P594" s="364"/>
    </row>
    <row r="595" spans="1:16" x14ac:dyDescent="0.25">
      <c r="A595" s="331">
        <v>43315</v>
      </c>
      <c r="B595" s="332">
        <v>180171391</v>
      </c>
      <c r="C595" s="333">
        <v>2</v>
      </c>
      <c r="D595" s="334">
        <v>162225</v>
      </c>
      <c r="E595" s="335"/>
      <c r="F595" s="333"/>
      <c r="G595" s="334"/>
      <c r="H595" s="335"/>
      <c r="I595" s="336"/>
      <c r="J595" s="361"/>
      <c r="K595" s="326"/>
      <c r="L595" s="326"/>
      <c r="M595" s="326"/>
      <c r="N595" s="326"/>
      <c r="O595" s="364"/>
      <c r="P595" s="364"/>
    </row>
    <row r="596" spans="1:16" x14ac:dyDescent="0.25">
      <c r="A596" s="331">
        <v>43315</v>
      </c>
      <c r="B596" s="332">
        <v>180171395</v>
      </c>
      <c r="C596" s="333">
        <v>1</v>
      </c>
      <c r="D596" s="334">
        <v>113575</v>
      </c>
      <c r="E596" s="335"/>
      <c r="F596" s="333"/>
      <c r="G596" s="334"/>
      <c r="H596" s="335"/>
      <c r="I596" s="336">
        <v>571813</v>
      </c>
      <c r="J596" s="361" t="s">
        <v>17</v>
      </c>
      <c r="K596" s="326"/>
      <c r="L596" s="326"/>
      <c r="M596" s="326"/>
      <c r="N596" s="326"/>
      <c r="O596" s="364"/>
      <c r="P596" s="364"/>
    </row>
    <row r="597" spans="1:16" x14ac:dyDescent="0.25">
      <c r="A597" s="331">
        <v>43316</v>
      </c>
      <c r="B597" s="332">
        <v>180171477</v>
      </c>
      <c r="C597" s="333">
        <v>10</v>
      </c>
      <c r="D597" s="334">
        <v>1186150</v>
      </c>
      <c r="E597" s="335">
        <v>180044670</v>
      </c>
      <c r="F597" s="333">
        <v>8</v>
      </c>
      <c r="G597" s="334">
        <v>803338</v>
      </c>
      <c r="H597" s="335"/>
      <c r="I597" s="336"/>
      <c r="J597" s="361"/>
      <c r="K597" s="326"/>
      <c r="L597" s="326"/>
      <c r="M597" s="326"/>
      <c r="N597" s="326"/>
      <c r="O597" s="364"/>
      <c r="P597" s="364"/>
    </row>
    <row r="598" spans="1:16" x14ac:dyDescent="0.25">
      <c r="A598" s="331">
        <v>43316</v>
      </c>
      <c r="B598" s="332">
        <v>180171486</v>
      </c>
      <c r="C598" s="333">
        <v>1</v>
      </c>
      <c r="D598" s="334">
        <v>115150</v>
      </c>
      <c r="E598" s="335"/>
      <c r="F598" s="333"/>
      <c r="G598" s="334"/>
      <c r="H598" s="335"/>
      <c r="I598" s="336">
        <v>497962</v>
      </c>
      <c r="J598" s="361" t="s">
        <v>17</v>
      </c>
      <c r="K598" s="326"/>
      <c r="L598" s="326"/>
      <c r="M598" s="326"/>
      <c r="N598" s="326"/>
      <c r="O598" s="364"/>
      <c r="P598" s="364"/>
    </row>
    <row r="599" spans="1:16" x14ac:dyDescent="0.25">
      <c r="A599" s="331">
        <v>43318</v>
      </c>
      <c r="B599" s="332">
        <v>180171622</v>
      </c>
      <c r="C599" s="333">
        <v>12</v>
      </c>
      <c r="D599" s="334">
        <v>1261138</v>
      </c>
      <c r="E599" s="335">
        <v>180044704</v>
      </c>
      <c r="F599" s="333">
        <v>2</v>
      </c>
      <c r="G599" s="334">
        <v>149363</v>
      </c>
      <c r="H599" s="335"/>
      <c r="I599" s="336"/>
      <c r="J599" s="361"/>
      <c r="K599" s="326"/>
      <c r="L599" s="326"/>
      <c r="M599" s="326"/>
      <c r="N599" s="326"/>
      <c r="O599" s="364"/>
      <c r="P599" s="364"/>
    </row>
    <row r="600" spans="1:16" x14ac:dyDescent="0.25">
      <c r="A600" s="331">
        <v>43318</v>
      </c>
      <c r="B600" s="332">
        <v>180171669</v>
      </c>
      <c r="C600" s="333">
        <v>9</v>
      </c>
      <c r="D600" s="334">
        <v>808150</v>
      </c>
      <c r="E600" s="335"/>
      <c r="F600" s="333"/>
      <c r="G600" s="334"/>
      <c r="H600" s="335"/>
      <c r="I600" s="336">
        <v>1919925</v>
      </c>
      <c r="J600" s="361" t="s">
        <v>17</v>
      </c>
      <c r="K600" s="326"/>
      <c r="L600" s="326"/>
      <c r="M600" s="326"/>
      <c r="N600" s="326"/>
      <c r="O600" s="364"/>
      <c r="P600" s="364"/>
    </row>
    <row r="601" spans="1:16" x14ac:dyDescent="0.25">
      <c r="A601" s="331">
        <v>43319</v>
      </c>
      <c r="B601" s="332">
        <v>180171691</v>
      </c>
      <c r="C601" s="333">
        <v>2</v>
      </c>
      <c r="D601" s="334">
        <v>246050</v>
      </c>
      <c r="E601" s="335">
        <v>180044719</v>
      </c>
      <c r="F601" s="333">
        <v>1</v>
      </c>
      <c r="G601" s="334">
        <v>84088</v>
      </c>
      <c r="H601" s="335"/>
      <c r="I601" s="336"/>
      <c r="J601" s="361"/>
      <c r="K601" s="326"/>
      <c r="L601" s="326"/>
      <c r="M601" s="326"/>
      <c r="N601" s="326"/>
      <c r="O601" s="364"/>
      <c r="P601" s="364"/>
    </row>
    <row r="602" spans="1:16" x14ac:dyDescent="0.25">
      <c r="A602" s="331">
        <v>43319</v>
      </c>
      <c r="B602" s="332">
        <v>180171718</v>
      </c>
      <c r="C602" s="333">
        <v>9</v>
      </c>
      <c r="D602" s="334">
        <v>1044138</v>
      </c>
      <c r="E602" s="335"/>
      <c r="F602" s="333"/>
      <c r="G602" s="334"/>
      <c r="H602" s="335"/>
      <c r="I602" s="336"/>
      <c r="J602" s="361"/>
      <c r="K602" s="326"/>
      <c r="L602" s="326"/>
      <c r="M602" s="326"/>
      <c r="N602" s="326"/>
      <c r="O602" s="364"/>
      <c r="P602" s="364"/>
    </row>
    <row r="603" spans="1:16" x14ac:dyDescent="0.25">
      <c r="A603" s="331">
        <v>43319</v>
      </c>
      <c r="B603" s="332">
        <v>180171743</v>
      </c>
      <c r="C603" s="333">
        <v>1</v>
      </c>
      <c r="D603" s="334">
        <v>72188</v>
      </c>
      <c r="E603" s="335"/>
      <c r="F603" s="333"/>
      <c r="G603" s="334"/>
      <c r="H603" s="335"/>
      <c r="I603" s="336">
        <v>1278288</v>
      </c>
      <c r="J603" s="361" t="s">
        <v>17</v>
      </c>
      <c r="K603" s="326"/>
      <c r="L603" s="326"/>
      <c r="M603" s="326"/>
      <c r="N603" s="326"/>
      <c r="O603" s="364"/>
      <c r="P603" s="364"/>
    </row>
    <row r="604" spans="1:16" x14ac:dyDescent="0.25">
      <c r="A604" s="331">
        <v>43320</v>
      </c>
      <c r="B604" s="332">
        <v>180171812</v>
      </c>
      <c r="C604" s="333">
        <v>8</v>
      </c>
      <c r="D604" s="334">
        <v>832300</v>
      </c>
      <c r="E604" s="335">
        <v>180044732</v>
      </c>
      <c r="F604" s="333">
        <v>6</v>
      </c>
      <c r="G604" s="334">
        <v>414750</v>
      </c>
      <c r="H604" s="335"/>
      <c r="I604" s="336"/>
      <c r="J604" s="361"/>
      <c r="K604" s="326"/>
      <c r="L604" s="326"/>
      <c r="M604" s="326"/>
      <c r="N604" s="326"/>
      <c r="O604" s="364"/>
      <c r="P604" s="364"/>
    </row>
    <row r="605" spans="1:16" x14ac:dyDescent="0.25">
      <c r="A605" s="331">
        <v>43320</v>
      </c>
      <c r="B605" s="332">
        <v>180171820</v>
      </c>
      <c r="C605" s="333">
        <v>1</v>
      </c>
      <c r="D605" s="334">
        <v>121188</v>
      </c>
      <c r="E605" s="335"/>
      <c r="F605" s="333"/>
      <c r="G605" s="334"/>
      <c r="H605" s="335"/>
      <c r="I605" s="336"/>
      <c r="J605" s="361"/>
      <c r="K605" s="326"/>
      <c r="L605" s="326"/>
      <c r="M605" s="326"/>
      <c r="N605" s="326"/>
      <c r="O605" s="364"/>
      <c r="P605" s="364"/>
    </row>
    <row r="606" spans="1:16" x14ac:dyDescent="0.25">
      <c r="A606" s="331">
        <v>43320</v>
      </c>
      <c r="B606" s="332">
        <v>180171854</v>
      </c>
      <c r="C606" s="333">
        <v>3</v>
      </c>
      <c r="D606" s="334">
        <v>289713</v>
      </c>
      <c r="E606" s="335"/>
      <c r="F606" s="333"/>
      <c r="G606" s="334"/>
      <c r="H606" s="335"/>
      <c r="I606" s="336">
        <v>828451</v>
      </c>
      <c r="J606" s="361" t="s">
        <v>17</v>
      </c>
      <c r="K606" s="326"/>
      <c r="L606" s="326"/>
      <c r="M606" s="326"/>
      <c r="N606" s="326"/>
      <c r="O606" s="364"/>
      <c r="P606" s="364"/>
    </row>
    <row r="607" spans="1:16" x14ac:dyDescent="0.25">
      <c r="A607" s="331">
        <v>43321</v>
      </c>
      <c r="B607" s="332">
        <v>180171888</v>
      </c>
      <c r="C607" s="333">
        <v>1</v>
      </c>
      <c r="D607" s="334">
        <v>43575</v>
      </c>
      <c r="E607" s="335">
        <v>180044748</v>
      </c>
      <c r="F607" s="333">
        <v>3</v>
      </c>
      <c r="G607" s="334">
        <v>470925</v>
      </c>
      <c r="H607" s="335"/>
      <c r="I607" s="336"/>
      <c r="J607" s="361"/>
      <c r="K607" s="326"/>
      <c r="L607" s="326"/>
      <c r="M607" s="326"/>
      <c r="N607" s="326"/>
      <c r="O607" s="364"/>
      <c r="P607" s="364"/>
    </row>
    <row r="608" spans="1:16" x14ac:dyDescent="0.25">
      <c r="A608" s="331">
        <v>43321</v>
      </c>
      <c r="B608" s="332">
        <v>180171921</v>
      </c>
      <c r="C608" s="333">
        <v>23</v>
      </c>
      <c r="D608" s="334">
        <v>2235888</v>
      </c>
      <c r="E608" s="335"/>
      <c r="F608" s="333"/>
      <c r="G608" s="334"/>
      <c r="H608" s="335"/>
      <c r="I608" s="336"/>
      <c r="J608" s="361"/>
      <c r="K608" s="326"/>
      <c r="L608" s="326"/>
      <c r="M608" s="326"/>
      <c r="N608" s="326"/>
      <c r="O608" s="364"/>
      <c r="P608" s="364"/>
    </row>
    <row r="609" spans="1:16" x14ac:dyDescent="0.25">
      <c r="A609" s="331">
        <v>43321</v>
      </c>
      <c r="B609" s="332">
        <v>180171949</v>
      </c>
      <c r="C609" s="333">
        <v>4</v>
      </c>
      <c r="D609" s="334">
        <v>466113</v>
      </c>
      <c r="E609" s="335"/>
      <c r="F609" s="333"/>
      <c r="G609" s="334"/>
      <c r="H609" s="335"/>
      <c r="I609" s="336"/>
      <c r="J609" s="361"/>
      <c r="K609" s="326"/>
      <c r="L609" s="326"/>
      <c r="M609" s="326"/>
      <c r="N609" s="326"/>
      <c r="O609" s="364"/>
      <c r="P609" s="364"/>
    </row>
    <row r="610" spans="1:16" x14ac:dyDescent="0.25">
      <c r="A610" s="331">
        <v>43321</v>
      </c>
      <c r="B610" s="332">
        <v>180171952</v>
      </c>
      <c r="C610" s="333">
        <v>2</v>
      </c>
      <c r="D610" s="334">
        <v>106050</v>
      </c>
      <c r="E610" s="335"/>
      <c r="F610" s="333"/>
      <c r="G610" s="334"/>
      <c r="H610" s="335"/>
      <c r="I610" s="336">
        <v>2380701</v>
      </c>
      <c r="J610" s="361" t="s">
        <v>17</v>
      </c>
      <c r="K610" s="326"/>
      <c r="L610" s="326"/>
      <c r="M610" s="326"/>
      <c r="N610" s="326"/>
      <c r="O610" s="364"/>
      <c r="P610" s="364"/>
    </row>
    <row r="611" spans="1:16" x14ac:dyDescent="0.25">
      <c r="A611" s="331">
        <v>43322</v>
      </c>
      <c r="B611" s="332">
        <v>180171009</v>
      </c>
      <c r="C611" s="333">
        <v>19</v>
      </c>
      <c r="D611" s="334">
        <v>1932963</v>
      </c>
      <c r="E611" s="335"/>
      <c r="F611" s="333"/>
      <c r="G611" s="334"/>
      <c r="H611" s="335"/>
      <c r="I611" s="336"/>
      <c r="J611" s="361"/>
      <c r="K611" s="326"/>
      <c r="L611" s="363"/>
      <c r="M611" s="326"/>
      <c r="N611" s="326"/>
      <c r="O611" s="364"/>
      <c r="P611" s="364"/>
    </row>
    <row r="612" spans="1:16" x14ac:dyDescent="0.25">
      <c r="A612" s="331">
        <v>43322</v>
      </c>
      <c r="B612" s="332">
        <v>180171012</v>
      </c>
      <c r="C612" s="333">
        <v>1</v>
      </c>
      <c r="D612" s="334">
        <v>47163</v>
      </c>
      <c r="E612" s="335"/>
      <c r="F612" s="333"/>
      <c r="G612" s="334"/>
      <c r="H612" s="335"/>
      <c r="I612" s="336"/>
      <c r="J612" s="361"/>
      <c r="K612" s="326"/>
      <c r="L612" s="326"/>
      <c r="M612" s="326"/>
      <c r="N612" s="326"/>
      <c r="O612" s="364"/>
      <c r="P612" s="364"/>
    </row>
    <row r="613" spans="1:16" x14ac:dyDescent="0.25">
      <c r="A613" s="331">
        <v>43322</v>
      </c>
      <c r="B613" s="332">
        <v>180172049</v>
      </c>
      <c r="C613" s="333">
        <v>3</v>
      </c>
      <c r="D613" s="334">
        <v>296450</v>
      </c>
      <c r="E613" s="335"/>
      <c r="F613" s="333"/>
      <c r="G613" s="334"/>
      <c r="H613" s="335"/>
      <c r="I613" s="336">
        <v>2276576</v>
      </c>
      <c r="J613" s="361" t="s">
        <v>17</v>
      </c>
      <c r="K613" s="326"/>
      <c r="L613" s="326"/>
      <c r="M613" s="326"/>
      <c r="N613" s="326"/>
      <c r="O613" s="364"/>
      <c r="P613" s="364"/>
    </row>
    <row r="614" spans="1:16" x14ac:dyDescent="0.25">
      <c r="A614" s="331">
        <v>43323</v>
      </c>
      <c r="B614" s="332">
        <v>180172079</v>
      </c>
      <c r="C614" s="333">
        <v>1</v>
      </c>
      <c r="D614" s="334">
        <v>39375</v>
      </c>
      <c r="E614" s="335">
        <v>180044774</v>
      </c>
      <c r="F614" s="333">
        <v>2</v>
      </c>
      <c r="G614" s="334">
        <v>183925</v>
      </c>
      <c r="H614" s="335"/>
      <c r="I614" s="336"/>
      <c r="J614" s="361"/>
      <c r="K614" s="326"/>
      <c r="L614" s="365"/>
      <c r="M614" s="365"/>
      <c r="N614" s="326"/>
      <c r="O614" s="364"/>
      <c r="P614" s="364"/>
    </row>
    <row r="615" spans="1:16" x14ac:dyDescent="0.25">
      <c r="A615" s="331">
        <v>43323</v>
      </c>
      <c r="B615" s="332">
        <v>180172105</v>
      </c>
      <c r="C615" s="333">
        <v>11</v>
      </c>
      <c r="D615" s="334">
        <v>1193325</v>
      </c>
      <c r="E615" s="335"/>
      <c r="F615" s="333"/>
      <c r="G615" s="334"/>
      <c r="H615" s="335"/>
      <c r="I615" s="334"/>
      <c r="J615" s="361"/>
      <c r="K615" s="326"/>
      <c r="L615" s="364"/>
      <c r="M615" s="364"/>
      <c r="N615" s="326"/>
      <c r="O615" s="364"/>
      <c r="P615" s="364"/>
    </row>
    <row r="616" spans="1:16" x14ac:dyDescent="0.25">
      <c r="A616" s="331">
        <v>43323</v>
      </c>
      <c r="B616" s="332">
        <v>180172134</v>
      </c>
      <c r="C616" s="333">
        <v>1</v>
      </c>
      <c r="D616" s="334">
        <v>78488</v>
      </c>
      <c r="E616" s="335"/>
      <c r="F616" s="333"/>
      <c r="G616" s="334"/>
      <c r="H616" s="335"/>
      <c r="I616" s="336">
        <v>1127260</v>
      </c>
      <c r="J616" s="361" t="s">
        <v>17</v>
      </c>
      <c r="K616" s="326"/>
      <c r="L616" s="219"/>
      <c r="M616" s="364"/>
      <c r="N616" s="326"/>
      <c r="O616" s="364"/>
      <c r="P616" s="364"/>
    </row>
    <row r="617" spans="1:16" x14ac:dyDescent="0.25">
      <c r="A617" s="331">
        <v>43325</v>
      </c>
      <c r="B617" s="332">
        <v>180172295</v>
      </c>
      <c r="C617" s="333">
        <v>17</v>
      </c>
      <c r="D617" s="334">
        <v>2051000</v>
      </c>
      <c r="E617" s="335">
        <v>180044809</v>
      </c>
      <c r="F617" s="333">
        <v>2</v>
      </c>
      <c r="G617" s="334">
        <v>282713</v>
      </c>
      <c r="H617" s="335"/>
      <c r="I617" s="336"/>
      <c r="J617" s="361"/>
      <c r="K617" s="326"/>
      <c r="L617" s="364"/>
      <c r="M617" s="364"/>
      <c r="N617" s="326"/>
      <c r="O617" s="364"/>
      <c r="P617" s="364"/>
    </row>
    <row r="618" spans="1:16" x14ac:dyDescent="0.25">
      <c r="A618" s="331">
        <v>43325</v>
      </c>
      <c r="B618" s="332">
        <v>180172337</v>
      </c>
      <c r="C618" s="333">
        <v>7</v>
      </c>
      <c r="D618" s="334">
        <v>534975</v>
      </c>
      <c r="E618" s="335"/>
      <c r="F618" s="333"/>
      <c r="G618" s="334"/>
      <c r="H618" s="335"/>
      <c r="I618" s="336">
        <v>2303262</v>
      </c>
      <c r="J618" s="361" t="s">
        <v>17</v>
      </c>
      <c r="K618" s="326"/>
      <c r="L618" s="364"/>
      <c r="M618" s="364"/>
      <c r="N618" s="326"/>
      <c r="O618" s="364"/>
      <c r="P618" s="364"/>
    </row>
    <row r="619" spans="1:16" x14ac:dyDescent="0.25">
      <c r="A619" s="331">
        <v>43326</v>
      </c>
      <c r="B619" s="332">
        <v>180172403</v>
      </c>
      <c r="C619" s="333">
        <v>10</v>
      </c>
      <c r="D619" s="334">
        <v>1155875</v>
      </c>
      <c r="E619" s="335">
        <v>180044828</v>
      </c>
      <c r="F619" s="333">
        <v>2</v>
      </c>
      <c r="G619" s="334">
        <v>118038</v>
      </c>
      <c r="H619" s="335"/>
      <c r="I619" s="336">
        <v>1037837</v>
      </c>
      <c r="J619" s="361" t="s">
        <v>17</v>
      </c>
      <c r="K619" s="326"/>
      <c r="L619" s="364"/>
      <c r="M619" s="364"/>
      <c r="N619" s="326"/>
      <c r="O619" s="364"/>
      <c r="P619" s="364"/>
    </row>
    <row r="620" spans="1:16" x14ac:dyDescent="0.25">
      <c r="A620" s="331">
        <v>43327</v>
      </c>
      <c r="B620" s="332">
        <v>180172499</v>
      </c>
      <c r="C620" s="333">
        <v>10</v>
      </c>
      <c r="D620" s="334">
        <v>1113525</v>
      </c>
      <c r="E620" s="335">
        <v>180044844</v>
      </c>
      <c r="F620" s="333">
        <v>4</v>
      </c>
      <c r="G620" s="334">
        <v>445813</v>
      </c>
      <c r="H620" s="335"/>
      <c r="I620" s="336"/>
      <c r="J620" s="361"/>
      <c r="K620" s="326"/>
      <c r="L620" s="364"/>
      <c r="M620" s="364"/>
      <c r="N620" s="326"/>
      <c r="O620" s="364"/>
      <c r="P620" s="364"/>
    </row>
    <row r="621" spans="1:16" x14ac:dyDescent="0.25">
      <c r="A621" s="331">
        <v>43327</v>
      </c>
      <c r="B621" s="332">
        <v>180172538</v>
      </c>
      <c r="C621" s="333">
        <v>5</v>
      </c>
      <c r="D621" s="334">
        <v>565688</v>
      </c>
      <c r="E621" s="335"/>
      <c r="F621" s="333"/>
      <c r="G621" s="334"/>
      <c r="H621" s="335"/>
      <c r="I621" s="336">
        <v>1233400</v>
      </c>
      <c r="J621" s="361" t="s">
        <v>17</v>
      </c>
      <c r="K621" s="326"/>
      <c r="L621" s="364"/>
      <c r="M621" s="364"/>
      <c r="N621" s="326"/>
      <c r="O621" s="364"/>
      <c r="P621" s="364"/>
    </row>
    <row r="622" spans="1:16" x14ac:dyDescent="0.25">
      <c r="A622" s="331">
        <v>43328</v>
      </c>
      <c r="B622" s="332">
        <v>180172565</v>
      </c>
      <c r="C622" s="333">
        <v>5</v>
      </c>
      <c r="D622" s="334">
        <v>326550</v>
      </c>
      <c r="E622" s="335">
        <v>180044861</v>
      </c>
      <c r="F622" s="333">
        <v>3</v>
      </c>
      <c r="G622" s="334">
        <v>335825</v>
      </c>
      <c r="H622" s="335"/>
      <c r="I622" s="336"/>
      <c r="J622" s="361"/>
      <c r="K622" s="326"/>
      <c r="L622" s="364"/>
      <c r="M622" s="364"/>
      <c r="N622" s="326"/>
      <c r="O622" s="364"/>
      <c r="P622" s="364"/>
    </row>
    <row r="623" spans="1:16" x14ac:dyDescent="0.25">
      <c r="A623" s="331">
        <v>43328</v>
      </c>
      <c r="B623" s="332">
        <v>180172587</v>
      </c>
      <c r="C623" s="333">
        <v>4</v>
      </c>
      <c r="D623" s="334">
        <v>406525</v>
      </c>
      <c r="E623" s="335"/>
      <c r="F623" s="333"/>
      <c r="G623" s="334"/>
      <c r="H623" s="335"/>
      <c r="I623" s="336"/>
      <c r="J623" s="361"/>
      <c r="K623" s="326"/>
      <c r="L623" s="364"/>
      <c r="M623" s="364"/>
      <c r="N623" s="326"/>
      <c r="O623" s="364"/>
      <c r="P623" s="364"/>
    </row>
    <row r="624" spans="1:16" x14ac:dyDescent="0.25">
      <c r="A624" s="331">
        <v>39676</v>
      </c>
      <c r="B624" s="332">
        <v>180172626</v>
      </c>
      <c r="C624" s="333">
        <v>1</v>
      </c>
      <c r="D624" s="334">
        <v>77175</v>
      </c>
      <c r="E624" s="335"/>
      <c r="F624" s="333"/>
      <c r="G624" s="334"/>
      <c r="H624" s="335"/>
      <c r="I624" s="336"/>
      <c r="J624" s="361"/>
      <c r="K624" s="326"/>
      <c r="L624" s="364"/>
      <c r="M624" s="326"/>
      <c r="N624" s="326"/>
      <c r="O624" s="364"/>
      <c r="P624" s="364"/>
    </row>
    <row r="625" spans="1:16" x14ac:dyDescent="0.25">
      <c r="A625" s="331">
        <v>43328</v>
      </c>
      <c r="B625" s="332">
        <v>180172627</v>
      </c>
      <c r="C625" s="333">
        <v>3</v>
      </c>
      <c r="D625" s="334">
        <v>302925</v>
      </c>
      <c r="E625" s="335"/>
      <c r="F625" s="333"/>
      <c r="G625" s="334"/>
      <c r="H625" s="335"/>
      <c r="I625" s="336">
        <v>777350</v>
      </c>
      <c r="J625" s="361" t="s">
        <v>17</v>
      </c>
      <c r="K625" s="326"/>
      <c r="L625" s="363"/>
      <c r="M625" s="326"/>
      <c r="N625" s="326"/>
      <c r="O625" s="364"/>
      <c r="P625" s="364"/>
    </row>
    <row r="626" spans="1:16" x14ac:dyDescent="0.25">
      <c r="A626" s="331">
        <v>43330</v>
      </c>
      <c r="B626" s="332">
        <v>180172677</v>
      </c>
      <c r="C626" s="333">
        <v>1</v>
      </c>
      <c r="D626" s="334">
        <v>119000</v>
      </c>
      <c r="E626" s="335">
        <v>180044885</v>
      </c>
      <c r="F626" s="333">
        <v>6</v>
      </c>
      <c r="G626" s="334">
        <v>686175</v>
      </c>
      <c r="H626" s="335"/>
      <c r="I626" s="336"/>
      <c r="J626" s="361"/>
      <c r="K626" s="326"/>
      <c r="L626" s="326"/>
      <c r="M626" s="326"/>
      <c r="N626" s="326"/>
      <c r="O626" s="364"/>
      <c r="P626" s="364"/>
    </row>
    <row r="627" spans="1:16" x14ac:dyDescent="0.25">
      <c r="A627" s="331">
        <v>43330</v>
      </c>
      <c r="B627" s="332">
        <v>180172698</v>
      </c>
      <c r="C627" s="333">
        <v>12</v>
      </c>
      <c r="D627" s="334">
        <v>1184050</v>
      </c>
      <c r="E627" s="335"/>
      <c r="F627" s="333"/>
      <c r="G627" s="334"/>
      <c r="H627" s="335"/>
      <c r="I627" s="336"/>
      <c r="J627" s="361"/>
      <c r="K627" s="326"/>
      <c r="L627" s="326"/>
      <c r="M627" s="326"/>
      <c r="N627" s="326"/>
      <c r="O627" s="364"/>
      <c r="P627" s="364"/>
    </row>
    <row r="628" spans="1:16" x14ac:dyDescent="0.25">
      <c r="A628" s="331">
        <v>43330</v>
      </c>
      <c r="B628" s="332">
        <v>180172735</v>
      </c>
      <c r="C628" s="333">
        <v>4</v>
      </c>
      <c r="D628" s="334">
        <v>407838</v>
      </c>
      <c r="E628" s="335"/>
      <c r="F628" s="333"/>
      <c r="G628" s="334"/>
      <c r="H628" s="335"/>
      <c r="I628" s="336">
        <v>1024713</v>
      </c>
      <c r="J628" s="361" t="s">
        <v>17</v>
      </c>
      <c r="K628" s="326"/>
      <c r="L628" s="326"/>
      <c r="M628" s="326"/>
      <c r="N628" s="326"/>
      <c r="O628" s="364"/>
      <c r="P628" s="364"/>
    </row>
    <row r="629" spans="1:16" x14ac:dyDescent="0.25">
      <c r="A629" s="331">
        <v>43332</v>
      </c>
      <c r="B629" s="332">
        <v>180172838</v>
      </c>
      <c r="C629" s="333">
        <v>1</v>
      </c>
      <c r="D629" s="334">
        <v>148575</v>
      </c>
      <c r="E629" s="335">
        <v>180044915</v>
      </c>
      <c r="F629" s="333">
        <v>7</v>
      </c>
      <c r="G629" s="334">
        <v>683375</v>
      </c>
      <c r="H629" s="335"/>
      <c r="I629" s="336"/>
      <c r="J629" s="361"/>
      <c r="K629" s="326"/>
      <c r="L629" s="326"/>
      <c r="M629" s="326"/>
      <c r="N629" s="326"/>
      <c r="O629" s="364"/>
      <c r="P629" s="364"/>
    </row>
    <row r="630" spans="1:16" x14ac:dyDescent="0.25">
      <c r="A630" s="331">
        <v>43332</v>
      </c>
      <c r="B630" s="332">
        <v>180172860</v>
      </c>
      <c r="C630" s="333">
        <v>9</v>
      </c>
      <c r="D630" s="334">
        <v>799750</v>
      </c>
      <c r="E630" s="335"/>
      <c r="F630" s="333"/>
      <c r="G630" s="334"/>
      <c r="H630" s="335"/>
      <c r="I630" s="336"/>
      <c r="J630" s="361"/>
      <c r="K630" s="326"/>
      <c r="L630" s="326"/>
      <c r="M630" s="326"/>
      <c r="N630" s="326"/>
      <c r="O630" s="364"/>
      <c r="P630" s="364"/>
    </row>
    <row r="631" spans="1:16" x14ac:dyDescent="0.25">
      <c r="A631" s="331">
        <v>43332</v>
      </c>
      <c r="B631" s="332">
        <v>180172896</v>
      </c>
      <c r="C631" s="333">
        <v>5</v>
      </c>
      <c r="D631" s="334">
        <v>467425</v>
      </c>
      <c r="E631" s="335"/>
      <c r="F631" s="333"/>
      <c r="G631" s="334"/>
      <c r="H631" s="335"/>
      <c r="I631" s="336">
        <v>732375</v>
      </c>
      <c r="J631" s="361" t="s">
        <v>17</v>
      </c>
      <c r="K631" s="326"/>
      <c r="L631" s="326"/>
      <c r="M631" s="326"/>
      <c r="N631" s="326"/>
      <c r="O631" s="364"/>
      <c r="P631" s="364"/>
    </row>
    <row r="632" spans="1:16" x14ac:dyDescent="0.25">
      <c r="A632" s="331">
        <v>43333</v>
      </c>
      <c r="B632" s="332">
        <v>180172937</v>
      </c>
      <c r="C632" s="333">
        <v>3</v>
      </c>
      <c r="D632" s="334">
        <v>400925</v>
      </c>
      <c r="E632" s="335">
        <v>180044928</v>
      </c>
      <c r="F632" s="333">
        <v>7</v>
      </c>
      <c r="G632" s="334">
        <v>614950</v>
      </c>
      <c r="H632" s="335"/>
      <c r="I632" s="336"/>
      <c r="J632" s="361"/>
      <c r="K632" s="326"/>
      <c r="L632" s="326"/>
      <c r="M632" s="326"/>
      <c r="N632" s="326"/>
      <c r="O632" s="364"/>
      <c r="P632" s="364"/>
    </row>
    <row r="633" spans="1:16" x14ac:dyDescent="0.25">
      <c r="A633" s="331">
        <v>43333</v>
      </c>
      <c r="B633" s="332">
        <v>180172938</v>
      </c>
      <c r="C633" s="333">
        <v>1</v>
      </c>
      <c r="D633" s="334">
        <v>120575</v>
      </c>
      <c r="E633" s="335"/>
      <c r="F633" s="333"/>
      <c r="G633" s="334"/>
      <c r="H633" s="335"/>
      <c r="I633" s="336"/>
      <c r="J633" s="361"/>
      <c r="K633" s="326"/>
      <c r="L633" s="326"/>
      <c r="M633" s="326"/>
      <c r="N633" s="326"/>
      <c r="O633" s="364"/>
      <c r="P633" s="364"/>
    </row>
    <row r="634" spans="1:16" x14ac:dyDescent="0.25">
      <c r="A634" s="331">
        <v>43333</v>
      </c>
      <c r="B634" s="332">
        <v>180172978</v>
      </c>
      <c r="C634" s="333">
        <v>1</v>
      </c>
      <c r="D634" s="334">
        <v>98000</v>
      </c>
      <c r="E634" s="335"/>
      <c r="F634" s="333"/>
      <c r="G634" s="334"/>
      <c r="H634" s="335"/>
      <c r="I634" s="336"/>
      <c r="J634" s="361"/>
      <c r="K634" s="326"/>
      <c r="L634" s="326"/>
      <c r="M634" s="326"/>
      <c r="N634" s="326"/>
      <c r="O634" s="364"/>
      <c r="P634" s="364"/>
    </row>
    <row r="635" spans="1:16" x14ac:dyDescent="0.25">
      <c r="A635" s="331">
        <v>43335</v>
      </c>
      <c r="B635" s="332">
        <v>180173040</v>
      </c>
      <c r="C635" s="333">
        <v>9</v>
      </c>
      <c r="D635" s="334">
        <v>1002925</v>
      </c>
      <c r="E635" s="335">
        <v>180044944</v>
      </c>
      <c r="F635" s="333">
        <v>7</v>
      </c>
      <c r="G635" s="334">
        <v>687575</v>
      </c>
      <c r="H635" s="335"/>
      <c r="I635" s="336"/>
      <c r="J635" s="361"/>
      <c r="K635" s="326"/>
      <c r="L635" s="326"/>
      <c r="M635" s="326"/>
      <c r="N635" s="326"/>
      <c r="O635" s="364"/>
      <c r="P635" s="364"/>
    </row>
    <row r="636" spans="1:16" x14ac:dyDescent="0.25">
      <c r="A636" s="331">
        <v>43335</v>
      </c>
      <c r="B636" s="332">
        <v>180173046</v>
      </c>
      <c r="C636" s="333">
        <v>3</v>
      </c>
      <c r="D636" s="334">
        <v>222338</v>
      </c>
      <c r="E636" s="335"/>
      <c r="F636" s="333"/>
      <c r="G636" s="334"/>
      <c r="H636" s="335"/>
      <c r="I636" s="336"/>
      <c r="J636" s="361"/>
      <c r="K636" s="326"/>
      <c r="L636" s="326"/>
      <c r="M636" s="326"/>
      <c r="N636" s="326"/>
      <c r="O636" s="364"/>
      <c r="P636" s="364"/>
    </row>
    <row r="637" spans="1:16" x14ac:dyDescent="0.25">
      <c r="A637" s="331">
        <v>43335</v>
      </c>
      <c r="B637" s="332">
        <v>180173075</v>
      </c>
      <c r="C637" s="333">
        <v>3</v>
      </c>
      <c r="D637" s="334">
        <v>268188</v>
      </c>
      <c r="E637" s="335"/>
      <c r="F637" s="333"/>
      <c r="G637" s="334"/>
      <c r="H637" s="335"/>
      <c r="I637" s="336"/>
      <c r="J637" s="361"/>
      <c r="K637" s="326"/>
      <c r="L637" s="326"/>
      <c r="M637" s="326"/>
      <c r="N637" s="326"/>
      <c r="O637" s="364"/>
      <c r="P637" s="364"/>
    </row>
    <row r="638" spans="1:16" x14ac:dyDescent="0.25">
      <c r="A638" s="331">
        <v>43335</v>
      </c>
      <c r="B638" s="332">
        <v>180173080</v>
      </c>
      <c r="C638" s="333">
        <v>1</v>
      </c>
      <c r="D638" s="334">
        <v>121450</v>
      </c>
      <c r="E638" s="335"/>
      <c r="F638" s="333"/>
      <c r="G638" s="334"/>
      <c r="H638" s="335"/>
      <c r="I638" s="336">
        <v>931876</v>
      </c>
      <c r="J638" s="361" t="s">
        <v>17</v>
      </c>
      <c r="K638" s="326"/>
      <c r="L638" s="326"/>
      <c r="M638" s="326"/>
      <c r="N638" s="326"/>
      <c r="O638" s="364"/>
      <c r="P638" s="364"/>
    </row>
    <row r="639" spans="1:16" x14ac:dyDescent="0.25">
      <c r="A639" s="331">
        <v>43336</v>
      </c>
      <c r="B639" s="332">
        <v>180173095</v>
      </c>
      <c r="C639" s="333">
        <v>1</v>
      </c>
      <c r="D639" s="334">
        <v>93100</v>
      </c>
      <c r="E639" s="335">
        <v>180044959</v>
      </c>
      <c r="F639" s="333">
        <v>5</v>
      </c>
      <c r="G639" s="334">
        <v>498575</v>
      </c>
      <c r="H639" s="335"/>
      <c r="I639" s="336"/>
      <c r="J639" s="361"/>
      <c r="K639" s="326"/>
      <c r="L639" s="326"/>
      <c r="M639" s="326"/>
      <c r="N639" s="326"/>
      <c r="O639" s="364"/>
      <c r="P639" s="364"/>
    </row>
    <row r="640" spans="1:16" x14ac:dyDescent="0.25">
      <c r="A640" s="331">
        <v>43336</v>
      </c>
      <c r="B640" s="332">
        <v>180173117</v>
      </c>
      <c r="C640" s="333">
        <v>4</v>
      </c>
      <c r="D640" s="334">
        <v>338975</v>
      </c>
      <c r="E640" s="335"/>
      <c r="F640" s="333"/>
      <c r="G640" s="334"/>
      <c r="H640" s="335"/>
      <c r="I640" s="336"/>
      <c r="J640" s="361"/>
      <c r="K640" s="326"/>
      <c r="L640" s="326"/>
      <c r="M640" s="326"/>
      <c r="N640" s="326"/>
      <c r="O640" s="364"/>
      <c r="P640" s="364"/>
    </row>
    <row r="641" spans="1:16" x14ac:dyDescent="0.25">
      <c r="A641" s="331">
        <v>43336</v>
      </c>
      <c r="B641" s="332">
        <v>180173144</v>
      </c>
      <c r="C641" s="333">
        <v>7</v>
      </c>
      <c r="D641" s="334">
        <v>759238</v>
      </c>
      <c r="E641" s="335"/>
      <c r="F641" s="333"/>
      <c r="G641" s="334"/>
      <c r="H641" s="335"/>
      <c r="I641" s="336">
        <v>692738</v>
      </c>
      <c r="J641" s="361" t="s">
        <v>17</v>
      </c>
      <c r="K641" s="326"/>
      <c r="L641" s="326"/>
      <c r="M641" s="326"/>
      <c r="N641" s="326"/>
      <c r="O641" s="364"/>
      <c r="P641" s="364"/>
    </row>
    <row r="642" spans="1:16" x14ac:dyDescent="0.25">
      <c r="A642" s="331">
        <v>43337</v>
      </c>
      <c r="B642" s="332">
        <v>180173211</v>
      </c>
      <c r="C642" s="333">
        <v>7</v>
      </c>
      <c r="D642" s="334">
        <v>708313</v>
      </c>
      <c r="E642" s="335">
        <v>180044976</v>
      </c>
      <c r="F642" s="333">
        <v>7</v>
      </c>
      <c r="G642" s="334">
        <v>776125</v>
      </c>
      <c r="H642" s="335"/>
      <c r="I642" s="336"/>
      <c r="J642" s="361"/>
      <c r="K642" s="326"/>
      <c r="L642" s="326"/>
      <c r="M642" s="326"/>
      <c r="N642" s="326"/>
      <c r="O642" s="364"/>
      <c r="P642" s="364"/>
    </row>
    <row r="643" spans="1:16" x14ac:dyDescent="0.25">
      <c r="A643" s="331">
        <v>43339</v>
      </c>
      <c r="B643" s="332">
        <v>180173325</v>
      </c>
      <c r="C643" s="333">
        <v>8</v>
      </c>
      <c r="D643" s="334">
        <v>625538</v>
      </c>
      <c r="E643" s="335">
        <v>180045002</v>
      </c>
      <c r="F643" s="333">
        <v>7</v>
      </c>
      <c r="G643" s="334">
        <v>595875</v>
      </c>
      <c r="H643" s="335"/>
      <c r="I643" s="336"/>
      <c r="J643" s="361"/>
      <c r="K643" s="326"/>
      <c r="L643" s="326"/>
      <c r="M643" s="326"/>
      <c r="N643" s="326"/>
      <c r="O643" s="364"/>
      <c r="P643" s="364"/>
    </row>
    <row r="644" spans="1:16" x14ac:dyDescent="0.25">
      <c r="A644" s="331">
        <v>43339</v>
      </c>
      <c r="B644" s="332">
        <v>180173330</v>
      </c>
      <c r="C644" s="333">
        <v>1</v>
      </c>
      <c r="D644" s="334">
        <v>121450</v>
      </c>
      <c r="E644" s="335"/>
      <c r="F644" s="333"/>
      <c r="G644" s="334"/>
      <c r="H644" s="335"/>
      <c r="I644" s="336"/>
      <c r="J644" s="361"/>
      <c r="K644" s="326"/>
      <c r="L644" s="326"/>
      <c r="M644" s="326"/>
      <c r="N644" s="326"/>
      <c r="O644" s="364"/>
      <c r="P644" s="364"/>
    </row>
    <row r="645" spans="1:16" x14ac:dyDescent="0.25">
      <c r="A645" s="331">
        <v>43339</v>
      </c>
      <c r="B645" s="332">
        <v>180173364</v>
      </c>
      <c r="C645" s="333">
        <v>10</v>
      </c>
      <c r="D645" s="334">
        <v>1018588</v>
      </c>
      <c r="E645" s="335"/>
      <c r="F645" s="333"/>
      <c r="G645" s="334"/>
      <c r="H645" s="335"/>
      <c r="I645" s="336">
        <v>1101889</v>
      </c>
      <c r="J645" s="361" t="s">
        <v>17</v>
      </c>
      <c r="K645" s="326"/>
      <c r="L645" s="326"/>
      <c r="M645" s="326"/>
      <c r="N645" s="326"/>
      <c r="O645" s="364"/>
      <c r="P645" s="364"/>
    </row>
    <row r="646" spans="1:16" x14ac:dyDescent="0.25">
      <c r="A646" s="331">
        <v>43340</v>
      </c>
      <c r="B646" s="332">
        <v>180173411</v>
      </c>
      <c r="C646" s="333">
        <v>12</v>
      </c>
      <c r="D646" s="334">
        <v>1279513</v>
      </c>
      <c r="E646" s="335">
        <v>180045015</v>
      </c>
      <c r="F646" s="333">
        <v>1</v>
      </c>
      <c r="G646" s="334">
        <v>115063</v>
      </c>
      <c r="H646" s="335"/>
      <c r="I646" s="336"/>
      <c r="J646" s="361"/>
      <c r="K646" s="326"/>
      <c r="L646" s="326"/>
      <c r="M646" s="326"/>
      <c r="N646" s="326"/>
      <c r="O646" s="364"/>
      <c r="P646" s="364"/>
    </row>
    <row r="647" spans="1:16" x14ac:dyDescent="0.25">
      <c r="A647" s="331">
        <v>43340</v>
      </c>
      <c r="B647" s="332">
        <v>180172460</v>
      </c>
      <c r="C647" s="333">
        <v>4</v>
      </c>
      <c r="D647" s="334">
        <v>453513</v>
      </c>
      <c r="E647" s="335"/>
      <c r="F647" s="333"/>
      <c r="G647" s="334"/>
      <c r="H647" s="335"/>
      <c r="I647" s="336">
        <v>1617963</v>
      </c>
      <c r="J647" s="361" t="s">
        <v>17</v>
      </c>
      <c r="K647" s="326"/>
      <c r="L647" s="326"/>
      <c r="M647" s="326"/>
      <c r="N647" s="326"/>
      <c r="O647" s="364"/>
      <c r="P647" s="364"/>
    </row>
    <row r="648" spans="1:16" x14ac:dyDescent="0.25">
      <c r="A648" s="331">
        <v>43341</v>
      </c>
      <c r="B648" s="332">
        <v>180173518</v>
      </c>
      <c r="C648" s="333">
        <v>6</v>
      </c>
      <c r="D648" s="334">
        <v>598413</v>
      </c>
      <c r="E648" s="335">
        <v>180045029</v>
      </c>
      <c r="F648" s="333">
        <v>5</v>
      </c>
      <c r="G648" s="334">
        <v>437850</v>
      </c>
      <c r="H648" s="335"/>
      <c r="I648" s="336"/>
      <c r="J648" s="361"/>
      <c r="K648" s="326"/>
      <c r="L648" s="326"/>
      <c r="M648" s="326"/>
      <c r="N648" s="326"/>
      <c r="O648" s="364"/>
      <c r="P648" s="364"/>
    </row>
    <row r="649" spans="1:16" x14ac:dyDescent="0.25">
      <c r="A649" s="331">
        <v>43341</v>
      </c>
      <c r="B649" s="332">
        <v>180173520</v>
      </c>
      <c r="C649" s="333">
        <v>1</v>
      </c>
      <c r="D649" s="334">
        <v>121450</v>
      </c>
      <c r="E649" s="335"/>
      <c r="F649" s="333"/>
      <c r="G649" s="334"/>
      <c r="H649" s="335"/>
      <c r="I649" s="336"/>
      <c r="J649" s="361"/>
      <c r="K649" s="326"/>
      <c r="L649" s="326"/>
      <c r="M649" s="326"/>
      <c r="N649" s="326"/>
      <c r="O649" s="364"/>
      <c r="P649" s="364"/>
    </row>
    <row r="650" spans="1:16" x14ac:dyDescent="0.25">
      <c r="A650" s="331">
        <v>43341</v>
      </c>
      <c r="B650" s="332">
        <v>180173547</v>
      </c>
      <c r="C650" s="333">
        <v>5</v>
      </c>
      <c r="D650" s="334">
        <v>536900</v>
      </c>
      <c r="E650" s="335"/>
      <c r="F650" s="333"/>
      <c r="G650" s="334"/>
      <c r="H650" s="335"/>
      <c r="I650" s="336">
        <v>818913</v>
      </c>
      <c r="J650" s="361" t="s">
        <v>17</v>
      </c>
      <c r="K650" s="326"/>
      <c r="L650" s="326"/>
      <c r="M650" s="326"/>
      <c r="N650" s="326"/>
      <c r="O650" s="364"/>
      <c r="P650" s="364"/>
    </row>
    <row r="651" spans="1:16" x14ac:dyDescent="0.25">
      <c r="A651" s="331">
        <v>43342</v>
      </c>
      <c r="B651" s="332">
        <v>180173598</v>
      </c>
      <c r="C651" s="333">
        <v>3</v>
      </c>
      <c r="D651" s="334">
        <v>334688</v>
      </c>
      <c r="E651" s="335"/>
      <c r="F651" s="333"/>
      <c r="G651" s="334"/>
      <c r="H651" s="335"/>
      <c r="I651" s="336"/>
      <c r="J651" s="361"/>
      <c r="K651" s="326"/>
      <c r="L651" s="326"/>
      <c r="M651" s="326"/>
      <c r="N651" s="326"/>
      <c r="O651" s="364"/>
      <c r="P651" s="364"/>
    </row>
    <row r="652" spans="1:16" x14ac:dyDescent="0.25">
      <c r="A652" s="331">
        <v>43342</v>
      </c>
      <c r="B652" s="332">
        <v>180173634</v>
      </c>
      <c r="C652" s="333">
        <v>4</v>
      </c>
      <c r="D652" s="334">
        <v>403200</v>
      </c>
      <c r="E652" s="335"/>
      <c r="F652" s="333"/>
      <c r="G652" s="334"/>
      <c r="H652" s="335"/>
      <c r="I652" s="336"/>
      <c r="J652" s="361"/>
      <c r="K652" s="326"/>
      <c r="L652" s="326"/>
      <c r="M652" s="326"/>
      <c r="N652" s="326"/>
      <c r="O652" s="364"/>
      <c r="P652" s="364"/>
    </row>
    <row r="653" spans="1:16" x14ac:dyDescent="0.25">
      <c r="A653" s="331">
        <v>43342</v>
      </c>
      <c r="B653" s="332">
        <v>180173637</v>
      </c>
      <c r="C653" s="333">
        <v>1</v>
      </c>
      <c r="D653" s="334">
        <v>99050</v>
      </c>
      <c r="E653" s="335"/>
      <c r="F653" s="333"/>
      <c r="G653" s="334"/>
      <c r="H653" s="335"/>
      <c r="I653" s="336">
        <v>836938</v>
      </c>
      <c r="J653" s="361" t="s">
        <v>17</v>
      </c>
      <c r="K653" s="326"/>
      <c r="L653" s="326"/>
      <c r="M653" s="326"/>
      <c r="N653" s="326"/>
      <c r="O653" s="364"/>
      <c r="P653" s="364"/>
    </row>
    <row r="654" spans="1:16" x14ac:dyDescent="0.25">
      <c r="A654" s="331">
        <v>43343</v>
      </c>
      <c r="B654" s="332">
        <v>180173673</v>
      </c>
      <c r="C654" s="333">
        <v>5</v>
      </c>
      <c r="D654" s="334">
        <v>520450</v>
      </c>
      <c r="E654" s="335"/>
      <c r="F654" s="333"/>
      <c r="G654" s="334"/>
      <c r="H654" s="335"/>
      <c r="I654" s="336"/>
      <c r="J654" s="361"/>
      <c r="K654" s="326"/>
      <c r="L654" s="326"/>
      <c r="M654" s="326"/>
      <c r="N654" s="326"/>
      <c r="O654" s="364"/>
      <c r="P654" s="364"/>
    </row>
    <row r="655" spans="1:16" x14ac:dyDescent="0.25">
      <c r="A655" s="331">
        <v>43343</v>
      </c>
      <c r="B655" s="332">
        <v>180173703</v>
      </c>
      <c r="C655" s="333">
        <v>4</v>
      </c>
      <c r="D655" s="334">
        <v>487288</v>
      </c>
      <c r="E655" s="335"/>
      <c r="F655" s="333"/>
      <c r="G655" s="334"/>
      <c r="H655" s="335"/>
      <c r="I655" s="336">
        <v>1007738</v>
      </c>
      <c r="J655" s="361" t="s">
        <v>17</v>
      </c>
      <c r="K655" s="326"/>
      <c r="L655" s="326"/>
      <c r="M655" s="326"/>
      <c r="N655" s="326"/>
      <c r="O655" s="364"/>
      <c r="P655" s="364"/>
    </row>
    <row r="656" spans="1:16" x14ac:dyDescent="0.25">
      <c r="A656" s="331">
        <v>43344</v>
      </c>
      <c r="B656" s="332">
        <v>180173764</v>
      </c>
      <c r="C656" s="333">
        <v>17</v>
      </c>
      <c r="D656" s="334">
        <v>1999375</v>
      </c>
      <c r="E656" s="335">
        <v>180045068</v>
      </c>
      <c r="F656" s="333">
        <v>3</v>
      </c>
      <c r="G656" s="334">
        <v>207725</v>
      </c>
      <c r="H656" s="335"/>
      <c r="I656" s="336"/>
      <c r="J656" s="361"/>
      <c r="K656" s="326"/>
      <c r="L656" s="326"/>
      <c r="M656" s="326"/>
      <c r="N656" s="326"/>
      <c r="O656" s="364"/>
      <c r="P656" s="364"/>
    </row>
    <row r="657" spans="1:16" x14ac:dyDescent="0.25">
      <c r="A657" s="331">
        <v>43344</v>
      </c>
      <c r="B657" s="332">
        <v>180173789</v>
      </c>
      <c r="C657" s="333">
        <v>3</v>
      </c>
      <c r="D657" s="334">
        <v>279213</v>
      </c>
      <c r="E657" s="335"/>
      <c r="F657" s="333"/>
      <c r="G657" s="334"/>
      <c r="H657" s="335"/>
      <c r="I657" s="336"/>
      <c r="J657" s="361"/>
      <c r="K657" s="326"/>
      <c r="L657" s="326"/>
      <c r="M657" s="326"/>
      <c r="N657" s="326"/>
      <c r="O657" s="364"/>
      <c r="P657" s="364"/>
    </row>
    <row r="658" spans="1:16" x14ac:dyDescent="0.25">
      <c r="A658" s="331">
        <v>43344</v>
      </c>
      <c r="B658" s="332">
        <v>180173790</v>
      </c>
      <c r="C658" s="333">
        <v>2</v>
      </c>
      <c r="D658" s="334">
        <v>216388</v>
      </c>
      <c r="E658" s="335"/>
      <c r="F658" s="333"/>
      <c r="G658" s="334"/>
      <c r="H658" s="335"/>
      <c r="I658" s="336">
        <v>2287251</v>
      </c>
      <c r="J658" s="361" t="s">
        <v>17</v>
      </c>
      <c r="K658" s="326"/>
      <c r="L658" s="326"/>
      <c r="M658" s="326"/>
      <c r="N658" s="326"/>
      <c r="O658" s="364"/>
      <c r="P658" s="364"/>
    </row>
    <row r="659" spans="1:16" x14ac:dyDescent="0.25">
      <c r="A659" s="331">
        <v>43346</v>
      </c>
      <c r="B659" s="332">
        <v>180173901</v>
      </c>
      <c r="C659" s="333">
        <v>6</v>
      </c>
      <c r="D659" s="334">
        <v>667363</v>
      </c>
      <c r="E659" s="335">
        <v>180045100</v>
      </c>
      <c r="F659" s="333">
        <v>9</v>
      </c>
      <c r="G659" s="334">
        <v>980963</v>
      </c>
      <c r="H659" s="335"/>
      <c r="I659" s="336"/>
      <c r="J659" s="361"/>
      <c r="K659" s="326"/>
      <c r="L659" s="326"/>
      <c r="M659" s="326"/>
      <c r="N659" s="326"/>
      <c r="O659" s="364"/>
      <c r="P659" s="364"/>
    </row>
    <row r="660" spans="1:16" x14ac:dyDescent="0.25">
      <c r="A660" s="331">
        <v>43346</v>
      </c>
      <c r="B660" s="332">
        <v>180173944</v>
      </c>
      <c r="C660" s="333">
        <v>3</v>
      </c>
      <c r="D660" s="334">
        <v>245175</v>
      </c>
      <c r="E660" s="341">
        <v>180045103</v>
      </c>
      <c r="F660" s="339">
        <v>16</v>
      </c>
      <c r="G660" s="340">
        <v>1660488</v>
      </c>
      <c r="H660" s="341"/>
      <c r="I660" s="342"/>
      <c r="J660" s="362"/>
      <c r="K660" s="326"/>
      <c r="L660" s="326"/>
      <c r="M660" s="326"/>
      <c r="N660" s="326"/>
      <c r="O660" s="364"/>
      <c r="P660" s="364"/>
    </row>
    <row r="661" spans="1:16" x14ac:dyDescent="0.25">
      <c r="A661" s="331">
        <v>43347</v>
      </c>
      <c r="B661" s="332">
        <v>180173967</v>
      </c>
      <c r="C661" s="333">
        <v>2</v>
      </c>
      <c r="D661" s="334">
        <v>173688</v>
      </c>
      <c r="E661" s="335">
        <v>180045120</v>
      </c>
      <c r="F661" s="333">
        <v>5</v>
      </c>
      <c r="G661" s="334">
        <v>517300</v>
      </c>
      <c r="H661" s="335"/>
      <c r="I661" s="336"/>
      <c r="J661" s="361"/>
      <c r="K661" s="326"/>
      <c r="L661" s="326"/>
      <c r="M661" s="326"/>
      <c r="N661" s="326"/>
      <c r="O661" s="364"/>
      <c r="P661" s="364"/>
    </row>
    <row r="662" spans="1:16" x14ac:dyDescent="0.25">
      <c r="A662" s="331">
        <v>43347</v>
      </c>
      <c r="B662" s="332">
        <v>180173991</v>
      </c>
      <c r="C662" s="333">
        <v>4</v>
      </c>
      <c r="D662" s="334">
        <v>356475</v>
      </c>
      <c r="E662" s="335"/>
      <c r="F662" s="333"/>
      <c r="G662" s="334"/>
      <c r="H662" s="335"/>
      <c r="I662" s="336"/>
      <c r="J662" s="361"/>
      <c r="K662" s="326"/>
      <c r="L662" s="326"/>
      <c r="M662" s="326"/>
      <c r="N662" s="326"/>
      <c r="O662" s="364"/>
      <c r="P662" s="364"/>
    </row>
    <row r="663" spans="1:16" x14ac:dyDescent="0.25">
      <c r="A663" s="331">
        <v>43347</v>
      </c>
      <c r="B663" s="332">
        <v>180173403</v>
      </c>
      <c r="C663" s="333">
        <v>6</v>
      </c>
      <c r="D663" s="334">
        <v>625363</v>
      </c>
      <c r="E663" s="335"/>
      <c r="F663" s="333"/>
      <c r="G663" s="334"/>
      <c r="H663" s="335"/>
      <c r="I663" s="336">
        <v>569801</v>
      </c>
      <c r="J663" s="361" t="s">
        <v>17</v>
      </c>
      <c r="K663" s="326"/>
      <c r="L663" s="326"/>
      <c r="M663" s="326"/>
      <c r="N663" s="326"/>
      <c r="O663" s="364"/>
      <c r="P663" s="364"/>
    </row>
    <row r="664" spans="1:16" x14ac:dyDescent="0.25">
      <c r="A664" s="331">
        <v>43348</v>
      </c>
      <c r="B664" s="332">
        <v>180174097</v>
      </c>
      <c r="C664" s="333">
        <v>6</v>
      </c>
      <c r="D664" s="334">
        <v>554138</v>
      </c>
      <c r="E664" s="335">
        <v>180045136</v>
      </c>
      <c r="F664" s="333">
        <v>2</v>
      </c>
      <c r="G664" s="334">
        <v>209125</v>
      </c>
      <c r="H664" s="335"/>
      <c r="I664" s="336"/>
      <c r="J664" s="361"/>
      <c r="K664" s="326"/>
      <c r="L664" s="326"/>
      <c r="M664" s="326"/>
      <c r="N664" s="326"/>
      <c r="O664" s="364"/>
      <c r="P664" s="364"/>
    </row>
    <row r="665" spans="1:16" x14ac:dyDescent="0.25">
      <c r="A665" s="331">
        <v>43348</v>
      </c>
      <c r="B665" s="332">
        <v>180174099</v>
      </c>
      <c r="C665" s="333">
        <v>1</v>
      </c>
      <c r="D665" s="334">
        <v>120050</v>
      </c>
      <c r="E665" s="335"/>
      <c r="F665" s="333"/>
      <c r="G665" s="334"/>
      <c r="H665" s="335"/>
      <c r="I665" s="336"/>
      <c r="J665" s="361"/>
      <c r="K665" s="326"/>
      <c r="L665" s="326"/>
      <c r="M665" s="326"/>
      <c r="N665" s="326"/>
      <c r="O665" s="364"/>
      <c r="P665" s="364"/>
    </row>
    <row r="666" spans="1:16" x14ac:dyDescent="0.25">
      <c r="A666" s="331">
        <v>43348</v>
      </c>
      <c r="B666" s="332">
        <v>180174124</v>
      </c>
      <c r="C666" s="333">
        <v>4</v>
      </c>
      <c r="D666" s="334">
        <v>305725</v>
      </c>
      <c r="E666" s="335"/>
      <c r="F666" s="333"/>
      <c r="G666" s="334"/>
      <c r="H666" s="335"/>
      <c r="I666" s="336">
        <v>770788</v>
      </c>
      <c r="J666" s="361" t="s">
        <v>17</v>
      </c>
      <c r="K666" s="326"/>
      <c r="L666" s="326"/>
      <c r="M666" s="326"/>
      <c r="N666" s="326"/>
      <c r="O666" s="364"/>
      <c r="P666" s="364"/>
    </row>
    <row r="667" spans="1:16" x14ac:dyDescent="0.25">
      <c r="A667" s="331">
        <v>43349</v>
      </c>
      <c r="B667" s="332">
        <v>180174186</v>
      </c>
      <c r="C667" s="333">
        <v>10</v>
      </c>
      <c r="D667" s="334">
        <v>1139513</v>
      </c>
      <c r="E667" s="335">
        <v>180045154</v>
      </c>
      <c r="F667" s="333">
        <v>4</v>
      </c>
      <c r="G667" s="334">
        <v>419825</v>
      </c>
      <c r="H667" s="335"/>
      <c r="I667" s="336"/>
      <c r="J667" s="361"/>
      <c r="K667" s="326"/>
      <c r="L667" s="326"/>
      <c r="M667" s="326"/>
      <c r="N667" s="326"/>
      <c r="O667" s="364"/>
      <c r="P667" s="364"/>
    </row>
    <row r="668" spans="1:16" x14ac:dyDescent="0.25">
      <c r="A668" s="331">
        <v>43349</v>
      </c>
      <c r="B668" s="332">
        <v>180174226</v>
      </c>
      <c r="C668" s="333">
        <v>4</v>
      </c>
      <c r="D668" s="334">
        <v>479850</v>
      </c>
      <c r="E668" s="335"/>
      <c r="F668" s="333"/>
      <c r="G668" s="334"/>
      <c r="H668" s="335"/>
      <c r="I668" s="336">
        <v>1199538</v>
      </c>
      <c r="J668" s="361" t="s">
        <v>17</v>
      </c>
      <c r="K668" s="326"/>
      <c r="L668" s="326"/>
      <c r="M668" s="326"/>
      <c r="N668" s="326"/>
      <c r="O668" s="364"/>
      <c r="P668" s="364"/>
    </row>
    <row r="669" spans="1:16" x14ac:dyDescent="0.25">
      <c r="A669" s="331">
        <v>43350</v>
      </c>
      <c r="B669" s="332">
        <v>180174264</v>
      </c>
      <c r="C669" s="333">
        <v>7</v>
      </c>
      <c r="D669" s="334">
        <v>806225</v>
      </c>
      <c r="E669" s="335">
        <v>180045167</v>
      </c>
      <c r="F669" s="333">
        <v>5</v>
      </c>
      <c r="G669" s="334">
        <v>559475</v>
      </c>
      <c r="H669" s="335"/>
      <c r="I669" s="336"/>
      <c r="J669" s="361"/>
      <c r="K669" s="326"/>
      <c r="L669" s="326"/>
      <c r="M669" s="326"/>
      <c r="N669" s="326"/>
      <c r="O669" s="364"/>
      <c r="P669" s="364"/>
    </row>
    <row r="670" spans="1:16" x14ac:dyDescent="0.25">
      <c r="A670" s="331">
        <v>43350</v>
      </c>
      <c r="B670" s="332">
        <v>180174297</v>
      </c>
      <c r="C670" s="333">
        <v>4</v>
      </c>
      <c r="D670" s="334">
        <v>257338</v>
      </c>
      <c r="E670" s="335"/>
      <c r="F670" s="333"/>
      <c r="G670" s="334"/>
      <c r="H670" s="335"/>
      <c r="I670" s="336"/>
      <c r="J670" s="361"/>
      <c r="K670" s="326"/>
      <c r="L670" s="326"/>
      <c r="M670" s="326"/>
      <c r="N670" s="326"/>
      <c r="O670" s="364"/>
      <c r="P670" s="364"/>
    </row>
    <row r="671" spans="1:16" x14ac:dyDescent="0.25">
      <c r="A671" s="331">
        <v>43350</v>
      </c>
      <c r="B671" s="332">
        <v>180174301</v>
      </c>
      <c r="C671" s="333">
        <v>1</v>
      </c>
      <c r="D671" s="334">
        <v>111038</v>
      </c>
      <c r="E671" s="335"/>
      <c r="F671" s="333"/>
      <c r="G671" s="334"/>
      <c r="H671" s="335"/>
      <c r="I671" s="336">
        <v>615126</v>
      </c>
      <c r="J671" s="361" t="s">
        <v>17</v>
      </c>
      <c r="K671" s="326"/>
      <c r="L671" s="326"/>
      <c r="M671" s="326"/>
      <c r="N671" s="326"/>
      <c r="O671" s="364"/>
      <c r="P671" s="364"/>
    </row>
    <row r="672" spans="1:16" x14ac:dyDescent="0.25">
      <c r="A672" s="331">
        <v>43351</v>
      </c>
      <c r="B672" s="332">
        <v>180174361</v>
      </c>
      <c r="C672" s="333">
        <v>7</v>
      </c>
      <c r="D672" s="334">
        <v>707263</v>
      </c>
      <c r="E672" s="335"/>
      <c r="F672" s="333"/>
      <c r="G672" s="334"/>
      <c r="H672" s="335"/>
      <c r="I672" s="336">
        <v>707263</v>
      </c>
      <c r="J672" s="361" t="s">
        <v>17</v>
      </c>
      <c r="K672" s="326"/>
      <c r="L672" s="326"/>
      <c r="M672" s="326"/>
      <c r="N672" s="326"/>
      <c r="O672" s="364"/>
      <c r="P672" s="364"/>
    </row>
    <row r="673" spans="1:16" x14ac:dyDescent="0.25">
      <c r="A673" s="331">
        <v>43353</v>
      </c>
      <c r="B673" s="332">
        <v>180174501</v>
      </c>
      <c r="C673" s="333">
        <v>19</v>
      </c>
      <c r="D673" s="334">
        <v>1669063</v>
      </c>
      <c r="E673" s="335">
        <v>180045207</v>
      </c>
      <c r="F673" s="333">
        <v>7</v>
      </c>
      <c r="G673" s="334">
        <v>671825</v>
      </c>
      <c r="H673" s="335"/>
      <c r="I673" s="336"/>
      <c r="J673" s="361"/>
      <c r="K673" s="326"/>
      <c r="L673" s="326"/>
      <c r="M673" s="326"/>
      <c r="N673" s="326"/>
      <c r="O673" s="364"/>
      <c r="P673" s="364"/>
    </row>
    <row r="674" spans="1:16" x14ac:dyDescent="0.25">
      <c r="A674" s="331">
        <v>43353</v>
      </c>
      <c r="B674" s="332">
        <v>180174539</v>
      </c>
      <c r="C674" s="333">
        <v>2</v>
      </c>
      <c r="D674" s="334">
        <v>239138</v>
      </c>
      <c r="E674" s="335"/>
      <c r="F674" s="333"/>
      <c r="G674" s="334"/>
      <c r="H674" s="335"/>
      <c r="I674" s="336"/>
      <c r="J674" s="361"/>
      <c r="K674" s="326"/>
      <c r="L674" s="326"/>
      <c r="M674" s="326"/>
      <c r="N674" s="326"/>
      <c r="O674" s="364"/>
      <c r="P674" s="364"/>
    </row>
    <row r="675" spans="1:16" x14ac:dyDescent="0.25">
      <c r="A675" s="331">
        <v>43354</v>
      </c>
      <c r="B675" s="332">
        <v>180174610</v>
      </c>
      <c r="C675" s="333">
        <v>3</v>
      </c>
      <c r="D675" s="334">
        <v>282188</v>
      </c>
      <c r="E675" s="335">
        <v>180045226</v>
      </c>
      <c r="F675" s="333">
        <v>2</v>
      </c>
      <c r="G675" s="334">
        <v>166163</v>
      </c>
      <c r="H675" s="335"/>
      <c r="I675" s="336">
        <v>13388</v>
      </c>
      <c r="J675" s="361" t="s">
        <v>17</v>
      </c>
      <c r="K675" s="326"/>
      <c r="L675" s="326"/>
      <c r="M675" s="326"/>
      <c r="N675" s="326"/>
      <c r="O675" s="364"/>
      <c r="P675" s="364"/>
    </row>
    <row r="676" spans="1:16" x14ac:dyDescent="0.25">
      <c r="A676" s="331">
        <v>43355</v>
      </c>
      <c r="B676" s="332">
        <v>180174646</v>
      </c>
      <c r="C676" s="333">
        <v>1</v>
      </c>
      <c r="D676" s="334">
        <v>128625</v>
      </c>
      <c r="E676" s="335">
        <v>180045236</v>
      </c>
      <c r="F676" s="333">
        <v>5</v>
      </c>
      <c r="G676" s="334">
        <v>510563</v>
      </c>
      <c r="H676" s="335"/>
      <c r="I676" s="336"/>
      <c r="J676" s="361"/>
      <c r="K676" s="326"/>
      <c r="L676" s="363"/>
      <c r="M676" s="326"/>
      <c r="N676" s="326"/>
      <c r="O676" s="364"/>
      <c r="P676" s="364"/>
    </row>
    <row r="677" spans="1:16" x14ac:dyDescent="0.25">
      <c r="A677" s="331">
        <v>43355</v>
      </c>
      <c r="B677" s="332">
        <v>180174664</v>
      </c>
      <c r="C677" s="333">
        <v>11</v>
      </c>
      <c r="D677" s="334">
        <v>1065750</v>
      </c>
      <c r="E677" s="335"/>
      <c r="F677" s="333"/>
      <c r="G677" s="334"/>
      <c r="H677" s="335"/>
      <c r="I677" s="336"/>
      <c r="J677" s="361"/>
      <c r="K677" s="326"/>
      <c r="L677" s="363">
        <f>D673+D674+D675</f>
        <v>2190389</v>
      </c>
      <c r="M677" s="326"/>
      <c r="N677" s="326"/>
      <c r="O677" s="364"/>
      <c r="P677" s="364"/>
    </row>
    <row r="678" spans="1:16" x14ac:dyDescent="0.25">
      <c r="A678" s="331">
        <v>43355</v>
      </c>
      <c r="B678" s="332">
        <v>180174707</v>
      </c>
      <c r="C678" s="333">
        <v>4</v>
      </c>
      <c r="D678" s="334">
        <v>305988</v>
      </c>
      <c r="E678" s="335"/>
      <c r="F678" s="333"/>
      <c r="G678" s="334"/>
      <c r="H678" s="335"/>
      <c r="I678" s="336">
        <v>989800</v>
      </c>
      <c r="J678" s="361" t="s">
        <v>17</v>
      </c>
      <c r="K678" s="326"/>
      <c r="L678" s="363">
        <f>SUM(G673:G675)</f>
        <v>837988</v>
      </c>
      <c r="M678" s="326">
        <v>1339013</v>
      </c>
      <c r="N678" s="326"/>
      <c r="O678" s="364"/>
      <c r="P678" s="364"/>
    </row>
    <row r="679" spans="1:16" x14ac:dyDescent="0.25">
      <c r="A679" s="331">
        <v>43356</v>
      </c>
      <c r="B679" s="332">
        <v>180174756</v>
      </c>
      <c r="C679" s="333">
        <v>10</v>
      </c>
      <c r="D679" s="334">
        <v>946400</v>
      </c>
      <c r="E679" s="335">
        <v>180045254</v>
      </c>
      <c r="F679" s="333">
        <v>2</v>
      </c>
      <c r="G679" s="334">
        <v>228550</v>
      </c>
      <c r="H679" s="335"/>
      <c r="I679" s="336"/>
      <c r="J679" s="361"/>
      <c r="K679" s="326"/>
      <c r="L679" s="363">
        <f>L677-L678-M678</f>
        <v>13388</v>
      </c>
      <c r="M679" s="326"/>
      <c r="N679" s="326"/>
      <c r="O679" s="364"/>
      <c r="P679" s="364"/>
    </row>
    <row r="680" spans="1:16" x14ac:dyDescent="0.25">
      <c r="A680" s="331">
        <v>43356</v>
      </c>
      <c r="B680" s="332">
        <v>180174762</v>
      </c>
      <c r="C680" s="333">
        <v>1</v>
      </c>
      <c r="D680" s="334">
        <v>101588</v>
      </c>
      <c r="E680" s="335"/>
      <c r="F680" s="333"/>
      <c r="G680" s="334"/>
      <c r="H680" s="335"/>
      <c r="I680" s="336"/>
      <c r="J680" s="361"/>
      <c r="K680" s="326"/>
      <c r="L680" s="363"/>
      <c r="M680" s="326"/>
      <c r="N680" s="326"/>
      <c r="O680" s="364"/>
      <c r="P680" s="364"/>
    </row>
    <row r="681" spans="1:16" x14ac:dyDescent="0.25">
      <c r="A681" s="331">
        <v>43356</v>
      </c>
      <c r="B681" s="332">
        <v>180174784</v>
      </c>
      <c r="C681" s="333">
        <v>7</v>
      </c>
      <c r="D681" s="334">
        <v>656163</v>
      </c>
      <c r="E681" s="335"/>
      <c r="F681" s="333"/>
      <c r="G681" s="334"/>
      <c r="H681" s="335"/>
      <c r="I681" s="336">
        <v>1475601</v>
      </c>
      <c r="J681" s="361" t="s">
        <v>17</v>
      </c>
      <c r="K681" s="326"/>
      <c r="L681" s="363"/>
      <c r="M681" s="326"/>
      <c r="N681" s="326"/>
      <c r="O681" s="364"/>
      <c r="P681" s="364"/>
    </row>
    <row r="682" spans="1:16" x14ac:dyDescent="0.25">
      <c r="A682" s="331">
        <v>43357</v>
      </c>
      <c r="B682" s="332">
        <v>180174828</v>
      </c>
      <c r="C682" s="333">
        <v>11</v>
      </c>
      <c r="D682" s="334">
        <v>1317663</v>
      </c>
      <c r="E682" s="335">
        <v>180045266</v>
      </c>
      <c r="F682" s="333">
        <v>3</v>
      </c>
      <c r="G682" s="334">
        <v>300125</v>
      </c>
      <c r="H682" s="335"/>
      <c r="I682" s="336"/>
      <c r="J682" s="361"/>
      <c r="K682" s="326"/>
      <c r="L682" s="326"/>
      <c r="M682" s="326"/>
      <c r="N682" s="326"/>
      <c r="O682" s="364"/>
      <c r="P682" s="364"/>
    </row>
    <row r="683" spans="1:16" x14ac:dyDescent="0.25">
      <c r="A683" s="331">
        <v>43357</v>
      </c>
      <c r="B683" s="332">
        <v>180174876</v>
      </c>
      <c r="C683" s="333">
        <v>6</v>
      </c>
      <c r="D683" s="334">
        <v>600513</v>
      </c>
      <c r="E683" s="335"/>
      <c r="F683" s="333"/>
      <c r="G683" s="334"/>
      <c r="H683" s="335"/>
      <c r="I683" s="336">
        <v>1618051</v>
      </c>
      <c r="J683" s="361" t="s">
        <v>17</v>
      </c>
      <c r="K683" s="326"/>
      <c r="L683" s="363"/>
      <c r="M683" s="326"/>
      <c r="N683" s="326"/>
      <c r="O683" s="364"/>
      <c r="P683" s="364"/>
    </row>
    <row r="684" spans="1:16" x14ac:dyDescent="0.25">
      <c r="A684" s="331">
        <v>43358</v>
      </c>
      <c r="B684" s="332">
        <v>180174934</v>
      </c>
      <c r="C684" s="333">
        <v>14</v>
      </c>
      <c r="D684" s="334">
        <v>1433600</v>
      </c>
      <c r="E684" s="335">
        <v>180045289</v>
      </c>
      <c r="F684" s="333">
        <v>3</v>
      </c>
      <c r="G684" s="334">
        <v>286300</v>
      </c>
      <c r="H684" s="335"/>
      <c r="I684" s="336"/>
      <c r="J684" s="361"/>
      <c r="K684" s="326"/>
      <c r="L684" s="363"/>
      <c r="M684" s="326"/>
      <c r="N684" s="326"/>
      <c r="O684" s="364"/>
      <c r="P684" s="364"/>
    </row>
    <row r="685" spans="1:16" x14ac:dyDescent="0.25">
      <c r="A685" s="331">
        <v>43358</v>
      </c>
      <c r="B685" s="332">
        <v>180174964</v>
      </c>
      <c r="C685" s="333">
        <v>2</v>
      </c>
      <c r="D685" s="334">
        <v>201688</v>
      </c>
      <c r="E685" s="335"/>
      <c r="F685" s="333"/>
      <c r="G685" s="334"/>
      <c r="H685" s="335"/>
      <c r="I685" s="336"/>
      <c r="J685" s="361"/>
      <c r="K685" s="326"/>
      <c r="L685" s="363"/>
      <c r="M685" s="326"/>
      <c r="N685" s="326"/>
      <c r="O685" s="364"/>
      <c r="P685" s="364"/>
    </row>
    <row r="686" spans="1:16" x14ac:dyDescent="0.25">
      <c r="A686" s="331">
        <v>43358</v>
      </c>
      <c r="B686" s="332">
        <v>180174976</v>
      </c>
      <c r="C686" s="333">
        <v>1</v>
      </c>
      <c r="D686" s="334">
        <v>46463</v>
      </c>
      <c r="E686" s="335"/>
      <c r="F686" s="333"/>
      <c r="G686" s="334"/>
      <c r="H686" s="335"/>
      <c r="I686" s="336">
        <v>1395451</v>
      </c>
      <c r="J686" s="361" t="s">
        <v>17</v>
      </c>
      <c r="K686" s="326"/>
      <c r="L686" s="326"/>
      <c r="M686" s="326"/>
      <c r="N686" s="326"/>
      <c r="O686" s="364"/>
      <c r="P686" s="364"/>
    </row>
    <row r="687" spans="1:16" x14ac:dyDescent="0.25">
      <c r="A687" s="331">
        <v>43360</v>
      </c>
      <c r="B687" s="332">
        <v>180175057</v>
      </c>
      <c r="C687" s="333">
        <v>1</v>
      </c>
      <c r="D687" s="334">
        <v>94063</v>
      </c>
      <c r="E687" s="335"/>
      <c r="F687" s="333"/>
      <c r="G687" s="334"/>
      <c r="H687" s="335"/>
      <c r="I687" s="336"/>
      <c r="J687" s="361"/>
      <c r="K687" s="326"/>
      <c r="L687" s="326"/>
      <c r="M687" s="326"/>
      <c r="N687" s="326"/>
      <c r="O687" s="364"/>
      <c r="P687" s="364"/>
    </row>
    <row r="688" spans="1:16" x14ac:dyDescent="0.25">
      <c r="A688" s="331">
        <v>43360</v>
      </c>
      <c r="B688" s="332">
        <v>180175089</v>
      </c>
      <c r="C688" s="333">
        <v>11</v>
      </c>
      <c r="D688" s="334">
        <v>1105388</v>
      </c>
      <c r="E688" s="335"/>
      <c r="F688" s="333"/>
      <c r="G688" s="334"/>
      <c r="H688" s="335"/>
      <c r="I688" s="336"/>
      <c r="J688" s="361"/>
      <c r="K688" s="326"/>
      <c r="L688" s="326"/>
      <c r="M688" s="326"/>
      <c r="N688" s="326"/>
      <c r="O688" s="364"/>
      <c r="P688" s="364"/>
    </row>
    <row r="689" spans="1:16" x14ac:dyDescent="0.25">
      <c r="A689" s="331">
        <v>43360</v>
      </c>
      <c r="B689" s="332">
        <v>180175090</v>
      </c>
      <c r="C689" s="333">
        <v>1</v>
      </c>
      <c r="D689" s="334">
        <v>92313</v>
      </c>
      <c r="E689" s="335"/>
      <c r="F689" s="333"/>
      <c r="G689" s="334"/>
      <c r="H689" s="335"/>
      <c r="I689" s="336"/>
      <c r="J689" s="361"/>
      <c r="K689" s="326"/>
      <c r="L689" s="326"/>
      <c r="M689" s="326"/>
      <c r="N689" s="326"/>
      <c r="O689" s="364"/>
      <c r="P689" s="364"/>
    </row>
    <row r="690" spans="1:16" x14ac:dyDescent="0.25">
      <c r="A690" s="331">
        <v>43360</v>
      </c>
      <c r="B690" s="332">
        <v>180175122</v>
      </c>
      <c r="C690" s="333">
        <v>8</v>
      </c>
      <c r="D690" s="334">
        <v>814363</v>
      </c>
      <c r="E690" s="335"/>
      <c r="F690" s="333"/>
      <c r="G690" s="334"/>
      <c r="H690" s="335"/>
      <c r="I690" s="336">
        <v>1784652</v>
      </c>
      <c r="J690" s="361" t="s">
        <v>17</v>
      </c>
      <c r="K690" s="326"/>
      <c r="L690" s="326"/>
      <c r="M690" s="326"/>
      <c r="N690" s="326"/>
      <c r="O690" s="364"/>
      <c r="P690" s="364"/>
    </row>
    <row r="691" spans="1:16" x14ac:dyDescent="0.25">
      <c r="A691" s="331">
        <v>43361</v>
      </c>
      <c r="B691" s="332">
        <v>180175181</v>
      </c>
      <c r="C691" s="333">
        <v>13</v>
      </c>
      <c r="D691" s="334">
        <v>1162788</v>
      </c>
      <c r="E691" s="335">
        <v>180045327</v>
      </c>
      <c r="F691" s="333">
        <v>5</v>
      </c>
      <c r="G691" s="334">
        <v>599900</v>
      </c>
      <c r="H691" s="335"/>
      <c r="I691" s="336"/>
      <c r="J691" s="361"/>
      <c r="K691" s="326"/>
      <c r="L691" s="326"/>
      <c r="M691" s="326"/>
      <c r="N691" s="326"/>
      <c r="O691" s="364"/>
      <c r="P691" s="364"/>
    </row>
    <row r="692" spans="1:16" x14ac:dyDescent="0.25">
      <c r="A692" s="331">
        <v>43361</v>
      </c>
      <c r="B692" s="332">
        <v>180175183</v>
      </c>
      <c r="C692" s="333">
        <v>1</v>
      </c>
      <c r="D692" s="334">
        <v>144550</v>
      </c>
      <c r="E692" s="335"/>
      <c r="F692" s="333"/>
      <c r="G692" s="334"/>
      <c r="H692" s="335"/>
      <c r="I692" s="336"/>
      <c r="J692" s="361"/>
      <c r="K692" s="326"/>
      <c r="L692" s="326"/>
      <c r="M692" s="326"/>
      <c r="N692" s="326"/>
      <c r="O692" s="364"/>
      <c r="P692" s="364"/>
    </row>
    <row r="693" spans="1:16" x14ac:dyDescent="0.25">
      <c r="A693" s="331">
        <v>43361</v>
      </c>
      <c r="B693" s="332">
        <v>180175215</v>
      </c>
      <c r="C693" s="333">
        <v>6</v>
      </c>
      <c r="D693" s="334">
        <v>313338</v>
      </c>
      <c r="E693" s="335"/>
      <c r="F693" s="333"/>
      <c r="G693" s="334"/>
      <c r="H693" s="335"/>
      <c r="I693" s="336">
        <v>1020776</v>
      </c>
      <c r="J693" s="361" t="s">
        <v>17</v>
      </c>
      <c r="K693" s="326"/>
      <c r="L693" s="326"/>
      <c r="M693" s="326"/>
      <c r="N693" s="326"/>
      <c r="O693" s="364"/>
      <c r="P693" s="364"/>
    </row>
    <row r="694" spans="1:16" x14ac:dyDescent="0.25">
      <c r="A694" s="331">
        <v>43362</v>
      </c>
      <c r="B694" s="332">
        <v>180175258</v>
      </c>
      <c r="C694" s="333">
        <v>6</v>
      </c>
      <c r="D694" s="334">
        <v>583100</v>
      </c>
      <c r="E694" s="335">
        <v>180045345</v>
      </c>
      <c r="F694" s="333">
        <v>8</v>
      </c>
      <c r="G694" s="334">
        <v>795550</v>
      </c>
      <c r="H694" s="335"/>
      <c r="I694" s="336"/>
      <c r="J694" s="361"/>
      <c r="K694" s="326"/>
      <c r="L694" s="326"/>
      <c r="M694" s="326"/>
      <c r="N694" s="326"/>
      <c r="O694" s="364"/>
      <c r="P694" s="364"/>
    </row>
    <row r="695" spans="1:16" x14ac:dyDescent="0.25">
      <c r="A695" s="331">
        <v>43362</v>
      </c>
      <c r="B695" s="332">
        <v>180175297</v>
      </c>
      <c r="C695" s="333">
        <v>4</v>
      </c>
      <c r="D695" s="334">
        <v>455700</v>
      </c>
      <c r="E695" s="335"/>
      <c r="F695" s="333"/>
      <c r="G695" s="334"/>
      <c r="H695" s="335"/>
      <c r="I695" s="336"/>
      <c r="J695" s="361"/>
      <c r="K695" s="326"/>
      <c r="L695" s="326"/>
      <c r="M695" s="326"/>
      <c r="N695" s="326"/>
      <c r="O695" s="364"/>
      <c r="P695" s="364"/>
    </row>
    <row r="696" spans="1:16" x14ac:dyDescent="0.25">
      <c r="A696" s="331">
        <v>43362</v>
      </c>
      <c r="B696" s="332">
        <v>180175312</v>
      </c>
      <c r="C696" s="333">
        <v>1</v>
      </c>
      <c r="D696" s="334">
        <v>48038</v>
      </c>
      <c r="E696" s="335"/>
      <c r="F696" s="333"/>
      <c r="G696" s="334"/>
      <c r="H696" s="335"/>
      <c r="I696" s="336">
        <v>291288</v>
      </c>
      <c r="J696" s="361" t="s">
        <v>17</v>
      </c>
      <c r="K696" s="326"/>
      <c r="L696" s="326"/>
      <c r="M696" s="326"/>
      <c r="N696" s="326"/>
      <c r="O696" s="364"/>
      <c r="P696" s="364"/>
    </row>
    <row r="697" spans="1:16" x14ac:dyDescent="0.25">
      <c r="A697" s="331">
        <v>43363</v>
      </c>
      <c r="B697" s="332">
        <v>180175335</v>
      </c>
      <c r="C697" s="333">
        <v>6</v>
      </c>
      <c r="D697" s="334">
        <v>452375</v>
      </c>
      <c r="E697" s="335">
        <v>180045367</v>
      </c>
      <c r="F697" s="333">
        <v>7</v>
      </c>
      <c r="G697" s="334">
        <v>497438</v>
      </c>
      <c r="H697" s="335"/>
      <c r="I697" s="336"/>
      <c r="J697" s="361"/>
      <c r="K697" s="326"/>
      <c r="L697" s="326"/>
      <c r="M697" s="326"/>
      <c r="N697" s="326"/>
      <c r="O697" s="364"/>
      <c r="P697" s="364"/>
    </row>
    <row r="698" spans="1:16" x14ac:dyDescent="0.25">
      <c r="A698" s="331">
        <v>43363</v>
      </c>
      <c r="B698" s="332">
        <v>180175351</v>
      </c>
      <c r="C698" s="333">
        <v>5</v>
      </c>
      <c r="D698" s="334">
        <v>528063</v>
      </c>
      <c r="E698" s="335"/>
      <c r="F698" s="333"/>
      <c r="G698" s="334"/>
      <c r="H698" s="335"/>
      <c r="I698" s="336"/>
      <c r="J698" s="361"/>
      <c r="K698" s="326"/>
      <c r="L698" s="326"/>
      <c r="M698" s="326"/>
      <c r="N698" s="326"/>
      <c r="O698" s="364"/>
      <c r="P698" s="364"/>
    </row>
    <row r="699" spans="1:16" x14ac:dyDescent="0.25">
      <c r="A699" s="331">
        <v>43363</v>
      </c>
      <c r="B699" s="332">
        <v>180175391</v>
      </c>
      <c r="C699" s="333">
        <v>8</v>
      </c>
      <c r="D699" s="334">
        <v>807538</v>
      </c>
      <c r="E699" s="335"/>
      <c r="F699" s="333"/>
      <c r="G699" s="334"/>
      <c r="H699" s="335"/>
      <c r="I699" s="336">
        <v>1290538</v>
      </c>
      <c r="J699" s="361" t="s">
        <v>17</v>
      </c>
      <c r="K699" s="326"/>
      <c r="L699" s="326"/>
      <c r="M699" s="326"/>
      <c r="N699" s="326"/>
      <c r="O699" s="364"/>
      <c r="P699" s="364"/>
    </row>
    <row r="700" spans="1:16" x14ac:dyDescent="0.25">
      <c r="A700" s="331">
        <v>43364</v>
      </c>
      <c r="B700" s="332">
        <v>180175407</v>
      </c>
      <c r="C700" s="333">
        <v>1</v>
      </c>
      <c r="D700" s="334">
        <v>44363</v>
      </c>
      <c r="E700" s="335">
        <v>180045377</v>
      </c>
      <c r="F700" s="333">
        <v>6</v>
      </c>
      <c r="G700" s="334">
        <v>638488</v>
      </c>
      <c r="H700" s="335"/>
      <c r="I700" s="336"/>
      <c r="J700" s="361"/>
      <c r="K700" s="326"/>
      <c r="L700" s="326"/>
      <c r="M700" s="326"/>
      <c r="N700" s="326"/>
      <c r="O700" s="364"/>
      <c r="P700" s="364"/>
    </row>
    <row r="701" spans="1:16" x14ac:dyDescent="0.25">
      <c r="A701" s="331">
        <v>43364</v>
      </c>
      <c r="B701" s="332">
        <v>180175417</v>
      </c>
      <c r="C701" s="333">
        <v>3</v>
      </c>
      <c r="D701" s="334">
        <v>374238</v>
      </c>
      <c r="E701" s="335"/>
      <c r="F701" s="333"/>
      <c r="G701" s="334"/>
      <c r="H701" s="335"/>
      <c r="I701" s="336"/>
      <c r="J701" s="361"/>
      <c r="K701" s="326"/>
      <c r="L701" s="326"/>
      <c r="M701" s="326"/>
      <c r="N701" s="326"/>
      <c r="O701" s="364"/>
      <c r="P701" s="364"/>
    </row>
    <row r="702" spans="1:16" x14ac:dyDescent="0.25">
      <c r="A702" s="331">
        <v>43364</v>
      </c>
      <c r="B702" s="332">
        <v>180175443</v>
      </c>
      <c r="C702" s="333">
        <v>2</v>
      </c>
      <c r="D702" s="334">
        <v>155575</v>
      </c>
      <c r="E702" s="335"/>
      <c r="F702" s="333"/>
      <c r="G702" s="334"/>
      <c r="H702" s="335"/>
      <c r="I702" s="336"/>
      <c r="J702" s="361"/>
      <c r="K702" s="326"/>
      <c r="L702" s="326"/>
      <c r="M702" s="326"/>
      <c r="N702" s="326"/>
      <c r="O702" s="364"/>
      <c r="P702" s="364"/>
    </row>
    <row r="703" spans="1:16" x14ac:dyDescent="0.25">
      <c r="A703" s="331">
        <v>43364</v>
      </c>
      <c r="B703" s="332">
        <v>180175447</v>
      </c>
      <c r="C703" s="333">
        <v>1</v>
      </c>
      <c r="D703" s="334">
        <v>132038</v>
      </c>
      <c r="E703" s="335"/>
      <c r="F703" s="333"/>
      <c r="G703" s="334"/>
      <c r="H703" s="335"/>
      <c r="I703" s="336">
        <v>67726</v>
      </c>
      <c r="J703" s="361" t="s">
        <v>17</v>
      </c>
      <c r="K703" s="326"/>
      <c r="L703" s="326"/>
      <c r="M703" s="326"/>
      <c r="N703" s="326"/>
      <c r="O703" s="364"/>
      <c r="P703" s="364"/>
    </row>
    <row r="704" spans="1:16" x14ac:dyDescent="0.25">
      <c r="A704" s="331">
        <v>43365</v>
      </c>
      <c r="B704" s="332">
        <v>180175480</v>
      </c>
      <c r="C704" s="333">
        <v>2</v>
      </c>
      <c r="D704" s="334">
        <v>193025</v>
      </c>
      <c r="E704" s="335">
        <v>180045393</v>
      </c>
      <c r="F704" s="333">
        <v>3</v>
      </c>
      <c r="G704" s="334">
        <v>285163</v>
      </c>
      <c r="H704" s="335"/>
      <c r="I704" s="336"/>
      <c r="J704" s="361"/>
      <c r="K704" s="326"/>
      <c r="L704" s="326"/>
      <c r="M704" s="326"/>
      <c r="N704" s="326"/>
      <c r="O704" s="364"/>
      <c r="P704" s="364"/>
    </row>
    <row r="705" spans="1:16" x14ac:dyDescent="0.25">
      <c r="A705" s="331">
        <v>43365</v>
      </c>
      <c r="B705" s="332">
        <v>180175520</v>
      </c>
      <c r="C705" s="333">
        <v>2</v>
      </c>
      <c r="D705" s="334">
        <v>233188</v>
      </c>
      <c r="E705" s="335"/>
      <c r="F705" s="333"/>
      <c r="G705" s="334"/>
      <c r="H705" s="335"/>
      <c r="I705" s="336"/>
      <c r="J705" s="361"/>
      <c r="K705" s="326"/>
      <c r="L705" s="326"/>
      <c r="M705" s="326"/>
      <c r="N705" s="326"/>
      <c r="O705" s="364"/>
      <c r="P705" s="364"/>
    </row>
    <row r="706" spans="1:16" x14ac:dyDescent="0.25">
      <c r="A706" s="331">
        <v>43365</v>
      </c>
      <c r="B706" s="332">
        <v>180175521</v>
      </c>
      <c r="C706" s="333">
        <v>5</v>
      </c>
      <c r="D706" s="334">
        <v>431025</v>
      </c>
      <c r="E706" s="335"/>
      <c r="F706" s="333"/>
      <c r="G706" s="334"/>
      <c r="H706" s="335"/>
      <c r="I706" s="336">
        <v>572075</v>
      </c>
      <c r="J706" s="361" t="s">
        <v>17</v>
      </c>
      <c r="K706" s="326"/>
      <c r="L706" s="326"/>
      <c r="M706" s="326"/>
      <c r="N706" s="326"/>
      <c r="O706" s="364"/>
      <c r="P706" s="364"/>
    </row>
    <row r="707" spans="1:16" x14ac:dyDescent="0.25">
      <c r="A707" s="331">
        <v>43367</v>
      </c>
      <c r="B707" s="332">
        <v>180175638</v>
      </c>
      <c r="C707" s="333">
        <v>5</v>
      </c>
      <c r="D707" s="334">
        <v>436188</v>
      </c>
      <c r="E707" s="335">
        <v>180045427</v>
      </c>
      <c r="F707" s="333">
        <v>6</v>
      </c>
      <c r="G707" s="334">
        <v>626675</v>
      </c>
      <c r="H707" s="335"/>
      <c r="I707" s="336"/>
      <c r="J707" s="361"/>
      <c r="K707" s="326"/>
      <c r="L707" s="326"/>
      <c r="M707" s="326"/>
      <c r="N707" s="326"/>
      <c r="O707" s="364"/>
      <c r="P707" s="364"/>
    </row>
    <row r="708" spans="1:16" x14ac:dyDescent="0.25">
      <c r="A708" s="331">
        <v>43367</v>
      </c>
      <c r="B708" s="332">
        <v>180175669</v>
      </c>
      <c r="C708" s="333">
        <v>17</v>
      </c>
      <c r="D708" s="334">
        <v>1689800</v>
      </c>
      <c r="E708" s="335"/>
      <c r="F708" s="333"/>
      <c r="G708" s="334"/>
      <c r="H708" s="335"/>
      <c r="I708" s="336">
        <v>1499313</v>
      </c>
      <c r="J708" s="361" t="s">
        <v>17</v>
      </c>
      <c r="K708" s="326"/>
      <c r="L708" s="326"/>
      <c r="M708" s="326"/>
      <c r="N708" s="326"/>
      <c r="O708" s="364"/>
      <c r="P708" s="364"/>
    </row>
    <row r="709" spans="1:16" x14ac:dyDescent="0.25">
      <c r="A709" s="331">
        <v>43368</v>
      </c>
      <c r="B709" s="332">
        <v>180175724</v>
      </c>
      <c r="C709" s="333">
        <v>8</v>
      </c>
      <c r="D709" s="334">
        <v>814975</v>
      </c>
      <c r="E709" s="335">
        <v>180145433</v>
      </c>
      <c r="F709" s="333">
        <v>4</v>
      </c>
      <c r="G709" s="334">
        <v>359450</v>
      </c>
      <c r="H709" s="335"/>
      <c r="I709" s="336"/>
      <c r="J709" s="361"/>
      <c r="K709" s="326"/>
      <c r="L709" s="326"/>
      <c r="M709" s="326"/>
      <c r="N709" s="326"/>
      <c r="O709" s="364"/>
      <c r="P709" s="364"/>
    </row>
    <row r="710" spans="1:16" x14ac:dyDescent="0.25">
      <c r="A710" s="331">
        <v>43368</v>
      </c>
      <c r="B710" s="332">
        <v>180175762</v>
      </c>
      <c r="C710" s="333">
        <v>3</v>
      </c>
      <c r="D710" s="334">
        <v>342913</v>
      </c>
      <c r="E710" s="335"/>
      <c r="F710" s="333"/>
      <c r="G710" s="334"/>
      <c r="H710" s="335"/>
      <c r="I710" s="336">
        <v>798438</v>
      </c>
      <c r="J710" s="361" t="s">
        <v>17</v>
      </c>
      <c r="K710" s="326"/>
      <c r="L710" s="326"/>
      <c r="M710" s="326"/>
      <c r="N710" s="326"/>
      <c r="O710" s="364"/>
      <c r="P710" s="364"/>
    </row>
    <row r="711" spans="1:16" x14ac:dyDescent="0.25">
      <c r="A711" s="331">
        <v>43369</v>
      </c>
      <c r="B711" s="332">
        <v>180175813</v>
      </c>
      <c r="C711" s="333">
        <v>5</v>
      </c>
      <c r="D711" s="334">
        <v>518525</v>
      </c>
      <c r="E711" s="335">
        <v>180045452</v>
      </c>
      <c r="F711" s="333">
        <v>2</v>
      </c>
      <c r="G711" s="334">
        <v>149713</v>
      </c>
      <c r="H711" s="335"/>
      <c r="I711" s="336"/>
      <c r="J711" s="361"/>
      <c r="K711" s="326"/>
      <c r="L711" s="326"/>
      <c r="M711" s="326"/>
      <c r="N711" s="326"/>
      <c r="O711" s="364"/>
      <c r="P711" s="364"/>
    </row>
    <row r="712" spans="1:16" x14ac:dyDescent="0.25">
      <c r="A712" s="331">
        <v>43369</v>
      </c>
      <c r="B712" s="332">
        <v>180175837</v>
      </c>
      <c r="C712" s="333">
        <v>3</v>
      </c>
      <c r="D712" s="334">
        <v>464888</v>
      </c>
      <c r="E712" s="335"/>
      <c r="F712" s="333"/>
      <c r="G712" s="334"/>
      <c r="H712" s="335"/>
      <c r="I712" s="336">
        <v>833700</v>
      </c>
      <c r="J712" s="361" t="s">
        <v>17</v>
      </c>
      <c r="K712" s="326"/>
      <c r="L712" s="326"/>
      <c r="M712" s="326"/>
      <c r="N712" s="326"/>
      <c r="O712" s="364"/>
      <c r="P712" s="364"/>
    </row>
    <row r="713" spans="1:16" x14ac:dyDescent="0.25">
      <c r="A713" s="331">
        <v>43370</v>
      </c>
      <c r="B713" s="332">
        <v>180175906</v>
      </c>
      <c r="C713" s="333">
        <v>3</v>
      </c>
      <c r="D713" s="334">
        <v>355163</v>
      </c>
      <c r="E713" s="335">
        <v>180045461</v>
      </c>
      <c r="F713" s="333">
        <v>3</v>
      </c>
      <c r="G713" s="334">
        <v>275975</v>
      </c>
      <c r="H713" s="335"/>
      <c r="I713" s="336"/>
      <c r="J713" s="361"/>
      <c r="K713" s="326"/>
      <c r="L713" s="326"/>
      <c r="M713" s="326"/>
      <c r="N713" s="326"/>
      <c r="O713" s="364"/>
      <c r="P713" s="364"/>
    </row>
    <row r="714" spans="1:16" x14ac:dyDescent="0.25">
      <c r="A714" s="331">
        <v>43370</v>
      </c>
      <c r="B714" s="332">
        <v>180175908</v>
      </c>
      <c r="C714" s="333">
        <v>6</v>
      </c>
      <c r="D714" s="334">
        <v>626588</v>
      </c>
      <c r="E714" s="335"/>
      <c r="F714" s="333"/>
      <c r="G714" s="334"/>
      <c r="H714" s="335"/>
      <c r="I714" s="336"/>
      <c r="J714" s="361"/>
      <c r="K714" s="326"/>
      <c r="L714" s="326"/>
      <c r="M714" s="326"/>
      <c r="N714" s="326"/>
      <c r="O714" s="364"/>
      <c r="P714" s="364"/>
    </row>
    <row r="715" spans="1:16" x14ac:dyDescent="0.25">
      <c r="A715" s="331">
        <v>43370</v>
      </c>
      <c r="B715" s="332">
        <v>180175926</v>
      </c>
      <c r="C715" s="333">
        <v>1</v>
      </c>
      <c r="D715" s="334">
        <v>42875</v>
      </c>
      <c r="E715" s="335"/>
      <c r="F715" s="333"/>
      <c r="G715" s="334"/>
      <c r="H715" s="335"/>
      <c r="I715" s="336">
        <v>748651</v>
      </c>
      <c r="J715" s="361" t="s">
        <v>17</v>
      </c>
      <c r="K715" s="326"/>
      <c r="L715" s="326"/>
      <c r="M715" s="326"/>
      <c r="N715" s="326"/>
      <c r="O715" s="364"/>
      <c r="P715" s="364"/>
    </row>
    <row r="716" spans="1:16" x14ac:dyDescent="0.25">
      <c r="A716" s="331">
        <v>43371</v>
      </c>
      <c r="B716" s="332">
        <v>180175941</v>
      </c>
      <c r="C716" s="333">
        <v>1</v>
      </c>
      <c r="D716" s="334">
        <v>113050</v>
      </c>
      <c r="E716" s="335">
        <v>180045476</v>
      </c>
      <c r="F716" s="333">
        <v>2</v>
      </c>
      <c r="G716" s="334">
        <v>193025</v>
      </c>
      <c r="H716" s="335"/>
      <c r="I716" s="336"/>
      <c r="J716" s="361"/>
      <c r="K716" s="326"/>
      <c r="L716" s="326"/>
      <c r="M716" s="326"/>
      <c r="N716" s="326"/>
      <c r="O716" s="364"/>
      <c r="P716" s="364"/>
    </row>
    <row r="717" spans="1:16" x14ac:dyDescent="0.25">
      <c r="A717" s="331">
        <v>43371</v>
      </c>
      <c r="B717" s="332">
        <v>180175961</v>
      </c>
      <c r="C717" s="333">
        <v>7</v>
      </c>
      <c r="D717" s="334">
        <v>751713</v>
      </c>
      <c r="E717" s="335"/>
      <c r="F717" s="333"/>
      <c r="G717" s="334"/>
      <c r="H717" s="335"/>
      <c r="I717" s="336"/>
      <c r="J717" s="361"/>
      <c r="K717" s="326"/>
      <c r="L717" s="326"/>
      <c r="M717" s="326"/>
      <c r="N717" s="326"/>
      <c r="O717" s="364"/>
      <c r="P717" s="364"/>
    </row>
    <row r="718" spans="1:16" x14ac:dyDescent="0.25">
      <c r="A718" s="331">
        <v>43371</v>
      </c>
      <c r="B718" s="332">
        <v>180175987</v>
      </c>
      <c r="C718" s="333">
        <v>5</v>
      </c>
      <c r="D718" s="334">
        <v>555713</v>
      </c>
      <c r="E718" s="335"/>
      <c r="F718" s="333"/>
      <c r="G718" s="334"/>
      <c r="H718" s="335"/>
      <c r="I718" s="336">
        <v>1227451</v>
      </c>
      <c r="J718" s="361" t="s">
        <v>17</v>
      </c>
      <c r="K718" s="326"/>
      <c r="L718" s="326"/>
      <c r="M718" s="326"/>
      <c r="N718" s="326"/>
      <c r="O718" s="364"/>
      <c r="P718" s="364"/>
    </row>
    <row r="719" spans="1:16" x14ac:dyDescent="0.25">
      <c r="A719" s="331">
        <v>43372</v>
      </c>
      <c r="B719" s="332">
        <v>180176071</v>
      </c>
      <c r="C719" s="333">
        <v>8</v>
      </c>
      <c r="D719" s="334">
        <v>835800</v>
      </c>
      <c r="E719" s="335">
        <v>180045485</v>
      </c>
      <c r="F719" s="333">
        <v>3</v>
      </c>
      <c r="G719" s="334">
        <v>356563</v>
      </c>
      <c r="H719" s="335"/>
      <c r="I719" s="336">
        <v>479237</v>
      </c>
      <c r="J719" s="361" t="s">
        <v>17</v>
      </c>
      <c r="K719" s="326"/>
      <c r="L719" s="326"/>
      <c r="M719" s="326"/>
      <c r="N719" s="326"/>
      <c r="O719" s="364"/>
      <c r="P719" s="364"/>
    </row>
    <row r="720" spans="1:16" x14ac:dyDescent="0.25">
      <c r="A720" s="331">
        <v>43374</v>
      </c>
      <c r="B720" s="332">
        <v>180176197</v>
      </c>
      <c r="C720" s="333">
        <v>5</v>
      </c>
      <c r="D720" s="334">
        <v>525350</v>
      </c>
      <c r="E720" s="335">
        <v>180045518</v>
      </c>
      <c r="F720" s="333">
        <v>4</v>
      </c>
      <c r="G720" s="334">
        <v>445463</v>
      </c>
      <c r="H720" s="335"/>
      <c r="I720" s="336"/>
      <c r="J720" s="361"/>
      <c r="K720" s="326"/>
      <c r="L720" s="326"/>
      <c r="M720" s="326"/>
      <c r="N720" s="326"/>
      <c r="O720" s="364"/>
      <c r="P720" s="364"/>
    </row>
    <row r="721" spans="1:16" x14ac:dyDescent="0.25">
      <c r="A721" s="331">
        <v>43374</v>
      </c>
      <c r="B721" s="332">
        <v>180176241</v>
      </c>
      <c r="C721" s="333">
        <v>5</v>
      </c>
      <c r="D721" s="334">
        <v>528325</v>
      </c>
      <c r="E721" s="335"/>
      <c r="F721" s="333"/>
      <c r="G721" s="334"/>
      <c r="H721" s="335"/>
      <c r="I721" s="336"/>
      <c r="J721" s="361"/>
      <c r="K721" s="326"/>
      <c r="L721" s="326"/>
      <c r="M721" s="326"/>
      <c r="N721" s="326"/>
      <c r="O721" s="364"/>
      <c r="P721" s="364"/>
    </row>
    <row r="722" spans="1:16" x14ac:dyDescent="0.25">
      <c r="A722" s="331">
        <v>43374</v>
      </c>
      <c r="B722" s="332">
        <v>180176248</v>
      </c>
      <c r="C722" s="333">
        <v>4</v>
      </c>
      <c r="D722" s="334">
        <v>291463</v>
      </c>
      <c r="E722" s="335"/>
      <c r="F722" s="333"/>
      <c r="G722" s="334"/>
      <c r="H722" s="335"/>
      <c r="I722" s="336">
        <v>899675</v>
      </c>
      <c r="J722" s="361" t="s">
        <v>17</v>
      </c>
      <c r="K722" s="326"/>
      <c r="L722" s="326"/>
      <c r="M722" s="326"/>
      <c r="N722" s="326"/>
      <c r="O722" s="364"/>
      <c r="P722" s="364"/>
    </row>
    <row r="723" spans="1:16" x14ac:dyDescent="0.25">
      <c r="A723" s="331">
        <v>43375</v>
      </c>
      <c r="B723" s="332">
        <v>180176281</v>
      </c>
      <c r="C723" s="333">
        <v>1</v>
      </c>
      <c r="D723" s="334">
        <v>122150</v>
      </c>
      <c r="E723" s="335"/>
      <c r="F723" s="333"/>
      <c r="G723" s="334"/>
      <c r="H723" s="335"/>
      <c r="I723" s="336"/>
      <c r="J723" s="361"/>
      <c r="K723" s="326"/>
      <c r="L723" s="326"/>
      <c r="M723" s="326"/>
      <c r="N723" s="326"/>
      <c r="O723" s="364"/>
      <c r="P723" s="364"/>
    </row>
    <row r="724" spans="1:16" x14ac:dyDescent="0.25">
      <c r="A724" s="331">
        <v>43375</v>
      </c>
      <c r="B724" s="332">
        <v>180176307</v>
      </c>
      <c r="C724" s="333">
        <v>2</v>
      </c>
      <c r="D724" s="334">
        <v>198800</v>
      </c>
      <c r="E724" s="335"/>
      <c r="F724" s="333"/>
      <c r="G724" s="334"/>
      <c r="H724" s="335"/>
      <c r="I724" s="336"/>
      <c r="J724" s="361"/>
      <c r="K724" s="326"/>
      <c r="L724" s="326"/>
      <c r="M724" s="326"/>
      <c r="N724" s="326"/>
      <c r="O724" s="364"/>
      <c r="P724" s="364"/>
    </row>
    <row r="725" spans="1:16" x14ac:dyDescent="0.25">
      <c r="A725" s="331">
        <v>43375</v>
      </c>
      <c r="B725" s="332">
        <v>180176342</v>
      </c>
      <c r="C725" s="333">
        <v>3</v>
      </c>
      <c r="D725" s="334">
        <v>258300</v>
      </c>
      <c r="E725" s="335"/>
      <c r="F725" s="333"/>
      <c r="G725" s="334"/>
      <c r="H725" s="335"/>
      <c r="I725" s="336">
        <v>579250</v>
      </c>
      <c r="J725" s="361" t="s">
        <v>17</v>
      </c>
      <c r="K725" s="326"/>
      <c r="L725" s="326"/>
      <c r="M725" s="326"/>
      <c r="N725" s="326"/>
      <c r="O725" s="364"/>
      <c r="P725" s="364"/>
    </row>
    <row r="726" spans="1:16" x14ac:dyDescent="0.25">
      <c r="A726" s="331">
        <v>43376</v>
      </c>
      <c r="B726" s="332"/>
      <c r="C726" s="333"/>
      <c r="D726" s="334"/>
      <c r="E726" s="335">
        <v>180045548</v>
      </c>
      <c r="F726" s="333">
        <v>4</v>
      </c>
      <c r="G726" s="334">
        <v>320075</v>
      </c>
      <c r="H726" s="335"/>
      <c r="I726" s="336"/>
      <c r="J726" s="361"/>
      <c r="K726" s="326"/>
      <c r="L726" s="326"/>
      <c r="M726" s="326"/>
      <c r="N726" s="326"/>
      <c r="O726" s="364"/>
      <c r="P726" s="364"/>
    </row>
    <row r="727" spans="1:16" x14ac:dyDescent="0.25">
      <c r="A727" s="331">
        <v>43377</v>
      </c>
      <c r="B727" s="332">
        <v>180176445</v>
      </c>
      <c r="C727" s="333">
        <v>3</v>
      </c>
      <c r="D727" s="334">
        <v>334600</v>
      </c>
      <c r="E727" s="335">
        <v>180045557</v>
      </c>
      <c r="F727" s="333">
        <v>5</v>
      </c>
      <c r="G727" s="334">
        <v>479238</v>
      </c>
      <c r="H727" s="335"/>
      <c r="I727" s="336"/>
      <c r="J727" s="361"/>
      <c r="K727" s="326"/>
      <c r="L727" s="326"/>
      <c r="M727" s="326"/>
      <c r="N727" s="326"/>
      <c r="O727" s="364"/>
      <c r="P727" s="364"/>
    </row>
    <row r="728" spans="1:16" x14ac:dyDescent="0.25">
      <c r="A728" s="331">
        <v>43377</v>
      </c>
      <c r="B728" s="332">
        <v>180176507</v>
      </c>
      <c r="C728" s="333">
        <v>5</v>
      </c>
      <c r="D728" s="334">
        <v>444413</v>
      </c>
      <c r="E728" s="335"/>
      <c r="F728" s="333"/>
      <c r="G728" s="334"/>
      <c r="H728" s="335"/>
      <c r="I728" s="336"/>
      <c r="J728" s="361"/>
      <c r="K728" s="326"/>
      <c r="L728" s="326"/>
      <c r="M728" s="326"/>
      <c r="N728" s="326"/>
      <c r="O728" s="364"/>
      <c r="P728" s="364"/>
    </row>
    <row r="729" spans="1:16" x14ac:dyDescent="0.25">
      <c r="A729" s="331">
        <v>43378</v>
      </c>
      <c r="B729" s="332">
        <v>180176532</v>
      </c>
      <c r="C729" s="333">
        <v>1</v>
      </c>
      <c r="D729" s="334">
        <v>107188</v>
      </c>
      <c r="E729" s="335">
        <v>180045575</v>
      </c>
      <c r="F729" s="333">
        <v>1</v>
      </c>
      <c r="G729" s="334">
        <v>59588</v>
      </c>
      <c r="H729" s="335"/>
      <c r="I729" s="336">
        <v>27300</v>
      </c>
      <c r="J729" s="361" t="s">
        <v>17</v>
      </c>
      <c r="K729" s="326"/>
      <c r="L729" s="326"/>
      <c r="M729" s="326"/>
      <c r="N729" s="326"/>
      <c r="O729" s="364"/>
      <c r="P729" s="364"/>
    </row>
    <row r="730" spans="1:16" x14ac:dyDescent="0.25">
      <c r="A730" s="337">
        <v>43379</v>
      </c>
      <c r="B730" s="338"/>
      <c r="C730" s="339"/>
      <c r="D730" s="340"/>
      <c r="E730" s="341">
        <v>180045593</v>
      </c>
      <c r="F730" s="339">
        <v>5</v>
      </c>
      <c r="G730" s="340">
        <v>499363</v>
      </c>
      <c r="H730" s="341"/>
      <c r="I730" s="342"/>
      <c r="J730" s="362"/>
      <c r="K730" s="326"/>
      <c r="L730" s="326"/>
      <c r="M730" s="326"/>
      <c r="N730" s="326"/>
      <c r="O730" s="364"/>
      <c r="P730" s="364"/>
    </row>
    <row r="731" spans="1:16" x14ac:dyDescent="0.25">
      <c r="A731" s="337">
        <v>43381</v>
      </c>
      <c r="B731" s="338">
        <v>180176809</v>
      </c>
      <c r="C731" s="339">
        <v>1</v>
      </c>
      <c r="D731" s="340">
        <v>118338</v>
      </c>
      <c r="E731" s="341">
        <v>180045625</v>
      </c>
      <c r="F731" s="339">
        <v>5</v>
      </c>
      <c r="G731" s="340">
        <v>490438</v>
      </c>
      <c r="H731" s="341"/>
      <c r="I731" s="342"/>
      <c r="J731" s="362"/>
      <c r="K731" s="326"/>
      <c r="L731" s="326"/>
      <c r="M731" s="326"/>
      <c r="N731" s="326"/>
      <c r="O731" s="364"/>
      <c r="P731" s="364"/>
    </row>
    <row r="732" spans="1:16" x14ac:dyDescent="0.25">
      <c r="A732" s="337">
        <v>43382</v>
      </c>
      <c r="B732" s="338">
        <v>180176896</v>
      </c>
      <c r="C732" s="339">
        <v>1</v>
      </c>
      <c r="D732" s="340">
        <v>87150</v>
      </c>
      <c r="E732" s="341">
        <v>180045642</v>
      </c>
      <c r="F732" s="339">
        <v>2</v>
      </c>
      <c r="G732" s="340">
        <v>171938</v>
      </c>
      <c r="H732" s="341"/>
      <c r="I732" s="342"/>
      <c r="J732" s="362"/>
      <c r="K732" s="326"/>
      <c r="L732" s="326"/>
      <c r="M732" s="326"/>
      <c r="N732" s="326"/>
      <c r="O732" s="364"/>
      <c r="P732" s="364"/>
    </row>
    <row r="733" spans="1:16" x14ac:dyDescent="0.25">
      <c r="A733" s="337">
        <v>43385</v>
      </c>
      <c r="B733" s="338"/>
      <c r="C733" s="339"/>
      <c r="D733" s="340"/>
      <c r="E733" s="341">
        <v>180045683</v>
      </c>
      <c r="F733" s="339">
        <v>1</v>
      </c>
      <c r="G733" s="340">
        <v>144550</v>
      </c>
      <c r="H733" s="341"/>
      <c r="I733" s="342"/>
      <c r="J733" s="362"/>
      <c r="K733" s="326"/>
      <c r="L733" s="326"/>
      <c r="M733" s="326"/>
      <c r="N733" s="326"/>
      <c r="O733" s="364"/>
      <c r="P733" s="364"/>
    </row>
    <row r="734" spans="1:16" x14ac:dyDescent="0.25">
      <c r="A734" s="337">
        <v>43389</v>
      </c>
      <c r="B734" s="338"/>
      <c r="C734" s="339"/>
      <c r="D734" s="340"/>
      <c r="E734" s="341">
        <v>180045742</v>
      </c>
      <c r="F734" s="339">
        <v>1</v>
      </c>
      <c r="G734" s="340">
        <v>102550</v>
      </c>
      <c r="H734" s="341"/>
      <c r="I734" s="342"/>
      <c r="J734" s="362"/>
      <c r="K734" s="326"/>
      <c r="L734" s="326"/>
      <c r="M734" s="326"/>
      <c r="N734" s="326"/>
      <c r="O734" s="364"/>
      <c r="P734" s="364"/>
    </row>
    <row r="735" spans="1:16" x14ac:dyDescent="0.25">
      <c r="A735" s="337">
        <v>43390</v>
      </c>
      <c r="B735" s="338">
        <v>180177463</v>
      </c>
      <c r="C735" s="339">
        <v>1</v>
      </c>
      <c r="D735" s="340">
        <v>120050</v>
      </c>
      <c r="E735" s="341"/>
      <c r="F735" s="339"/>
      <c r="G735" s="340"/>
      <c r="H735" s="341"/>
      <c r="I735" s="342"/>
      <c r="J735" s="362"/>
      <c r="K735" s="326"/>
      <c r="L735" s="326"/>
      <c r="M735" s="326"/>
      <c r="N735" s="326"/>
      <c r="O735" s="364"/>
      <c r="P735" s="364"/>
    </row>
    <row r="736" spans="1:16" x14ac:dyDescent="0.25">
      <c r="A736" s="337">
        <v>43417</v>
      </c>
      <c r="B736" s="338">
        <v>180179495</v>
      </c>
      <c r="C736" s="339">
        <v>1</v>
      </c>
      <c r="D736" s="340">
        <v>141838</v>
      </c>
      <c r="E736" s="341"/>
      <c r="F736" s="339"/>
      <c r="G736" s="340"/>
      <c r="H736" s="341"/>
      <c r="I736" s="342"/>
      <c r="J736" s="362"/>
      <c r="K736" s="326"/>
      <c r="L736" s="326"/>
      <c r="M736" s="326"/>
      <c r="N736" s="326"/>
      <c r="O736" s="364"/>
      <c r="P736" s="364"/>
    </row>
    <row r="737" spans="1:16" x14ac:dyDescent="0.25">
      <c r="A737" s="337">
        <v>43417</v>
      </c>
      <c r="B737" s="338">
        <v>180179517</v>
      </c>
      <c r="C737" s="339">
        <v>1</v>
      </c>
      <c r="D737" s="340">
        <v>80500</v>
      </c>
      <c r="E737" s="341"/>
      <c r="F737" s="339"/>
      <c r="G737" s="340"/>
      <c r="H737" s="341"/>
      <c r="I737" s="342"/>
      <c r="J737" s="362"/>
      <c r="K737" s="326"/>
      <c r="L737" s="326"/>
      <c r="M737" s="326"/>
      <c r="N737" s="326"/>
      <c r="O737" s="364"/>
      <c r="P737" s="364"/>
    </row>
    <row r="738" spans="1:16" x14ac:dyDescent="0.25">
      <c r="A738" s="337">
        <v>43424</v>
      </c>
      <c r="B738" s="338"/>
      <c r="C738" s="339"/>
      <c r="D738" s="340"/>
      <c r="E738" s="341">
        <v>180046230</v>
      </c>
      <c r="F738" s="339">
        <v>1</v>
      </c>
      <c r="G738" s="340">
        <v>119963</v>
      </c>
      <c r="H738" s="341"/>
      <c r="I738" s="342"/>
      <c r="J738" s="362"/>
      <c r="K738" s="326"/>
      <c r="L738" s="326"/>
      <c r="M738" s="326"/>
      <c r="N738" s="326"/>
      <c r="O738" s="364"/>
      <c r="P738" s="364"/>
    </row>
    <row r="739" spans="1:16" x14ac:dyDescent="0.25">
      <c r="A739" s="337"/>
      <c r="B739" s="338"/>
      <c r="C739" s="339"/>
      <c r="D739" s="340"/>
      <c r="E739" s="341"/>
      <c r="F739" s="339"/>
      <c r="G739" s="340"/>
      <c r="H739" s="341"/>
      <c r="I739" s="342"/>
      <c r="J739" s="362"/>
      <c r="K739" s="326"/>
      <c r="L739" s="326"/>
      <c r="M739" s="326"/>
      <c r="N739" s="326"/>
      <c r="O739" s="364"/>
      <c r="P739" s="364"/>
    </row>
    <row r="740" spans="1:16" x14ac:dyDescent="0.25">
      <c r="A740" s="337"/>
      <c r="B740" s="338"/>
      <c r="C740" s="339"/>
      <c r="D740" s="340"/>
      <c r="E740" s="341"/>
      <c r="F740" s="339"/>
      <c r="G740" s="340"/>
      <c r="H740" s="341"/>
      <c r="I740" s="342"/>
      <c r="J740" s="362"/>
      <c r="K740" s="326"/>
      <c r="L740" s="326"/>
      <c r="M740" s="326"/>
      <c r="N740" s="326"/>
      <c r="O740" s="364"/>
      <c r="P740" s="364"/>
    </row>
    <row r="741" spans="1:16" x14ac:dyDescent="0.25">
      <c r="A741" s="337"/>
      <c r="B741" s="338"/>
      <c r="C741" s="339"/>
      <c r="D741" s="340"/>
      <c r="E741" s="341"/>
      <c r="F741" s="339"/>
      <c r="G741" s="340"/>
      <c r="H741" s="341"/>
      <c r="I741" s="342"/>
      <c r="J741" s="362"/>
      <c r="K741" s="326"/>
      <c r="L741" s="326"/>
      <c r="M741" s="326"/>
      <c r="N741" s="326"/>
      <c r="O741" s="364"/>
      <c r="P741" s="364"/>
    </row>
    <row r="742" spans="1:16" x14ac:dyDescent="0.25">
      <c r="A742" s="343"/>
      <c r="B742" s="344"/>
      <c r="C742" s="345"/>
      <c r="D742" s="340"/>
      <c r="E742" s="346"/>
      <c r="F742" s="345"/>
      <c r="G742" s="347"/>
      <c r="H742" s="346"/>
      <c r="I742" s="348"/>
      <c r="J742" s="347"/>
      <c r="K742" s="326"/>
      <c r="L742" s="326"/>
      <c r="M742" s="326"/>
      <c r="N742" s="326"/>
      <c r="O742" s="364"/>
      <c r="P742" s="364"/>
    </row>
    <row r="743" spans="1:16" x14ac:dyDescent="0.25">
      <c r="A743" s="343"/>
      <c r="B743" s="349" t="s">
        <v>11</v>
      </c>
      <c r="C743" s="350">
        <f>SUM(C7:C742)</f>
        <v>4974</v>
      </c>
      <c r="D743" s="351">
        <f>SUM(D7:D742)</f>
        <v>492948012</v>
      </c>
      <c r="E743" s="349" t="s">
        <v>11</v>
      </c>
      <c r="F743" s="350">
        <f>SUM(F7:F742)</f>
        <v>1308</v>
      </c>
      <c r="G743" s="351">
        <f>SUM(G7:G742)</f>
        <v>133724638</v>
      </c>
      <c r="H743" s="351">
        <f>SUM(H7:H742)</f>
        <v>0</v>
      </c>
      <c r="I743" s="350">
        <f>SUM(I7:I742)</f>
        <v>360204296</v>
      </c>
      <c r="J743" s="352"/>
      <c r="K743" s="326"/>
      <c r="L743" s="326"/>
      <c r="M743" s="326"/>
      <c r="N743" s="326"/>
      <c r="O743" s="364"/>
      <c r="P743" s="364"/>
    </row>
    <row r="744" spans="1:16" x14ac:dyDescent="0.25">
      <c r="A744" s="343"/>
      <c r="B744" s="349"/>
      <c r="C744" s="350"/>
      <c r="D744" s="351"/>
      <c r="E744" s="349"/>
      <c r="F744" s="350"/>
      <c r="G744" s="352"/>
      <c r="H744" s="344"/>
      <c r="I744" s="345"/>
      <c r="J744" s="352"/>
      <c r="K744" s="326"/>
      <c r="L744" s="326"/>
      <c r="M744" s="326"/>
      <c r="N744" s="326"/>
      <c r="O744" s="364"/>
      <c r="P744" s="364"/>
    </row>
    <row r="745" spans="1:16" x14ac:dyDescent="0.25">
      <c r="A745" s="343"/>
      <c r="B745" s="353"/>
      <c r="C745" s="345"/>
      <c r="D745" s="347"/>
      <c r="E745" s="349"/>
      <c r="F745" s="345"/>
      <c r="G745" s="431" t="s">
        <v>12</v>
      </c>
      <c r="H745" s="431"/>
      <c r="I745" s="348"/>
      <c r="J745" s="354">
        <f>SUM(D7:D742)</f>
        <v>492948012</v>
      </c>
      <c r="K745" s="326"/>
      <c r="L745" s="326"/>
      <c r="M745" s="326"/>
      <c r="N745" s="326"/>
      <c r="O745" s="364"/>
      <c r="P745" s="364"/>
    </row>
    <row r="746" spans="1:16" x14ac:dyDescent="0.25">
      <c r="A746" s="355"/>
      <c r="B746" s="344"/>
      <c r="C746" s="345"/>
      <c r="D746" s="347"/>
      <c r="E746" s="346"/>
      <c r="F746" s="345"/>
      <c r="G746" s="431" t="s">
        <v>13</v>
      </c>
      <c r="H746" s="431"/>
      <c r="I746" s="348"/>
      <c r="J746" s="354">
        <f>SUM(G7:G742)</f>
        <v>133724638</v>
      </c>
      <c r="K746" s="326"/>
      <c r="L746" s="326"/>
      <c r="M746" s="326"/>
      <c r="N746" s="326"/>
      <c r="O746" s="364"/>
      <c r="P746" s="364"/>
    </row>
    <row r="747" spans="1:16" x14ac:dyDescent="0.25">
      <c r="A747" s="343"/>
      <c r="B747" s="346"/>
      <c r="C747" s="345"/>
      <c r="D747" s="347"/>
      <c r="E747" s="346"/>
      <c r="F747" s="345"/>
      <c r="G747" s="431" t="s">
        <v>14</v>
      </c>
      <c r="H747" s="431"/>
      <c r="I747" s="356"/>
      <c r="J747" s="357">
        <f>J745-J746</f>
        <v>359223374</v>
      </c>
      <c r="K747" s="326"/>
      <c r="L747" s="326"/>
      <c r="M747" s="326"/>
      <c r="N747" s="326"/>
      <c r="O747" s="364"/>
      <c r="P747" s="364"/>
    </row>
    <row r="748" spans="1:16" x14ac:dyDescent="0.25">
      <c r="A748" s="358"/>
      <c r="B748" s="359"/>
      <c r="C748" s="345"/>
      <c r="D748" s="360"/>
      <c r="E748" s="346"/>
      <c r="F748" s="345"/>
      <c r="G748" s="431" t="s">
        <v>15</v>
      </c>
      <c r="H748" s="431"/>
      <c r="I748" s="348"/>
      <c r="J748" s="354">
        <f>SUM(H7:H742)</f>
        <v>0</v>
      </c>
      <c r="K748" s="326"/>
      <c r="L748" s="326"/>
      <c r="M748" s="326"/>
      <c r="N748" s="326"/>
      <c r="O748" s="364"/>
      <c r="P748" s="364"/>
    </row>
    <row r="749" spans="1:16" x14ac:dyDescent="0.25">
      <c r="A749" s="343"/>
      <c r="B749" s="359"/>
      <c r="C749" s="345"/>
      <c r="D749" s="360"/>
      <c r="E749" s="346"/>
      <c r="F749" s="345"/>
      <c r="G749" s="431" t="s">
        <v>16</v>
      </c>
      <c r="H749" s="431"/>
      <c r="I749" s="348"/>
      <c r="J749" s="354">
        <f>J747+J748</f>
        <v>359223374</v>
      </c>
      <c r="K749" s="326"/>
      <c r="L749" s="326"/>
      <c r="M749" s="326"/>
      <c r="N749" s="326"/>
      <c r="O749" s="364"/>
      <c r="P749" s="364"/>
    </row>
    <row r="750" spans="1:16" x14ac:dyDescent="0.25">
      <c r="A750" s="343"/>
      <c r="B750" s="359"/>
      <c r="C750" s="345"/>
      <c r="D750" s="360"/>
      <c r="E750" s="346"/>
      <c r="F750" s="345"/>
      <c r="G750" s="431" t="s">
        <v>5</v>
      </c>
      <c r="H750" s="431"/>
      <c r="I750" s="348"/>
      <c r="J750" s="354">
        <f>SUM(I7:I742)</f>
        <v>360204296</v>
      </c>
      <c r="K750" s="326"/>
      <c r="L750" s="326"/>
      <c r="M750" s="326"/>
      <c r="N750" s="326"/>
      <c r="O750" s="364"/>
      <c r="P750" s="364"/>
    </row>
    <row r="751" spans="1:16" x14ac:dyDescent="0.25">
      <c r="A751" s="343"/>
      <c r="B751" s="359"/>
      <c r="C751" s="345"/>
      <c r="D751" s="360"/>
      <c r="E751" s="346"/>
      <c r="F751" s="345"/>
      <c r="G751" s="431" t="s">
        <v>31</v>
      </c>
      <c r="H751" s="431"/>
      <c r="I751" s="345" t="str">
        <f>IF(J751&gt;0,"SALDO",IF(J751&lt;0,"PIUTANG",IF(J751=0,"LUNAS")))</f>
        <v>SALDO</v>
      </c>
      <c r="J751" s="354">
        <f>J750-J749</f>
        <v>980922</v>
      </c>
      <c r="K751" s="326"/>
      <c r="L751" s="326"/>
      <c r="M751" s="326"/>
      <c r="N751" s="326"/>
      <c r="O751" s="364"/>
      <c r="P751" s="364"/>
    </row>
    <row r="752" spans="1:16" x14ac:dyDescent="0.25">
      <c r="A752" s="343"/>
      <c r="K752" s="326"/>
      <c r="L752" s="326"/>
      <c r="M752" s="326"/>
      <c r="N752" s="326"/>
      <c r="O752" s="364"/>
      <c r="P752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51:H751"/>
    <mergeCell ref="G745:H745"/>
    <mergeCell ref="G746:H746"/>
    <mergeCell ref="G747:H747"/>
    <mergeCell ref="G748:H748"/>
    <mergeCell ref="G749:H749"/>
    <mergeCell ref="G750:H750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15" t="s">
        <v>22</v>
      </c>
      <c r="G1" s="415"/>
      <c r="H1" s="415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5" t="s">
        <v>21</v>
      </c>
      <c r="G2" s="415"/>
      <c r="H2" s="415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18" t="s">
        <v>4</v>
      </c>
      <c r="I6" s="479" t="s">
        <v>5</v>
      </c>
      <c r="J6" s="420" t="s">
        <v>6</v>
      </c>
      <c r="L6" s="219"/>
      <c r="M6" s="219"/>
      <c r="N6" s="219"/>
      <c r="O6" s="219"/>
      <c r="P6" s="219"/>
      <c r="Q6" s="219"/>
    </row>
    <row r="7" spans="1:17" x14ac:dyDescent="0.25">
      <c r="A7" s="417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8"/>
      <c r="I7" s="479"/>
      <c r="J7" s="420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4" t="s">
        <v>12</v>
      </c>
      <c r="H32" s="414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4" t="s">
        <v>13</v>
      </c>
      <c r="H33" s="414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14" t="s">
        <v>14</v>
      </c>
      <c r="H34" s="414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14" t="s">
        <v>15</v>
      </c>
      <c r="H35" s="414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4" t="s">
        <v>16</v>
      </c>
      <c r="H36" s="414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14" t="s">
        <v>5</v>
      </c>
      <c r="H37" s="414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14" t="s">
        <v>31</v>
      </c>
      <c r="H38" s="414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15" t="s">
        <v>22</v>
      </c>
      <c r="G1" s="415"/>
      <c r="H1" s="415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15" t="s">
        <v>21</v>
      </c>
      <c r="G2" s="415"/>
      <c r="H2" s="415"/>
      <c r="I2" s="21">
        <f>J72*-1</f>
        <v>0</v>
      </c>
    </row>
    <row r="4" spans="1:10" ht="19.5" x14ac:dyDescent="0.25">
      <c r="A4" s="416"/>
      <c r="B4" s="416"/>
      <c r="C4" s="416"/>
      <c r="D4" s="416"/>
      <c r="E4" s="416"/>
      <c r="F4" s="416"/>
      <c r="G4" s="416"/>
      <c r="H4" s="416"/>
      <c r="I4" s="416"/>
      <c r="J4" s="416"/>
    </row>
    <row r="5" spans="1:10" x14ac:dyDescent="0.25">
      <c r="A5" s="417" t="s">
        <v>2</v>
      </c>
      <c r="B5" s="418" t="s">
        <v>3</v>
      </c>
      <c r="C5" s="418"/>
      <c r="D5" s="418"/>
      <c r="E5" s="418"/>
      <c r="F5" s="418"/>
      <c r="G5" s="418"/>
      <c r="H5" s="485" t="s">
        <v>4</v>
      </c>
      <c r="I5" s="483" t="s">
        <v>5</v>
      </c>
      <c r="J5" s="484" t="s">
        <v>6</v>
      </c>
    </row>
    <row r="6" spans="1:10" x14ac:dyDescent="0.25">
      <c r="A6" s="417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6"/>
      <c r="I6" s="483"/>
      <c r="J6" s="484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80" t="s">
        <v>12</v>
      </c>
      <c r="H66" s="480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0" t="s">
        <v>13</v>
      </c>
      <c r="H67" s="480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80" t="s">
        <v>14</v>
      </c>
      <c r="H68" s="480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0" t="s">
        <v>15</v>
      </c>
      <c r="H69" s="480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0" t="s">
        <v>16</v>
      </c>
      <c r="H70" s="480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0" t="s">
        <v>5</v>
      </c>
      <c r="H71" s="480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80" t="s">
        <v>31</v>
      </c>
      <c r="H72" s="480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15" t="s">
        <v>22</v>
      </c>
      <c r="G1" s="415"/>
      <c r="H1" s="415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J40*-1</f>
        <v>0</v>
      </c>
      <c r="J2" s="20"/>
    </row>
    <row r="4" spans="1:15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5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7" t="s">
        <v>6</v>
      </c>
    </row>
    <row r="6" spans="1:15" x14ac:dyDescent="0.25">
      <c r="A6" s="451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6"/>
      <c r="I6" s="458"/>
      <c r="J6" s="428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14" t="s">
        <v>12</v>
      </c>
      <c r="H34" s="414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14" t="s">
        <v>13</v>
      </c>
      <c r="H35" s="414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14" t="s">
        <v>14</v>
      </c>
      <c r="H36" s="414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14" t="s">
        <v>15</v>
      </c>
      <c r="H37" s="414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14" t="s">
        <v>16</v>
      </c>
      <c r="H38" s="414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14" t="s">
        <v>5</v>
      </c>
      <c r="H39" s="414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14" t="s">
        <v>31</v>
      </c>
      <c r="H40" s="414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15" t="s">
        <v>22</v>
      </c>
      <c r="G1" s="415"/>
      <c r="H1" s="415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15" t="s">
        <v>21</v>
      </c>
      <c r="G2" s="415"/>
      <c r="H2" s="415"/>
      <c r="I2" s="21">
        <f>J71*-1</f>
        <v>12110891</v>
      </c>
    </row>
    <row r="4" spans="1:10" ht="19.5" x14ac:dyDescent="0.25">
      <c r="A4" s="416"/>
      <c r="B4" s="416"/>
      <c r="C4" s="416"/>
      <c r="D4" s="416"/>
      <c r="E4" s="416"/>
      <c r="F4" s="416"/>
      <c r="G4" s="416"/>
      <c r="H4" s="416"/>
      <c r="I4" s="416"/>
      <c r="J4" s="416"/>
    </row>
    <row r="5" spans="1:10" x14ac:dyDescent="0.25">
      <c r="A5" s="417" t="s">
        <v>2</v>
      </c>
      <c r="B5" s="418" t="s">
        <v>3</v>
      </c>
      <c r="C5" s="418"/>
      <c r="D5" s="418"/>
      <c r="E5" s="418"/>
      <c r="F5" s="418"/>
      <c r="G5" s="418"/>
      <c r="H5" s="485" t="s">
        <v>4</v>
      </c>
      <c r="I5" s="483" t="s">
        <v>5</v>
      </c>
      <c r="J5" s="484" t="s">
        <v>6</v>
      </c>
    </row>
    <row r="6" spans="1:10" x14ac:dyDescent="0.25">
      <c r="A6" s="417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6"/>
      <c r="I6" s="483"/>
      <c r="J6" s="484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80" t="s">
        <v>12</v>
      </c>
      <c r="H65" s="480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80" t="s">
        <v>13</v>
      </c>
      <c r="H66" s="480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0" t="s">
        <v>14</v>
      </c>
      <c r="H67" s="480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80" t="s">
        <v>15</v>
      </c>
      <c r="H68" s="480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0" t="s">
        <v>16</v>
      </c>
      <c r="H69" s="480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0" t="s">
        <v>5</v>
      </c>
      <c r="H70" s="480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0" t="s">
        <v>31</v>
      </c>
      <c r="H71" s="480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70" activePane="bottomLeft" state="frozen"/>
      <selection pane="bottomLeft" activeCell="G84" sqref="G84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2" t="s">
        <v>22</v>
      </c>
      <c r="G1" s="432"/>
      <c r="H1" s="432"/>
      <c r="I1" s="324" t="s">
        <v>26</v>
      </c>
      <c r="J1" s="322"/>
      <c r="L1" s="325">
        <f>SUM(D630:D630)</f>
        <v>0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2" t="s">
        <v>21</v>
      </c>
      <c r="G2" s="432"/>
      <c r="H2" s="432"/>
      <c r="I2" s="324">
        <f>J656*-1</f>
        <v>-6360</v>
      </c>
      <c r="J2" s="322"/>
      <c r="L2" s="325">
        <f>SUM(G630:G630)</f>
        <v>0</v>
      </c>
      <c r="O2" s="233" t="s">
        <v>196</v>
      </c>
    </row>
    <row r="3" spans="1:16" x14ac:dyDescent="0.25">
      <c r="L3" s="325">
        <f>L1-L2</f>
        <v>0</v>
      </c>
      <c r="M3" s="325">
        <v>794325</v>
      </c>
    </row>
    <row r="4" spans="1:16" ht="19.5" x14ac:dyDescent="0.25">
      <c r="A4" s="433"/>
      <c r="B4" s="434"/>
      <c r="C4" s="434"/>
      <c r="D4" s="434"/>
      <c r="E4" s="434"/>
      <c r="F4" s="434"/>
      <c r="G4" s="434"/>
      <c r="H4" s="434"/>
      <c r="I4" s="434"/>
      <c r="J4" s="435"/>
    </row>
    <row r="5" spans="1:16" x14ac:dyDescent="0.25">
      <c r="A5" s="436" t="s">
        <v>2</v>
      </c>
      <c r="B5" s="438" t="s">
        <v>3</v>
      </c>
      <c r="C5" s="439"/>
      <c r="D5" s="439"/>
      <c r="E5" s="439"/>
      <c r="F5" s="439"/>
      <c r="G5" s="440"/>
      <c r="H5" s="441" t="s">
        <v>4</v>
      </c>
      <c r="I5" s="443" t="s">
        <v>5</v>
      </c>
      <c r="J5" s="445" t="s">
        <v>6</v>
      </c>
    </row>
    <row r="6" spans="1:16" x14ac:dyDescent="0.25">
      <c r="A6" s="437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2"/>
      <c r="I6" s="444"/>
      <c r="J6" s="446"/>
    </row>
    <row r="7" spans="1:16" x14ac:dyDescent="0.25">
      <c r="A7" s="388">
        <v>43325</v>
      </c>
      <c r="B7" s="389">
        <v>18000001</v>
      </c>
      <c r="C7" s="390">
        <v>4</v>
      </c>
      <c r="D7" s="391">
        <v>233595</v>
      </c>
      <c r="E7" s="392"/>
      <c r="F7" s="390"/>
      <c r="G7" s="391"/>
      <c r="H7" s="392"/>
      <c r="I7" s="393"/>
      <c r="J7" s="391"/>
      <c r="K7" s="326"/>
      <c r="L7" s="326"/>
      <c r="M7" s="326"/>
      <c r="N7" s="326"/>
      <c r="O7" s="364"/>
      <c r="P7" s="364"/>
    </row>
    <row r="8" spans="1:16" x14ac:dyDescent="0.25">
      <c r="A8" s="388">
        <v>43325</v>
      </c>
      <c r="B8" s="389">
        <v>18000002</v>
      </c>
      <c r="C8" s="390">
        <v>3</v>
      </c>
      <c r="D8" s="391">
        <v>192960</v>
      </c>
      <c r="E8" s="392"/>
      <c r="F8" s="390"/>
      <c r="G8" s="391"/>
      <c r="H8" s="392"/>
      <c r="I8" s="393"/>
      <c r="J8" s="391"/>
      <c r="K8" s="326"/>
      <c r="L8" s="326"/>
      <c r="M8" s="326"/>
      <c r="N8" s="326"/>
      <c r="O8" s="364"/>
      <c r="P8" s="364"/>
    </row>
    <row r="9" spans="1:16" x14ac:dyDescent="0.25">
      <c r="A9" s="388">
        <v>43326</v>
      </c>
      <c r="B9" s="389">
        <v>18000003</v>
      </c>
      <c r="C9" s="390">
        <v>7</v>
      </c>
      <c r="D9" s="391">
        <v>382365</v>
      </c>
      <c r="E9" s="392"/>
      <c r="F9" s="390"/>
      <c r="G9" s="391"/>
      <c r="H9" s="392"/>
      <c r="I9" s="393"/>
      <c r="J9" s="391"/>
      <c r="K9" s="326"/>
      <c r="L9" s="326"/>
      <c r="M9" s="326"/>
      <c r="N9" s="326"/>
      <c r="O9" s="364"/>
      <c r="P9" s="364"/>
    </row>
    <row r="10" spans="1:16" x14ac:dyDescent="0.25">
      <c r="A10" s="388">
        <v>43327</v>
      </c>
      <c r="B10" s="389">
        <v>18000004</v>
      </c>
      <c r="C10" s="390">
        <v>2</v>
      </c>
      <c r="D10" s="391">
        <v>108720</v>
      </c>
      <c r="E10" s="392"/>
      <c r="F10" s="390"/>
      <c r="G10" s="391"/>
      <c r="H10" s="392"/>
      <c r="I10" s="393"/>
      <c r="J10" s="391"/>
      <c r="K10" s="326"/>
      <c r="L10" s="326"/>
      <c r="M10" s="326"/>
      <c r="N10" s="326"/>
      <c r="O10" s="364"/>
      <c r="P10" s="364"/>
    </row>
    <row r="11" spans="1:16" x14ac:dyDescent="0.25">
      <c r="A11" s="388">
        <v>43328</v>
      </c>
      <c r="B11" s="389">
        <v>18000005</v>
      </c>
      <c r="C11" s="390">
        <v>8</v>
      </c>
      <c r="D11" s="391">
        <v>563715</v>
      </c>
      <c r="E11" s="392"/>
      <c r="F11" s="390"/>
      <c r="G11" s="391"/>
      <c r="H11" s="392"/>
      <c r="I11" s="393"/>
      <c r="J11" s="391"/>
      <c r="K11" s="326"/>
      <c r="L11" s="326"/>
      <c r="M11" s="326"/>
      <c r="N11" s="326"/>
      <c r="O11" s="364"/>
      <c r="P11" s="364"/>
    </row>
    <row r="12" spans="1:16" x14ac:dyDescent="0.25">
      <c r="A12" s="388">
        <v>43328</v>
      </c>
      <c r="B12" s="389">
        <v>18000006</v>
      </c>
      <c r="C12" s="390">
        <v>1</v>
      </c>
      <c r="D12" s="391">
        <v>25920</v>
      </c>
      <c r="E12" s="392"/>
      <c r="F12" s="390"/>
      <c r="G12" s="391"/>
      <c r="H12" s="392"/>
      <c r="I12" s="393"/>
      <c r="J12" s="391"/>
      <c r="K12" s="326"/>
      <c r="L12" s="326"/>
      <c r="M12" s="326"/>
      <c r="N12" s="326"/>
      <c r="O12" s="364"/>
      <c r="P12" s="364"/>
    </row>
    <row r="13" spans="1:16" x14ac:dyDescent="0.25">
      <c r="A13" s="388">
        <v>43330</v>
      </c>
      <c r="B13" s="389">
        <v>18000007</v>
      </c>
      <c r="C13" s="390">
        <v>7</v>
      </c>
      <c r="D13" s="391">
        <v>452250</v>
      </c>
      <c r="E13" s="392"/>
      <c r="F13" s="390"/>
      <c r="G13" s="391"/>
      <c r="H13" s="392"/>
      <c r="I13" s="393"/>
      <c r="J13" s="391"/>
      <c r="K13" s="326"/>
      <c r="L13" s="326"/>
      <c r="M13" s="326"/>
      <c r="N13" s="326"/>
      <c r="O13" s="364"/>
      <c r="P13" s="364"/>
    </row>
    <row r="14" spans="1:16" x14ac:dyDescent="0.25">
      <c r="A14" s="388">
        <v>43332</v>
      </c>
      <c r="B14" s="389">
        <v>18000008</v>
      </c>
      <c r="C14" s="390">
        <v>3</v>
      </c>
      <c r="D14" s="391">
        <v>203085</v>
      </c>
      <c r="E14" s="392"/>
      <c r="F14" s="390"/>
      <c r="G14" s="391"/>
      <c r="H14" s="392"/>
      <c r="I14" s="393"/>
      <c r="J14" s="391"/>
      <c r="K14" s="326"/>
      <c r="L14" s="326"/>
      <c r="M14" s="326"/>
      <c r="N14" s="326"/>
      <c r="O14" s="364"/>
      <c r="P14" s="364"/>
    </row>
    <row r="15" spans="1:16" x14ac:dyDescent="0.25">
      <c r="A15" s="388">
        <v>43332</v>
      </c>
      <c r="B15" s="389">
        <v>18000009</v>
      </c>
      <c r="C15" s="390">
        <v>1</v>
      </c>
      <c r="D15" s="391">
        <v>65835</v>
      </c>
      <c r="E15" s="392"/>
      <c r="F15" s="390"/>
      <c r="G15" s="391"/>
      <c r="H15" s="392"/>
      <c r="I15" s="393"/>
      <c r="J15" s="391"/>
      <c r="K15" s="326"/>
      <c r="L15" s="326"/>
      <c r="M15" s="326"/>
      <c r="N15" s="326"/>
      <c r="O15" s="364"/>
      <c r="P15" s="364"/>
    </row>
    <row r="16" spans="1:16" x14ac:dyDescent="0.25">
      <c r="A16" s="388">
        <v>43332</v>
      </c>
      <c r="B16" s="389">
        <v>18000010</v>
      </c>
      <c r="C16" s="390">
        <v>3</v>
      </c>
      <c r="D16" s="391">
        <v>171720</v>
      </c>
      <c r="E16" s="392"/>
      <c r="F16" s="390"/>
      <c r="G16" s="391"/>
      <c r="H16" s="392"/>
      <c r="I16" s="393"/>
      <c r="J16" s="391"/>
      <c r="K16" s="326"/>
      <c r="L16" s="326"/>
      <c r="M16" s="326"/>
      <c r="N16" s="326"/>
      <c r="O16" s="364"/>
      <c r="P16" s="364"/>
    </row>
    <row r="17" spans="1:16" x14ac:dyDescent="0.25">
      <c r="A17" s="388">
        <v>43333</v>
      </c>
      <c r="B17" s="389">
        <v>18000011</v>
      </c>
      <c r="C17" s="390">
        <v>13</v>
      </c>
      <c r="D17" s="391">
        <v>855180</v>
      </c>
      <c r="E17" s="392"/>
      <c r="F17" s="390"/>
      <c r="G17" s="391"/>
      <c r="H17" s="392"/>
      <c r="I17" s="393"/>
      <c r="J17" s="391"/>
      <c r="K17" s="326"/>
      <c r="L17" s="326"/>
      <c r="M17" s="326"/>
      <c r="N17" s="326"/>
      <c r="O17" s="364"/>
      <c r="P17" s="364"/>
    </row>
    <row r="18" spans="1:16" x14ac:dyDescent="0.25">
      <c r="A18" s="380">
        <v>43333</v>
      </c>
      <c r="B18" s="381">
        <v>18000012</v>
      </c>
      <c r="C18" s="382">
        <v>1</v>
      </c>
      <c r="D18" s="383">
        <v>27270</v>
      </c>
      <c r="E18" s="384"/>
      <c r="F18" s="382"/>
      <c r="G18" s="383"/>
      <c r="H18" s="384"/>
      <c r="I18" s="385"/>
      <c r="J18" s="383"/>
      <c r="K18" s="326"/>
      <c r="L18" s="326"/>
      <c r="M18" s="326"/>
      <c r="N18" s="326"/>
      <c r="O18" s="364"/>
      <c r="P18" s="364"/>
    </row>
    <row r="19" spans="1:16" x14ac:dyDescent="0.25">
      <c r="A19" s="380">
        <v>43333</v>
      </c>
      <c r="B19" s="381">
        <v>18000013</v>
      </c>
      <c r="C19" s="382">
        <v>1</v>
      </c>
      <c r="D19" s="383">
        <v>70200</v>
      </c>
      <c r="E19" s="384"/>
      <c r="F19" s="382"/>
      <c r="G19" s="383"/>
      <c r="H19" s="384"/>
      <c r="I19" s="385"/>
      <c r="J19" s="383"/>
      <c r="K19" s="326"/>
      <c r="L19" s="326"/>
      <c r="M19" s="326"/>
      <c r="N19" s="326"/>
      <c r="O19" s="364"/>
      <c r="P19" s="364"/>
    </row>
    <row r="20" spans="1:16" x14ac:dyDescent="0.25">
      <c r="A20" s="380">
        <v>43333</v>
      </c>
      <c r="B20" s="381">
        <v>18000014</v>
      </c>
      <c r="C20" s="382">
        <v>1</v>
      </c>
      <c r="D20" s="383">
        <v>70200</v>
      </c>
      <c r="E20" s="384"/>
      <c r="F20" s="382"/>
      <c r="G20" s="383"/>
      <c r="H20" s="384"/>
      <c r="I20" s="385"/>
      <c r="J20" s="383"/>
      <c r="K20" s="326"/>
      <c r="L20" s="326"/>
      <c r="M20" s="326"/>
      <c r="N20" s="326"/>
      <c r="O20" s="364"/>
      <c r="P20" s="364"/>
    </row>
    <row r="21" spans="1:16" x14ac:dyDescent="0.25">
      <c r="A21" s="380">
        <v>43333</v>
      </c>
      <c r="B21" s="381">
        <v>18000015</v>
      </c>
      <c r="C21" s="382">
        <v>2</v>
      </c>
      <c r="D21" s="383">
        <v>151200</v>
      </c>
      <c r="E21" s="384"/>
      <c r="F21" s="382"/>
      <c r="G21" s="383"/>
      <c r="H21" s="384"/>
      <c r="I21" s="385"/>
      <c r="J21" s="383"/>
      <c r="K21" s="326"/>
      <c r="L21" s="326"/>
      <c r="M21" s="326"/>
      <c r="N21" s="326"/>
      <c r="O21" s="364"/>
      <c r="P21" s="364"/>
    </row>
    <row r="22" spans="1:16" x14ac:dyDescent="0.25">
      <c r="A22" s="380">
        <v>43333</v>
      </c>
      <c r="B22" s="381">
        <v>18000016</v>
      </c>
      <c r="C22" s="382">
        <v>1</v>
      </c>
      <c r="D22" s="383">
        <v>41895</v>
      </c>
      <c r="E22" s="384"/>
      <c r="F22" s="382"/>
      <c r="G22" s="383"/>
      <c r="H22" s="384"/>
      <c r="I22" s="385"/>
      <c r="J22" s="383"/>
      <c r="K22" s="326"/>
      <c r="L22" s="326"/>
      <c r="M22" s="326"/>
      <c r="N22" s="326"/>
      <c r="O22" s="364"/>
      <c r="P22" s="364"/>
    </row>
    <row r="23" spans="1:16" x14ac:dyDescent="0.25">
      <c r="A23" s="380">
        <v>43333</v>
      </c>
      <c r="B23" s="381">
        <v>18000017</v>
      </c>
      <c r="C23" s="382">
        <v>4</v>
      </c>
      <c r="D23" s="383">
        <v>234045</v>
      </c>
      <c r="E23" s="384"/>
      <c r="F23" s="382"/>
      <c r="G23" s="383"/>
      <c r="H23" s="384"/>
      <c r="I23" s="385"/>
      <c r="J23" s="383"/>
      <c r="K23" s="326"/>
      <c r="L23" s="326"/>
      <c r="M23" s="326"/>
      <c r="N23" s="326"/>
      <c r="O23" s="364"/>
      <c r="P23" s="364"/>
    </row>
    <row r="24" spans="1:16" x14ac:dyDescent="0.25">
      <c r="A24" s="380">
        <v>43333</v>
      </c>
      <c r="B24" s="381">
        <v>18000018</v>
      </c>
      <c r="C24" s="382">
        <v>1</v>
      </c>
      <c r="D24" s="383">
        <v>76500</v>
      </c>
      <c r="E24" s="384"/>
      <c r="F24" s="382"/>
      <c r="G24" s="383"/>
      <c r="H24" s="384"/>
      <c r="I24" s="385"/>
      <c r="J24" s="383"/>
      <c r="K24" s="326"/>
      <c r="L24" s="326"/>
      <c r="M24" s="326"/>
      <c r="N24" s="326"/>
      <c r="O24" s="364"/>
      <c r="P24" s="364"/>
    </row>
    <row r="25" spans="1:16" x14ac:dyDescent="0.25">
      <c r="A25" s="380">
        <v>43333</v>
      </c>
      <c r="B25" s="381">
        <v>18000019</v>
      </c>
      <c r="C25" s="382">
        <v>5</v>
      </c>
      <c r="D25" s="383">
        <v>362880</v>
      </c>
      <c r="E25" s="384"/>
      <c r="F25" s="382"/>
      <c r="G25" s="383"/>
      <c r="H25" s="384"/>
      <c r="I25" s="385">
        <v>826290</v>
      </c>
      <c r="J25" s="386" t="s">
        <v>17</v>
      </c>
      <c r="K25" s="326"/>
      <c r="L25" s="326"/>
      <c r="M25" s="326"/>
      <c r="N25" s="326"/>
      <c r="O25" s="364"/>
      <c r="P25" s="364"/>
    </row>
    <row r="26" spans="1:16" x14ac:dyDescent="0.25">
      <c r="A26" s="388">
        <v>43335</v>
      </c>
      <c r="B26" s="389">
        <v>18000020</v>
      </c>
      <c r="C26" s="390">
        <v>1</v>
      </c>
      <c r="D26" s="391">
        <v>75600</v>
      </c>
      <c r="E26" s="392"/>
      <c r="F26" s="390"/>
      <c r="G26" s="391"/>
      <c r="H26" s="392"/>
      <c r="I26" s="393"/>
      <c r="J26" s="391"/>
      <c r="K26" s="326"/>
      <c r="L26" s="326"/>
      <c r="M26" s="326"/>
      <c r="N26" s="326"/>
      <c r="O26" s="364"/>
      <c r="P26" s="364"/>
    </row>
    <row r="27" spans="1:16" x14ac:dyDescent="0.25">
      <c r="A27" s="388">
        <v>43336</v>
      </c>
      <c r="B27" s="389">
        <v>18000021</v>
      </c>
      <c r="C27" s="390">
        <v>1</v>
      </c>
      <c r="D27" s="391">
        <v>65565</v>
      </c>
      <c r="E27" s="392"/>
      <c r="F27" s="390"/>
      <c r="G27" s="391"/>
      <c r="H27" s="392"/>
      <c r="I27" s="393"/>
      <c r="J27" s="391"/>
      <c r="K27" s="326"/>
      <c r="L27" s="326"/>
      <c r="M27" s="326"/>
      <c r="N27" s="326"/>
      <c r="O27" s="364"/>
      <c r="P27" s="364"/>
    </row>
    <row r="28" spans="1:16" x14ac:dyDescent="0.25">
      <c r="A28" s="388">
        <v>43339</v>
      </c>
      <c r="B28" s="389">
        <v>18000022</v>
      </c>
      <c r="C28" s="390">
        <v>2</v>
      </c>
      <c r="D28" s="391">
        <v>79920</v>
      </c>
      <c r="E28" s="394" t="s">
        <v>201</v>
      </c>
      <c r="F28" s="390">
        <v>1</v>
      </c>
      <c r="G28" s="391">
        <v>65835</v>
      </c>
      <c r="H28" s="392"/>
      <c r="I28" s="393"/>
      <c r="J28" s="391"/>
      <c r="K28" s="326"/>
      <c r="L28" s="363"/>
      <c r="M28" s="326"/>
      <c r="N28" s="326"/>
      <c r="O28" s="364"/>
      <c r="P28" s="364"/>
    </row>
    <row r="29" spans="1:16" x14ac:dyDescent="0.25">
      <c r="A29" s="388">
        <v>43339</v>
      </c>
      <c r="B29" s="389">
        <v>18000024</v>
      </c>
      <c r="C29" s="390">
        <v>1</v>
      </c>
      <c r="D29" s="391">
        <v>53550</v>
      </c>
      <c r="E29" s="392"/>
      <c r="F29" s="390"/>
      <c r="G29" s="391"/>
      <c r="H29" s="392"/>
      <c r="I29" s="393"/>
      <c r="J29" s="391"/>
      <c r="K29" s="326"/>
      <c r="L29" s="363"/>
      <c r="M29" s="326"/>
      <c r="N29" s="326"/>
      <c r="O29" s="364"/>
      <c r="P29" s="364"/>
    </row>
    <row r="30" spans="1:16" x14ac:dyDescent="0.25">
      <c r="A30" s="388">
        <v>43339</v>
      </c>
      <c r="B30" s="389">
        <v>18000025</v>
      </c>
      <c r="C30" s="390">
        <v>6</v>
      </c>
      <c r="D30" s="391">
        <v>401625</v>
      </c>
      <c r="E30" s="392"/>
      <c r="F30" s="390"/>
      <c r="G30" s="391"/>
      <c r="H30" s="392"/>
      <c r="I30" s="393"/>
      <c r="J30" s="391"/>
      <c r="K30" s="326"/>
      <c r="L30" s="363"/>
      <c r="M30" s="326"/>
      <c r="N30" s="326"/>
      <c r="O30" s="364"/>
      <c r="P30" s="364"/>
    </row>
    <row r="31" spans="1:16" x14ac:dyDescent="0.25">
      <c r="A31" s="388">
        <v>43339</v>
      </c>
      <c r="B31" s="389">
        <v>18000026</v>
      </c>
      <c r="C31" s="390">
        <v>1</v>
      </c>
      <c r="D31" s="391">
        <v>60705</v>
      </c>
      <c r="E31" s="392"/>
      <c r="F31" s="390"/>
      <c r="G31" s="391"/>
      <c r="H31" s="392"/>
      <c r="I31" s="393"/>
      <c r="J31" s="391"/>
      <c r="K31" s="326"/>
      <c r="L31" s="363"/>
      <c r="M31" s="326"/>
      <c r="N31" s="326"/>
      <c r="O31" s="364"/>
      <c r="P31" s="364"/>
    </row>
    <row r="32" spans="1:16" x14ac:dyDescent="0.25">
      <c r="A32" s="388">
        <v>43340</v>
      </c>
      <c r="B32" s="389">
        <v>18000027</v>
      </c>
      <c r="C32" s="390">
        <v>4</v>
      </c>
      <c r="D32" s="391">
        <v>235665</v>
      </c>
      <c r="E32" s="392"/>
      <c r="F32" s="390"/>
      <c r="G32" s="391"/>
      <c r="H32" s="392"/>
      <c r="I32" s="393"/>
      <c r="J32" s="391"/>
      <c r="K32" s="326"/>
      <c r="L32" s="326"/>
      <c r="M32" s="326"/>
      <c r="N32" s="326"/>
      <c r="O32" s="364"/>
      <c r="P32" s="364"/>
    </row>
    <row r="33" spans="1:16" x14ac:dyDescent="0.25">
      <c r="A33" s="388">
        <v>43340</v>
      </c>
      <c r="B33" s="389">
        <v>18000028</v>
      </c>
      <c r="C33" s="390">
        <v>1</v>
      </c>
      <c r="D33" s="391">
        <v>41895</v>
      </c>
      <c r="E33" s="392"/>
      <c r="F33" s="390"/>
      <c r="G33" s="391"/>
      <c r="H33" s="392"/>
      <c r="I33" s="393"/>
      <c r="J33" s="391"/>
      <c r="K33" s="326"/>
      <c r="L33" s="326"/>
      <c r="M33" s="326"/>
      <c r="N33" s="326"/>
      <c r="O33" s="364"/>
      <c r="P33" s="364"/>
    </row>
    <row r="34" spans="1:16" x14ac:dyDescent="0.25">
      <c r="A34" s="388">
        <v>43341</v>
      </c>
      <c r="B34" s="389">
        <v>18000029</v>
      </c>
      <c r="C34" s="390">
        <v>2</v>
      </c>
      <c r="D34" s="391">
        <v>138420</v>
      </c>
      <c r="E34" s="392"/>
      <c r="F34" s="390"/>
      <c r="G34" s="391"/>
      <c r="H34" s="392"/>
      <c r="I34" s="393"/>
      <c r="J34" s="391"/>
      <c r="K34" s="326"/>
      <c r="L34" s="326"/>
      <c r="M34" s="326"/>
      <c r="N34" s="326"/>
      <c r="O34" s="364"/>
      <c r="P34" s="364"/>
    </row>
    <row r="35" spans="1:16" x14ac:dyDescent="0.25">
      <c r="A35" s="388">
        <v>43342</v>
      </c>
      <c r="B35" s="389">
        <v>18000030</v>
      </c>
      <c r="C35" s="390">
        <v>3</v>
      </c>
      <c r="D35" s="391">
        <v>125056</v>
      </c>
      <c r="E35" s="392"/>
      <c r="F35" s="390"/>
      <c r="G35" s="391"/>
      <c r="H35" s="392"/>
      <c r="I35" s="393"/>
      <c r="J35" s="391"/>
      <c r="K35" s="326"/>
      <c r="L35" s="326"/>
      <c r="M35" s="326"/>
      <c r="N35" s="326"/>
      <c r="O35" s="364"/>
      <c r="P35" s="364"/>
    </row>
    <row r="36" spans="1:16" x14ac:dyDescent="0.25">
      <c r="A36" s="388">
        <v>43343</v>
      </c>
      <c r="B36" s="389">
        <v>18000031</v>
      </c>
      <c r="C36" s="390">
        <v>1</v>
      </c>
      <c r="D36" s="391">
        <v>64485</v>
      </c>
      <c r="E36" s="394" t="s">
        <v>202</v>
      </c>
      <c r="F36" s="390">
        <v>1</v>
      </c>
      <c r="G36" s="391">
        <v>53550</v>
      </c>
      <c r="H36" s="392"/>
      <c r="I36" s="393"/>
      <c r="J36" s="391"/>
      <c r="K36" s="326"/>
      <c r="L36" s="326"/>
      <c r="M36" s="326"/>
      <c r="N36" s="326"/>
      <c r="O36" s="364"/>
      <c r="P36" s="364"/>
    </row>
    <row r="37" spans="1:16" x14ac:dyDescent="0.25">
      <c r="A37" s="388">
        <v>43344</v>
      </c>
      <c r="B37" s="389"/>
      <c r="C37" s="390"/>
      <c r="D37" s="391"/>
      <c r="E37" s="394" t="s">
        <v>203</v>
      </c>
      <c r="F37" s="390">
        <v>1</v>
      </c>
      <c r="G37" s="391">
        <v>58500</v>
      </c>
      <c r="H37" s="392"/>
      <c r="I37" s="393"/>
      <c r="J37" s="391"/>
      <c r="K37" s="326"/>
      <c r="L37" s="326"/>
      <c r="M37" s="326"/>
      <c r="N37" s="326"/>
      <c r="O37" s="364"/>
      <c r="P37" s="364"/>
    </row>
    <row r="38" spans="1:16" x14ac:dyDescent="0.25">
      <c r="A38" s="388">
        <v>43344</v>
      </c>
      <c r="B38" s="389"/>
      <c r="C38" s="390"/>
      <c r="D38" s="391"/>
      <c r="E38" s="394" t="s">
        <v>204</v>
      </c>
      <c r="F38" s="390">
        <v>2</v>
      </c>
      <c r="G38" s="391">
        <v>121500</v>
      </c>
      <c r="H38" s="392"/>
      <c r="I38" s="393">
        <v>4298446</v>
      </c>
      <c r="J38" s="395" t="s">
        <v>17</v>
      </c>
      <c r="K38" s="326"/>
      <c r="L38" s="326"/>
      <c r="M38" s="326"/>
      <c r="N38" s="326"/>
      <c r="O38" s="364"/>
      <c r="P38" s="364"/>
    </row>
    <row r="39" spans="1:16" x14ac:dyDescent="0.25">
      <c r="A39" s="331">
        <v>43346</v>
      </c>
      <c r="B39" s="332">
        <v>18000036</v>
      </c>
      <c r="C39" s="333">
        <v>2</v>
      </c>
      <c r="D39" s="334">
        <v>118620</v>
      </c>
      <c r="E39" s="335"/>
      <c r="F39" s="333"/>
      <c r="G39" s="334"/>
      <c r="H39" s="335"/>
      <c r="I39" s="336">
        <v>118620</v>
      </c>
      <c r="J39" s="361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43347</v>
      </c>
      <c r="B40" s="332">
        <v>18000038</v>
      </c>
      <c r="C40" s="333">
        <v>1</v>
      </c>
      <c r="D40" s="334">
        <v>69975</v>
      </c>
      <c r="E40" s="379" t="s">
        <v>205</v>
      </c>
      <c r="F40" s="333">
        <v>1</v>
      </c>
      <c r="G40" s="334">
        <v>72000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43348</v>
      </c>
      <c r="B41" s="332">
        <v>18000039</v>
      </c>
      <c r="C41" s="333">
        <v>1</v>
      </c>
      <c r="D41" s="334">
        <v>33570</v>
      </c>
      <c r="E41" s="335"/>
      <c r="F41" s="333"/>
      <c r="G41" s="334"/>
      <c r="H41" s="335"/>
      <c r="I41" s="336">
        <v>31545</v>
      </c>
      <c r="J41" s="361" t="s">
        <v>17</v>
      </c>
      <c r="K41" s="326"/>
      <c r="L41" s="326"/>
      <c r="M41" s="363"/>
      <c r="N41" s="326"/>
      <c r="O41" s="364"/>
      <c r="P41" s="364"/>
    </row>
    <row r="42" spans="1:16" x14ac:dyDescent="0.25">
      <c r="A42" s="331">
        <v>43349</v>
      </c>
      <c r="B42" s="332">
        <v>18000040</v>
      </c>
      <c r="C42" s="333">
        <v>1</v>
      </c>
      <c r="D42" s="334">
        <v>74250</v>
      </c>
      <c r="E42" s="379" t="s">
        <v>206</v>
      </c>
      <c r="F42" s="333">
        <v>1</v>
      </c>
      <c r="G42" s="334">
        <v>64485</v>
      </c>
      <c r="H42" s="335"/>
      <c r="I42" s="336"/>
      <c r="J42" s="334"/>
      <c r="K42" s="326"/>
      <c r="L42" s="326"/>
      <c r="M42" s="363"/>
      <c r="N42" s="326"/>
      <c r="O42" s="364"/>
      <c r="P42" s="364"/>
    </row>
    <row r="43" spans="1:16" x14ac:dyDescent="0.25">
      <c r="A43" s="331">
        <v>43350</v>
      </c>
      <c r="B43" s="387">
        <v>18000042</v>
      </c>
      <c r="C43" s="333">
        <v>3</v>
      </c>
      <c r="D43" s="334">
        <v>239085</v>
      </c>
      <c r="E43" s="379"/>
      <c r="F43" s="333"/>
      <c r="G43" s="334"/>
      <c r="H43" s="335"/>
      <c r="I43" s="336">
        <v>248850</v>
      </c>
      <c r="J43" s="361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43351</v>
      </c>
      <c r="B44" s="332">
        <v>18000046</v>
      </c>
      <c r="C44" s="333">
        <v>1</v>
      </c>
      <c r="D44" s="334">
        <v>49500</v>
      </c>
      <c r="E44" s="335"/>
      <c r="F44" s="333"/>
      <c r="G44" s="334"/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43351</v>
      </c>
      <c r="B45" s="332">
        <v>18000047</v>
      </c>
      <c r="C45" s="333">
        <v>1</v>
      </c>
      <c r="D45" s="334">
        <v>46500</v>
      </c>
      <c r="E45" s="335"/>
      <c r="F45" s="333"/>
      <c r="G45" s="334"/>
      <c r="H45" s="335"/>
      <c r="I45" s="336">
        <v>96000</v>
      </c>
      <c r="J45" s="361" t="s">
        <v>17</v>
      </c>
      <c r="K45" s="326"/>
      <c r="L45" s="326"/>
      <c r="M45" s="326"/>
      <c r="N45" s="326"/>
      <c r="O45" s="364"/>
      <c r="P45" s="364"/>
    </row>
    <row r="46" spans="1:16" x14ac:dyDescent="0.25">
      <c r="A46" s="331">
        <v>43353</v>
      </c>
      <c r="B46" s="332">
        <v>18000048</v>
      </c>
      <c r="C46" s="333">
        <v>1</v>
      </c>
      <c r="D46" s="334">
        <v>67500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43353</v>
      </c>
      <c r="B47" s="332">
        <v>18000050</v>
      </c>
      <c r="C47" s="333">
        <v>1</v>
      </c>
      <c r="D47" s="334">
        <v>63585</v>
      </c>
      <c r="E47" s="335"/>
      <c r="F47" s="333"/>
      <c r="G47" s="334"/>
      <c r="H47" s="335"/>
      <c r="I47" s="336">
        <v>131085</v>
      </c>
      <c r="J47" s="361" t="s">
        <v>17</v>
      </c>
      <c r="K47" s="326"/>
      <c r="L47" s="363"/>
      <c r="M47" s="326"/>
      <c r="N47" s="326"/>
      <c r="O47" s="364"/>
      <c r="P47" s="364"/>
    </row>
    <row r="48" spans="1:16" x14ac:dyDescent="0.25">
      <c r="A48" s="331">
        <v>43354</v>
      </c>
      <c r="B48" s="332"/>
      <c r="C48" s="333"/>
      <c r="D48" s="334"/>
      <c r="E48" s="379" t="s">
        <v>207</v>
      </c>
      <c r="F48" s="333">
        <v>1</v>
      </c>
      <c r="G48" s="334">
        <v>33570</v>
      </c>
      <c r="H48" s="335"/>
      <c r="I48" s="336"/>
      <c r="J48" s="361"/>
      <c r="K48" s="326"/>
      <c r="L48" s="363"/>
      <c r="M48" s="326"/>
      <c r="N48" s="326"/>
      <c r="O48" s="364"/>
      <c r="P48" s="364"/>
    </row>
    <row r="49" spans="1:16" x14ac:dyDescent="0.25">
      <c r="A49" s="331">
        <v>43355</v>
      </c>
      <c r="B49" s="332">
        <v>18000053</v>
      </c>
      <c r="C49" s="333">
        <v>1</v>
      </c>
      <c r="D49" s="334">
        <v>70425</v>
      </c>
      <c r="E49" s="335"/>
      <c r="F49" s="333"/>
      <c r="G49" s="334"/>
      <c r="H49" s="335"/>
      <c r="I49" s="336"/>
      <c r="J49" s="361"/>
      <c r="K49" s="326"/>
      <c r="L49" s="326"/>
      <c r="M49" s="326"/>
      <c r="N49" s="326"/>
      <c r="O49" s="364"/>
      <c r="P49" s="364"/>
    </row>
    <row r="50" spans="1:16" x14ac:dyDescent="0.25">
      <c r="A50" s="337">
        <v>43355</v>
      </c>
      <c r="B50" s="338">
        <v>18000054</v>
      </c>
      <c r="C50" s="339">
        <v>4</v>
      </c>
      <c r="D50" s="340">
        <v>316500</v>
      </c>
      <c r="E50" s="335"/>
      <c r="F50" s="333"/>
      <c r="G50" s="334"/>
      <c r="H50" s="335"/>
      <c r="I50" s="336">
        <v>244755</v>
      </c>
      <c r="J50" s="361" t="s">
        <v>17</v>
      </c>
      <c r="K50" s="326"/>
      <c r="L50" s="326"/>
      <c r="M50" s="326"/>
      <c r="N50" s="326"/>
      <c r="O50" s="364"/>
      <c r="P50" s="364"/>
    </row>
    <row r="51" spans="1:16" x14ac:dyDescent="0.25">
      <c r="A51" s="331">
        <v>43356</v>
      </c>
      <c r="B51" s="332">
        <v>18000055</v>
      </c>
      <c r="C51" s="333">
        <v>2</v>
      </c>
      <c r="D51" s="334">
        <v>140400</v>
      </c>
      <c r="E51" s="379" t="s">
        <v>208</v>
      </c>
      <c r="F51" s="333">
        <v>1</v>
      </c>
      <c r="G51" s="334">
        <v>63585</v>
      </c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43356</v>
      </c>
      <c r="B52" s="332">
        <v>18000056</v>
      </c>
      <c r="C52" s="333">
        <v>1</v>
      </c>
      <c r="D52" s="334">
        <v>30870</v>
      </c>
      <c r="E52" s="379" t="s">
        <v>209</v>
      </c>
      <c r="F52" s="333">
        <v>1</v>
      </c>
      <c r="G52" s="334">
        <v>103500</v>
      </c>
      <c r="H52" s="335"/>
      <c r="I52" s="336"/>
      <c r="J52" s="361"/>
      <c r="K52" s="326"/>
      <c r="L52" s="326"/>
      <c r="M52" s="326"/>
      <c r="N52" s="326"/>
      <c r="O52" s="364"/>
      <c r="P52" s="364"/>
    </row>
    <row r="53" spans="1:16" x14ac:dyDescent="0.25">
      <c r="A53" s="331">
        <v>43357</v>
      </c>
      <c r="B53" s="332">
        <v>18000057</v>
      </c>
      <c r="C53" s="333">
        <v>1</v>
      </c>
      <c r="D53" s="334">
        <v>70425</v>
      </c>
      <c r="E53" s="379" t="s">
        <v>210</v>
      </c>
      <c r="F53" s="333">
        <v>1</v>
      </c>
      <c r="G53" s="334">
        <v>46500</v>
      </c>
      <c r="H53" s="335"/>
      <c r="I53" s="336">
        <v>28110</v>
      </c>
      <c r="J53" s="361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43358</v>
      </c>
      <c r="B54" s="332">
        <v>18000059</v>
      </c>
      <c r="C54" s="333">
        <v>3</v>
      </c>
      <c r="D54" s="334">
        <v>239085</v>
      </c>
      <c r="E54" s="335"/>
      <c r="F54" s="333"/>
      <c r="G54" s="334"/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43358</v>
      </c>
      <c r="B55" s="332">
        <v>18000060</v>
      </c>
      <c r="C55" s="333">
        <v>1</v>
      </c>
      <c r="D55" s="334">
        <v>26370</v>
      </c>
      <c r="E55" s="335"/>
      <c r="F55" s="333"/>
      <c r="G55" s="334"/>
      <c r="H55" s="335"/>
      <c r="I55" s="336">
        <v>265455</v>
      </c>
      <c r="J55" s="361" t="s">
        <v>17</v>
      </c>
      <c r="K55" s="326"/>
      <c r="L55" s="326"/>
      <c r="M55" s="326"/>
      <c r="N55" s="326"/>
      <c r="O55" s="364"/>
      <c r="P55" s="364"/>
    </row>
    <row r="56" spans="1:16" x14ac:dyDescent="0.25">
      <c r="A56" s="331">
        <v>43360</v>
      </c>
      <c r="B56" s="332">
        <v>18000062</v>
      </c>
      <c r="C56" s="333">
        <v>1</v>
      </c>
      <c r="D56" s="334">
        <v>33570</v>
      </c>
      <c r="E56" s="379" t="s">
        <v>212</v>
      </c>
      <c r="F56" s="333">
        <v>1</v>
      </c>
      <c r="G56" s="334">
        <v>105375</v>
      </c>
      <c r="H56" s="335"/>
      <c r="I56" s="336"/>
      <c r="J56" s="334"/>
      <c r="K56" s="326"/>
      <c r="L56" s="326"/>
      <c r="M56" s="326"/>
      <c r="N56" s="326"/>
      <c r="O56" s="364"/>
      <c r="P56" s="364"/>
    </row>
    <row r="57" spans="1:16" x14ac:dyDescent="0.25">
      <c r="A57" s="331">
        <v>43361</v>
      </c>
      <c r="B57" s="332">
        <v>18000064</v>
      </c>
      <c r="C57" s="333">
        <v>2</v>
      </c>
      <c r="D57" s="334">
        <v>133335</v>
      </c>
      <c r="E57" s="335"/>
      <c r="F57" s="333"/>
      <c r="G57" s="334"/>
      <c r="H57" s="335"/>
      <c r="I57" s="336">
        <v>61530</v>
      </c>
      <c r="J57" s="361" t="s">
        <v>17</v>
      </c>
      <c r="K57" s="326"/>
      <c r="L57" s="326"/>
      <c r="M57" s="326"/>
      <c r="N57" s="326"/>
      <c r="O57" s="364"/>
      <c r="P57" s="364"/>
    </row>
    <row r="58" spans="1:16" x14ac:dyDescent="0.25">
      <c r="A58" s="331">
        <v>43362</v>
      </c>
      <c r="B58" s="332">
        <v>18000066</v>
      </c>
      <c r="C58" s="333">
        <v>5</v>
      </c>
      <c r="D58" s="334">
        <v>296415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43362</v>
      </c>
      <c r="B59" s="332">
        <v>18000067</v>
      </c>
      <c r="C59" s="333">
        <v>2</v>
      </c>
      <c r="D59" s="334">
        <v>109530</v>
      </c>
      <c r="E59" s="335"/>
      <c r="F59" s="333"/>
      <c r="G59" s="334"/>
      <c r="H59" s="335"/>
      <c r="I59" s="336">
        <v>405945</v>
      </c>
      <c r="J59" s="361" t="s">
        <v>17</v>
      </c>
      <c r="K59" s="326"/>
      <c r="L59" s="326"/>
      <c r="M59" s="326"/>
      <c r="N59" s="326"/>
      <c r="O59" s="364"/>
      <c r="P59" s="364"/>
    </row>
    <row r="60" spans="1:16" x14ac:dyDescent="0.25">
      <c r="A60" s="331">
        <v>43364</v>
      </c>
      <c r="B60" s="332">
        <v>18000070</v>
      </c>
      <c r="C60" s="333">
        <v>1</v>
      </c>
      <c r="D60" s="334">
        <v>59265</v>
      </c>
      <c r="E60" s="335"/>
      <c r="F60" s="333"/>
      <c r="G60" s="334"/>
      <c r="H60" s="335"/>
      <c r="I60" s="336">
        <v>59265</v>
      </c>
      <c r="J60" s="361" t="s">
        <v>17</v>
      </c>
      <c r="K60" s="326"/>
      <c r="L60" s="326"/>
      <c r="M60" s="326"/>
      <c r="N60" s="326"/>
      <c r="O60" s="364"/>
      <c r="P60" s="364"/>
    </row>
    <row r="61" spans="1:16" x14ac:dyDescent="0.25">
      <c r="A61" s="331">
        <v>43365</v>
      </c>
      <c r="B61" s="332">
        <v>18000072</v>
      </c>
      <c r="C61" s="333">
        <v>1</v>
      </c>
      <c r="D61" s="334">
        <v>46035</v>
      </c>
      <c r="E61" s="335"/>
      <c r="F61" s="333"/>
      <c r="G61" s="334"/>
      <c r="H61" s="335"/>
      <c r="I61" s="336"/>
      <c r="J61" s="334"/>
      <c r="K61" s="326"/>
      <c r="L61" s="326"/>
      <c r="M61" s="326"/>
      <c r="N61" s="326"/>
      <c r="O61" s="364"/>
      <c r="P61" s="364"/>
    </row>
    <row r="62" spans="1:16" x14ac:dyDescent="0.25">
      <c r="A62" s="331">
        <v>43365</v>
      </c>
      <c r="B62" s="332">
        <v>18000073</v>
      </c>
      <c r="C62" s="333">
        <v>1</v>
      </c>
      <c r="D62" s="334">
        <v>71100</v>
      </c>
      <c r="E62" s="335"/>
      <c r="F62" s="333"/>
      <c r="G62" s="334"/>
      <c r="H62" s="335"/>
      <c r="I62" s="336">
        <v>117135</v>
      </c>
      <c r="J62" s="361" t="s">
        <v>215</v>
      </c>
      <c r="K62" s="326"/>
      <c r="L62" s="326"/>
      <c r="M62" s="326"/>
      <c r="N62" s="326"/>
      <c r="O62" s="364"/>
      <c r="P62" s="364"/>
    </row>
    <row r="63" spans="1:16" x14ac:dyDescent="0.25">
      <c r="A63" s="331">
        <v>43367</v>
      </c>
      <c r="B63" s="332">
        <v>18000075</v>
      </c>
      <c r="C63" s="333">
        <v>5</v>
      </c>
      <c r="D63" s="334">
        <v>373680</v>
      </c>
      <c r="E63" s="379" t="s">
        <v>214</v>
      </c>
      <c r="F63" s="333">
        <v>1</v>
      </c>
      <c r="G63" s="334">
        <v>87300</v>
      </c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43367</v>
      </c>
      <c r="B64" s="332">
        <v>18000076</v>
      </c>
      <c r="C64" s="333">
        <v>1</v>
      </c>
      <c r="D64" s="334">
        <v>44955</v>
      </c>
      <c r="E64" s="335"/>
      <c r="F64" s="333"/>
      <c r="G64" s="334"/>
      <c r="H64" s="335"/>
      <c r="I64" s="336">
        <v>331335</v>
      </c>
      <c r="J64" s="361" t="s">
        <v>17</v>
      </c>
      <c r="K64" s="326"/>
      <c r="L64" s="326"/>
      <c r="M64" s="326"/>
      <c r="N64" s="326"/>
      <c r="O64" s="364"/>
      <c r="P64" s="364"/>
    </row>
    <row r="65" spans="1:16" x14ac:dyDescent="0.25">
      <c r="A65" s="331">
        <v>43368</v>
      </c>
      <c r="B65" s="332">
        <v>18000078</v>
      </c>
      <c r="C65" s="333">
        <v>1</v>
      </c>
      <c r="D65" s="334">
        <v>69300</v>
      </c>
      <c r="E65" s="379" t="s">
        <v>216</v>
      </c>
      <c r="F65" s="333">
        <v>1</v>
      </c>
      <c r="G65" s="334">
        <v>121005</v>
      </c>
      <c r="H65" s="335"/>
      <c r="I65" s="336"/>
      <c r="J65" s="361"/>
      <c r="K65" s="326"/>
      <c r="L65" s="326"/>
      <c r="M65" s="326"/>
      <c r="N65" s="326"/>
      <c r="O65" s="364"/>
      <c r="P65" s="364"/>
    </row>
    <row r="66" spans="1:16" x14ac:dyDescent="0.25">
      <c r="A66" s="331">
        <v>43370</v>
      </c>
      <c r="B66" s="332">
        <v>18000080</v>
      </c>
      <c r="C66" s="333">
        <v>1</v>
      </c>
      <c r="D66" s="334">
        <v>69975</v>
      </c>
      <c r="E66" s="379"/>
      <c r="F66" s="333"/>
      <c r="G66" s="334"/>
      <c r="H66" s="335"/>
      <c r="I66" s="336">
        <v>18270</v>
      </c>
      <c r="J66" s="361" t="s">
        <v>17</v>
      </c>
      <c r="K66" s="326"/>
      <c r="L66" s="363">
        <f>D65+D66-G65</f>
        <v>18270</v>
      </c>
      <c r="M66" s="326"/>
      <c r="N66" s="326"/>
      <c r="O66" s="364"/>
      <c r="P66" s="364"/>
    </row>
    <row r="67" spans="1:16" x14ac:dyDescent="0.25">
      <c r="A67" s="396">
        <v>43371</v>
      </c>
      <c r="B67" s="397">
        <v>18000080</v>
      </c>
      <c r="C67" s="398">
        <v>2</v>
      </c>
      <c r="D67" s="399">
        <v>168435</v>
      </c>
      <c r="E67" s="400"/>
      <c r="F67" s="398"/>
      <c r="G67" s="399"/>
      <c r="H67" s="400"/>
      <c r="I67" s="401"/>
      <c r="J67" s="399"/>
      <c r="K67" s="326"/>
      <c r="L67" s="326"/>
      <c r="M67" s="326"/>
      <c r="N67" s="326"/>
      <c r="O67" s="364"/>
      <c r="P67" s="364"/>
    </row>
    <row r="68" spans="1:16" x14ac:dyDescent="0.25">
      <c r="A68" s="396">
        <v>43371</v>
      </c>
      <c r="B68" s="397">
        <v>18000081</v>
      </c>
      <c r="C68" s="398">
        <v>2</v>
      </c>
      <c r="D68" s="399">
        <v>149535</v>
      </c>
      <c r="E68" s="400"/>
      <c r="F68" s="398"/>
      <c r="G68" s="399"/>
      <c r="H68" s="400"/>
      <c r="I68" s="401">
        <v>317970</v>
      </c>
      <c r="J68" s="399" t="s">
        <v>17</v>
      </c>
      <c r="K68" s="326"/>
      <c r="L68" s="326"/>
      <c r="M68" s="326"/>
      <c r="N68" s="326"/>
      <c r="O68" s="364"/>
      <c r="P68" s="364"/>
    </row>
    <row r="69" spans="1:16" x14ac:dyDescent="0.25">
      <c r="A69" s="331">
        <v>43372</v>
      </c>
      <c r="B69" s="332">
        <v>18000085</v>
      </c>
      <c r="C69" s="333">
        <v>3</v>
      </c>
      <c r="D69" s="334">
        <v>192510</v>
      </c>
      <c r="E69" s="379" t="s">
        <v>217</v>
      </c>
      <c r="F69" s="333">
        <v>1</v>
      </c>
      <c r="G69" s="334">
        <v>112680</v>
      </c>
      <c r="H69" s="335"/>
      <c r="I69" s="336">
        <v>80430</v>
      </c>
      <c r="J69" s="361" t="s">
        <v>17</v>
      </c>
      <c r="K69" s="326"/>
      <c r="L69" s="363"/>
      <c r="M69" s="326"/>
      <c r="N69" s="326"/>
      <c r="O69" s="364"/>
      <c r="P69" s="364"/>
    </row>
    <row r="70" spans="1:16" x14ac:dyDescent="0.25">
      <c r="A70" s="331">
        <v>43375</v>
      </c>
      <c r="B70" s="332">
        <v>18000090</v>
      </c>
      <c r="C70" s="333">
        <v>1</v>
      </c>
      <c r="D70" s="334">
        <v>69300</v>
      </c>
      <c r="E70" s="335"/>
      <c r="F70" s="333"/>
      <c r="G70" s="334"/>
      <c r="H70" s="335"/>
      <c r="I70" s="336">
        <v>385800</v>
      </c>
      <c r="J70" s="361" t="s">
        <v>17</v>
      </c>
      <c r="K70" s="326"/>
      <c r="L70" s="326"/>
      <c r="M70" s="326"/>
      <c r="N70" s="326"/>
      <c r="O70" s="364"/>
      <c r="P70" s="364"/>
    </row>
    <row r="71" spans="1:16" x14ac:dyDescent="0.25">
      <c r="A71" s="331">
        <v>43377</v>
      </c>
      <c r="B71" s="332">
        <v>18000093</v>
      </c>
      <c r="C71" s="333">
        <v>2</v>
      </c>
      <c r="D71" s="334">
        <v>151020</v>
      </c>
      <c r="E71" s="379" t="s">
        <v>218</v>
      </c>
      <c r="F71" s="333">
        <v>1</v>
      </c>
      <c r="G71" s="334">
        <v>51435</v>
      </c>
      <c r="H71" s="335"/>
      <c r="I71" s="336"/>
      <c r="J71" s="361"/>
      <c r="K71" s="326"/>
      <c r="L71" s="326"/>
      <c r="M71" s="326"/>
      <c r="N71" s="326"/>
      <c r="O71" s="364"/>
      <c r="P71" s="364"/>
    </row>
    <row r="72" spans="1:16" x14ac:dyDescent="0.25">
      <c r="A72" s="331">
        <v>43377</v>
      </c>
      <c r="B72" s="332">
        <v>18000096</v>
      </c>
      <c r="C72" s="333">
        <v>1</v>
      </c>
      <c r="D72" s="334">
        <v>33480</v>
      </c>
      <c r="E72" s="335"/>
      <c r="F72" s="333"/>
      <c r="G72" s="334"/>
      <c r="H72" s="335"/>
      <c r="I72" s="336"/>
      <c r="J72" s="334"/>
      <c r="K72" s="326"/>
      <c r="L72" s="363"/>
      <c r="M72" s="326"/>
      <c r="N72" s="326"/>
      <c r="O72" s="364"/>
      <c r="P72" s="364"/>
    </row>
    <row r="73" spans="1:16" x14ac:dyDescent="0.25">
      <c r="A73" s="331">
        <v>43377</v>
      </c>
      <c r="B73" s="332">
        <v>18000098</v>
      </c>
      <c r="C73" s="333">
        <v>10</v>
      </c>
      <c r="D73" s="334">
        <v>695550</v>
      </c>
      <c r="E73" s="335"/>
      <c r="F73" s="333"/>
      <c r="G73" s="334"/>
      <c r="H73" s="335"/>
      <c r="I73" s="336">
        <v>828615</v>
      </c>
      <c r="J73" s="361" t="s">
        <v>17</v>
      </c>
      <c r="K73" s="326"/>
      <c r="L73" s="326"/>
      <c r="M73" s="326"/>
      <c r="N73" s="326"/>
      <c r="O73" s="364"/>
      <c r="P73" s="364"/>
    </row>
    <row r="74" spans="1:16" x14ac:dyDescent="0.25">
      <c r="A74" s="337">
        <v>43381</v>
      </c>
      <c r="B74" s="338"/>
      <c r="C74" s="339"/>
      <c r="D74" s="340"/>
      <c r="E74" s="402" t="s">
        <v>219</v>
      </c>
      <c r="F74" s="339">
        <v>1</v>
      </c>
      <c r="G74" s="340">
        <v>75420</v>
      </c>
      <c r="H74" s="341"/>
      <c r="I74" s="342"/>
      <c r="J74" s="362"/>
      <c r="K74" s="326"/>
      <c r="L74" s="326"/>
      <c r="M74" s="326"/>
      <c r="N74" s="326"/>
      <c r="O74" s="364"/>
      <c r="P74" s="364"/>
    </row>
    <row r="75" spans="1:16" x14ac:dyDescent="0.25">
      <c r="A75" s="337">
        <v>43382</v>
      </c>
      <c r="B75" s="338">
        <v>18000104</v>
      </c>
      <c r="C75" s="339">
        <v>1</v>
      </c>
      <c r="D75" s="340">
        <v>60660</v>
      </c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>
        <v>43384</v>
      </c>
      <c r="B76" s="338"/>
      <c r="C76" s="339"/>
      <c r="D76" s="340"/>
      <c r="E76" s="402" t="s">
        <v>220</v>
      </c>
      <c r="F76" s="339">
        <v>1</v>
      </c>
      <c r="G76" s="340">
        <v>49500</v>
      </c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>
        <v>43389</v>
      </c>
      <c r="B77" s="338">
        <v>18000118</v>
      </c>
      <c r="C77" s="339">
        <v>1</v>
      </c>
      <c r="D77" s="340">
        <v>58500</v>
      </c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40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40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62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62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40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40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62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40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40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26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3"/>
      <c r="M622" s="326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2"/>
      <c r="J623" s="362"/>
      <c r="K623" s="326"/>
      <c r="L623" s="326"/>
      <c r="M623" s="326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326"/>
      <c r="M624" s="326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5"/>
      <c r="M625" s="365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0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219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64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4"/>
      <c r="M633" s="364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64"/>
      <c r="M634" s="364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64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63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62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38"/>
      <c r="C645" s="339"/>
      <c r="D645" s="340"/>
      <c r="E645" s="341"/>
      <c r="F645" s="339"/>
      <c r="G645" s="340"/>
      <c r="H645" s="341"/>
      <c r="I645" s="342"/>
      <c r="J645" s="362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38"/>
      <c r="C646" s="339"/>
      <c r="D646" s="340"/>
      <c r="E646" s="341"/>
      <c r="F646" s="339"/>
      <c r="G646" s="340"/>
      <c r="H646" s="341"/>
      <c r="I646" s="342"/>
      <c r="J646" s="362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38"/>
      <c r="C647" s="339"/>
      <c r="D647" s="340"/>
      <c r="E647" s="341"/>
      <c r="F647" s="339"/>
      <c r="G647" s="340"/>
      <c r="H647" s="341"/>
      <c r="I647" s="342"/>
      <c r="J647" s="340"/>
      <c r="K647" s="326"/>
      <c r="L647" s="326"/>
      <c r="M647" s="326"/>
      <c r="N647" s="326"/>
      <c r="O647" s="364"/>
      <c r="P647" s="364"/>
    </row>
    <row r="648" spans="1:16" x14ac:dyDescent="0.25">
      <c r="A648" s="337"/>
      <c r="B648" s="366" t="s">
        <v>11</v>
      </c>
      <c r="C648" s="367">
        <f>SUM(C7:C647)</f>
        <v>160</v>
      </c>
      <c r="D648" s="368">
        <f>SUM(D7:D647)</f>
        <v>10174831</v>
      </c>
      <c r="E648" s="366" t="s">
        <v>11</v>
      </c>
      <c r="F648" s="367">
        <f>SUM(F7:F647)</f>
        <v>18</v>
      </c>
      <c r="G648" s="368">
        <f>SUM(G7:G647)</f>
        <v>1285740</v>
      </c>
      <c r="H648" s="368">
        <f>SUM(H7:H647)</f>
        <v>0</v>
      </c>
      <c r="I648" s="367">
        <f>SUM(I7:I647)</f>
        <v>8895451</v>
      </c>
      <c r="J648" s="369"/>
      <c r="K648" s="326"/>
      <c r="L648" s="326"/>
      <c r="M648" s="326"/>
      <c r="N648" s="326"/>
      <c r="O648" s="364"/>
      <c r="P648" s="364"/>
    </row>
    <row r="649" spans="1:16" x14ac:dyDescent="0.25">
      <c r="A649" s="337"/>
      <c r="B649" s="366"/>
      <c r="C649" s="367"/>
      <c r="D649" s="368"/>
      <c r="E649" s="366"/>
      <c r="F649" s="367"/>
      <c r="G649" s="369"/>
      <c r="H649" s="338"/>
      <c r="I649" s="339"/>
      <c r="J649" s="369"/>
      <c r="K649" s="326"/>
      <c r="L649" s="326"/>
      <c r="M649" s="326"/>
      <c r="N649" s="326"/>
      <c r="O649" s="364"/>
      <c r="P649" s="364"/>
    </row>
    <row r="650" spans="1:16" x14ac:dyDescent="0.25">
      <c r="A650" s="337"/>
      <c r="B650" s="370"/>
      <c r="C650" s="339"/>
      <c r="D650" s="340"/>
      <c r="E650" s="366"/>
      <c r="F650" s="339"/>
      <c r="G650" s="447" t="s">
        <v>12</v>
      </c>
      <c r="H650" s="447"/>
      <c r="I650" s="342"/>
      <c r="J650" s="371">
        <f>SUM(D7:D647)</f>
        <v>10174831</v>
      </c>
      <c r="K650" s="326"/>
      <c r="L650" s="326"/>
      <c r="M650" s="326"/>
      <c r="N650" s="326"/>
      <c r="O650" s="364"/>
      <c r="P650" s="364"/>
    </row>
    <row r="651" spans="1:16" x14ac:dyDescent="0.25">
      <c r="A651" s="355"/>
      <c r="B651" s="344"/>
      <c r="C651" s="345"/>
      <c r="D651" s="347"/>
      <c r="E651" s="346"/>
      <c r="F651" s="345"/>
      <c r="G651" s="431" t="s">
        <v>13</v>
      </c>
      <c r="H651" s="431"/>
      <c r="I651" s="348"/>
      <c r="J651" s="354">
        <f>SUM(G7:G647)</f>
        <v>1285740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46"/>
      <c r="C652" s="345"/>
      <c r="D652" s="347"/>
      <c r="E652" s="346"/>
      <c r="F652" s="345"/>
      <c r="G652" s="431" t="s">
        <v>14</v>
      </c>
      <c r="H652" s="431"/>
      <c r="I652" s="356"/>
      <c r="J652" s="357">
        <f>J650-J651</f>
        <v>8889091</v>
      </c>
      <c r="K652" s="326"/>
      <c r="L652" s="326"/>
      <c r="M652" s="326"/>
      <c r="N652" s="326"/>
      <c r="O652" s="364"/>
      <c r="P652" s="364"/>
    </row>
    <row r="653" spans="1:16" x14ac:dyDescent="0.25">
      <c r="A653" s="358"/>
      <c r="B653" s="359"/>
      <c r="C653" s="345"/>
      <c r="D653" s="360"/>
      <c r="E653" s="346"/>
      <c r="F653" s="345"/>
      <c r="G653" s="431" t="s">
        <v>15</v>
      </c>
      <c r="H653" s="431"/>
      <c r="I653" s="348"/>
      <c r="J653" s="354">
        <f>SUM(H7:H647)</f>
        <v>0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B654" s="359"/>
      <c r="C654" s="345"/>
      <c r="D654" s="360"/>
      <c r="E654" s="346"/>
      <c r="F654" s="345"/>
      <c r="G654" s="431" t="s">
        <v>16</v>
      </c>
      <c r="H654" s="431"/>
      <c r="I654" s="348"/>
      <c r="J654" s="354">
        <f>J652+J653</f>
        <v>8889091</v>
      </c>
      <c r="K654" s="326"/>
      <c r="L654" s="326"/>
      <c r="M654" s="326"/>
      <c r="N654" s="326"/>
      <c r="O654" s="364"/>
      <c r="P654" s="364"/>
    </row>
    <row r="655" spans="1:16" x14ac:dyDescent="0.25">
      <c r="A655" s="343"/>
      <c r="B655" s="359"/>
      <c r="C655" s="345"/>
      <c r="D655" s="360"/>
      <c r="E655" s="346"/>
      <c r="F655" s="345"/>
      <c r="G655" s="431" t="s">
        <v>5</v>
      </c>
      <c r="H655" s="431"/>
      <c r="I655" s="348"/>
      <c r="J655" s="354">
        <f>SUM(I7:I647)</f>
        <v>8895451</v>
      </c>
      <c r="K655" s="326"/>
      <c r="L655" s="326"/>
      <c r="M655" s="326"/>
      <c r="N655" s="326"/>
      <c r="O655" s="364"/>
      <c r="P655" s="364"/>
    </row>
    <row r="656" spans="1:16" x14ac:dyDescent="0.25">
      <c r="A656" s="343"/>
      <c r="B656" s="359"/>
      <c r="C656" s="345"/>
      <c r="D656" s="360"/>
      <c r="E656" s="346"/>
      <c r="F656" s="345"/>
      <c r="G656" s="431" t="s">
        <v>31</v>
      </c>
      <c r="H656" s="431"/>
      <c r="I656" s="345" t="str">
        <f>IF(J656&gt;0,"SALDO",IF(J656&lt;0,"PIUTANG",IF(J656=0,"LUNAS")))</f>
        <v>SALDO</v>
      </c>
      <c r="J656" s="354">
        <f>J655-J654</f>
        <v>6360</v>
      </c>
      <c r="K656" s="326"/>
      <c r="L656" s="326"/>
      <c r="M656" s="326"/>
      <c r="N656" s="326"/>
      <c r="O656" s="364"/>
      <c r="P656" s="364"/>
    </row>
    <row r="657" spans="1:16" x14ac:dyDescent="0.25">
      <c r="A657" s="343"/>
      <c r="K657" s="326"/>
      <c r="L657" s="326"/>
      <c r="M657" s="326"/>
      <c r="N657" s="326"/>
      <c r="O657" s="364"/>
      <c r="P657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6:H656"/>
    <mergeCell ref="G650:H650"/>
    <mergeCell ref="G651:H651"/>
    <mergeCell ref="G652:H652"/>
    <mergeCell ref="G653:H653"/>
    <mergeCell ref="G654:H654"/>
    <mergeCell ref="G655:H655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176"/>
  <sheetViews>
    <sheetView zoomScale="85" zoomScaleNormal="85" workbookViewId="0">
      <pane ySplit="7" topLeftCell="A141" activePane="bottomLeft" state="frozen"/>
      <selection pane="bottomLeft" activeCell="B152" sqref="B152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5" t="s">
        <v>22</v>
      </c>
      <c r="G1" s="415"/>
      <c r="H1" s="415"/>
      <c r="I1" s="220"/>
      <c r="J1" s="218"/>
      <c r="M1" s="219">
        <f>SUM(D126:D138)+D110</f>
        <v>13820101</v>
      </c>
      <c r="N1" s="219">
        <v>13820101</v>
      </c>
      <c r="O1" s="219">
        <f>N1-M1</f>
        <v>0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5" t="s">
        <v>21</v>
      </c>
      <c r="G2" s="415"/>
      <c r="H2" s="415"/>
      <c r="I2" s="220">
        <f>J170*-1</f>
        <v>19382297</v>
      </c>
      <c r="J2" s="218"/>
      <c r="M2" s="219">
        <f>SUM(G126:G138)</f>
        <v>242901</v>
      </c>
      <c r="N2" s="219">
        <v>242901</v>
      </c>
      <c r="O2" s="219">
        <f>N2-M2</f>
        <v>0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14" t="s">
        <v>116</v>
      </c>
      <c r="G3" s="314"/>
      <c r="H3" s="314" t="s">
        <v>130</v>
      </c>
      <c r="I3" s="278"/>
      <c r="J3" s="218"/>
      <c r="M3" s="219">
        <f>M1-M2</f>
        <v>13577200</v>
      </c>
      <c r="N3" s="219">
        <f>N1-N2</f>
        <v>13577200</v>
      </c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6" x14ac:dyDescent="0.25">
      <c r="A7" s="451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6"/>
      <c r="I7" s="458"/>
      <c r="J7" s="428"/>
    </row>
    <row r="8" spans="1:16" x14ac:dyDescent="0.25">
      <c r="A8" s="241">
        <v>43463</v>
      </c>
      <c r="B8" s="242">
        <v>180182406</v>
      </c>
      <c r="C8" s="247">
        <v>9</v>
      </c>
      <c r="D8" s="246">
        <v>961363</v>
      </c>
      <c r="E8" s="244"/>
      <c r="F8" s="242"/>
      <c r="G8" s="246">
        <v>11</v>
      </c>
      <c r="H8" s="245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43463</v>
      </c>
      <c r="B9" s="242">
        <v>180182407</v>
      </c>
      <c r="C9" s="247">
        <v>3</v>
      </c>
      <c r="D9" s="246">
        <v>250950</v>
      </c>
      <c r="E9" s="244"/>
      <c r="F9" s="242"/>
      <c r="G9" s="246"/>
      <c r="H9" s="245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43463</v>
      </c>
      <c r="B10" s="242">
        <v>180182426</v>
      </c>
      <c r="C10" s="247">
        <v>1</v>
      </c>
      <c r="D10" s="246">
        <v>77613</v>
      </c>
      <c r="E10" s="244"/>
      <c r="F10" s="242"/>
      <c r="G10" s="246"/>
      <c r="H10" s="245"/>
      <c r="I10" s="245"/>
      <c r="J10" s="246"/>
      <c r="K10" s="233"/>
      <c r="L10" s="233"/>
      <c r="M10" s="233"/>
      <c r="N10" s="233"/>
      <c r="O10" s="233"/>
      <c r="P10" s="233"/>
    </row>
    <row r="11" spans="1:16" x14ac:dyDescent="0.25">
      <c r="A11" s="241">
        <v>43463</v>
      </c>
      <c r="B11" s="242">
        <v>180182427</v>
      </c>
      <c r="C11" s="247">
        <v>8</v>
      </c>
      <c r="D11" s="246">
        <v>874913</v>
      </c>
      <c r="E11" s="244"/>
      <c r="F11" s="242"/>
      <c r="G11" s="246"/>
      <c r="H11" s="245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43465</v>
      </c>
      <c r="B12" s="242">
        <v>180182487</v>
      </c>
      <c r="C12" s="247">
        <v>15</v>
      </c>
      <c r="D12" s="246">
        <v>1516375</v>
      </c>
      <c r="E12" s="244"/>
      <c r="F12" s="242"/>
      <c r="G12" s="246"/>
      <c r="H12" s="245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43465</v>
      </c>
      <c r="B13" s="242">
        <v>180182488</v>
      </c>
      <c r="C13" s="247">
        <v>3</v>
      </c>
      <c r="D13" s="246">
        <v>511088</v>
      </c>
      <c r="E13" s="244"/>
      <c r="F13" s="242"/>
      <c r="G13" s="246"/>
      <c r="H13" s="245"/>
      <c r="I13" s="245"/>
      <c r="J13" s="246"/>
      <c r="K13" s="233"/>
      <c r="L13" s="233"/>
      <c r="M13" s="233"/>
      <c r="N13" s="233"/>
      <c r="O13" s="233"/>
      <c r="P13" s="233"/>
    </row>
    <row r="14" spans="1:16" x14ac:dyDescent="0.25">
      <c r="A14" s="241">
        <v>43465</v>
      </c>
      <c r="B14" s="242">
        <v>180182507</v>
      </c>
      <c r="C14" s="247">
        <v>3</v>
      </c>
      <c r="D14" s="246">
        <v>294088</v>
      </c>
      <c r="E14" s="244"/>
      <c r="F14" s="242"/>
      <c r="G14" s="246"/>
      <c r="H14" s="245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43465</v>
      </c>
      <c r="B15" s="242">
        <v>180182508</v>
      </c>
      <c r="C15" s="247">
        <v>10</v>
      </c>
      <c r="D15" s="246">
        <v>1099088</v>
      </c>
      <c r="E15" s="244"/>
      <c r="F15" s="242"/>
      <c r="G15" s="246"/>
      <c r="H15" s="245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43467</v>
      </c>
      <c r="B16" s="242">
        <v>190182538</v>
      </c>
      <c r="C16" s="247">
        <v>9</v>
      </c>
      <c r="D16" s="246">
        <v>997500</v>
      </c>
      <c r="E16" s="244"/>
      <c r="F16" s="242"/>
      <c r="G16" s="246"/>
      <c r="H16" s="245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43467</v>
      </c>
      <c r="B17" s="242">
        <v>190182539</v>
      </c>
      <c r="C17" s="247">
        <v>7</v>
      </c>
      <c r="D17" s="246">
        <v>718113</v>
      </c>
      <c r="E17" s="244"/>
      <c r="F17" s="242"/>
      <c r="G17" s="246"/>
      <c r="H17" s="245"/>
      <c r="I17" s="245"/>
      <c r="J17" s="246"/>
      <c r="K17" s="233"/>
      <c r="L17" s="233"/>
      <c r="M17" s="233"/>
      <c r="N17" s="233"/>
      <c r="O17" s="233"/>
      <c r="P17" s="233"/>
    </row>
    <row r="18" spans="1:16" x14ac:dyDescent="0.25">
      <c r="A18" s="241">
        <v>43467</v>
      </c>
      <c r="B18" s="242">
        <v>190182570</v>
      </c>
      <c r="C18" s="247">
        <v>5</v>
      </c>
      <c r="D18" s="246">
        <v>465938</v>
      </c>
      <c r="E18" s="244"/>
      <c r="F18" s="242"/>
      <c r="G18" s="246"/>
      <c r="H18" s="245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43467</v>
      </c>
      <c r="B19" s="242">
        <v>190182571</v>
      </c>
      <c r="C19" s="247">
        <v>16</v>
      </c>
      <c r="D19" s="246">
        <v>1810725</v>
      </c>
      <c r="E19" s="244"/>
      <c r="F19" s="242"/>
      <c r="G19" s="246"/>
      <c r="H19" s="245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43468</v>
      </c>
      <c r="B20" s="242">
        <v>190182590</v>
      </c>
      <c r="C20" s="247">
        <v>12</v>
      </c>
      <c r="D20" s="246">
        <v>1185625</v>
      </c>
      <c r="E20" s="244"/>
      <c r="F20" s="242"/>
      <c r="G20" s="246"/>
      <c r="H20" s="245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43468</v>
      </c>
      <c r="B21" s="242">
        <v>190182591</v>
      </c>
      <c r="C21" s="247">
        <v>3</v>
      </c>
      <c r="D21" s="246">
        <v>342300</v>
      </c>
      <c r="E21" s="244"/>
      <c r="F21" s="242"/>
      <c r="G21" s="246"/>
      <c r="H21" s="245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43468</v>
      </c>
      <c r="B22" s="242">
        <v>190182615</v>
      </c>
      <c r="C22" s="247">
        <v>12</v>
      </c>
      <c r="D22" s="246">
        <v>1477438</v>
      </c>
      <c r="E22" s="244"/>
      <c r="F22" s="242"/>
      <c r="G22" s="246"/>
      <c r="H22" s="245"/>
      <c r="I22" s="245"/>
      <c r="J22" s="246"/>
      <c r="K22" s="233"/>
      <c r="L22" s="233"/>
      <c r="M22" s="233"/>
      <c r="N22" s="233"/>
      <c r="O22" s="233"/>
      <c r="P22" s="233"/>
    </row>
    <row r="23" spans="1:16" x14ac:dyDescent="0.25">
      <c r="A23" s="241">
        <v>43468</v>
      </c>
      <c r="B23" s="242">
        <v>190182616</v>
      </c>
      <c r="C23" s="247">
        <v>2</v>
      </c>
      <c r="D23" s="246">
        <v>214113</v>
      </c>
      <c r="E23" s="244"/>
      <c r="F23" s="242"/>
      <c r="G23" s="246"/>
      <c r="H23" s="245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43469</v>
      </c>
      <c r="B24" s="242">
        <v>190182626</v>
      </c>
      <c r="C24" s="247">
        <v>1</v>
      </c>
      <c r="D24" s="246">
        <v>80063</v>
      </c>
      <c r="E24" s="244">
        <v>190046734</v>
      </c>
      <c r="F24" s="242">
        <v>2</v>
      </c>
      <c r="G24" s="246">
        <v>195213</v>
      </c>
      <c r="H24" s="245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43469</v>
      </c>
      <c r="B25" s="242">
        <v>190182635</v>
      </c>
      <c r="C25" s="247">
        <v>4</v>
      </c>
      <c r="D25" s="246">
        <v>493938</v>
      </c>
      <c r="E25" s="244">
        <v>190046733</v>
      </c>
      <c r="F25" s="242">
        <v>1</v>
      </c>
      <c r="G25" s="246">
        <v>92050</v>
      </c>
      <c r="H25" s="245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43469</v>
      </c>
      <c r="B26" s="242">
        <v>190182636</v>
      </c>
      <c r="C26" s="247">
        <v>1</v>
      </c>
      <c r="D26" s="246">
        <v>160038</v>
      </c>
      <c r="E26" s="244"/>
      <c r="F26" s="242"/>
      <c r="G26" s="246"/>
      <c r="H26" s="245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43469</v>
      </c>
      <c r="B27" s="242">
        <v>190182657</v>
      </c>
      <c r="C27" s="247">
        <v>16</v>
      </c>
      <c r="D27" s="246">
        <v>1692688</v>
      </c>
      <c r="E27" s="244"/>
      <c r="F27" s="242"/>
      <c r="G27" s="246"/>
      <c r="H27" s="245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43469</v>
      </c>
      <c r="B28" s="242">
        <v>190182659</v>
      </c>
      <c r="C28" s="247">
        <v>4</v>
      </c>
      <c r="D28" s="246">
        <v>456313</v>
      </c>
      <c r="E28" s="244"/>
      <c r="F28" s="242"/>
      <c r="G28" s="246"/>
      <c r="H28" s="245"/>
      <c r="I28" s="245">
        <v>15393009</v>
      </c>
      <c r="J28" s="246" t="s">
        <v>17</v>
      </c>
      <c r="K28" s="233"/>
      <c r="L28" s="233"/>
      <c r="M28" s="233"/>
      <c r="N28" s="233"/>
      <c r="O28" s="233"/>
      <c r="P28" s="233"/>
    </row>
    <row r="29" spans="1:16" x14ac:dyDescent="0.25">
      <c r="A29" s="241">
        <v>43470</v>
      </c>
      <c r="B29" s="242">
        <v>190182692</v>
      </c>
      <c r="C29" s="247">
        <v>4</v>
      </c>
      <c r="D29" s="246">
        <v>454300</v>
      </c>
      <c r="E29" s="244"/>
      <c r="F29" s="242"/>
      <c r="G29" s="246"/>
      <c r="H29" s="245"/>
      <c r="I29" s="245"/>
      <c r="J29" s="246"/>
      <c r="K29" s="233"/>
      <c r="L29" s="233"/>
      <c r="M29" s="233"/>
      <c r="N29" s="233"/>
      <c r="O29" s="233"/>
      <c r="P29" s="233"/>
    </row>
    <row r="30" spans="1:16" x14ac:dyDescent="0.25">
      <c r="A30" s="241">
        <v>43470</v>
      </c>
      <c r="B30" s="242">
        <v>190182693</v>
      </c>
      <c r="C30" s="247">
        <v>9</v>
      </c>
      <c r="D30" s="246">
        <v>865025</v>
      </c>
      <c r="E30" s="244"/>
      <c r="F30" s="242"/>
      <c r="G30" s="246"/>
      <c r="H30" s="245"/>
      <c r="I30" s="245"/>
      <c r="J30" s="246"/>
      <c r="K30" s="233"/>
      <c r="L30" s="233"/>
      <c r="M30" s="233"/>
      <c r="N30" s="233"/>
      <c r="O30" s="233"/>
      <c r="P30" s="233"/>
    </row>
    <row r="31" spans="1:16" x14ac:dyDescent="0.25">
      <c r="A31" s="241">
        <v>43470</v>
      </c>
      <c r="B31" s="242">
        <v>190182715</v>
      </c>
      <c r="C31" s="247">
        <v>9</v>
      </c>
      <c r="D31" s="246">
        <v>955063</v>
      </c>
      <c r="E31" s="244"/>
      <c r="F31" s="242"/>
      <c r="G31" s="246"/>
      <c r="H31" s="245"/>
      <c r="I31" s="245"/>
      <c r="J31" s="246"/>
      <c r="K31" s="233"/>
      <c r="L31" s="233"/>
      <c r="M31" s="233"/>
      <c r="N31" s="233"/>
      <c r="O31" s="233"/>
      <c r="P31" s="233"/>
    </row>
    <row r="32" spans="1:16" x14ac:dyDescent="0.25">
      <c r="A32" s="241">
        <v>43470</v>
      </c>
      <c r="B32" s="242">
        <v>190182716</v>
      </c>
      <c r="C32" s="247">
        <v>1</v>
      </c>
      <c r="D32" s="246">
        <v>123638</v>
      </c>
      <c r="E32" s="244"/>
      <c r="F32" s="242"/>
      <c r="G32" s="246"/>
      <c r="H32" s="245"/>
      <c r="I32" s="245"/>
      <c r="J32" s="246"/>
      <c r="K32" s="233"/>
      <c r="L32" s="233"/>
      <c r="M32" s="233"/>
      <c r="N32" s="233"/>
      <c r="O32" s="233"/>
      <c r="P32" s="233"/>
    </row>
    <row r="33" spans="1:16" x14ac:dyDescent="0.25">
      <c r="A33" s="241">
        <v>43472</v>
      </c>
      <c r="B33" s="242">
        <v>190182782</v>
      </c>
      <c r="C33" s="247">
        <v>2</v>
      </c>
      <c r="D33" s="246">
        <v>241325</v>
      </c>
      <c r="E33" s="244">
        <v>190046759</v>
      </c>
      <c r="F33" s="242">
        <v>2</v>
      </c>
      <c r="G33" s="246">
        <v>224788</v>
      </c>
      <c r="H33" s="245"/>
      <c r="I33" s="245"/>
      <c r="J33" s="246"/>
      <c r="K33" s="233"/>
      <c r="L33" s="233"/>
      <c r="M33" s="233"/>
      <c r="N33" s="233"/>
      <c r="O33" s="233"/>
      <c r="P33" s="233"/>
    </row>
    <row r="34" spans="1:16" x14ac:dyDescent="0.25">
      <c r="A34" s="241">
        <v>43472</v>
      </c>
      <c r="B34" s="242">
        <v>190182796</v>
      </c>
      <c r="C34" s="247">
        <v>8</v>
      </c>
      <c r="D34" s="246">
        <v>825300</v>
      </c>
      <c r="E34" s="244"/>
      <c r="F34" s="242"/>
      <c r="G34" s="246"/>
      <c r="H34" s="245"/>
      <c r="I34" s="245"/>
      <c r="J34" s="246"/>
      <c r="K34" s="233"/>
      <c r="L34" s="233"/>
      <c r="M34" s="233"/>
      <c r="N34" s="233"/>
      <c r="O34" s="233"/>
      <c r="P34" s="233"/>
    </row>
    <row r="35" spans="1:16" x14ac:dyDescent="0.25">
      <c r="A35" s="241">
        <v>43472</v>
      </c>
      <c r="B35" s="242">
        <v>190182797</v>
      </c>
      <c r="C35" s="247">
        <v>4</v>
      </c>
      <c r="D35" s="246">
        <v>413963</v>
      </c>
      <c r="E35" s="244"/>
      <c r="F35" s="242"/>
      <c r="G35" s="246"/>
      <c r="H35" s="245"/>
      <c r="I35" s="245"/>
      <c r="J35" s="246"/>
      <c r="K35" s="233"/>
      <c r="L35" s="233"/>
      <c r="M35" s="233"/>
      <c r="N35" s="233"/>
      <c r="O35" s="233"/>
      <c r="P35" s="233"/>
    </row>
    <row r="36" spans="1:16" x14ac:dyDescent="0.25">
      <c r="A36" s="241">
        <v>43472</v>
      </c>
      <c r="B36" s="242">
        <v>190182820</v>
      </c>
      <c r="C36" s="247">
        <v>10</v>
      </c>
      <c r="D36" s="246">
        <v>1128663</v>
      </c>
      <c r="E36" s="244"/>
      <c r="F36" s="242"/>
      <c r="G36" s="246"/>
      <c r="H36" s="245"/>
      <c r="I36" s="245"/>
      <c r="J36" s="246"/>
      <c r="K36" s="233"/>
      <c r="L36" s="233"/>
      <c r="M36" s="233"/>
      <c r="N36" s="233"/>
      <c r="O36" s="233"/>
      <c r="P36" s="233"/>
    </row>
    <row r="37" spans="1:16" x14ac:dyDescent="0.25">
      <c r="A37" s="241">
        <v>43472</v>
      </c>
      <c r="B37" s="242">
        <v>190182821</v>
      </c>
      <c r="C37" s="247">
        <v>3</v>
      </c>
      <c r="D37" s="246">
        <v>257250</v>
      </c>
      <c r="E37" s="244"/>
      <c r="F37" s="242"/>
      <c r="G37" s="246"/>
      <c r="H37" s="245"/>
      <c r="I37" s="245"/>
      <c r="J37" s="246"/>
      <c r="K37" s="233"/>
      <c r="L37" s="233"/>
      <c r="M37" s="233"/>
      <c r="N37" s="233"/>
      <c r="O37" s="233"/>
      <c r="P37" s="233"/>
    </row>
    <row r="38" spans="1:16" x14ac:dyDescent="0.25">
      <c r="A38" s="241">
        <v>43473</v>
      </c>
      <c r="B38" s="242">
        <v>190182855</v>
      </c>
      <c r="C38" s="247">
        <v>5</v>
      </c>
      <c r="D38" s="246">
        <v>457275</v>
      </c>
      <c r="E38" s="244">
        <v>190046770</v>
      </c>
      <c r="F38" s="242">
        <v>10</v>
      </c>
      <c r="G38" s="246">
        <v>1089900</v>
      </c>
      <c r="H38" s="245"/>
      <c r="I38" s="245"/>
      <c r="J38" s="246"/>
      <c r="K38" s="233"/>
      <c r="L38" s="233"/>
      <c r="M38" s="233"/>
      <c r="N38" s="233"/>
      <c r="O38" s="233"/>
      <c r="P38" s="233"/>
    </row>
    <row r="39" spans="1:16" x14ac:dyDescent="0.25">
      <c r="A39" s="241">
        <v>43473</v>
      </c>
      <c r="B39" s="242">
        <v>190182857</v>
      </c>
      <c r="C39" s="247">
        <v>10</v>
      </c>
      <c r="D39" s="246">
        <v>1110988</v>
      </c>
      <c r="E39" s="244"/>
      <c r="F39" s="242"/>
      <c r="G39" s="246"/>
      <c r="H39" s="245"/>
      <c r="I39" s="245"/>
      <c r="J39" s="246"/>
      <c r="K39" s="233"/>
      <c r="L39" s="233"/>
      <c r="M39" s="233"/>
      <c r="N39" s="233"/>
      <c r="O39" s="233"/>
      <c r="P39" s="233"/>
    </row>
    <row r="40" spans="1:16" x14ac:dyDescent="0.25">
      <c r="A40" s="241">
        <v>43473</v>
      </c>
      <c r="B40" s="242">
        <v>190182880</v>
      </c>
      <c r="C40" s="247">
        <v>11</v>
      </c>
      <c r="D40" s="246">
        <v>1360100</v>
      </c>
      <c r="E40" s="244"/>
      <c r="F40" s="242"/>
      <c r="G40" s="246"/>
      <c r="H40" s="245"/>
      <c r="I40" s="245"/>
      <c r="J40" s="246"/>
      <c r="K40" s="233"/>
      <c r="L40" s="233"/>
      <c r="M40" s="233"/>
      <c r="N40" s="233"/>
      <c r="O40" s="233"/>
      <c r="P40" s="233"/>
    </row>
    <row r="41" spans="1:16" x14ac:dyDescent="0.25">
      <c r="A41" s="241">
        <v>43473</v>
      </c>
      <c r="B41" s="242">
        <v>190182881</v>
      </c>
      <c r="C41" s="247">
        <v>13</v>
      </c>
      <c r="D41" s="246">
        <v>1471488</v>
      </c>
      <c r="E41" s="244"/>
      <c r="F41" s="242"/>
      <c r="G41" s="246"/>
      <c r="H41" s="245"/>
      <c r="I41" s="245"/>
      <c r="J41" s="246"/>
      <c r="K41" s="233"/>
      <c r="L41" s="233"/>
      <c r="M41" s="233"/>
      <c r="N41" s="233"/>
      <c r="O41" s="233"/>
      <c r="P41" s="233"/>
    </row>
    <row r="42" spans="1:16" x14ac:dyDescent="0.25">
      <c r="A42" s="241">
        <v>43474</v>
      </c>
      <c r="B42" s="242">
        <v>190182911</v>
      </c>
      <c r="C42" s="247">
        <v>11</v>
      </c>
      <c r="D42" s="246">
        <v>1257725</v>
      </c>
      <c r="E42" s="244">
        <v>190046775</v>
      </c>
      <c r="F42" s="242">
        <v>2</v>
      </c>
      <c r="G42" s="246">
        <v>264075</v>
      </c>
      <c r="H42" s="245"/>
      <c r="I42" s="245"/>
      <c r="J42" s="246"/>
      <c r="K42" s="233"/>
      <c r="L42" s="233"/>
      <c r="M42" s="233"/>
      <c r="N42" s="233"/>
      <c r="O42" s="233"/>
      <c r="P42" s="233"/>
    </row>
    <row r="43" spans="1:16" x14ac:dyDescent="0.25">
      <c r="A43" s="241">
        <v>43474</v>
      </c>
      <c r="B43" s="242">
        <v>190182912</v>
      </c>
      <c r="C43" s="247">
        <v>3</v>
      </c>
      <c r="D43" s="246">
        <v>358575</v>
      </c>
      <c r="E43" s="244">
        <v>190046779</v>
      </c>
      <c r="F43" s="242">
        <v>1</v>
      </c>
      <c r="G43" s="246">
        <v>93013</v>
      </c>
      <c r="H43" s="245"/>
      <c r="I43" s="245"/>
      <c r="J43" s="246"/>
      <c r="K43" s="233"/>
      <c r="L43" s="233"/>
      <c r="M43" s="233"/>
      <c r="N43" s="233"/>
      <c r="O43" s="233"/>
      <c r="P43" s="233"/>
    </row>
    <row r="44" spans="1:16" x14ac:dyDescent="0.25">
      <c r="A44" s="241">
        <v>43474</v>
      </c>
      <c r="B44" s="242">
        <v>190182942</v>
      </c>
      <c r="C44" s="247">
        <v>10</v>
      </c>
      <c r="D44" s="246">
        <v>1098563</v>
      </c>
      <c r="E44" s="244"/>
      <c r="F44" s="242"/>
      <c r="G44" s="246"/>
      <c r="H44" s="245"/>
      <c r="I44" s="245"/>
      <c r="J44" s="246"/>
      <c r="K44" s="233"/>
      <c r="L44" s="233"/>
      <c r="M44" s="233"/>
      <c r="N44" s="233"/>
      <c r="O44" s="233"/>
      <c r="P44" s="233"/>
    </row>
    <row r="45" spans="1:16" x14ac:dyDescent="0.25">
      <c r="A45" s="241">
        <v>43474</v>
      </c>
      <c r="B45" s="242">
        <v>190182944</v>
      </c>
      <c r="C45" s="247">
        <v>1</v>
      </c>
      <c r="D45" s="246">
        <v>112788</v>
      </c>
      <c r="E45" s="244"/>
      <c r="F45" s="242"/>
      <c r="G45" s="246"/>
      <c r="H45" s="245"/>
      <c r="I45" s="245"/>
      <c r="J45" s="246"/>
      <c r="K45" s="233"/>
      <c r="L45" s="233"/>
      <c r="M45" s="233"/>
      <c r="N45" s="233"/>
      <c r="O45" s="233"/>
      <c r="P45" s="233"/>
    </row>
    <row r="46" spans="1:16" x14ac:dyDescent="0.25">
      <c r="A46" s="241">
        <v>43475</v>
      </c>
      <c r="B46" s="242">
        <v>190182968</v>
      </c>
      <c r="C46" s="247">
        <v>7</v>
      </c>
      <c r="D46" s="246">
        <v>558338</v>
      </c>
      <c r="E46" s="244"/>
      <c r="F46" s="242"/>
      <c r="G46" s="246"/>
      <c r="H46" s="245"/>
      <c r="I46" s="245"/>
      <c r="J46" s="246"/>
      <c r="K46" s="233"/>
      <c r="L46" s="233"/>
      <c r="M46" s="233"/>
      <c r="N46" s="233"/>
      <c r="O46" s="233"/>
      <c r="P46" s="233"/>
    </row>
    <row r="47" spans="1:16" x14ac:dyDescent="0.25">
      <c r="A47" s="241">
        <v>43475</v>
      </c>
      <c r="B47" s="242">
        <v>190182969</v>
      </c>
      <c r="C47" s="247">
        <v>4</v>
      </c>
      <c r="D47" s="246">
        <v>412650</v>
      </c>
      <c r="E47" s="244"/>
      <c r="F47" s="242"/>
      <c r="G47" s="246"/>
      <c r="H47" s="245"/>
      <c r="I47" s="245"/>
      <c r="J47" s="246"/>
      <c r="K47" s="233"/>
      <c r="L47" s="233"/>
      <c r="M47" s="233"/>
      <c r="N47" s="233"/>
      <c r="O47" s="233"/>
      <c r="P47" s="233"/>
    </row>
    <row r="48" spans="1:16" x14ac:dyDescent="0.25">
      <c r="A48" s="241">
        <v>43475</v>
      </c>
      <c r="B48" s="242">
        <v>190182989</v>
      </c>
      <c r="C48" s="247">
        <v>8</v>
      </c>
      <c r="D48" s="246">
        <v>783563</v>
      </c>
      <c r="E48" s="244"/>
      <c r="F48" s="242"/>
      <c r="G48" s="246"/>
      <c r="H48" s="245"/>
      <c r="I48" s="245"/>
      <c r="J48" s="246"/>
      <c r="K48" s="233"/>
      <c r="L48" s="233"/>
      <c r="M48" s="233"/>
      <c r="N48" s="233"/>
      <c r="O48" s="233"/>
      <c r="P48" s="233"/>
    </row>
    <row r="49" spans="1:16" x14ac:dyDescent="0.25">
      <c r="A49" s="241">
        <v>43475</v>
      </c>
      <c r="B49" s="242">
        <v>190182990</v>
      </c>
      <c r="C49" s="247">
        <v>6</v>
      </c>
      <c r="D49" s="246">
        <v>759150</v>
      </c>
      <c r="E49" s="244"/>
      <c r="F49" s="242"/>
      <c r="G49" s="246"/>
      <c r="H49" s="245"/>
      <c r="I49" s="245"/>
      <c r="J49" s="246"/>
      <c r="K49" s="233"/>
      <c r="L49" s="233"/>
      <c r="M49" s="233"/>
      <c r="N49" s="233"/>
      <c r="O49" s="233"/>
      <c r="P49" s="233"/>
    </row>
    <row r="50" spans="1:16" x14ac:dyDescent="0.25">
      <c r="A50" s="241">
        <v>43476</v>
      </c>
      <c r="B50" s="242">
        <v>190183044</v>
      </c>
      <c r="C50" s="247">
        <v>12</v>
      </c>
      <c r="D50" s="246">
        <v>1405075</v>
      </c>
      <c r="E50" s="244"/>
      <c r="F50" s="242"/>
      <c r="G50" s="246"/>
      <c r="H50" s="245"/>
      <c r="I50" s="245"/>
      <c r="J50" s="246"/>
      <c r="K50" s="233"/>
      <c r="L50" s="233"/>
      <c r="M50" s="233"/>
      <c r="N50" s="233"/>
      <c r="O50" s="233"/>
      <c r="P50" s="233"/>
    </row>
    <row r="51" spans="1:16" x14ac:dyDescent="0.25">
      <c r="A51" s="241">
        <v>43476</v>
      </c>
      <c r="B51" s="242">
        <v>190183045</v>
      </c>
      <c r="C51" s="247">
        <v>17</v>
      </c>
      <c r="D51" s="246">
        <v>1740813</v>
      </c>
      <c r="E51" s="244"/>
      <c r="F51" s="242"/>
      <c r="G51" s="246"/>
      <c r="H51" s="245"/>
      <c r="I51" s="245">
        <v>16479842</v>
      </c>
      <c r="J51" s="246" t="s">
        <v>17</v>
      </c>
      <c r="K51" s="233"/>
      <c r="L51" s="233"/>
      <c r="M51" s="233"/>
      <c r="N51" s="233"/>
      <c r="O51" s="233"/>
      <c r="P51" s="233"/>
    </row>
    <row r="52" spans="1:16" x14ac:dyDescent="0.25">
      <c r="A52" s="241">
        <v>43477</v>
      </c>
      <c r="B52" s="242">
        <v>190183075</v>
      </c>
      <c r="C52" s="247">
        <v>4</v>
      </c>
      <c r="D52" s="246">
        <v>567350</v>
      </c>
      <c r="E52" s="244"/>
      <c r="F52" s="242"/>
      <c r="G52" s="246"/>
      <c r="H52" s="245"/>
      <c r="I52" s="245"/>
      <c r="J52" s="246"/>
      <c r="K52" s="233"/>
      <c r="L52" s="233"/>
      <c r="M52" s="233"/>
      <c r="N52" s="233"/>
      <c r="O52" s="233"/>
      <c r="P52" s="233"/>
    </row>
    <row r="53" spans="1:16" x14ac:dyDescent="0.25">
      <c r="A53" s="241">
        <v>43477</v>
      </c>
      <c r="B53" s="242">
        <v>190183076</v>
      </c>
      <c r="C53" s="247">
        <v>2</v>
      </c>
      <c r="D53" s="246">
        <v>226013</v>
      </c>
      <c r="E53" s="244"/>
      <c r="F53" s="242"/>
      <c r="G53" s="246"/>
      <c r="H53" s="245"/>
      <c r="I53" s="245"/>
      <c r="J53" s="246"/>
      <c r="K53" s="233"/>
      <c r="L53" s="233"/>
      <c r="M53" s="233"/>
      <c r="N53" s="233"/>
      <c r="O53" s="233"/>
      <c r="P53" s="233"/>
    </row>
    <row r="54" spans="1:16" x14ac:dyDescent="0.25">
      <c r="A54" s="241">
        <v>43477</v>
      </c>
      <c r="B54" s="242">
        <v>190183094</v>
      </c>
      <c r="C54" s="247">
        <v>4</v>
      </c>
      <c r="D54" s="246">
        <v>446863</v>
      </c>
      <c r="E54" s="244"/>
      <c r="F54" s="242"/>
      <c r="G54" s="246"/>
      <c r="H54" s="245"/>
      <c r="I54" s="245"/>
      <c r="J54" s="246"/>
      <c r="K54" s="233"/>
      <c r="L54" s="233"/>
      <c r="M54" s="233"/>
      <c r="N54" s="233"/>
      <c r="O54" s="233"/>
      <c r="P54" s="233"/>
    </row>
    <row r="55" spans="1:16" x14ac:dyDescent="0.25">
      <c r="A55" s="241">
        <v>43477</v>
      </c>
      <c r="B55" s="242">
        <v>190183095</v>
      </c>
      <c r="C55" s="247">
        <v>5</v>
      </c>
      <c r="D55" s="246">
        <v>516950</v>
      </c>
      <c r="E55" s="244"/>
      <c r="F55" s="242"/>
      <c r="G55" s="246"/>
      <c r="H55" s="245"/>
      <c r="I55" s="245"/>
      <c r="J55" s="246"/>
      <c r="K55" s="233"/>
      <c r="L55" s="233"/>
      <c r="M55" s="233"/>
      <c r="N55" s="233"/>
      <c r="O55" s="233"/>
      <c r="P55" s="233"/>
    </row>
    <row r="56" spans="1:16" x14ac:dyDescent="0.25">
      <c r="A56" s="241">
        <v>43479</v>
      </c>
      <c r="B56" s="242">
        <v>190183162</v>
      </c>
      <c r="C56" s="247">
        <v>7</v>
      </c>
      <c r="D56" s="246">
        <v>755038</v>
      </c>
      <c r="E56" s="244">
        <v>190046831</v>
      </c>
      <c r="F56" s="242">
        <v>6</v>
      </c>
      <c r="G56" s="246">
        <v>685038</v>
      </c>
      <c r="H56" s="245"/>
      <c r="I56" s="245"/>
      <c r="J56" s="246"/>
      <c r="K56" s="233"/>
      <c r="L56" s="233"/>
      <c r="M56" s="233"/>
      <c r="N56" s="233"/>
      <c r="O56" s="233"/>
      <c r="P56" s="233"/>
    </row>
    <row r="57" spans="1:16" x14ac:dyDescent="0.25">
      <c r="A57" s="241">
        <v>43479</v>
      </c>
      <c r="B57" s="242">
        <v>190183163</v>
      </c>
      <c r="C57" s="247">
        <v>2</v>
      </c>
      <c r="D57" s="246">
        <v>181125</v>
      </c>
      <c r="E57" s="244"/>
      <c r="F57" s="242"/>
      <c r="G57" s="246"/>
      <c r="H57" s="245"/>
      <c r="I57" s="245"/>
      <c r="J57" s="246"/>
      <c r="K57" s="233"/>
      <c r="L57" s="233"/>
      <c r="M57" s="233"/>
      <c r="N57" s="233"/>
      <c r="O57" s="233"/>
      <c r="P57" s="233"/>
    </row>
    <row r="58" spans="1:16" x14ac:dyDescent="0.25">
      <c r="A58" s="241">
        <v>43479</v>
      </c>
      <c r="B58" s="242">
        <v>190183182</v>
      </c>
      <c r="C58" s="247">
        <v>22</v>
      </c>
      <c r="D58" s="246">
        <v>2210950</v>
      </c>
      <c r="E58" s="244"/>
      <c r="F58" s="242"/>
      <c r="G58" s="246"/>
      <c r="H58" s="245"/>
      <c r="I58" s="245"/>
      <c r="J58" s="246"/>
      <c r="K58" s="233"/>
      <c r="L58" s="233"/>
      <c r="M58" s="233"/>
      <c r="N58" s="233"/>
      <c r="O58" s="233"/>
      <c r="P58" s="233"/>
    </row>
    <row r="59" spans="1:16" x14ac:dyDescent="0.25">
      <c r="A59" s="241">
        <v>43479</v>
      </c>
      <c r="B59" s="242">
        <v>190183184</v>
      </c>
      <c r="C59" s="247">
        <v>6</v>
      </c>
      <c r="D59" s="246">
        <v>619675</v>
      </c>
      <c r="E59" s="244"/>
      <c r="F59" s="242"/>
      <c r="G59" s="246"/>
      <c r="H59" s="245"/>
      <c r="I59" s="245"/>
      <c r="J59" s="246"/>
      <c r="K59" s="233"/>
      <c r="L59" s="233"/>
      <c r="M59" s="233"/>
      <c r="N59" s="233"/>
      <c r="O59" s="233"/>
      <c r="P59" s="233"/>
    </row>
    <row r="60" spans="1:16" x14ac:dyDescent="0.25">
      <c r="A60" s="241">
        <v>43480</v>
      </c>
      <c r="B60" s="242">
        <v>190183202</v>
      </c>
      <c r="C60" s="247">
        <v>10</v>
      </c>
      <c r="D60" s="246">
        <v>1270763</v>
      </c>
      <c r="E60" s="244"/>
      <c r="F60" s="242"/>
      <c r="G60" s="246"/>
      <c r="H60" s="245"/>
      <c r="I60" s="245"/>
      <c r="J60" s="246"/>
      <c r="K60" s="233"/>
      <c r="L60" s="233"/>
      <c r="M60" s="233"/>
      <c r="N60" s="233"/>
      <c r="O60" s="233"/>
      <c r="P60" s="233"/>
    </row>
    <row r="61" spans="1:16" x14ac:dyDescent="0.25">
      <c r="A61" s="241">
        <v>43480</v>
      </c>
      <c r="B61" s="242">
        <v>190183203</v>
      </c>
      <c r="C61" s="247">
        <v>1</v>
      </c>
      <c r="D61" s="246">
        <v>110075</v>
      </c>
      <c r="E61" s="244"/>
      <c r="F61" s="242"/>
      <c r="G61" s="246"/>
      <c r="H61" s="245"/>
      <c r="I61" s="245"/>
      <c r="J61" s="246"/>
      <c r="K61" s="233"/>
      <c r="L61" s="233"/>
      <c r="M61" s="233"/>
      <c r="N61" s="233"/>
      <c r="O61" s="233"/>
      <c r="P61" s="233"/>
    </row>
    <row r="62" spans="1:16" x14ac:dyDescent="0.25">
      <c r="A62" s="241">
        <v>43480</v>
      </c>
      <c r="B62" s="242">
        <v>190183241</v>
      </c>
      <c r="C62" s="247">
        <v>4</v>
      </c>
      <c r="D62" s="246">
        <v>388500</v>
      </c>
      <c r="E62" s="244"/>
      <c r="F62" s="242"/>
      <c r="G62" s="246"/>
      <c r="H62" s="245"/>
      <c r="I62" s="245"/>
      <c r="J62" s="246"/>
      <c r="K62" s="233"/>
      <c r="L62" s="233"/>
      <c r="M62" s="233"/>
      <c r="N62" s="233"/>
      <c r="O62" s="233"/>
      <c r="P62" s="233"/>
    </row>
    <row r="63" spans="1:16" x14ac:dyDescent="0.25">
      <c r="A63" s="241">
        <v>43480</v>
      </c>
      <c r="B63" s="242">
        <v>190183242</v>
      </c>
      <c r="C63" s="247">
        <v>3</v>
      </c>
      <c r="D63" s="246">
        <v>365400</v>
      </c>
      <c r="E63" s="244"/>
      <c r="F63" s="242"/>
      <c r="G63" s="246"/>
      <c r="H63" s="245"/>
      <c r="I63" s="245"/>
      <c r="J63" s="246"/>
      <c r="K63" s="233"/>
      <c r="L63" s="233"/>
      <c r="M63" s="233"/>
      <c r="N63" s="233"/>
      <c r="O63" s="233"/>
      <c r="P63" s="233"/>
    </row>
    <row r="64" spans="1:16" x14ac:dyDescent="0.25">
      <c r="A64" s="241">
        <v>43481</v>
      </c>
      <c r="B64" s="242">
        <v>190183253</v>
      </c>
      <c r="C64" s="247">
        <v>5</v>
      </c>
      <c r="D64" s="246">
        <v>602000</v>
      </c>
      <c r="E64" s="244">
        <v>190046843</v>
      </c>
      <c r="F64" s="242">
        <v>1</v>
      </c>
      <c r="G64" s="246">
        <v>94063</v>
      </c>
      <c r="H64" s="245"/>
      <c r="I64" s="245"/>
      <c r="J64" s="246"/>
      <c r="K64" s="233"/>
      <c r="L64" s="233"/>
      <c r="M64" s="233"/>
      <c r="N64" s="233"/>
      <c r="O64" s="233"/>
      <c r="P64" s="233"/>
    </row>
    <row r="65" spans="1:16" x14ac:dyDescent="0.25">
      <c r="A65" s="241">
        <v>43481</v>
      </c>
      <c r="B65" s="242">
        <v>190183282</v>
      </c>
      <c r="C65" s="247">
        <v>18</v>
      </c>
      <c r="D65" s="246">
        <v>1797163</v>
      </c>
      <c r="E65" s="244"/>
      <c r="F65" s="242"/>
      <c r="G65" s="246"/>
      <c r="H65" s="245"/>
      <c r="I65" s="245"/>
      <c r="J65" s="246"/>
      <c r="K65" s="233"/>
      <c r="L65" s="233"/>
      <c r="M65" s="233"/>
      <c r="N65" s="233"/>
      <c r="O65" s="233"/>
      <c r="P65" s="233"/>
    </row>
    <row r="66" spans="1:16" x14ac:dyDescent="0.25">
      <c r="A66" s="241">
        <v>43482</v>
      </c>
      <c r="B66" s="242">
        <v>190183302</v>
      </c>
      <c r="C66" s="247">
        <v>12</v>
      </c>
      <c r="D66" s="246">
        <v>1212138</v>
      </c>
      <c r="E66" s="244"/>
      <c r="F66" s="242"/>
      <c r="G66" s="246"/>
      <c r="H66" s="245"/>
      <c r="I66" s="245"/>
      <c r="J66" s="246"/>
      <c r="K66" s="233"/>
      <c r="L66" s="233"/>
      <c r="M66" s="233"/>
      <c r="N66" s="233"/>
      <c r="O66" s="233"/>
      <c r="P66" s="233"/>
    </row>
    <row r="67" spans="1:16" x14ac:dyDescent="0.25">
      <c r="A67" s="241">
        <v>43482</v>
      </c>
      <c r="B67" s="242">
        <v>190183316</v>
      </c>
      <c r="C67" s="247">
        <v>13</v>
      </c>
      <c r="D67" s="246">
        <v>1175213</v>
      </c>
      <c r="E67" s="244"/>
      <c r="F67" s="242"/>
      <c r="G67" s="246"/>
      <c r="H67" s="245"/>
      <c r="I67" s="245"/>
      <c r="J67" s="246"/>
      <c r="K67" s="233"/>
      <c r="L67" s="233"/>
      <c r="M67" s="233"/>
      <c r="N67" s="233"/>
      <c r="O67" s="233"/>
      <c r="P67" s="233"/>
    </row>
    <row r="68" spans="1:16" x14ac:dyDescent="0.25">
      <c r="A68" s="241">
        <v>43483</v>
      </c>
      <c r="B68" s="242">
        <v>190183344</v>
      </c>
      <c r="C68" s="247">
        <v>6</v>
      </c>
      <c r="D68" s="246">
        <v>653275</v>
      </c>
      <c r="E68" s="244"/>
      <c r="F68" s="242"/>
      <c r="G68" s="246"/>
      <c r="H68" s="245"/>
      <c r="I68" s="245"/>
      <c r="J68" s="246"/>
      <c r="K68" s="233"/>
      <c r="L68" s="233"/>
      <c r="M68" s="233"/>
      <c r="N68" s="233"/>
      <c r="O68" s="233"/>
      <c r="P68" s="233"/>
    </row>
    <row r="69" spans="1:16" x14ac:dyDescent="0.25">
      <c r="A69" s="241">
        <v>43483</v>
      </c>
      <c r="B69" s="242">
        <v>190183367</v>
      </c>
      <c r="C69" s="247">
        <v>6</v>
      </c>
      <c r="D69" s="246">
        <v>572513</v>
      </c>
      <c r="E69" s="244"/>
      <c r="F69" s="242"/>
      <c r="G69" s="246"/>
      <c r="H69" s="245"/>
      <c r="I69" s="245">
        <v>12891903</v>
      </c>
      <c r="J69" s="246" t="s">
        <v>17</v>
      </c>
      <c r="K69" s="233"/>
      <c r="L69" s="233"/>
      <c r="M69" s="233"/>
      <c r="N69" s="233"/>
      <c r="O69" s="233"/>
      <c r="P69" s="233"/>
    </row>
    <row r="70" spans="1:16" x14ac:dyDescent="0.25">
      <c r="A70" s="241">
        <v>43484</v>
      </c>
      <c r="B70" s="242">
        <v>190183395</v>
      </c>
      <c r="C70" s="247">
        <v>9</v>
      </c>
      <c r="D70" s="246">
        <v>897663</v>
      </c>
      <c r="E70" s="244"/>
      <c r="F70" s="242"/>
      <c r="G70" s="246"/>
      <c r="H70" s="245"/>
      <c r="I70" s="245"/>
      <c r="J70" s="246"/>
      <c r="K70" s="233"/>
      <c r="L70" s="233"/>
      <c r="M70" s="233"/>
      <c r="N70" s="233"/>
      <c r="O70" s="233"/>
      <c r="P70" s="233"/>
    </row>
    <row r="71" spans="1:16" x14ac:dyDescent="0.25">
      <c r="A71" s="241">
        <v>43484</v>
      </c>
      <c r="B71" s="242">
        <v>190183415</v>
      </c>
      <c r="C71" s="247">
        <v>7</v>
      </c>
      <c r="D71" s="246">
        <v>840088</v>
      </c>
      <c r="E71" s="244"/>
      <c r="F71" s="242"/>
      <c r="G71" s="246"/>
      <c r="H71" s="245"/>
      <c r="I71" s="245"/>
      <c r="J71" s="246"/>
      <c r="K71" s="233"/>
      <c r="L71" s="233"/>
      <c r="M71" s="233"/>
      <c r="N71" s="233"/>
      <c r="O71" s="233"/>
      <c r="P71" s="233"/>
    </row>
    <row r="72" spans="1:16" x14ac:dyDescent="0.25">
      <c r="A72" s="241">
        <v>43486</v>
      </c>
      <c r="B72" s="242">
        <v>190183477</v>
      </c>
      <c r="C72" s="247">
        <v>9</v>
      </c>
      <c r="D72" s="246">
        <v>910350</v>
      </c>
      <c r="E72" s="244">
        <v>190046888</v>
      </c>
      <c r="F72" s="242">
        <v>2</v>
      </c>
      <c r="G72" s="246">
        <v>254275</v>
      </c>
      <c r="H72" s="245"/>
      <c r="I72" s="245"/>
      <c r="J72" s="246"/>
      <c r="K72" s="233"/>
      <c r="L72" s="233"/>
      <c r="M72" s="233"/>
      <c r="N72" s="233"/>
      <c r="O72" s="233"/>
      <c r="P72" s="233"/>
    </row>
    <row r="73" spans="1:16" x14ac:dyDescent="0.25">
      <c r="A73" s="241">
        <v>43486</v>
      </c>
      <c r="B73" s="242">
        <v>190183498</v>
      </c>
      <c r="C73" s="247">
        <v>13</v>
      </c>
      <c r="D73" s="246">
        <v>1283450</v>
      </c>
      <c r="E73" s="244"/>
      <c r="F73" s="242"/>
      <c r="G73" s="246"/>
      <c r="H73" s="245"/>
      <c r="I73" s="245"/>
      <c r="J73" s="246"/>
      <c r="K73" s="233"/>
      <c r="L73" s="233"/>
      <c r="M73" s="233"/>
      <c r="N73" s="233"/>
      <c r="O73" s="233"/>
      <c r="P73" s="233"/>
    </row>
    <row r="74" spans="1:16" x14ac:dyDescent="0.25">
      <c r="A74" s="241">
        <v>43487</v>
      </c>
      <c r="B74" s="242">
        <v>190183522</v>
      </c>
      <c r="C74" s="247">
        <v>8</v>
      </c>
      <c r="D74" s="246">
        <v>1006775</v>
      </c>
      <c r="E74" s="244">
        <v>190046897</v>
      </c>
      <c r="F74" s="242">
        <v>3</v>
      </c>
      <c r="G74" s="246">
        <v>332850</v>
      </c>
      <c r="H74" s="245"/>
      <c r="I74" s="245"/>
      <c r="J74" s="246"/>
      <c r="K74" s="233"/>
      <c r="L74" s="233"/>
      <c r="M74" s="233"/>
      <c r="N74" s="233"/>
      <c r="O74" s="233"/>
      <c r="P74" s="233"/>
    </row>
    <row r="75" spans="1:16" x14ac:dyDescent="0.25">
      <c r="A75" s="241">
        <v>43487</v>
      </c>
      <c r="B75" s="242">
        <v>190183547</v>
      </c>
      <c r="C75" s="247">
        <v>12</v>
      </c>
      <c r="D75" s="246">
        <v>1328688</v>
      </c>
      <c r="E75" s="244"/>
      <c r="F75" s="242"/>
      <c r="G75" s="246"/>
      <c r="H75" s="245"/>
      <c r="I75" s="245"/>
      <c r="J75" s="246"/>
      <c r="K75" s="233"/>
      <c r="L75" s="233"/>
      <c r="M75" s="233"/>
      <c r="N75" s="233"/>
      <c r="O75" s="233"/>
      <c r="P75" s="233"/>
    </row>
    <row r="76" spans="1:16" x14ac:dyDescent="0.25">
      <c r="A76" s="241">
        <v>43488</v>
      </c>
      <c r="B76" s="242">
        <v>190183574</v>
      </c>
      <c r="C76" s="247">
        <v>3</v>
      </c>
      <c r="D76" s="246">
        <v>376075</v>
      </c>
      <c r="E76" s="244"/>
      <c r="F76" s="242"/>
      <c r="G76" s="246"/>
      <c r="H76" s="245"/>
      <c r="I76" s="245"/>
      <c r="J76" s="246"/>
      <c r="K76" s="233"/>
      <c r="L76" s="233"/>
      <c r="M76" s="233"/>
      <c r="N76" s="233"/>
      <c r="O76" s="233"/>
      <c r="P76" s="233"/>
    </row>
    <row r="77" spans="1:16" x14ac:dyDescent="0.25">
      <c r="A77" s="241">
        <v>43488</v>
      </c>
      <c r="B77" s="242">
        <v>190183600</v>
      </c>
      <c r="C77" s="247">
        <v>9</v>
      </c>
      <c r="D77" s="246">
        <v>1007738</v>
      </c>
      <c r="E77" s="244"/>
      <c r="F77" s="242"/>
      <c r="G77" s="246"/>
      <c r="H77" s="245"/>
      <c r="I77" s="245"/>
      <c r="J77" s="246"/>
      <c r="K77" s="233"/>
      <c r="L77" s="233"/>
      <c r="M77" s="233"/>
      <c r="N77" s="233"/>
      <c r="O77" s="233"/>
      <c r="P77" s="233"/>
    </row>
    <row r="78" spans="1:16" x14ac:dyDescent="0.25">
      <c r="A78" s="241">
        <v>43489</v>
      </c>
      <c r="B78" s="242">
        <v>190183628</v>
      </c>
      <c r="C78" s="247">
        <v>10</v>
      </c>
      <c r="D78" s="246">
        <v>1065050</v>
      </c>
      <c r="E78" s="244"/>
      <c r="F78" s="242"/>
      <c r="G78" s="246"/>
      <c r="H78" s="245"/>
      <c r="I78" s="245"/>
      <c r="J78" s="246"/>
      <c r="K78" s="233"/>
      <c r="L78" s="233"/>
      <c r="M78" s="233"/>
      <c r="N78" s="233"/>
      <c r="O78" s="233"/>
      <c r="P78" s="233"/>
    </row>
    <row r="79" spans="1:16" x14ac:dyDescent="0.25">
      <c r="A79" s="241">
        <v>43489</v>
      </c>
      <c r="B79" s="242">
        <v>190183647</v>
      </c>
      <c r="C79" s="247">
        <v>20</v>
      </c>
      <c r="D79" s="246">
        <v>2152413</v>
      </c>
      <c r="E79" s="244"/>
      <c r="F79" s="242"/>
      <c r="G79" s="246"/>
      <c r="H79" s="245"/>
      <c r="I79" s="245"/>
      <c r="J79" s="246"/>
      <c r="K79" s="233"/>
      <c r="L79" s="233"/>
      <c r="M79" s="233"/>
      <c r="N79" s="233"/>
      <c r="O79" s="233"/>
      <c r="P79" s="233"/>
    </row>
    <row r="80" spans="1:16" x14ac:dyDescent="0.25">
      <c r="A80" s="241">
        <v>43490</v>
      </c>
      <c r="B80" s="242">
        <v>190183687</v>
      </c>
      <c r="C80" s="247">
        <v>10</v>
      </c>
      <c r="D80" s="246">
        <v>1291413</v>
      </c>
      <c r="E80" s="244"/>
      <c r="F80" s="242"/>
      <c r="G80" s="246"/>
      <c r="H80" s="245"/>
      <c r="I80" s="245">
        <v>11572498</v>
      </c>
      <c r="J80" s="246" t="s">
        <v>17</v>
      </c>
      <c r="K80" s="233"/>
      <c r="L80" s="233"/>
      <c r="M80" s="233"/>
      <c r="N80" s="233"/>
      <c r="O80" s="233"/>
      <c r="P80" s="233"/>
    </row>
    <row r="81" spans="1:16" x14ac:dyDescent="0.25">
      <c r="A81" s="241">
        <v>43491</v>
      </c>
      <c r="B81" s="242">
        <v>190183715</v>
      </c>
      <c r="C81" s="247">
        <v>12</v>
      </c>
      <c r="D81" s="246">
        <v>1301913</v>
      </c>
      <c r="E81" s="244"/>
      <c r="F81" s="242"/>
      <c r="G81" s="246"/>
      <c r="H81" s="245"/>
      <c r="I81" s="245"/>
      <c r="J81" s="246"/>
      <c r="K81" s="233"/>
      <c r="L81" s="233"/>
      <c r="M81" s="233"/>
      <c r="N81" s="233"/>
      <c r="O81" s="233"/>
      <c r="P81" s="233"/>
    </row>
    <row r="82" spans="1:16" x14ac:dyDescent="0.25">
      <c r="A82" s="241">
        <v>43491</v>
      </c>
      <c r="B82" s="242">
        <v>190183731</v>
      </c>
      <c r="C82" s="247">
        <v>11</v>
      </c>
      <c r="D82" s="246">
        <v>1249063</v>
      </c>
      <c r="E82" s="244"/>
      <c r="F82" s="242"/>
      <c r="G82" s="246"/>
      <c r="H82" s="245"/>
      <c r="I82" s="245"/>
      <c r="J82" s="246"/>
      <c r="K82" s="233"/>
      <c r="L82" s="233"/>
      <c r="M82" s="233"/>
      <c r="N82" s="233"/>
      <c r="O82" s="233"/>
      <c r="P82" s="233"/>
    </row>
    <row r="83" spans="1:16" x14ac:dyDescent="0.25">
      <c r="A83" s="241">
        <v>43493</v>
      </c>
      <c r="B83" s="242">
        <v>190183789</v>
      </c>
      <c r="C83" s="247">
        <v>15</v>
      </c>
      <c r="D83" s="246">
        <v>1541138</v>
      </c>
      <c r="E83" s="244">
        <v>190046950</v>
      </c>
      <c r="F83" s="242">
        <v>2</v>
      </c>
      <c r="G83" s="246">
        <v>258650</v>
      </c>
      <c r="H83" s="245"/>
      <c r="I83" s="245"/>
      <c r="J83" s="246"/>
      <c r="K83" s="233"/>
      <c r="L83" s="233"/>
      <c r="M83" s="233"/>
      <c r="N83" s="233"/>
      <c r="O83" s="233"/>
      <c r="P83" s="233"/>
    </row>
    <row r="84" spans="1:16" x14ac:dyDescent="0.25">
      <c r="A84" s="241">
        <v>43493</v>
      </c>
      <c r="B84" s="242">
        <v>190183815</v>
      </c>
      <c r="C84" s="247">
        <v>23</v>
      </c>
      <c r="D84" s="246">
        <v>2362150</v>
      </c>
      <c r="E84" s="244"/>
      <c r="F84" s="242"/>
      <c r="G84" s="246"/>
      <c r="H84" s="245"/>
      <c r="I84" s="245"/>
      <c r="J84" s="246"/>
      <c r="K84" s="233"/>
      <c r="L84" s="233"/>
      <c r="M84" s="233"/>
      <c r="N84" s="233"/>
      <c r="O84" s="233"/>
      <c r="P84" s="233"/>
    </row>
    <row r="85" spans="1:16" x14ac:dyDescent="0.25">
      <c r="A85" s="241">
        <v>43494</v>
      </c>
      <c r="B85" s="242">
        <v>19000013</v>
      </c>
      <c r="C85" s="247">
        <v>6</v>
      </c>
      <c r="D85" s="246">
        <v>686352</v>
      </c>
      <c r="E85" s="244" t="s">
        <v>227</v>
      </c>
      <c r="F85" s="242">
        <v>1</v>
      </c>
      <c r="G85" s="246">
        <v>144288</v>
      </c>
      <c r="H85" s="245"/>
      <c r="I85" s="245"/>
      <c r="J85" s="246"/>
      <c r="K85" s="233"/>
      <c r="L85" s="233"/>
      <c r="M85" s="233"/>
      <c r="N85" s="233"/>
      <c r="O85" s="233"/>
      <c r="P85" s="233"/>
    </row>
    <row r="86" spans="1:16" x14ac:dyDescent="0.25">
      <c r="A86" s="241">
        <v>43494</v>
      </c>
      <c r="B86" s="242">
        <v>19000034</v>
      </c>
      <c r="C86" s="247">
        <v>14</v>
      </c>
      <c r="D86" s="246">
        <v>1448305</v>
      </c>
      <c r="E86" s="244"/>
      <c r="F86" s="242"/>
      <c r="G86" s="246"/>
      <c r="H86" s="245"/>
      <c r="I86" s="245"/>
      <c r="J86" s="246"/>
      <c r="K86" s="233"/>
      <c r="L86" s="233"/>
      <c r="M86" s="233"/>
      <c r="N86" s="233"/>
      <c r="O86" s="233"/>
      <c r="P86" s="233"/>
    </row>
    <row r="87" spans="1:16" x14ac:dyDescent="0.25">
      <c r="A87" s="241">
        <v>43495</v>
      </c>
      <c r="B87" s="242">
        <v>19000058</v>
      </c>
      <c r="C87" s="247">
        <v>4</v>
      </c>
      <c r="D87" s="246">
        <v>217702</v>
      </c>
      <c r="E87" s="244"/>
      <c r="F87" s="242"/>
      <c r="G87" s="246"/>
      <c r="H87" s="245"/>
      <c r="I87" s="245"/>
      <c r="J87" s="246"/>
      <c r="K87" s="233"/>
      <c r="L87" s="233"/>
      <c r="M87" s="233"/>
      <c r="N87" s="233"/>
      <c r="O87" s="233"/>
      <c r="P87" s="233"/>
    </row>
    <row r="88" spans="1:16" x14ac:dyDescent="0.25">
      <c r="A88" s="241">
        <v>43495</v>
      </c>
      <c r="B88" s="242">
        <v>19000084</v>
      </c>
      <c r="C88" s="247">
        <v>17</v>
      </c>
      <c r="D88" s="246">
        <v>1853129</v>
      </c>
      <c r="E88" s="244"/>
      <c r="F88" s="242"/>
      <c r="G88" s="246"/>
      <c r="H88" s="245"/>
      <c r="I88" s="245"/>
      <c r="J88" s="246"/>
      <c r="K88" s="233"/>
      <c r="L88" s="233"/>
      <c r="M88" s="233"/>
      <c r="N88" s="233"/>
      <c r="O88" s="233"/>
      <c r="P88" s="233"/>
    </row>
    <row r="89" spans="1:16" x14ac:dyDescent="0.25">
      <c r="A89" s="241">
        <v>43496</v>
      </c>
      <c r="B89" s="242">
        <v>19000102</v>
      </c>
      <c r="C89" s="247">
        <v>11</v>
      </c>
      <c r="D89" s="246">
        <v>1023489</v>
      </c>
      <c r="E89" s="244" t="s">
        <v>229</v>
      </c>
      <c r="F89" s="242">
        <v>1</v>
      </c>
      <c r="G89" s="246">
        <v>117075</v>
      </c>
      <c r="H89" s="245"/>
      <c r="I89" s="245"/>
      <c r="J89" s="246"/>
      <c r="K89" s="233"/>
      <c r="L89" s="233"/>
      <c r="M89" s="233"/>
      <c r="N89" s="233"/>
      <c r="O89" s="233"/>
      <c r="P89" s="233"/>
    </row>
    <row r="90" spans="1:16" x14ac:dyDescent="0.25">
      <c r="A90" s="241">
        <v>43496</v>
      </c>
      <c r="B90" s="242">
        <v>19000125</v>
      </c>
      <c r="C90" s="247">
        <v>15</v>
      </c>
      <c r="D90" s="246">
        <v>1616392</v>
      </c>
      <c r="E90" s="244"/>
      <c r="F90" s="242"/>
      <c r="G90" s="246"/>
      <c r="H90" s="245"/>
      <c r="I90" s="245"/>
      <c r="J90" s="246"/>
      <c r="K90" s="233"/>
      <c r="L90" s="233"/>
      <c r="M90" s="233"/>
      <c r="N90" s="233"/>
      <c r="O90" s="233"/>
      <c r="P90" s="233"/>
    </row>
    <row r="91" spans="1:16" x14ac:dyDescent="0.25">
      <c r="A91" s="241">
        <v>43497</v>
      </c>
      <c r="B91" s="242">
        <v>19000144</v>
      </c>
      <c r="C91" s="247">
        <v>6</v>
      </c>
      <c r="D91" s="246">
        <v>541977</v>
      </c>
      <c r="E91" s="244" t="s">
        <v>233</v>
      </c>
      <c r="F91" s="242">
        <v>1</v>
      </c>
      <c r="G91" s="246">
        <v>117075</v>
      </c>
      <c r="H91" s="245"/>
      <c r="I91" s="245"/>
      <c r="J91" s="246"/>
      <c r="K91" s="233"/>
      <c r="L91" s="233"/>
      <c r="M91" s="233"/>
      <c r="N91" s="233"/>
      <c r="O91" s="233"/>
      <c r="P91" s="233"/>
    </row>
    <row r="92" spans="1:16" x14ac:dyDescent="0.25">
      <c r="A92" s="241">
        <v>43497</v>
      </c>
      <c r="B92" s="242">
        <v>19000171</v>
      </c>
      <c r="C92" s="247">
        <v>20</v>
      </c>
      <c r="D92" s="246">
        <v>2183567</v>
      </c>
      <c r="E92" s="244"/>
      <c r="F92" s="242"/>
      <c r="G92" s="246"/>
      <c r="H92" s="245"/>
      <c r="I92" s="245"/>
      <c r="J92" s="246"/>
      <c r="K92" s="233"/>
      <c r="L92" s="233"/>
      <c r="M92" s="233"/>
      <c r="N92" s="233"/>
      <c r="O92" s="233"/>
      <c r="P92" s="233"/>
    </row>
    <row r="93" spans="1:16" x14ac:dyDescent="0.25">
      <c r="A93" s="241">
        <v>43497</v>
      </c>
      <c r="B93" s="242">
        <v>19000174</v>
      </c>
      <c r="C93" s="247">
        <v>1</v>
      </c>
      <c r="D93" s="246">
        <v>117075</v>
      </c>
      <c r="E93" s="244"/>
      <c r="F93" s="242"/>
      <c r="G93" s="246"/>
      <c r="H93" s="245"/>
      <c r="I93" s="245">
        <v>15505145</v>
      </c>
      <c r="J93" s="246" t="s">
        <v>17</v>
      </c>
      <c r="K93" s="233"/>
      <c r="L93" s="233"/>
      <c r="M93" s="219">
        <f>SUM(D94:D109)</f>
        <v>15434428</v>
      </c>
      <c r="N93" s="219">
        <v>15326365</v>
      </c>
      <c r="O93" s="238">
        <f>M93-N93</f>
        <v>108063</v>
      </c>
      <c r="P93" s="233"/>
    </row>
    <row r="94" spans="1:16" x14ac:dyDescent="0.25">
      <c r="A94" s="241">
        <v>43498</v>
      </c>
      <c r="B94" s="242">
        <v>19000200</v>
      </c>
      <c r="C94" s="247">
        <v>8</v>
      </c>
      <c r="D94" s="246">
        <v>933978</v>
      </c>
      <c r="E94" s="244"/>
      <c r="F94" s="242"/>
      <c r="G94" s="246"/>
      <c r="H94" s="245"/>
      <c r="I94" s="245"/>
      <c r="J94" s="246"/>
      <c r="K94" s="233"/>
      <c r="L94" s="233"/>
      <c r="M94" s="219">
        <f>SUM(G94:G109)</f>
        <v>214113</v>
      </c>
      <c r="N94" s="219">
        <v>214113</v>
      </c>
      <c r="O94" s="233"/>
      <c r="P94" s="233"/>
    </row>
    <row r="95" spans="1:16" x14ac:dyDescent="0.25">
      <c r="A95" s="241">
        <v>43498</v>
      </c>
      <c r="B95" s="242">
        <v>19000228</v>
      </c>
      <c r="C95" s="247">
        <v>16</v>
      </c>
      <c r="D95" s="246">
        <v>1705204</v>
      </c>
      <c r="E95" s="244"/>
      <c r="F95" s="242"/>
      <c r="G95" s="246"/>
      <c r="H95" s="245"/>
      <c r="I95" s="245"/>
      <c r="J95" s="246"/>
      <c r="K95" s="233"/>
      <c r="L95" s="233"/>
      <c r="M95" s="219">
        <f>M93-M94</f>
        <v>15220315</v>
      </c>
      <c r="O95" s="233"/>
      <c r="P95" s="233"/>
    </row>
    <row r="96" spans="1:16" x14ac:dyDescent="0.25">
      <c r="A96" s="241">
        <v>43500</v>
      </c>
      <c r="B96" s="242">
        <v>19000287</v>
      </c>
      <c r="C96" s="247">
        <v>17</v>
      </c>
      <c r="D96" s="246">
        <v>1646342</v>
      </c>
      <c r="E96" s="244"/>
      <c r="F96" s="242"/>
      <c r="G96" s="246"/>
      <c r="H96" s="245"/>
      <c r="I96" s="245"/>
      <c r="J96" s="246"/>
      <c r="K96" s="233"/>
      <c r="L96" s="233"/>
      <c r="M96" s="233"/>
      <c r="N96" s="233"/>
      <c r="O96" s="233"/>
      <c r="P96" s="233"/>
    </row>
    <row r="97" spans="1:16" x14ac:dyDescent="0.25">
      <c r="A97" s="241">
        <v>43500</v>
      </c>
      <c r="B97" s="242">
        <v>19000289</v>
      </c>
      <c r="C97" s="247">
        <v>2</v>
      </c>
      <c r="D97" s="246">
        <v>170976</v>
      </c>
      <c r="E97" s="244"/>
      <c r="F97" s="242"/>
      <c r="G97" s="246"/>
      <c r="H97" s="245"/>
      <c r="I97" s="245"/>
      <c r="J97" s="246"/>
      <c r="K97" s="233"/>
      <c r="L97" s="233"/>
      <c r="M97" s="233"/>
      <c r="N97" s="233"/>
      <c r="O97" s="233"/>
      <c r="P97" s="233"/>
    </row>
    <row r="98" spans="1:16" x14ac:dyDescent="0.25">
      <c r="A98" s="241">
        <v>43500</v>
      </c>
      <c r="B98" s="242">
        <v>19000318</v>
      </c>
      <c r="C98" s="247">
        <v>13</v>
      </c>
      <c r="D98" s="246">
        <v>1424064</v>
      </c>
      <c r="E98" s="244"/>
      <c r="F98" s="242"/>
      <c r="G98" s="246"/>
      <c r="H98" s="245"/>
      <c r="I98" s="245"/>
      <c r="J98" s="246"/>
      <c r="K98" s="233"/>
      <c r="L98" s="233"/>
      <c r="M98" s="233"/>
      <c r="N98" s="233"/>
      <c r="O98" s="233"/>
      <c r="P98" s="233"/>
    </row>
    <row r="99" spans="1:16" x14ac:dyDescent="0.25">
      <c r="A99" s="241">
        <v>43501</v>
      </c>
      <c r="B99" s="242">
        <v>19000341</v>
      </c>
      <c r="C99" s="247">
        <v>9</v>
      </c>
      <c r="D99" s="246">
        <v>1003190</v>
      </c>
      <c r="E99" s="244"/>
      <c r="F99" s="242"/>
      <c r="G99" s="246"/>
      <c r="H99" s="245"/>
      <c r="I99" s="245"/>
      <c r="J99" s="246"/>
      <c r="K99" s="233"/>
      <c r="L99" s="233"/>
      <c r="M99" s="233"/>
      <c r="N99" s="233"/>
      <c r="O99" s="233"/>
      <c r="P99" s="233"/>
    </row>
    <row r="100" spans="1:16" x14ac:dyDescent="0.25">
      <c r="A100" s="241">
        <v>43501</v>
      </c>
      <c r="B100" s="242">
        <v>19000361</v>
      </c>
      <c r="C100" s="247">
        <v>11</v>
      </c>
      <c r="D100" s="246">
        <v>1068600</v>
      </c>
      <c r="E100" s="244"/>
      <c r="F100" s="242"/>
      <c r="G100" s="246"/>
      <c r="H100" s="245"/>
      <c r="I100" s="245"/>
      <c r="J100" s="246"/>
      <c r="K100" s="233"/>
      <c r="L100" s="233"/>
      <c r="M100" s="233"/>
      <c r="N100" s="233"/>
      <c r="O100" s="233"/>
      <c r="P100" s="233"/>
    </row>
    <row r="101" spans="1:16" x14ac:dyDescent="0.25">
      <c r="A101" s="241">
        <v>43502</v>
      </c>
      <c r="B101" s="242">
        <v>19000383</v>
      </c>
      <c r="C101" s="247">
        <v>7</v>
      </c>
      <c r="D101" s="246">
        <v>680402</v>
      </c>
      <c r="E101" s="244"/>
      <c r="F101" s="242"/>
      <c r="G101" s="246"/>
      <c r="H101" s="245"/>
      <c r="I101" s="245"/>
      <c r="J101" s="246"/>
      <c r="K101" s="233"/>
      <c r="L101" s="233"/>
      <c r="M101" s="233"/>
      <c r="N101" s="233"/>
      <c r="O101" s="233"/>
      <c r="P101" s="233"/>
    </row>
    <row r="102" spans="1:16" x14ac:dyDescent="0.25">
      <c r="A102" s="241">
        <v>43502</v>
      </c>
      <c r="B102" s="242">
        <v>19000414</v>
      </c>
      <c r="C102" s="247">
        <v>15</v>
      </c>
      <c r="D102" s="246">
        <v>1738396</v>
      </c>
      <c r="E102" s="244"/>
      <c r="F102" s="242"/>
      <c r="G102" s="246"/>
      <c r="H102" s="245"/>
      <c r="I102" s="245"/>
      <c r="J102" s="246"/>
      <c r="K102" s="233"/>
      <c r="L102" s="233"/>
      <c r="M102" s="233"/>
      <c r="N102" s="233"/>
      <c r="O102" s="233"/>
      <c r="P102" s="233"/>
    </row>
    <row r="103" spans="1:16" x14ac:dyDescent="0.25">
      <c r="A103" s="241">
        <v>43503</v>
      </c>
      <c r="B103" s="242">
        <v>19000442</v>
      </c>
      <c r="C103" s="247">
        <v>6</v>
      </c>
      <c r="D103" s="246">
        <v>542239</v>
      </c>
      <c r="E103" s="244"/>
      <c r="F103" s="242"/>
      <c r="G103" s="246"/>
      <c r="H103" s="245"/>
      <c r="I103" s="245"/>
      <c r="J103" s="246"/>
      <c r="K103" s="233"/>
      <c r="L103" s="233"/>
      <c r="M103" s="233"/>
      <c r="N103" s="233"/>
      <c r="O103" s="233"/>
      <c r="P103" s="233"/>
    </row>
    <row r="104" spans="1:16" x14ac:dyDescent="0.25">
      <c r="A104" s="241">
        <v>43503</v>
      </c>
      <c r="B104" s="242">
        <v>19000443</v>
      </c>
      <c r="C104" s="247">
        <v>1</v>
      </c>
      <c r="D104" s="246">
        <v>120050</v>
      </c>
      <c r="E104" s="244"/>
      <c r="F104" s="242"/>
      <c r="G104" s="246"/>
      <c r="H104" s="245"/>
      <c r="I104" s="245"/>
      <c r="J104" s="246"/>
      <c r="K104" s="233"/>
      <c r="L104" s="233"/>
      <c r="M104" s="233"/>
      <c r="N104" s="233"/>
      <c r="O104" s="233"/>
      <c r="P104" s="233"/>
    </row>
    <row r="105" spans="1:16" x14ac:dyDescent="0.25">
      <c r="A105" s="241">
        <v>43503</v>
      </c>
      <c r="B105" s="242">
        <v>19000463</v>
      </c>
      <c r="C105" s="247">
        <v>19</v>
      </c>
      <c r="D105" s="246">
        <v>1886941</v>
      </c>
      <c r="E105" s="244"/>
      <c r="F105" s="242"/>
      <c r="G105" s="246"/>
      <c r="H105" s="245"/>
      <c r="I105" s="245"/>
      <c r="J105" s="246"/>
      <c r="K105" s="233"/>
      <c r="L105" s="233"/>
      <c r="M105" s="233"/>
      <c r="N105" s="233"/>
      <c r="O105" s="233"/>
      <c r="P105" s="233"/>
    </row>
    <row r="106" spans="1:16" x14ac:dyDescent="0.25">
      <c r="A106" s="241">
        <v>43504</v>
      </c>
      <c r="B106" s="242">
        <v>19000486</v>
      </c>
      <c r="C106" s="247">
        <v>12</v>
      </c>
      <c r="D106" s="246">
        <v>997516</v>
      </c>
      <c r="E106" s="244" t="s">
        <v>239</v>
      </c>
      <c r="F106" s="242">
        <v>1</v>
      </c>
      <c r="G106" s="246">
        <v>106050</v>
      </c>
      <c r="H106" s="245"/>
      <c r="I106" s="245"/>
      <c r="J106" s="246"/>
      <c r="K106" s="233"/>
      <c r="L106" s="233"/>
      <c r="M106" s="233"/>
      <c r="N106" s="233"/>
      <c r="O106" s="233"/>
      <c r="P106" s="233"/>
    </row>
    <row r="107" spans="1:16" x14ac:dyDescent="0.25">
      <c r="A107" s="241">
        <v>43504</v>
      </c>
      <c r="B107" s="242">
        <v>19000490</v>
      </c>
      <c r="C107" s="247">
        <v>1</v>
      </c>
      <c r="D107" s="246">
        <v>101500</v>
      </c>
      <c r="E107" s="244"/>
      <c r="F107" s="242"/>
      <c r="G107" s="246"/>
      <c r="H107" s="245"/>
      <c r="I107" s="245"/>
      <c r="J107" s="246"/>
      <c r="K107" s="233"/>
      <c r="L107" s="233"/>
      <c r="M107" s="233"/>
      <c r="N107" s="233"/>
      <c r="O107" s="233"/>
      <c r="P107" s="233"/>
    </row>
    <row r="108" spans="1:16" x14ac:dyDescent="0.25">
      <c r="A108" s="241">
        <v>43504</v>
      </c>
      <c r="B108" s="242">
        <v>19000512</v>
      </c>
      <c r="C108" s="247">
        <v>11</v>
      </c>
      <c r="D108" s="246">
        <v>1415030</v>
      </c>
      <c r="E108" s="244"/>
      <c r="F108" s="242"/>
      <c r="G108" s="246"/>
      <c r="H108" s="245"/>
      <c r="I108" s="245"/>
      <c r="J108" s="246"/>
      <c r="K108" s="233"/>
      <c r="L108" s="233"/>
      <c r="M108" s="233"/>
      <c r="N108" s="233"/>
      <c r="O108" s="233"/>
      <c r="P108" s="233"/>
    </row>
    <row r="109" spans="1:16" x14ac:dyDescent="0.25">
      <c r="A109" s="241">
        <v>43505</v>
      </c>
      <c r="B109" s="242"/>
      <c r="C109" s="247"/>
      <c r="D109" s="246"/>
      <c r="E109" s="244" t="s">
        <v>240</v>
      </c>
      <c r="F109" s="242">
        <v>1</v>
      </c>
      <c r="G109" s="246">
        <v>108063</v>
      </c>
      <c r="H109" s="245"/>
      <c r="I109" s="245">
        <v>15220315</v>
      </c>
      <c r="J109" s="246" t="s">
        <v>17</v>
      </c>
      <c r="K109" s="233"/>
      <c r="L109" s="233"/>
      <c r="M109" s="233"/>
      <c r="N109" s="233"/>
      <c r="O109" s="233"/>
      <c r="P109" s="233"/>
    </row>
    <row r="110" spans="1:16" x14ac:dyDescent="0.25">
      <c r="A110" s="241">
        <v>43505</v>
      </c>
      <c r="B110" s="242">
        <v>19000529</v>
      </c>
      <c r="C110" s="247">
        <v>1</v>
      </c>
      <c r="D110" s="246">
        <v>110075</v>
      </c>
      <c r="E110" s="244"/>
      <c r="F110" s="242"/>
      <c r="G110" s="246"/>
      <c r="H110" s="245"/>
      <c r="I110" s="245"/>
      <c r="J110" s="246"/>
      <c r="K110" s="233"/>
      <c r="L110" s="233"/>
      <c r="M110" s="233"/>
      <c r="N110" s="233"/>
      <c r="O110" s="233"/>
      <c r="P110" s="233"/>
    </row>
    <row r="111" spans="1:16" x14ac:dyDescent="0.25">
      <c r="A111" s="241">
        <v>43505</v>
      </c>
      <c r="B111" s="242">
        <v>19000540</v>
      </c>
      <c r="C111" s="247">
        <v>10</v>
      </c>
      <c r="D111" s="246">
        <v>1085847</v>
      </c>
      <c r="E111" s="244"/>
      <c r="F111" s="242"/>
      <c r="G111" s="246"/>
      <c r="H111" s="245"/>
      <c r="I111" s="245"/>
      <c r="J111" s="246"/>
      <c r="K111" s="233"/>
      <c r="L111" s="233"/>
      <c r="M111" s="233"/>
      <c r="N111" s="233"/>
      <c r="O111" s="233"/>
      <c r="P111" s="233"/>
    </row>
    <row r="112" spans="1:16" x14ac:dyDescent="0.25">
      <c r="A112" s="241">
        <v>43505</v>
      </c>
      <c r="B112" s="242">
        <v>19000549</v>
      </c>
      <c r="C112" s="247">
        <v>1</v>
      </c>
      <c r="D112" s="246">
        <v>95025</v>
      </c>
      <c r="E112" s="244"/>
      <c r="F112" s="242"/>
      <c r="G112" s="246"/>
      <c r="H112" s="245"/>
      <c r="I112" s="245"/>
      <c r="J112" s="246"/>
      <c r="K112" s="233"/>
      <c r="L112" s="233"/>
      <c r="M112" s="233"/>
      <c r="N112" s="233"/>
      <c r="O112" s="233"/>
      <c r="P112" s="233"/>
    </row>
    <row r="113" spans="1:16" x14ac:dyDescent="0.25">
      <c r="A113" s="241">
        <v>43505</v>
      </c>
      <c r="B113" s="242">
        <v>19000573</v>
      </c>
      <c r="C113" s="247">
        <v>9</v>
      </c>
      <c r="D113" s="246">
        <v>1014514</v>
      </c>
      <c r="E113" s="244"/>
      <c r="F113" s="242"/>
      <c r="G113" s="246"/>
      <c r="H113" s="245"/>
      <c r="I113" s="245"/>
      <c r="J113" s="246"/>
      <c r="K113" s="233"/>
      <c r="L113" s="233" t="s">
        <v>250</v>
      </c>
      <c r="M113" s="238">
        <f>SUM(D111:D125)</f>
        <v>14330134</v>
      </c>
      <c r="N113" s="233"/>
      <c r="O113" s="233"/>
      <c r="P113" s="233"/>
    </row>
    <row r="114" spans="1:16" x14ac:dyDescent="0.25">
      <c r="A114" s="241">
        <v>43507</v>
      </c>
      <c r="B114" s="242">
        <v>19000648</v>
      </c>
      <c r="C114" s="247">
        <v>8</v>
      </c>
      <c r="D114" s="246">
        <v>849579</v>
      </c>
      <c r="E114" s="244"/>
      <c r="F114" s="242"/>
      <c r="G114" s="246"/>
      <c r="H114" s="245"/>
      <c r="I114" s="245"/>
      <c r="J114" s="246"/>
      <c r="K114" s="233"/>
      <c r="L114" s="233" t="s">
        <v>251</v>
      </c>
      <c r="M114" s="238">
        <f>SUM(G111:G125)</f>
        <v>204663</v>
      </c>
      <c r="N114" s="233"/>
      <c r="O114" s="233"/>
      <c r="P114" s="233"/>
    </row>
    <row r="115" spans="1:16" x14ac:dyDescent="0.25">
      <c r="A115" s="241">
        <v>43507</v>
      </c>
      <c r="B115" s="242">
        <v>19000675</v>
      </c>
      <c r="C115" s="247">
        <v>14</v>
      </c>
      <c r="D115" s="246">
        <v>1481378</v>
      </c>
      <c r="E115" s="244"/>
      <c r="F115" s="242"/>
      <c r="G115" s="246"/>
      <c r="H115" s="245"/>
      <c r="I115" s="245"/>
      <c r="J115" s="246"/>
      <c r="K115" s="233"/>
      <c r="L115" s="233" t="s">
        <v>252</v>
      </c>
      <c r="M115" s="238">
        <f>M113-M114</f>
        <v>14125471</v>
      </c>
      <c r="N115" s="233"/>
      <c r="O115" s="233"/>
      <c r="P115" s="233"/>
    </row>
    <row r="116" spans="1:16" x14ac:dyDescent="0.25">
      <c r="A116" s="241">
        <v>43508</v>
      </c>
      <c r="B116" s="242">
        <v>19000705</v>
      </c>
      <c r="C116" s="247">
        <v>12</v>
      </c>
      <c r="D116" s="246">
        <v>1173958</v>
      </c>
      <c r="E116" s="244"/>
      <c r="F116" s="242"/>
      <c r="G116" s="246"/>
      <c r="H116" s="245"/>
      <c r="I116" s="245"/>
      <c r="J116" s="246"/>
      <c r="K116" s="233"/>
      <c r="L116" s="233"/>
      <c r="M116" s="233"/>
      <c r="N116" s="233"/>
      <c r="O116" s="233"/>
      <c r="P116" s="233"/>
    </row>
    <row r="117" spans="1:16" x14ac:dyDescent="0.25">
      <c r="A117" s="241">
        <v>43508</v>
      </c>
      <c r="B117" s="242">
        <v>19000736</v>
      </c>
      <c r="C117" s="247">
        <v>12</v>
      </c>
      <c r="D117" s="246">
        <v>1325640</v>
      </c>
      <c r="E117" s="244"/>
      <c r="F117" s="242"/>
      <c r="G117" s="246"/>
      <c r="H117" s="245"/>
      <c r="I117" s="245"/>
      <c r="J117" s="246"/>
      <c r="K117" s="233"/>
      <c r="L117" s="233"/>
      <c r="M117" s="233"/>
      <c r="N117" s="233"/>
      <c r="O117" s="233"/>
      <c r="P117" s="233"/>
    </row>
    <row r="118" spans="1:16" x14ac:dyDescent="0.25">
      <c r="A118" s="241">
        <v>43509</v>
      </c>
      <c r="B118" s="242">
        <v>19000760</v>
      </c>
      <c r="C118" s="247">
        <v>1</v>
      </c>
      <c r="D118" s="246">
        <v>110163</v>
      </c>
      <c r="E118" s="244"/>
      <c r="F118" s="242"/>
      <c r="G118" s="246"/>
      <c r="H118" s="245"/>
      <c r="I118" s="245"/>
      <c r="J118" s="246"/>
      <c r="K118" s="233"/>
      <c r="L118" s="233"/>
      <c r="M118" s="233"/>
      <c r="N118" s="233"/>
      <c r="O118" s="233"/>
      <c r="P118" s="233"/>
    </row>
    <row r="119" spans="1:16" x14ac:dyDescent="0.25">
      <c r="A119" s="241">
        <v>43509</v>
      </c>
      <c r="B119" s="242">
        <v>19000766</v>
      </c>
      <c r="C119" s="247">
        <v>13</v>
      </c>
      <c r="D119" s="246">
        <v>1244034</v>
      </c>
      <c r="E119" s="244"/>
      <c r="F119" s="242"/>
      <c r="G119" s="246"/>
      <c r="H119" s="245"/>
      <c r="I119" s="245"/>
      <c r="J119" s="246"/>
      <c r="K119" s="233"/>
      <c r="L119" s="233"/>
      <c r="M119" s="238"/>
      <c r="N119" s="233"/>
      <c r="O119" s="233"/>
      <c r="P119" s="233"/>
    </row>
    <row r="120" spans="1:16" x14ac:dyDescent="0.25">
      <c r="A120" s="241">
        <v>43509</v>
      </c>
      <c r="B120" s="242">
        <v>19000794</v>
      </c>
      <c r="C120" s="247">
        <v>18</v>
      </c>
      <c r="D120" s="246">
        <v>1926461</v>
      </c>
      <c r="E120" s="244"/>
      <c r="F120" s="242"/>
      <c r="G120" s="246"/>
      <c r="H120" s="245"/>
      <c r="I120" s="245"/>
      <c r="J120" s="246"/>
      <c r="K120" s="233"/>
      <c r="L120" s="233"/>
      <c r="M120" s="238"/>
      <c r="N120" s="233"/>
      <c r="O120" s="233"/>
      <c r="P120" s="233"/>
    </row>
    <row r="121" spans="1:16" x14ac:dyDescent="0.25">
      <c r="A121" s="241">
        <v>43510</v>
      </c>
      <c r="B121" s="242">
        <v>19000804</v>
      </c>
      <c r="C121" s="247">
        <v>2</v>
      </c>
      <c r="D121" s="246">
        <v>225576</v>
      </c>
      <c r="E121" s="244"/>
      <c r="F121" s="242"/>
      <c r="G121" s="246"/>
      <c r="H121" s="245"/>
      <c r="I121" s="245"/>
      <c r="J121" s="246"/>
      <c r="K121" s="233"/>
      <c r="L121" s="233"/>
      <c r="M121" s="233"/>
      <c r="N121" s="233"/>
      <c r="O121" s="233"/>
      <c r="P121" s="233"/>
    </row>
    <row r="122" spans="1:16" x14ac:dyDescent="0.25">
      <c r="A122" s="241">
        <v>43510</v>
      </c>
      <c r="B122" s="242">
        <v>19000822</v>
      </c>
      <c r="C122" s="247">
        <v>10</v>
      </c>
      <c r="D122" s="246">
        <v>902972</v>
      </c>
      <c r="E122" s="244"/>
      <c r="F122" s="242"/>
      <c r="G122" s="246"/>
      <c r="H122" s="245"/>
      <c r="I122" s="245"/>
      <c r="J122" s="246"/>
      <c r="K122" s="233"/>
      <c r="L122" s="233"/>
      <c r="M122" s="233"/>
      <c r="N122" s="233"/>
      <c r="O122" s="233"/>
      <c r="P122" s="233"/>
    </row>
    <row r="123" spans="1:16" x14ac:dyDescent="0.25">
      <c r="A123" s="241">
        <v>43510</v>
      </c>
      <c r="B123" s="242">
        <v>19000844</v>
      </c>
      <c r="C123" s="247">
        <v>9</v>
      </c>
      <c r="D123" s="246">
        <v>794272</v>
      </c>
      <c r="E123" s="244"/>
      <c r="F123" s="242"/>
      <c r="G123" s="246"/>
      <c r="H123" s="245"/>
      <c r="I123" s="245"/>
      <c r="J123" s="246"/>
      <c r="K123" s="233"/>
      <c r="L123" s="233"/>
      <c r="M123" s="233"/>
      <c r="N123" s="233"/>
      <c r="O123" s="233"/>
      <c r="P123" s="233"/>
    </row>
    <row r="124" spans="1:16" x14ac:dyDescent="0.25">
      <c r="A124" s="241">
        <v>43511</v>
      </c>
      <c r="B124" s="242">
        <v>19000871</v>
      </c>
      <c r="C124" s="247">
        <v>9</v>
      </c>
      <c r="D124" s="246">
        <v>940262</v>
      </c>
      <c r="E124" s="244" t="s">
        <v>249</v>
      </c>
      <c r="F124" s="242">
        <v>2</v>
      </c>
      <c r="G124" s="246">
        <v>204663</v>
      </c>
      <c r="H124" s="245"/>
      <c r="I124" s="245"/>
      <c r="J124" s="246"/>
      <c r="K124" s="233"/>
      <c r="L124" s="233"/>
      <c r="M124" s="233"/>
      <c r="N124" s="233"/>
      <c r="O124" s="233"/>
      <c r="P124" s="233"/>
    </row>
    <row r="125" spans="1:16" x14ac:dyDescent="0.25">
      <c r="A125" s="241">
        <v>43511</v>
      </c>
      <c r="B125" s="242">
        <v>19000900</v>
      </c>
      <c r="C125" s="247">
        <v>16</v>
      </c>
      <c r="D125" s="246">
        <v>1160453</v>
      </c>
      <c r="E125" s="244"/>
      <c r="F125" s="242"/>
      <c r="G125" s="246"/>
      <c r="H125" s="245"/>
      <c r="I125" s="245">
        <v>14125470</v>
      </c>
      <c r="J125" s="246" t="s">
        <v>17</v>
      </c>
      <c r="K125" s="233"/>
      <c r="L125" s="233"/>
      <c r="M125" s="238"/>
      <c r="N125" s="233"/>
      <c r="O125" s="233"/>
      <c r="P125" s="233"/>
    </row>
    <row r="126" spans="1:16" x14ac:dyDescent="0.25">
      <c r="A126" s="241">
        <v>43512</v>
      </c>
      <c r="B126" s="242">
        <v>19000943</v>
      </c>
      <c r="C126" s="247">
        <v>4</v>
      </c>
      <c r="D126" s="246">
        <v>402326</v>
      </c>
      <c r="E126" s="244"/>
      <c r="F126" s="242"/>
      <c r="G126" s="246"/>
      <c r="H126" s="245"/>
      <c r="I126" s="245"/>
      <c r="J126" s="246"/>
      <c r="K126" s="233"/>
      <c r="L126" s="233"/>
      <c r="M126" s="233"/>
      <c r="N126" s="233"/>
      <c r="O126" s="233"/>
      <c r="P126" s="233"/>
    </row>
    <row r="127" spans="1:16" x14ac:dyDescent="0.25">
      <c r="A127" s="241">
        <v>43512</v>
      </c>
      <c r="B127" s="242">
        <v>19000979</v>
      </c>
      <c r="C127" s="247">
        <v>13</v>
      </c>
      <c r="D127" s="246">
        <v>1472965</v>
      </c>
      <c r="E127" s="244"/>
      <c r="F127" s="242"/>
      <c r="G127" s="246"/>
      <c r="H127" s="245"/>
      <c r="I127" s="245"/>
      <c r="J127" s="246"/>
      <c r="K127" s="233"/>
      <c r="L127" s="233"/>
      <c r="M127" s="233"/>
      <c r="N127" s="233"/>
      <c r="O127" s="233"/>
      <c r="P127" s="233"/>
    </row>
    <row r="128" spans="1:16" x14ac:dyDescent="0.25">
      <c r="A128" s="241">
        <v>43514</v>
      </c>
      <c r="B128" s="242">
        <v>19001064</v>
      </c>
      <c r="C128" s="247">
        <v>9</v>
      </c>
      <c r="D128" s="246">
        <v>945880</v>
      </c>
      <c r="E128" s="244"/>
      <c r="F128" s="242"/>
      <c r="G128" s="246"/>
      <c r="H128" s="245"/>
      <c r="I128" s="245"/>
      <c r="J128" s="246"/>
      <c r="K128" s="233"/>
      <c r="L128" s="233"/>
      <c r="M128" s="233"/>
      <c r="N128" s="233"/>
      <c r="O128" s="233"/>
      <c r="P128" s="233"/>
    </row>
    <row r="129" spans="1:16" x14ac:dyDescent="0.25">
      <c r="A129" s="241">
        <v>43514</v>
      </c>
      <c r="B129" s="242">
        <v>19001068</v>
      </c>
      <c r="C129" s="247">
        <v>1</v>
      </c>
      <c r="D129" s="246">
        <v>137190</v>
      </c>
      <c r="E129" s="244"/>
      <c r="F129" s="242"/>
      <c r="G129" s="246"/>
      <c r="H129" s="245"/>
      <c r="I129" s="245"/>
      <c r="J129" s="246"/>
      <c r="K129" s="233"/>
      <c r="L129" s="233"/>
      <c r="M129" s="233"/>
      <c r="N129" s="233"/>
      <c r="O129" s="233"/>
      <c r="P129" s="233"/>
    </row>
    <row r="130" spans="1:16" x14ac:dyDescent="0.25">
      <c r="A130" s="241">
        <v>43514</v>
      </c>
      <c r="B130" s="242">
        <v>19001090</v>
      </c>
      <c r="C130" s="247">
        <v>10</v>
      </c>
      <c r="D130" s="246">
        <v>885190</v>
      </c>
      <c r="E130" s="244"/>
      <c r="F130" s="242"/>
      <c r="G130" s="246"/>
      <c r="H130" s="245"/>
      <c r="I130" s="245"/>
      <c r="J130" s="246"/>
      <c r="K130" s="233"/>
      <c r="L130" s="233"/>
      <c r="M130" s="233"/>
      <c r="N130" s="233"/>
      <c r="O130" s="233"/>
      <c r="P130" s="233"/>
    </row>
    <row r="131" spans="1:16" x14ac:dyDescent="0.25">
      <c r="A131" s="241">
        <v>43515</v>
      </c>
      <c r="B131" s="242">
        <v>19001129</v>
      </c>
      <c r="C131" s="247">
        <v>11</v>
      </c>
      <c r="D131" s="246">
        <v>1202425</v>
      </c>
      <c r="E131" s="244"/>
      <c r="F131" s="242"/>
      <c r="G131" s="246"/>
      <c r="H131" s="245"/>
      <c r="I131" s="245"/>
      <c r="J131" s="246"/>
      <c r="K131" s="233"/>
      <c r="L131" s="233"/>
      <c r="M131" s="233"/>
      <c r="N131" s="233"/>
      <c r="O131" s="233"/>
      <c r="P131" s="233"/>
    </row>
    <row r="132" spans="1:16" x14ac:dyDescent="0.25">
      <c r="A132" s="241">
        <v>43515</v>
      </c>
      <c r="B132" s="242">
        <v>19001155</v>
      </c>
      <c r="C132" s="247">
        <v>6</v>
      </c>
      <c r="D132" s="246">
        <v>577575</v>
      </c>
      <c r="E132" s="244"/>
      <c r="F132" s="242"/>
      <c r="G132" s="246"/>
      <c r="H132" s="245"/>
      <c r="I132" s="245"/>
      <c r="J132" s="246"/>
      <c r="K132" s="233"/>
      <c r="L132" s="233"/>
      <c r="M132" s="233"/>
      <c r="N132" s="233"/>
      <c r="O132" s="233"/>
      <c r="P132" s="233"/>
    </row>
    <row r="133" spans="1:16" x14ac:dyDescent="0.25">
      <c r="A133" s="241">
        <v>43516</v>
      </c>
      <c r="B133" s="242">
        <v>19001190</v>
      </c>
      <c r="C133" s="247">
        <v>17</v>
      </c>
      <c r="D133" s="246">
        <v>1563065</v>
      </c>
      <c r="E133" s="244"/>
      <c r="F133" s="242"/>
      <c r="G133" s="246"/>
      <c r="H133" s="245"/>
      <c r="I133" s="245"/>
      <c r="J133" s="246"/>
      <c r="K133" s="233"/>
      <c r="L133" s="233"/>
      <c r="M133" s="233"/>
      <c r="N133" s="233"/>
      <c r="O133" s="233"/>
      <c r="P133" s="233"/>
    </row>
    <row r="134" spans="1:16" x14ac:dyDescent="0.25">
      <c r="A134" s="241">
        <v>43516</v>
      </c>
      <c r="B134" s="242">
        <v>19001213</v>
      </c>
      <c r="C134" s="247">
        <v>21</v>
      </c>
      <c r="D134" s="246">
        <v>2034220</v>
      </c>
      <c r="E134" s="244"/>
      <c r="F134" s="242"/>
      <c r="G134" s="246"/>
      <c r="H134" s="245"/>
      <c r="I134" s="245"/>
      <c r="J134" s="246"/>
      <c r="K134" s="233"/>
      <c r="L134" s="233"/>
      <c r="M134" s="233"/>
      <c r="N134" s="233"/>
      <c r="O134" s="233"/>
      <c r="P134" s="233"/>
    </row>
    <row r="135" spans="1:16" x14ac:dyDescent="0.25">
      <c r="A135" s="241">
        <v>43517</v>
      </c>
      <c r="B135" s="242">
        <v>19001239</v>
      </c>
      <c r="C135" s="247">
        <v>7</v>
      </c>
      <c r="D135" s="246">
        <v>769250</v>
      </c>
      <c r="E135" s="244"/>
      <c r="F135" s="242"/>
      <c r="G135" s="246"/>
      <c r="H135" s="245"/>
      <c r="I135" s="245"/>
      <c r="J135" s="246"/>
      <c r="K135" s="233"/>
      <c r="L135" s="233"/>
      <c r="M135" s="233"/>
      <c r="N135" s="233"/>
      <c r="O135" s="233"/>
      <c r="P135" s="233"/>
    </row>
    <row r="136" spans="1:16" x14ac:dyDescent="0.25">
      <c r="A136" s="241">
        <v>43517</v>
      </c>
      <c r="B136" s="242">
        <v>19001263</v>
      </c>
      <c r="C136" s="247">
        <v>15</v>
      </c>
      <c r="D136" s="246">
        <v>1520480</v>
      </c>
      <c r="E136" s="244"/>
      <c r="F136" s="242"/>
      <c r="G136" s="246"/>
      <c r="H136" s="245"/>
      <c r="I136" s="245"/>
      <c r="J136" s="246"/>
      <c r="K136" s="233"/>
      <c r="L136" s="233"/>
      <c r="M136" s="233"/>
      <c r="N136" s="233"/>
      <c r="O136" s="233"/>
      <c r="P136" s="233"/>
    </row>
    <row r="137" spans="1:16" x14ac:dyDescent="0.25">
      <c r="A137" s="241">
        <v>43518</v>
      </c>
      <c r="B137" s="242">
        <v>19001290</v>
      </c>
      <c r="C137" s="247">
        <v>7</v>
      </c>
      <c r="D137" s="246">
        <v>642430</v>
      </c>
      <c r="E137" s="244" t="s">
        <v>263</v>
      </c>
      <c r="F137" s="242">
        <v>2</v>
      </c>
      <c r="G137" s="246">
        <v>242901</v>
      </c>
      <c r="H137" s="245"/>
      <c r="I137" s="245"/>
      <c r="J137" s="246"/>
      <c r="K137" s="233"/>
      <c r="L137" s="233"/>
      <c r="M137" s="233"/>
      <c r="N137" s="233"/>
      <c r="O137" s="233"/>
      <c r="P137" s="233"/>
    </row>
    <row r="138" spans="1:16" x14ac:dyDescent="0.25">
      <c r="A138" s="241">
        <v>43518</v>
      </c>
      <c r="B138" s="242">
        <v>19001322</v>
      </c>
      <c r="C138" s="247">
        <v>16</v>
      </c>
      <c r="D138" s="246">
        <v>1557030</v>
      </c>
      <c r="E138" s="244"/>
      <c r="F138" s="242"/>
      <c r="G138" s="246"/>
      <c r="H138" s="245"/>
      <c r="I138" s="245"/>
      <c r="J138" s="246"/>
      <c r="K138" s="233"/>
      <c r="L138" s="233"/>
      <c r="M138" s="233"/>
      <c r="N138" s="233"/>
      <c r="O138" s="233"/>
      <c r="P138" s="233"/>
    </row>
    <row r="139" spans="1:16" x14ac:dyDescent="0.25">
      <c r="A139" s="241">
        <v>43519</v>
      </c>
      <c r="B139" s="242">
        <v>19001333</v>
      </c>
      <c r="C139" s="247">
        <v>1</v>
      </c>
      <c r="D139" s="246">
        <v>98940</v>
      </c>
      <c r="E139" s="244"/>
      <c r="F139" s="242"/>
      <c r="G139" s="246"/>
      <c r="H139" s="245"/>
      <c r="I139" s="245">
        <v>13676640</v>
      </c>
      <c r="J139" s="246" t="s">
        <v>265</v>
      </c>
      <c r="K139" s="233"/>
      <c r="L139" s="233"/>
      <c r="M139" s="233"/>
      <c r="N139" s="233"/>
      <c r="O139" s="233"/>
      <c r="P139" s="233"/>
    </row>
    <row r="140" spans="1:16" x14ac:dyDescent="0.25">
      <c r="A140" s="98">
        <v>43519</v>
      </c>
      <c r="B140" s="99">
        <v>19001353</v>
      </c>
      <c r="C140" s="100">
        <v>12</v>
      </c>
      <c r="D140" s="34">
        <v>1015900</v>
      </c>
      <c r="E140" s="101"/>
      <c r="F140" s="99"/>
      <c r="G140" s="34"/>
      <c r="H140" s="102"/>
      <c r="I140" s="102"/>
      <c r="J140" s="34"/>
      <c r="K140" s="233"/>
      <c r="L140" s="233"/>
      <c r="M140" s="233"/>
      <c r="N140" s="233"/>
      <c r="O140" s="233"/>
      <c r="P140" s="233"/>
    </row>
    <row r="141" spans="1:16" x14ac:dyDescent="0.25">
      <c r="A141" s="98">
        <v>43519</v>
      </c>
      <c r="B141" s="99">
        <v>19001377</v>
      </c>
      <c r="C141" s="100">
        <v>13</v>
      </c>
      <c r="D141" s="34">
        <v>1434015</v>
      </c>
      <c r="E141" s="101"/>
      <c r="F141" s="99"/>
      <c r="G141" s="34"/>
      <c r="H141" s="102"/>
      <c r="I141" s="102"/>
      <c r="J141" s="34"/>
      <c r="K141" s="233"/>
      <c r="L141" s="233"/>
      <c r="M141" s="233"/>
      <c r="N141" s="233"/>
      <c r="O141" s="233"/>
      <c r="P141" s="233"/>
    </row>
    <row r="142" spans="1:16" x14ac:dyDescent="0.25">
      <c r="A142" s="98">
        <v>43521</v>
      </c>
      <c r="B142" s="99">
        <v>19001472</v>
      </c>
      <c r="C142" s="100">
        <v>11</v>
      </c>
      <c r="D142" s="34">
        <v>1070375</v>
      </c>
      <c r="E142" s="101" t="s">
        <v>266</v>
      </c>
      <c r="F142" s="99">
        <v>1</v>
      </c>
      <c r="G142" s="34">
        <v>137190</v>
      </c>
      <c r="H142" s="102"/>
      <c r="I142" s="102"/>
      <c r="J142" s="34"/>
      <c r="K142" s="233"/>
      <c r="L142" s="233"/>
      <c r="M142" s="233"/>
      <c r="N142" s="233"/>
      <c r="O142" s="233"/>
      <c r="P142" s="233"/>
    </row>
    <row r="143" spans="1:16" x14ac:dyDescent="0.25">
      <c r="A143" s="98">
        <v>43521</v>
      </c>
      <c r="B143" s="99">
        <v>19001504</v>
      </c>
      <c r="C143" s="100">
        <v>16</v>
      </c>
      <c r="D143" s="34">
        <v>1947180</v>
      </c>
      <c r="E143" s="101"/>
      <c r="F143" s="99"/>
      <c r="G143" s="34"/>
      <c r="H143" s="102"/>
      <c r="I143" s="102"/>
      <c r="J143" s="34"/>
      <c r="K143" s="233"/>
      <c r="L143" s="233"/>
      <c r="M143" s="233"/>
      <c r="N143" s="233"/>
      <c r="O143" s="233"/>
      <c r="P143" s="233"/>
    </row>
    <row r="144" spans="1:16" x14ac:dyDescent="0.25">
      <c r="A144" s="98">
        <v>43521</v>
      </c>
      <c r="B144" s="99">
        <v>19001511</v>
      </c>
      <c r="C144" s="100">
        <v>1</v>
      </c>
      <c r="D144" s="34">
        <v>184025</v>
      </c>
      <c r="E144" s="101"/>
      <c r="F144" s="99"/>
      <c r="G144" s="34"/>
      <c r="H144" s="102"/>
      <c r="I144" s="102"/>
      <c r="J144" s="34"/>
      <c r="K144" s="233"/>
      <c r="L144" s="233"/>
      <c r="M144" s="233"/>
      <c r="N144" s="233"/>
      <c r="O144" s="233"/>
      <c r="P144" s="233"/>
    </row>
    <row r="145" spans="1:16" x14ac:dyDescent="0.25">
      <c r="A145" s="98">
        <v>43522</v>
      </c>
      <c r="B145" s="99">
        <v>19001542</v>
      </c>
      <c r="C145" s="100">
        <v>24</v>
      </c>
      <c r="D145" s="34">
        <v>2584935</v>
      </c>
      <c r="E145" s="101"/>
      <c r="F145" s="99"/>
      <c r="G145" s="34"/>
      <c r="H145" s="102"/>
      <c r="I145" s="102"/>
      <c r="J145" s="34"/>
      <c r="K145" s="233"/>
      <c r="L145" s="233"/>
      <c r="M145" s="233"/>
      <c r="N145" s="233"/>
      <c r="O145" s="233"/>
      <c r="P145" s="233"/>
    </row>
    <row r="146" spans="1:16" x14ac:dyDescent="0.25">
      <c r="A146" s="98">
        <v>43522</v>
      </c>
      <c r="B146" s="99">
        <v>19001575</v>
      </c>
      <c r="C146" s="100">
        <v>27</v>
      </c>
      <c r="D146" s="34">
        <v>3085890</v>
      </c>
      <c r="E146" s="101"/>
      <c r="F146" s="99"/>
      <c r="G146" s="34"/>
      <c r="H146" s="102"/>
      <c r="I146" s="102"/>
      <c r="J146" s="34"/>
      <c r="K146" s="233"/>
      <c r="L146" s="233"/>
      <c r="M146" s="233"/>
      <c r="N146" s="233"/>
      <c r="O146" s="233"/>
      <c r="P146" s="233"/>
    </row>
    <row r="147" spans="1:16" x14ac:dyDescent="0.25">
      <c r="A147" s="98">
        <v>43522</v>
      </c>
      <c r="B147" s="99">
        <v>19001577</v>
      </c>
      <c r="C147" s="100">
        <v>1</v>
      </c>
      <c r="D147" s="34">
        <v>104975</v>
      </c>
      <c r="E147" s="101"/>
      <c r="F147" s="99"/>
      <c r="G147" s="34"/>
      <c r="H147" s="102"/>
      <c r="I147" s="102"/>
      <c r="J147" s="34"/>
      <c r="K147" s="233"/>
      <c r="L147" s="233"/>
      <c r="M147" s="233"/>
      <c r="N147" s="233"/>
      <c r="O147" s="233"/>
      <c r="P147" s="233"/>
    </row>
    <row r="148" spans="1:16" x14ac:dyDescent="0.25">
      <c r="A148" s="98">
        <v>43523</v>
      </c>
      <c r="B148" s="99">
        <v>19001587</v>
      </c>
      <c r="C148" s="100">
        <v>2</v>
      </c>
      <c r="D148" s="34">
        <v>268735</v>
      </c>
      <c r="E148" s="101" t="s">
        <v>272</v>
      </c>
      <c r="F148" s="99">
        <v>1</v>
      </c>
      <c r="G148" s="34">
        <v>147985</v>
      </c>
      <c r="H148" s="102"/>
      <c r="I148" s="102"/>
      <c r="J148" s="34"/>
      <c r="K148" s="233"/>
      <c r="L148" s="233"/>
      <c r="M148" s="233"/>
      <c r="N148" s="233"/>
      <c r="O148" s="233"/>
      <c r="P148" s="233"/>
    </row>
    <row r="149" spans="1:16" x14ac:dyDescent="0.25">
      <c r="A149" s="98">
        <v>43523</v>
      </c>
      <c r="B149" s="99">
        <v>19001603</v>
      </c>
      <c r="C149" s="100">
        <v>23</v>
      </c>
      <c r="D149" s="34">
        <v>2360960</v>
      </c>
      <c r="E149" s="101"/>
      <c r="F149" s="99"/>
      <c r="G149" s="34"/>
      <c r="H149" s="102"/>
      <c r="I149" s="102"/>
      <c r="J149" s="34"/>
      <c r="K149" s="233"/>
      <c r="L149" s="233"/>
      <c r="M149" s="233"/>
      <c r="N149" s="233"/>
      <c r="O149" s="233"/>
      <c r="P149" s="233"/>
    </row>
    <row r="150" spans="1:16" x14ac:dyDescent="0.25">
      <c r="A150" s="98">
        <v>43523</v>
      </c>
      <c r="B150" s="99">
        <v>19001631</v>
      </c>
      <c r="C150" s="100">
        <v>12</v>
      </c>
      <c r="D150" s="34">
        <v>1308660</v>
      </c>
      <c r="E150" s="101"/>
      <c r="F150" s="99"/>
      <c r="G150" s="34"/>
      <c r="H150" s="102"/>
      <c r="I150" s="102"/>
      <c r="J150" s="34"/>
      <c r="K150" s="233"/>
      <c r="L150" s="233"/>
      <c r="M150" s="233"/>
      <c r="N150" s="233"/>
      <c r="O150" s="233"/>
      <c r="P150" s="233"/>
    </row>
    <row r="151" spans="1:16" x14ac:dyDescent="0.25">
      <c r="A151" s="98">
        <v>43524</v>
      </c>
      <c r="B151" s="99">
        <v>19001672</v>
      </c>
      <c r="C151" s="100">
        <v>19</v>
      </c>
      <c r="D151" s="34">
        <v>2099245</v>
      </c>
      <c r="E151" s="101"/>
      <c r="F151" s="99"/>
      <c r="G151" s="34"/>
      <c r="H151" s="102"/>
      <c r="I151" s="102"/>
      <c r="J151" s="34"/>
      <c r="K151" s="233"/>
      <c r="L151" s="233"/>
      <c r="M151" s="233"/>
      <c r="N151" s="233"/>
      <c r="O151" s="233"/>
      <c r="P151" s="233"/>
    </row>
    <row r="152" spans="1:16" x14ac:dyDescent="0.25">
      <c r="A152" s="98">
        <v>43524</v>
      </c>
      <c r="B152" s="99">
        <v>19001708</v>
      </c>
      <c r="C152" s="100">
        <v>21</v>
      </c>
      <c r="D152" s="34">
        <v>2202990</v>
      </c>
      <c r="E152" s="101"/>
      <c r="F152" s="99"/>
      <c r="G152" s="34"/>
      <c r="H152" s="102"/>
      <c r="I152" s="102"/>
      <c r="J152" s="34"/>
      <c r="K152" s="233"/>
      <c r="L152" s="233"/>
      <c r="M152" s="233"/>
      <c r="N152" s="233"/>
      <c r="O152" s="233"/>
      <c r="P152" s="233"/>
    </row>
    <row r="153" spans="1:16" x14ac:dyDescent="0.25">
      <c r="A153" s="98"/>
      <c r="B153" s="99"/>
      <c r="C153" s="100"/>
      <c r="D153" s="34"/>
      <c r="E153" s="101"/>
      <c r="F153" s="99"/>
      <c r="G153" s="34"/>
      <c r="H153" s="102"/>
      <c r="I153" s="102"/>
      <c r="J153" s="34"/>
      <c r="K153" s="233"/>
      <c r="L153" s="233"/>
      <c r="M153" s="233"/>
      <c r="N153" s="233"/>
      <c r="O153" s="233"/>
      <c r="P153" s="233"/>
    </row>
    <row r="154" spans="1:16" x14ac:dyDescent="0.25">
      <c r="A154" s="98"/>
      <c r="B154" s="99"/>
      <c r="C154" s="100"/>
      <c r="D154" s="34"/>
      <c r="E154" s="101"/>
      <c r="F154" s="99"/>
      <c r="G154" s="34"/>
      <c r="H154" s="102"/>
      <c r="I154" s="102"/>
      <c r="J154" s="34"/>
      <c r="K154" s="233"/>
      <c r="L154" s="233"/>
      <c r="M154" s="233"/>
      <c r="N154" s="233"/>
      <c r="O154" s="233"/>
      <c r="P154" s="233"/>
    </row>
    <row r="155" spans="1:16" x14ac:dyDescent="0.25">
      <c r="A155" s="98"/>
      <c r="B155" s="99"/>
      <c r="C155" s="100"/>
      <c r="D155" s="34"/>
      <c r="E155" s="101"/>
      <c r="F155" s="99"/>
      <c r="G155" s="34"/>
      <c r="H155" s="102"/>
      <c r="I155" s="102"/>
      <c r="J155" s="34"/>
      <c r="K155" s="233"/>
      <c r="L155" s="233"/>
      <c r="M155" s="233"/>
      <c r="N155" s="233"/>
      <c r="O155" s="233"/>
      <c r="P155" s="233"/>
    </row>
    <row r="156" spans="1:16" x14ac:dyDescent="0.25">
      <c r="A156" s="98"/>
      <c r="B156" s="99"/>
      <c r="C156" s="100"/>
      <c r="D156" s="34"/>
      <c r="E156" s="101"/>
      <c r="F156" s="99"/>
      <c r="G156" s="34"/>
      <c r="H156" s="102"/>
      <c r="I156" s="102"/>
      <c r="J156" s="34"/>
      <c r="K156" s="233"/>
      <c r="L156" s="233"/>
      <c r="M156" s="233"/>
      <c r="N156" s="233"/>
      <c r="O156" s="233"/>
      <c r="P156" s="233"/>
    </row>
    <row r="157" spans="1:16" x14ac:dyDescent="0.25">
      <c r="A157" s="98"/>
      <c r="B157" s="99"/>
      <c r="C157" s="100"/>
      <c r="D157" s="34"/>
      <c r="E157" s="101"/>
      <c r="F157" s="99"/>
      <c r="G157" s="34"/>
      <c r="H157" s="102"/>
      <c r="I157" s="102"/>
      <c r="J157" s="34"/>
      <c r="K157" s="233"/>
      <c r="L157" s="233"/>
      <c r="M157" s="233"/>
      <c r="N157" s="233"/>
      <c r="O157" s="233"/>
      <c r="P157" s="233"/>
    </row>
    <row r="158" spans="1:16" x14ac:dyDescent="0.25">
      <c r="A158" s="98"/>
      <c r="B158" s="99"/>
      <c r="C158" s="100"/>
      <c r="D158" s="34"/>
      <c r="E158" s="101"/>
      <c r="F158" s="99"/>
      <c r="G158" s="34"/>
      <c r="H158" s="102"/>
      <c r="I158" s="102"/>
      <c r="J158" s="34"/>
      <c r="K158" s="233"/>
      <c r="L158" s="233"/>
      <c r="M158" s="233"/>
      <c r="N158" s="233"/>
      <c r="O158" s="233"/>
      <c r="P158" s="233"/>
    </row>
    <row r="159" spans="1:16" x14ac:dyDescent="0.25">
      <c r="A159" s="98"/>
      <c r="B159" s="99"/>
      <c r="C159" s="100"/>
      <c r="D159" s="34"/>
      <c r="E159" s="101"/>
      <c r="F159" s="99"/>
      <c r="G159" s="34"/>
      <c r="H159" s="102"/>
      <c r="I159" s="102"/>
      <c r="J159" s="34"/>
      <c r="K159" s="233"/>
      <c r="L159" s="233"/>
      <c r="M159" s="233"/>
      <c r="N159" s="233"/>
      <c r="O159" s="233"/>
      <c r="P159" s="233"/>
    </row>
    <row r="160" spans="1:16" x14ac:dyDescent="0.25">
      <c r="A160" s="98"/>
      <c r="B160" s="99"/>
      <c r="C160" s="100"/>
      <c r="D160" s="34"/>
      <c r="E160" s="101"/>
      <c r="F160" s="99"/>
      <c r="G160" s="34"/>
      <c r="H160" s="102"/>
      <c r="I160" s="102"/>
      <c r="J160" s="34"/>
      <c r="K160" s="233"/>
      <c r="L160" s="233"/>
      <c r="M160" s="233"/>
      <c r="N160" s="233"/>
      <c r="O160" s="233"/>
      <c r="P160" s="233"/>
    </row>
    <row r="161" spans="1:16" x14ac:dyDescent="0.25">
      <c r="A161" s="235"/>
      <c r="B161" s="234"/>
      <c r="C161" s="240"/>
      <c r="D161" s="236"/>
      <c r="E161" s="237"/>
      <c r="F161" s="234"/>
      <c r="G161" s="236"/>
      <c r="H161" s="239"/>
      <c r="I161" s="239"/>
      <c r="J161" s="236"/>
      <c r="K161" s="233"/>
      <c r="L161" s="233"/>
      <c r="M161" s="233"/>
      <c r="N161" s="233"/>
      <c r="O161" s="233"/>
      <c r="P161" s="233"/>
    </row>
    <row r="162" spans="1:16" x14ac:dyDescent="0.25">
      <c r="A162" s="235"/>
      <c r="B162" s="223" t="s">
        <v>11</v>
      </c>
      <c r="C162" s="232">
        <f>SUM(C8:C161)</f>
        <v>1320</v>
      </c>
      <c r="D162" s="224"/>
      <c r="E162" s="223" t="s">
        <v>11</v>
      </c>
      <c r="F162" s="223">
        <f>SUM(F8:F161)</f>
        <v>43</v>
      </c>
      <c r="G162" s="224">
        <f>SUM(G8:G161)</f>
        <v>4909216</v>
      </c>
      <c r="H162" s="239"/>
      <c r="I162" s="239"/>
      <c r="J162" s="236"/>
      <c r="K162" s="233"/>
      <c r="L162" s="233"/>
      <c r="M162" s="233"/>
      <c r="N162" s="233"/>
      <c r="O162" s="233"/>
      <c r="P162" s="233"/>
    </row>
    <row r="163" spans="1:16" x14ac:dyDescent="0.25">
      <c r="A163" s="235"/>
      <c r="B163" s="223"/>
      <c r="C163" s="232"/>
      <c r="D163" s="224"/>
      <c r="E163" s="237"/>
      <c r="F163" s="234"/>
      <c r="G163" s="236"/>
      <c r="H163" s="239"/>
      <c r="I163" s="239"/>
      <c r="J163" s="236"/>
      <c r="K163" s="233"/>
      <c r="L163" s="233"/>
      <c r="M163" s="233"/>
      <c r="N163" s="233"/>
      <c r="O163" s="233"/>
      <c r="P163" s="233"/>
    </row>
    <row r="164" spans="1:16" x14ac:dyDescent="0.25">
      <c r="A164" s="225"/>
      <c r="B164" s="226"/>
      <c r="C164" s="240"/>
      <c r="D164" s="236"/>
      <c r="E164" s="223"/>
      <c r="F164" s="234"/>
      <c r="G164" s="414" t="s">
        <v>12</v>
      </c>
      <c r="H164" s="414"/>
      <c r="I164" s="239"/>
      <c r="J164" s="227">
        <f>SUM(D8:D161)</f>
        <v>139156335</v>
      </c>
      <c r="K164" s="233"/>
      <c r="L164" s="233"/>
      <c r="M164" s="233"/>
      <c r="N164" s="233"/>
      <c r="O164" s="233"/>
      <c r="P164" s="233"/>
    </row>
    <row r="165" spans="1:16" x14ac:dyDescent="0.25">
      <c r="A165" s="235"/>
      <c r="B165" s="234"/>
      <c r="C165" s="240"/>
      <c r="D165" s="236"/>
      <c r="E165" s="223"/>
      <c r="F165" s="234"/>
      <c r="G165" s="414" t="s">
        <v>13</v>
      </c>
      <c r="H165" s="414"/>
      <c r="I165" s="239"/>
      <c r="J165" s="227">
        <f>SUM(G8:G161)</f>
        <v>4909216</v>
      </c>
    </row>
    <row r="166" spans="1:16" x14ac:dyDescent="0.25">
      <c r="A166" s="228"/>
      <c r="B166" s="237"/>
      <c r="C166" s="240"/>
      <c r="D166" s="236"/>
      <c r="E166" s="237"/>
      <c r="F166" s="234"/>
      <c r="G166" s="414" t="s">
        <v>14</v>
      </c>
      <c r="H166" s="414"/>
      <c r="I166" s="41"/>
      <c r="J166" s="229">
        <f>J164-J165</f>
        <v>134247119</v>
      </c>
    </row>
    <row r="167" spans="1:16" x14ac:dyDescent="0.25">
      <c r="A167" s="235"/>
      <c r="B167" s="230"/>
      <c r="C167" s="240"/>
      <c r="D167" s="231"/>
      <c r="E167" s="237"/>
      <c r="F167" s="223"/>
      <c r="G167" s="414" t="s">
        <v>15</v>
      </c>
      <c r="H167" s="414"/>
      <c r="I167" s="239"/>
      <c r="J167" s="227">
        <f>SUM(H8:H163)</f>
        <v>0</v>
      </c>
    </row>
    <row r="168" spans="1:16" x14ac:dyDescent="0.25">
      <c r="A168" s="235"/>
      <c r="B168" s="230"/>
      <c r="C168" s="240"/>
      <c r="D168" s="231"/>
      <c r="E168" s="237"/>
      <c r="F168" s="223"/>
      <c r="G168" s="414" t="s">
        <v>16</v>
      </c>
      <c r="H168" s="414"/>
      <c r="I168" s="239"/>
      <c r="J168" s="227">
        <f>J166+J167</f>
        <v>134247119</v>
      </c>
    </row>
    <row r="169" spans="1:16" x14ac:dyDescent="0.25">
      <c r="A169" s="235"/>
      <c r="B169" s="230"/>
      <c r="C169" s="240"/>
      <c r="D169" s="231"/>
      <c r="E169" s="237"/>
      <c r="F169" s="234"/>
      <c r="G169" s="414" t="s">
        <v>5</v>
      </c>
      <c r="H169" s="414"/>
      <c r="I169" s="239"/>
      <c r="J169" s="227">
        <f>SUM(I8:I163)</f>
        <v>114864822</v>
      </c>
    </row>
    <row r="170" spans="1:16" x14ac:dyDescent="0.25">
      <c r="A170" s="235"/>
      <c r="B170" s="230"/>
      <c r="C170" s="240"/>
      <c r="D170" s="231"/>
      <c r="E170" s="237"/>
      <c r="F170" s="234"/>
      <c r="G170" s="414" t="s">
        <v>31</v>
      </c>
      <c r="H170" s="414"/>
      <c r="I170" s="240" t="str">
        <f>IF(J170&gt;0,"SALDO",IF(J170&lt;0,"PIUTANG",IF(J170=0,"LUNAS")))</f>
        <v>PIUTANG</v>
      </c>
      <c r="J170" s="227">
        <f>J169-J168</f>
        <v>-19382297</v>
      </c>
    </row>
    <row r="171" spans="1:16" x14ac:dyDescent="0.25">
      <c r="F171" s="219"/>
      <c r="G171" s="219"/>
      <c r="J171" s="219"/>
    </row>
    <row r="172" spans="1:16" x14ac:dyDescent="0.25">
      <c r="C172" s="219"/>
      <c r="D172" s="219"/>
      <c r="F172" s="219"/>
      <c r="G172" s="219"/>
      <c r="J172" s="219"/>
      <c r="L172" s="233"/>
      <c r="M172" s="233"/>
      <c r="N172" s="233"/>
      <c r="O172" s="233"/>
      <c r="P172" s="233"/>
    </row>
    <row r="173" spans="1:16" x14ac:dyDescent="0.25">
      <c r="C173" s="219"/>
      <c r="D173" s="219"/>
      <c r="F173" s="219"/>
      <c r="G173" s="219"/>
      <c r="J173" s="219"/>
      <c r="L173" s="233"/>
      <c r="M173" s="233"/>
      <c r="N173" s="233"/>
      <c r="O173" s="233"/>
      <c r="P173" s="233"/>
    </row>
    <row r="174" spans="1:16" x14ac:dyDescent="0.25">
      <c r="C174" s="219"/>
      <c r="D174" s="219"/>
      <c r="F174" s="219"/>
      <c r="G174" s="219"/>
      <c r="J174" s="219"/>
      <c r="L174" s="233"/>
      <c r="M174" s="233"/>
      <c r="N174" s="233"/>
      <c r="O174" s="233"/>
      <c r="P174" s="233"/>
    </row>
    <row r="175" spans="1:16" x14ac:dyDescent="0.25">
      <c r="C175" s="219"/>
      <c r="D175" s="219"/>
      <c r="F175" s="219"/>
      <c r="G175" s="219"/>
      <c r="J175" s="219"/>
      <c r="L175" s="233"/>
      <c r="M175" s="233"/>
      <c r="N175" s="233"/>
      <c r="O175" s="233"/>
      <c r="P175" s="233"/>
    </row>
    <row r="176" spans="1:16" x14ac:dyDescent="0.25">
      <c r="C176" s="219"/>
      <c r="D176" s="219"/>
      <c r="L176" s="233"/>
      <c r="M176" s="233"/>
      <c r="N176" s="233"/>
      <c r="O176" s="233"/>
      <c r="P176" s="233"/>
    </row>
  </sheetData>
  <mergeCells count="15">
    <mergeCell ref="G170:H170"/>
    <mergeCell ref="G164:H164"/>
    <mergeCell ref="G165:H165"/>
    <mergeCell ref="G166:H166"/>
    <mergeCell ref="G167:H167"/>
    <mergeCell ref="G168:H168"/>
    <mergeCell ref="G169:H169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P134"/>
  <sheetViews>
    <sheetView workbookViewId="0">
      <pane ySplit="7" topLeftCell="A106" activePane="bottomLeft" state="frozen"/>
      <selection pane="bottomLeft" activeCell="I116" sqref="I116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3.5703125" style="219" customWidth="1"/>
    <col min="13" max="13" width="9.140625" style="219"/>
    <col min="14" max="14" width="10.5703125" style="233" bestFit="1" customWidth="1"/>
    <col min="15" max="15" width="9.140625" style="233"/>
    <col min="16" max="16" width="10.5703125" style="233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5" t="s">
        <v>22</v>
      </c>
      <c r="G1" s="415"/>
      <c r="H1" s="415"/>
      <c r="I1" s="220"/>
      <c r="J1" s="218"/>
      <c r="L1" s="219">
        <f>SUM(D88:D102)</f>
        <v>3116970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5" t="s">
        <v>21</v>
      </c>
      <c r="G2" s="415"/>
      <c r="H2" s="415"/>
      <c r="I2" s="220">
        <f>J128*-1</f>
        <v>1778685</v>
      </c>
      <c r="J2" s="218"/>
      <c r="L2" s="219">
        <f>SUM(G74:G87)</f>
        <v>0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75" t="s">
        <v>116</v>
      </c>
      <c r="G3" s="375"/>
      <c r="H3" s="375" t="s">
        <v>130</v>
      </c>
      <c r="I3" s="278"/>
      <c r="J3" s="218"/>
      <c r="L3" s="219">
        <f>L1-L2</f>
        <v>3116970</v>
      </c>
      <c r="M3" s="219">
        <v>53505</v>
      </c>
      <c r="N3" s="238">
        <f>L3+M3</f>
        <v>3170475</v>
      </c>
    </row>
    <row r="4" spans="1:16" x14ac:dyDescent="0.25">
      <c r="P4" s="238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P5" s="238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6" x14ac:dyDescent="0.25">
      <c r="A7" s="451"/>
      <c r="B7" s="376" t="s">
        <v>7</v>
      </c>
      <c r="C7" s="378" t="s">
        <v>8</v>
      </c>
      <c r="D7" s="377" t="s">
        <v>9</v>
      </c>
      <c r="E7" s="376" t="s">
        <v>10</v>
      </c>
      <c r="F7" s="376" t="s">
        <v>8</v>
      </c>
      <c r="G7" s="377" t="s">
        <v>9</v>
      </c>
      <c r="H7" s="456"/>
      <c r="I7" s="458"/>
      <c r="J7" s="428"/>
    </row>
    <row r="8" spans="1:16" x14ac:dyDescent="0.25">
      <c r="A8" s="241">
        <v>43463</v>
      </c>
      <c r="B8" s="242">
        <v>18000296</v>
      </c>
      <c r="C8" s="247">
        <v>1</v>
      </c>
      <c r="D8" s="246">
        <v>58125</v>
      </c>
      <c r="E8" s="244"/>
      <c r="F8" s="242"/>
      <c r="G8" s="246"/>
      <c r="H8" s="245"/>
      <c r="I8" s="245"/>
      <c r="J8" s="246"/>
    </row>
    <row r="9" spans="1:16" x14ac:dyDescent="0.25">
      <c r="A9" s="241">
        <v>43463</v>
      </c>
      <c r="B9" s="242">
        <v>18000299</v>
      </c>
      <c r="C9" s="247">
        <v>3</v>
      </c>
      <c r="D9" s="246">
        <v>128685</v>
      </c>
      <c r="E9" s="244"/>
      <c r="F9" s="242"/>
      <c r="G9" s="246"/>
      <c r="H9" s="245"/>
      <c r="I9" s="245"/>
      <c r="J9" s="246"/>
    </row>
    <row r="10" spans="1:16" x14ac:dyDescent="0.25">
      <c r="A10" s="241">
        <v>43465</v>
      </c>
      <c r="B10" s="242">
        <v>18000305</v>
      </c>
      <c r="C10" s="247">
        <v>2</v>
      </c>
      <c r="D10" s="246">
        <v>122430</v>
      </c>
      <c r="E10" s="244"/>
      <c r="F10" s="242"/>
      <c r="G10" s="246"/>
      <c r="H10" s="245"/>
      <c r="I10" s="245"/>
      <c r="J10" s="246"/>
    </row>
    <row r="11" spans="1:16" x14ac:dyDescent="0.25">
      <c r="A11" s="241">
        <v>43465</v>
      </c>
      <c r="B11" s="242">
        <v>18000307</v>
      </c>
      <c r="C11" s="247">
        <v>13</v>
      </c>
      <c r="D11" s="246">
        <v>616035</v>
      </c>
      <c r="E11" s="244"/>
      <c r="F11" s="242"/>
      <c r="G11" s="246"/>
      <c r="H11" s="245"/>
      <c r="I11" s="245"/>
      <c r="J11" s="246"/>
    </row>
    <row r="12" spans="1:16" x14ac:dyDescent="0.25">
      <c r="A12" s="241">
        <v>43467</v>
      </c>
      <c r="B12" s="242">
        <v>19000002</v>
      </c>
      <c r="C12" s="247">
        <v>3</v>
      </c>
      <c r="D12" s="246">
        <v>171435</v>
      </c>
      <c r="E12" s="244"/>
      <c r="F12" s="242"/>
      <c r="G12" s="246"/>
      <c r="H12" s="245"/>
      <c r="I12" s="245"/>
      <c r="J12" s="246"/>
    </row>
    <row r="13" spans="1:16" x14ac:dyDescent="0.25">
      <c r="A13" s="241">
        <v>43468</v>
      </c>
      <c r="B13" s="242">
        <v>19000007</v>
      </c>
      <c r="C13" s="247">
        <v>6</v>
      </c>
      <c r="D13" s="246">
        <v>309120</v>
      </c>
      <c r="E13" s="244"/>
      <c r="F13" s="242"/>
      <c r="G13" s="246"/>
      <c r="H13" s="245"/>
      <c r="I13" s="245"/>
      <c r="J13" s="246"/>
    </row>
    <row r="14" spans="1:16" x14ac:dyDescent="0.25">
      <c r="A14" s="241">
        <v>43468</v>
      </c>
      <c r="B14" s="242">
        <v>19000008</v>
      </c>
      <c r="C14" s="247">
        <v>3</v>
      </c>
      <c r="D14" s="246">
        <v>208125</v>
      </c>
      <c r="E14" s="244"/>
      <c r="F14" s="242"/>
      <c r="G14" s="246"/>
      <c r="H14" s="245"/>
      <c r="I14" s="245"/>
      <c r="J14" s="246"/>
    </row>
    <row r="15" spans="1:16" x14ac:dyDescent="0.25">
      <c r="A15" s="241">
        <v>43468</v>
      </c>
      <c r="B15" s="242">
        <v>19000009</v>
      </c>
      <c r="C15" s="247">
        <v>2</v>
      </c>
      <c r="D15" s="246">
        <v>61260</v>
      </c>
      <c r="E15" s="244"/>
      <c r="F15" s="242"/>
      <c r="G15" s="246"/>
      <c r="H15" s="245"/>
      <c r="I15" s="245"/>
      <c r="J15" s="246"/>
    </row>
    <row r="16" spans="1:16" x14ac:dyDescent="0.25">
      <c r="A16" s="241">
        <v>43468</v>
      </c>
      <c r="B16" s="242">
        <v>19000010</v>
      </c>
      <c r="C16" s="247">
        <v>2</v>
      </c>
      <c r="D16" s="246">
        <v>225750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43469</v>
      </c>
      <c r="B17" s="242">
        <v>19000012</v>
      </c>
      <c r="C17" s="247">
        <v>3</v>
      </c>
      <c r="D17" s="246">
        <v>135375</v>
      </c>
      <c r="E17" s="244"/>
      <c r="F17" s="242"/>
      <c r="G17" s="246"/>
      <c r="H17" s="245"/>
      <c r="I17" s="245">
        <v>2036340</v>
      </c>
      <c r="J17" s="246" t="s">
        <v>17</v>
      </c>
    </row>
    <row r="18" spans="1:10" x14ac:dyDescent="0.25">
      <c r="A18" s="241">
        <v>43472</v>
      </c>
      <c r="B18" s="242">
        <v>19000017</v>
      </c>
      <c r="C18" s="247">
        <v>5</v>
      </c>
      <c r="D18" s="246">
        <v>196050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43472</v>
      </c>
      <c r="B19" s="242">
        <v>19000018</v>
      </c>
      <c r="C19" s="247">
        <v>2</v>
      </c>
      <c r="D19" s="246">
        <v>95400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43472</v>
      </c>
      <c r="B20" s="242">
        <v>19000019</v>
      </c>
      <c r="C20" s="247">
        <v>6</v>
      </c>
      <c r="D20" s="246">
        <v>215595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43472</v>
      </c>
      <c r="B21" s="242">
        <v>19000020</v>
      </c>
      <c r="C21" s="247">
        <v>1</v>
      </c>
      <c r="D21" s="246">
        <v>52500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43473</v>
      </c>
      <c r="B22" s="242">
        <v>19000022</v>
      </c>
      <c r="C22" s="247">
        <v>1</v>
      </c>
      <c r="D22" s="246">
        <v>41160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43473</v>
      </c>
      <c r="B23" s="242">
        <v>19000024</v>
      </c>
      <c r="C23" s="247">
        <v>1</v>
      </c>
      <c r="D23" s="246">
        <v>32220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43474</v>
      </c>
      <c r="B24" s="242">
        <v>19000027</v>
      </c>
      <c r="C24" s="247">
        <v>2</v>
      </c>
      <c r="D24" s="246">
        <v>71175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43474</v>
      </c>
      <c r="B25" s="242">
        <v>19000029</v>
      </c>
      <c r="C25" s="247">
        <v>1</v>
      </c>
      <c r="D25" s="246">
        <v>42270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43475</v>
      </c>
      <c r="B26" s="242">
        <v>19000031</v>
      </c>
      <c r="C26" s="247">
        <v>3</v>
      </c>
      <c r="D26" s="246">
        <v>122880</v>
      </c>
      <c r="E26" s="244" t="s">
        <v>224</v>
      </c>
      <c r="F26" s="242">
        <v>1</v>
      </c>
      <c r="G26" s="246">
        <v>72060</v>
      </c>
      <c r="H26" s="245"/>
      <c r="I26" s="245"/>
      <c r="J26" s="246"/>
    </row>
    <row r="27" spans="1:10" x14ac:dyDescent="0.25">
      <c r="A27" s="241">
        <v>43475</v>
      </c>
      <c r="B27" s="242">
        <v>19000032</v>
      </c>
      <c r="C27" s="247">
        <v>2</v>
      </c>
      <c r="D27" s="246">
        <v>69885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43475</v>
      </c>
      <c r="B28" s="242">
        <v>19000034</v>
      </c>
      <c r="C28" s="247">
        <v>4</v>
      </c>
      <c r="D28" s="246">
        <v>182265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43475</v>
      </c>
      <c r="B29" s="242">
        <v>19000035</v>
      </c>
      <c r="C29" s="247">
        <v>1</v>
      </c>
      <c r="D29" s="246">
        <v>29910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43475</v>
      </c>
      <c r="B30" s="242">
        <v>19000036</v>
      </c>
      <c r="C30" s="247">
        <v>1</v>
      </c>
      <c r="D30" s="246">
        <v>46305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43476</v>
      </c>
      <c r="B31" s="242">
        <v>19000039</v>
      </c>
      <c r="C31" s="247">
        <v>1</v>
      </c>
      <c r="D31" s="246">
        <v>42315</v>
      </c>
      <c r="E31" s="244" t="s">
        <v>225</v>
      </c>
      <c r="F31" s="242">
        <v>1</v>
      </c>
      <c r="G31" s="246">
        <v>50025</v>
      </c>
      <c r="H31" s="245"/>
      <c r="I31" s="245"/>
      <c r="J31" s="246"/>
    </row>
    <row r="32" spans="1:10" x14ac:dyDescent="0.25">
      <c r="A32" s="241">
        <v>43476</v>
      </c>
      <c r="B32" s="242">
        <v>19000040</v>
      </c>
      <c r="C32" s="247">
        <v>2</v>
      </c>
      <c r="D32" s="246">
        <v>118890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43476</v>
      </c>
      <c r="B33" s="242">
        <v>19000041</v>
      </c>
      <c r="C33" s="247">
        <v>1</v>
      </c>
      <c r="D33" s="246">
        <v>32220</v>
      </c>
      <c r="E33" s="244"/>
      <c r="F33" s="242"/>
      <c r="G33" s="246"/>
      <c r="H33" s="245"/>
      <c r="I33" s="245">
        <v>1268955</v>
      </c>
      <c r="J33" s="246" t="s">
        <v>17</v>
      </c>
    </row>
    <row r="34" spans="1:10" x14ac:dyDescent="0.25">
      <c r="A34" s="241">
        <v>43477</v>
      </c>
      <c r="B34" s="242">
        <v>19000042</v>
      </c>
      <c r="C34" s="247">
        <v>1</v>
      </c>
      <c r="D34" s="246">
        <v>44295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43477</v>
      </c>
      <c r="B35" s="242">
        <v>19000044</v>
      </c>
      <c r="C35" s="247">
        <v>1</v>
      </c>
      <c r="D35" s="246">
        <v>31740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43477</v>
      </c>
      <c r="B36" s="242">
        <v>19000047</v>
      </c>
      <c r="C36" s="247">
        <v>2</v>
      </c>
      <c r="D36" s="246">
        <v>110805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43477</v>
      </c>
      <c r="B37" s="242">
        <v>19000048</v>
      </c>
      <c r="C37" s="247">
        <v>1</v>
      </c>
      <c r="D37" s="246">
        <v>32370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43114</v>
      </c>
      <c r="B38" s="242">
        <v>19000060</v>
      </c>
      <c r="C38" s="247">
        <v>1</v>
      </c>
      <c r="D38" s="246">
        <v>49785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43480</v>
      </c>
      <c r="B39" s="242">
        <v>19000062</v>
      </c>
      <c r="C39" s="247">
        <v>2</v>
      </c>
      <c r="D39" s="246">
        <v>84615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43480</v>
      </c>
      <c r="B40" s="242">
        <v>19000063</v>
      </c>
      <c r="C40" s="247">
        <v>2</v>
      </c>
      <c r="D40" s="246">
        <v>106155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43481</v>
      </c>
      <c r="B41" s="242">
        <v>19000066</v>
      </c>
      <c r="C41" s="247">
        <v>2</v>
      </c>
      <c r="D41" s="246">
        <v>67800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43482</v>
      </c>
      <c r="B42" s="242">
        <v>19000068</v>
      </c>
      <c r="C42" s="247">
        <v>1</v>
      </c>
      <c r="D42" s="246">
        <v>34215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43483</v>
      </c>
      <c r="B43" s="242">
        <v>19000072</v>
      </c>
      <c r="C43" s="247">
        <v>5</v>
      </c>
      <c r="D43" s="246">
        <v>231255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43483</v>
      </c>
      <c r="B44" s="242">
        <v>19000073</v>
      </c>
      <c r="C44" s="247">
        <v>2</v>
      </c>
      <c r="D44" s="246">
        <v>79635</v>
      </c>
      <c r="E44" s="244"/>
      <c r="F44" s="242"/>
      <c r="G44" s="246"/>
      <c r="H44" s="245"/>
      <c r="I44" s="245">
        <v>872670</v>
      </c>
      <c r="J44" s="246" t="s">
        <v>17</v>
      </c>
    </row>
    <row r="45" spans="1:10" x14ac:dyDescent="0.25">
      <c r="A45" s="241">
        <v>43486</v>
      </c>
      <c r="B45" s="242">
        <v>19000085</v>
      </c>
      <c r="C45" s="247">
        <v>2</v>
      </c>
      <c r="D45" s="246">
        <v>67320</v>
      </c>
      <c r="E45" s="244" t="s">
        <v>226</v>
      </c>
      <c r="F45" s="242">
        <v>1</v>
      </c>
      <c r="G45" s="246">
        <v>38745</v>
      </c>
      <c r="H45" s="245"/>
      <c r="I45" s="245"/>
      <c r="J45" s="246"/>
    </row>
    <row r="46" spans="1:10" x14ac:dyDescent="0.25">
      <c r="A46" s="241">
        <v>43487</v>
      </c>
      <c r="B46" s="242">
        <v>19000088</v>
      </c>
      <c r="C46" s="247">
        <v>1</v>
      </c>
      <c r="D46" s="246">
        <v>63750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43488</v>
      </c>
      <c r="B47" s="242">
        <v>19000092</v>
      </c>
      <c r="C47" s="247">
        <v>2</v>
      </c>
      <c r="D47" s="246">
        <v>117660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43489</v>
      </c>
      <c r="B48" s="242">
        <v>19000095</v>
      </c>
      <c r="C48" s="247">
        <v>5</v>
      </c>
      <c r="D48" s="246">
        <v>305340</v>
      </c>
      <c r="E48" s="244"/>
      <c r="F48" s="242"/>
      <c r="G48" s="246"/>
      <c r="H48" s="245"/>
      <c r="I48" s="245"/>
      <c r="J48" s="246"/>
    </row>
    <row r="49" spans="1:12" x14ac:dyDescent="0.25">
      <c r="A49" s="241">
        <v>43490</v>
      </c>
      <c r="B49" s="242">
        <v>19000096</v>
      </c>
      <c r="C49" s="247">
        <v>2</v>
      </c>
      <c r="D49" s="246">
        <v>130050</v>
      </c>
      <c r="E49" s="244"/>
      <c r="F49" s="242"/>
      <c r="G49" s="246"/>
      <c r="H49" s="245"/>
      <c r="I49" s="245">
        <v>645375</v>
      </c>
      <c r="J49" s="246" t="s">
        <v>17</v>
      </c>
    </row>
    <row r="50" spans="1:12" x14ac:dyDescent="0.25">
      <c r="A50" s="241">
        <v>43491</v>
      </c>
      <c r="B50" s="242">
        <v>19000098</v>
      </c>
      <c r="C50" s="247">
        <v>1</v>
      </c>
      <c r="D50" s="246">
        <v>48255</v>
      </c>
      <c r="E50" s="244"/>
      <c r="F50" s="242"/>
      <c r="G50" s="246"/>
      <c r="H50" s="245"/>
      <c r="I50" s="245"/>
      <c r="J50" s="246"/>
    </row>
    <row r="51" spans="1:12" x14ac:dyDescent="0.25">
      <c r="A51" s="241">
        <v>43493</v>
      </c>
      <c r="B51" s="242">
        <v>19000101</v>
      </c>
      <c r="C51" s="247">
        <v>1</v>
      </c>
      <c r="D51" s="246">
        <v>45105</v>
      </c>
      <c r="E51" s="244"/>
      <c r="F51" s="242"/>
      <c r="G51" s="246"/>
      <c r="H51" s="245"/>
      <c r="I51" s="245"/>
      <c r="J51" s="246"/>
    </row>
    <row r="52" spans="1:12" x14ac:dyDescent="0.25">
      <c r="A52" s="241">
        <v>43494</v>
      </c>
      <c r="B52" s="242">
        <v>19000104</v>
      </c>
      <c r="C52" s="247">
        <v>1</v>
      </c>
      <c r="D52" s="246">
        <v>33060</v>
      </c>
      <c r="E52" s="244" t="s">
        <v>228</v>
      </c>
      <c r="F52" s="242">
        <v>1</v>
      </c>
      <c r="G52" s="246">
        <v>65025</v>
      </c>
      <c r="H52" s="245"/>
      <c r="I52" s="245"/>
      <c r="J52" s="246"/>
    </row>
    <row r="53" spans="1:12" x14ac:dyDescent="0.25">
      <c r="A53" s="241">
        <v>43494</v>
      </c>
      <c r="B53" s="242">
        <v>19000105</v>
      </c>
      <c r="C53" s="247">
        <v>3</v>
      </c>
      <c r="D53" s="246">
        <v>115050</v>
      </c>
      <c r="E53" s="244"/>
      <c r="F53" s="242"/>
      <c r="G53" s="246"/>
      <c r="H53" s="245"/>
      <c r="I53" s="245"/>
      <c r="J53" s="246"/>
    </row>
    <row r="54" spans="1:12" x14ac:dyDescent="0.25">
      <c r="A54" s="241">
        <v>43495</v>
      </c>
      <c r="B54" s="242">
        <v>19000107</v>
      </c>
      <c r="C54" s="247">
        <v>1</v>
      </c>
      <c r="D54" s="246">
        <v>39075</v>
      </c>
      <c r="E54" s="244"/>
      <c r="F54" s="242"/>
      <c r="G54" s="246"/>
      <c r="H54" s="245"/>
      <c r="I54" s="245"/>
      <c r="J54" s="246"/>
    </row>
    <row r="55" spans="1:12" x14ac:dyDescent="0.25">
      <c r="A55" s="241">
        <v>43495</v>
      </c>
      <c r="B55" s="242">
        <v>19000108</v>
      </c>
      <c r="C55" s="247">
        <v>4</v>
      </c>
      <c r="D55" s="246">
        <v>190005</v>
      </c>
      <c r="E55" s="244"/>
      <c r="F55" s="242"/>
      <c r="G55" s="246"/>
      <c r="H55" s="245"/>
      <c r="I55" s="245"/>
      <c r="J55" s="246"/>
    </row>
    <row r="56" spans="1:12" x14ac:dyDescent="0.25">
      <c r="A56" s="241">
        <v>43496</v>
      </c>
      <c r="B56" s="242">
        <v>19000109</v>
      </c>
      <c r="C56" s="247">
        <v>1</v>
      </c>
      <c r="D56" s="246">
        <v>27975</v>
      </c>
      <c r="E56" s="244" t="s">
        <v>231</v>
      </c>
      <c r="F56" s="242">
        <v>1</v>
      </c>
      <c r="G56" s="246">
        <v>41175</v>
      </c>
      <c r="H56" s="245"/>
      <c r="I56" s="245"/>
      <c r="J56" s="246"/>
    </row>
    <row r="57" spans="1:12" x14ac:dyDescent="0.25">
      <c r="A57" s="241">
        <v>43496</v>
      </c>
      <c r="B57" s="242">
        <v>19000110</v>
      </c>
      <c r="C57" s="247">
        <v>1</v>
      </c>
      <c r="D57" s="246">
        <v>75990</v>
      </c>
      <c r="E57" s="244"/>
      <c r="F57" s="242"/>
      <c r="G57" s="246"/>
      <c r="H57" s="245"/>
      <c r="I57" s="245"/>
      <c r="J57" s="246"/>
    </row>
    <row r="58" spans="1:12" x14ac:dyDescent="0.25">
      <c r="A58" s="241">
        <v>43497</v>
      </c>
      <c r="B58" s="242">
        <v>19000113</v>
      </c>
      <c r="C58" s="247">
        <v>1</v>
      </c>
      <c r="D58" s="246">
        <v>55680</v>
      </c>
      <c r="E58" s="244"/>
      <c r="F58" s="242"/>
      <c r="G58" s="246"/>
      <c r="H58" s="245"/>
      <c r="I58" s="245"/>
      <c r="J58" s="246"/>
    </row>
    <row r="59" spans="1:12" x14ac:dyDescent="0.25">
      <c r="A59" s="241">
        <v>43497</v>
      </c>
      <c r="B59" s="242">
        <v>19000114</v>
      </c>
      <c r="C59" s="247">
        <v>1</v>
      </c>
      <c r="D59" s="246">
        <v>77985</v>
      </c>
      <c r="E59" s="244"/>
      <c r="F59" s="242"/>
      <c r="G59" s="246"/>
      <c r="H59" s="245"/>
      <c r="I59" s="245"/>
      <c r="J59" s="246"/>
    </row>
    <row r="60" spans="1:12" x14ac:dyDescent="0.25">
      <c r="A60" s="241">
        <v>43497</v>
      </c>
      <c r="B60" s="242">
        <v>19000118</v>
      </c>
      <c r="C60" s="247">
        <v>1</v>
      </c>
      <c r="D60" s="246">
        <v>50445</v>
      </c>
      <c r="E60" s="244"/>
      <c r="F60" s="242"/>
      <c r="G60" s="246"/>
      <c r="H60" s="245"/>
      <c r="I60" s="245">
        <v>652425</v>
      </c>
      <c r="J60" s="246" t="s">
        <v>17</v>
      </c>
    </row>
    <row r="61" spans="1:12" x14ac:dyDescent="0.25">
      <c r="A61" s="241">
        <v>43498</v>
      </c>
      <c r="B61" s="242">
        <v>19000130</v>
      </c>
      <c r="C61" s="247">
        <v>5</v>
      </c>
      <c r="D61" s="246">
        <v>235755</v>
      </c>
      <c r="E61" s="244"/>
      <c r="F61" s="242"/>
      <c r="G61" s="246"/>
      <c r="H61" s="245"/>
      <c r="I61" s="245"/>
      <c r="J61" s="246"/>
    </row>
    <row r="62" spans="1:12" x14ac:dyDescent="0.25">
      <c r="A62" s="241">
        <v>43500</v>
      </c>
      <c r="B62" s="242">
        <v>19000134</v>
      </c>
      <c r="C62" s="247">
        <v>1</v>
      </c>
      <c r="D62" s="246">
        <v>37140</v>
      </c>
      <c r="E62" s="244"/>
      <c r="F62" s="242"/>
      <c r="G62" s="246"/>
      <c r="H62" s="245"/>
      <c r="I62" s="245"/>
      <c r="J62" s="246"/>
      <c r="L62" s="219">
        <f>D61+D62+D63+D64+D65+D66+D68+D69+D70+D71+D72+D73</f>
        <v>1060260</v>
      </c>
    </row>
    <row r="63" spans="1:12" x14ac:dyDescent="0.25">
      <c r="A63" s="241">
        <v>43501</v>
      </c>
      <c r="B63" s="242">
        <v>19000139</v>
      </c>
      <c r="C63" s="247">
        <v>1</v>
      </c>
      <c r="D63" s="246">
        <v>34545</v>
      </c>
      <c r="E63" s="244"/>
      <c r="F63" s="242"/>
      <c r="G63" s="246"/>
      <c r="H63" s="245"/>
      <c r="I63" s="245"/>
      <c r="J63" s="246"/>
      <c r="L63" s="219">
        <f>L62+M3</f>
        <v>1113765</v>
      </c>
    </row>
    <row r="64" spans="1:12" x14ac:dyDescent="0.25">
      <c r="A64" s="241">
        <v>43502</v>
      </c>
      <c r="B64" s="242">
        <v>19000142</v>
      </c>
      <c r="C64" s="247">
        <v>6</v>
      </c>
      <c r="D64" s="246">
        <v>241560</v>
      </c>
      <c r="E64" s="244" t="s">
        <v>237</v>
      </c>
      <c r="F64" s="242">
        <v>1</v>
      </c>
      <c r="G64" s="246">
        <v>72000</v>
      </c>
      <c r="H64" s="245"/>
      <c r="I64" s="245"/>
      <c r="J64" s="246"/>
    </row>
    <row r="65" spans="1:10" x14ac:dyDescent="0.25">
      <c r="A65" s="241">
        <v>43502</v>
      </c>
      <c r="B65" s="242">
        <v>19000143</v>
      </c>
      <c r="C65" s="247">
        <v>1</v>
      </c>
      <c r="D65" s="246">
        <v>18870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43502</v>
      </c>
      <c r="B66" s="242">
        <v>19000146</v>
      </c>
      <c r="C66" s="247">
        <v>1</v>
      </c>
      <c r="D66" s="246">
        <v>94665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43502</v>
      </c>
      <c r="B67" s="242">
        <v>19000148</v>
      </c>
      <c r="C67" s="247">
        <v>1</v>
      </c>
      <c r="D67" s="246">
        <v>35445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43503</v>
      </c>
      <c r="B68" s="242">
        <v>19000155</v>
      </c>
      <c r="C68" s="247">
        <v>1</v>
      </c>
      <c r="D68" s="246">
        <v>45705</v>
      </c>
      <c r="E68" s="244"/>
      <c r="F68" s="242"/>
      <c r="G68" s="246"/>
      <c r="H68" s="245"/>
      <c r="I68" s="245"/>
      <c r="J68" s="246"/>
    </row>
    <row r="69" spans="1:10" x14ac:dyDescent="0.25">
      <c r="A69" s="241">
        <v>43503</v>
      </c>
      <c r="B69" s="242">
        <v>19000157</v>
      </c>
      <c r="C69" s="247">
        <v>1</v>
      </c>
      <c r="D69" s="246">
        <v>50940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43504</v>
      </c>
      <c r="B70" s="242">
        <v>19000159</v>
      </c>
      <c r="C70" s="247">
        <v>1</v>
      </c>
      <c r="D70" s="246">
        <v>23775</v>
      </c>
      <c r="E70" s="244"/>
      <c r="F70" s="242"/>
      <c r="G70" s="246"/>
      <c r="H70" s="245"/>
      <c r="I70" s="245"/>
      <c r="J70" s="246"/>
    </row>
    <row r="71" spans="1:10" x14ac:dyDescent="0.25">
      <c r="A71" s="241">
        <v>43504</v>
      </c>
      <c r="B71" s="242">
        <v>19000162</v>
      </c>
      <c r="C71" s="247">
        <v>2</v>
      </c>
      <c r="D71" s="246">
        <v>50310</v>
      </c>
      <c r="E71" s="244"/>
      <c r="F71" s="242"/>
      <c r="G71" s="246"/>
      <c r="H71" s="245"/>
      <c r="I71" s="245"/>
      <c r="J71" s="246"/>
    </row>
    <row r="72" spans="1:10" x14ac:dyDescent="0.25">
      <c r="A72" s="241">
        <v>43504</v>
      </c>
      <c r="B72" s="242">
        <v>19000163</v>
      </c>
      <c r="C72" s="247">
        <v>1</v>
      </c>
      <c r="D72" s="246">
        <v>63810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43505</v>
      </c>
      <c r="B73" s="242">
        <v>19000165</v>
      </c>
      <c r="C73" s="247">
        <v>4</v>
      </c>
      <c r="D73" s="246">
        <v>163185</v>
      </c>
      <c r="E73" s="244"/>
      <c r="F73" s="242"/>
      <c r="G73" s="246"/>
      <c r="H73" s="245"/>
      <c r="I73" s="245">
        <v>1023705</v>
      </c>
      <c r="J73" s="246" t="s">
        <v>17</v>
      </c>
    </row>
    <row r="74" spans="1:10" x14ac:dyDescent="0.25">
      <c r="A74" s="241">
        <v>43505</v>
      </c>
      <c r="B74" s="242">
        <v>19000166</v>
      </c>
      <c r="C74" s="247">
        <v>1</v>
      </c>
      <c r="D74" s="246">
        <v>36330</v>
      </c>
      <c r="E74" s="244"/>
      <c r="F74" s="242"/>
      <c r="G74" s="246"/>
      <c r="H74" s="245"/>
      <c r="I74" s="245"/>
      <c r="J74" s="246"/>
    </row>
    <row r="75" spans="1:10" x14ac:dyDescent="0.25">
      <c r="A75" s="241">
        <v>43505</v>
      </c>
      <c r="B75" s="242">
        <v>19000167</v>
      </c>
      <c r="C75" s="247">
        <v>1</v>
      </c>
      <c r="D75" s="246">
        <v>36750</v>
      </c>
      <c r="E75" s="244"/>
      <c r="F75" s="242"/>
      <c r="G75" s="246"/>
      <c r="H75" s="245"/>
      <c r="I75" s="245"/>
      <c r="J75" s="246"/>
    </row>
    <row r="76" spans="1:10" x14ac:dyDescent="0.25">
      <c r="A76" s="241">
        <v>43507</v>
      </c>
      <c r="B76" s="242">
        <v>19000182</v>
      </c>
      <c r="C76" s="247">
        <v>2</v>
      </c>
      <c r="D76" s="246">
        <v>72195</v>
      </c>
      <c r="E76" s="244"/>
      <c r="F76" s="242"/>
      <c r="G76" s="246"/>
      <c r="H76" s="245"/>
      <c r="I76" s="245"/>
      <c r="J76" s="246"/>
    </row>
    <row r="77" spans="1:10" x14ac:dyDescent="0.25">
      <c r="A77" s="241">
        <v>43507</v>
      </c>
      <c r="B77" s="242">
        <v>19000183</v>
      </c>
      <c r="C77" s="247">
        <v>1</v>
      </c>
      <c r="D77" s="246">
        <v>24375</v>
      </c>
      <c r="E77" s="244"/>
      <c r="F77" s="242"/>
      <c r="G77" s="246"/>
      <c r="H77" s="245"/>
      <c r="I77" s="245"/>
      <c r="J77" s="246"/>
    </row>
    <row r="78" spans="1:10" x14ac:dyDescent="0.25">
      <c r="A78" s="241">
        <v>43508</v>
      </c>
      <c r="B78" s="242">
        <v>19000190</v>
      </c>
      <c r="C78" s="247">
        <v>2</v>
      </c>
      <c r="D78" s="246">
        <v>101160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43509</v>
      </c>
      <c r="B79" s="242">
        <v>19000192</v>
      </c>
      <c r="C79" s="247">
        <v>4</v>
      </c>
      <c r="D79" s="246">
        <v>155085</v>
      </c>
      <c r="E79" s="244"/>
      <c r="F79" s="242"/>
      <c r="G79" s="246"/>
      <c r="H79" s="245"/>
      <c r="I79" s="245"/>
      <c r="J79" s="246"/>
    </row>
    <row r="80" spans="1:10" x14ac:dyDescent="0.25">
      <c r="A80" s="241">
        <v>43509</v>
      </c>
      <c r="B80" s="242">
        <v>19000194</v>
      </c>
      <c r="C80" s="247">
        <v>4</v>
      </c>
      <c r="D80" s="246">
        <v>160380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43509</v>
      </c>
      <c r="B81" s="242">
        <v>19000195</v>
      </c>
      <c r="C81" s="247">
        <v>3</v>
      </c>
      <c r="D81" s="246">
        <v>118305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43510</v>
      </c>
      <c r="B82" s="242">
        <v>19000197</v>
      </c>
      <c r="C82" s="247">
        <v>1</v>
      </c>
      <c r="D82" s="246">
        <v>42090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43510</v>
      </c>
      <c r="B83" s="242">
        <v>19000201</v>
      </c>
      <c r="C83" s="247">
        <v>1</v>
      </c>
      <c r="D83" s="246">
        <v>38385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43510</v>
      </c>
      <c r="B84" s="242">
        <v>19000202</v>
      </c>
      <c r="C84" s="247">
        <v>1</v>
      </c>
      <c r="D84" s="246">
        <v>45480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43511</v>
      </c>
      <c r="B85" s="242">
        <v>19000203</v>
      </c>
      <c r="C85" s="247">
        <v>2</v>
      </c>
      <c r="D85" s="246">
        <v>83865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43512</v>
      </c>
      <c r="B86" s="242">
        <v>19000209</v>
      </c>
      <c r="C86" s="247">
        <v>10</v>
      </c>
      <c r="D86" s="246">
        <v>340755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43512</v>
      </c>
      <c r="B87" s="242">
        <v>19000210</v>
      </c>
      <c r="C87" s="247">
        <v>19</v>
      </c>
      <c r="D87" s="246">
        <v>828495</v>
      </c>
      <c r="E87" s="244"/>
      <c r="F87" s="242"/>
      <c r="G87" s="246"/>
      <c r="H87" s="245"/>
      <c r="I87" s="245">
        <v>2083650</v>
      </c>
      <c r="J87" s="246" t="s">
        <v>17</v>
      </c>
    </row>
    <row r="88" spans="1:10" x14ac:dyDescent="0.25">
      <c r="A88" s="241">
        <v>43512</v>
      </c>
      <c r="B88" s="242">
        <v>19000217</v>
      </c>
      <c r="C88" s="247">
        <v>13</v>
      </c>
      <c r="D88" s="246">
        <v>490350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43512</v>
      </c>
      <c r="B89" s="242">
        <v>19000218</v>
      </c>
      <c r="C89" s="247">
        <v>10</v>
      </c>
      <c r="D89" s="246">
        <v>317475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43512</v>
      </c>
      <c r="B90" s="242">
        <v>19000220</v>
      </c>
      <c r="C90" s="247">
        <v>1</v>
      </c>
      <c r="D90" s="246">
        <v>32115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43514</v>
      </c>
      <c r="B91" s="242">
        <v>19000231</v>
      </c>
      <c r="C91" s="247">
        <v>1</v>
      </c>
      <c r="D91" s="246">
        <v>54945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43514</v>
      </c>
      <c r="B92" s="242">
        <v>19000237</v>
      </c>
      <c r="C92" s="247">
        <v>1</v>
      </c>
      <c r="D92" s="246">
        <v>36720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43514</v>
      </c>
      <c r="B93" s="242">
        <v>19000238</v>
      </c>
      <c r="C93" s="247">
        <v>2</v>
      </c>
      <c r="D93" s="246">
        <v>95790</v>
      </c>
      <c r="E93" s="244"/>
      <c r="F93" s="242"/>
      <c r="G93" s="246"/>
      <c r="H93" s="245"/>
      <c r="I93" s="245"/>
      <c r="J93" s="246"/>
    </row>
    <row r="94" spans="1:10" x14ac:dyDescent="0.25">
      <c r="A94" s="241">
        <v>43515</v>
      </c>
      <c r="B94" s="242">
        <v>19000241</v>
      </c>
      <c r="C94" s="247">
        <v>1</v>
      </c>
      <c r="D94" s="246">
        <v>40635</v>
      </c>
      <c r="E94" s="244"/>
      <c r="F94" s="242"/>
      <c r="G94" s="246"/>
      <c r="H94" s="245"/>
      <c r="I94" s="245"/>
      <c r="J94" s="246"/>
    </row>
    <row r="95" spans="1:10" x14ac:dyDescent="0.25">
      <c r="A95" s="241">
        <v>43515</v>
      </c>
      <c r="B95" s="242">
        <v>19000242</v>
      </c>
      <c r="C95" s="247">
        <v>3</v>
      </c>
      <c r="D95" s="246">
        <v>139635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43516</v>
      </c>
      <c r="B96" s="242">
        <v>19000246</v>
      </c>
      <c r="C96" s="247">
        <v>4</v>
      </c>
      <c r="D96" s="246">
        <v>190395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43517</v>
      </c>
      <c r="B97" s="242">
        <v>19000249</v>
      </c>
      <c r="C97" s="247">
        <v>9</v>
      </c>
      <c r="D97" s="246">
        <v>448305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43517</v>
      </c>
      <c r="B98" s="242">
        <v>19000253</v>
      </c>
      <c r="C98" s="247">
        <v>6</v>
      </c>
      <c r="D98" s="246">
        <v>311655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43517</v>
      </c>
      <c r="B99" s="242">
        <v>19000254</v>
      </c>
      <c r="C99" s="247">
        <v>4</v>
      </c>
      <c r="D99" s="246">
        <v>136365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43517</v>
      </c>
      <c r="B100" s="242">
        <v>19000255</v>
      </c>
      <c r="C100" s="247">
        <v>8</v>
      </c>
      <c r="D100" s="246">
        <v>297000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43519</v>
      </c>
      <c r="B101" s="242">
        <v>19000262</v>
      </c>
      <c r="C101" s="247">
        <v>4</v>
      </c>
      <c r="D101" s="246">
        <v>280110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43519</v>
      </c>
      <c r="B102" s="242">
        <v>19000264</v>
      </c>
      <c r="C102" s="247">
        <v>5</v>
      </c>
      <c r="D102" s="413">
        <v>245475</v>
      </c>
      <c r="E102" s="244"/>
      <c r="F102" s="242"/>
      <c r="G102" s="246"/>
      <c r="H102" s="245"/>
      <c r="I102" s="245">
        <v>3116970</v>
      </c>
      <c r="J102" s="246" t="s">
        <v>17</v>
      </c>
    </row>
    <row r="103" spans="1:10" x14ac:dyDescent="0.25">
      <c r="A103" s="98">
        <v>43519</v>
      </c>
      <c r="B103" s="99">
        <v>19000268</v>
      </c>
      <c r="C103" s="100">
        <v>2</v>
      </c>
      <c r="D103" s="34">
        <v>101730</v>
      </c>
      <c r="E103" s="101"/>
      <c r="F103" s="99"/>
      <c r="G103" s="34"/>
      <c r="H103" s="102"/>
      <c r="I103" s="102"/>
      <c r="J103" s="34"/>
    </row>
    <row r="104" spans="1:10" x14ac:dyDescent="0.25">
      <c r="A104" s="98">
        <v>43519</v>
      </c>
      <c r="B104" s="99">
        <v>19000269</v>
      </c>
      <c r="C104" s="100">
        <v>2</v>
      </c>
      <c r="D104" s="34">
        <v>76260</v>
      </c>
      <c r="E104" s="101"/>
      <c r="F104" s="99"/>
      <c r="G104" s="34"/>
      <c r="H104" s="102"/>
      <c r="I104" s="102"/>
      <c r="J104" s="34"/>
    </row>
    <row r="105" spans="1:10" x14ac:dyDescent="0.25">
      <c r="A105" s="98">
        <v>43521</v>
      </c>
      <c r="B105" s="99">
        <v>19000284</v>
      </c>
      <c r="C105" s="100">
        <v>1</v>
      </c>
      <c r="D105" s="34">
        <v>49785</v>
      </c>
      <c r="E105" s="101"/>
      <c r="F105" s="99"/>
      <c r="G105" s="34"/>
      <c r="H105" s="102"/>
      <c r="I105" s="102"/>
      <c r="J105" s="34"/>
    </row>
    <row r="106" spans="1:10" x14ac:dyDescent="0.25">
      <c r="A106" s="98">
        <v>43521</v>
      </c>
      <c r="B106" s="99">
        <v>19000289</v>
      </c>
      <c r="C106" s="100">
        <v>3</v>
      </c>
      <c r="D106" s="34">
        <v>135720</v>
      </c>
      <c r="E106" s="101"/>
      <c r="F106" s="99"/>
      <c r="G106" s="34"/>
      <c r="H106" s="102"/>
      <c r="I106" s="102"/>
      <c r="J106" s="34"/>
    </row>
    <row r="107" spans="1:10" x14ac:dyDescent="0.25">
      <c r="A107" s="98">
        <v>43521</v>
      </c>
      <c r="B107" s="99">
        <v>19000290</v>
      </c>
      <c r="C107" s="100">
        <v>4</v>
      </c>
      <c r="D107" s="34">
        <v>194580</v>
      </c>
      <c r="E107" s="101"/>
      <c r="F107" s="99"/>
      <c r="G107" s="34"/>
      <c r="H107" s="102"/>
      <c r="I107" s="102"/>
      <c r="J107" s="34"/>
    </row>
    <row r="108" spans="1:10" x14ac:dyDescent="0.25">
      <c r="A108" s="98">
        <v>43522</v>
      </c>
      <c r="B108" s="99">
        <v>19000292</v>
      </c>
      <c r="C108" s="100">
        <v>1</v>
      </c>
      <c r="D108" s="34">
        <v>50700</v>
      </c>
      <c r="E108" s="101"/>
      <c r="F108" s="99"/>
      <c r="G108" s="34"/>
      <c r="H108" s="102"/>
      <c r="I108" s="102"/>
      <c r="J108" s="34"/>
    </row>
    <row r="109" spans="1:10" x14ac:dyDescent="0.25">
      <c r="A109" s="98">
        <v>43522</v>
      </c>
      <c r="B109" s="99">
        <v>19000297</v>
      </c>
      <c r="C109" s="100">
        <v>2</v>
      </c>
      <c r="D109" s="34">
        <v>64635</v>
      </c>
      <c r="E109" s="101"/>
      <c r="F109" s="99"/>
      <c r="G109" s="34"/>
      <c r="H109" s="102"/>
      <c r="I109" s="102"/>
      <c r="J109" s="34"/>
    </row>
    <row r="110" spans="1:10" x14ac:dyDescent="0.25">
      <c r="A110" s="98">
        <v>43523</v>
      </c>
      <c r="B110" s="99">
        <v>19000302</v>
      </c>
      <c r="C110" s="100">
        <v>5</v>
      </c>
      <c r="D110" s="34">
        <v>191985</v>
      </c>
      <c r="E110" s="101"/>
      <c r="F110" s="99"/>
      <c r="G110" s="34"/>
      <c r="H110" s="102"/>
      <c r="I110" s="102"/>
      <c r="J110" s="34"/>
    </row>
    <row r="111" spans="1:10" x14ac:dyDescent="0.25">
      <c r="A111" s="98">
        <v>43523</v>
      </c>
      <c r="B111" s="99">
        <v>19000303</v>
      </c>
      <c r="C111" s="100">
        <v>6</v>
      </c>
      <c r="D111" s="34">
        <v>254115</v>
      </c>
      <c r="E111" s="101"/>
      <c r="F111" s="99"/>
      <c r="G111" s="34"/>
      <c r="H111" s="102"/>
      <c r="I111" s="102"/>
      <c r="J111" s="34"/>
    </row>
    <row r="112" spans="1:10" x14ac:dyDescent="0.25">
      <c r="A112" s="98">
        <v>43523</v>
      </c>
      <c r="B112" s="99">
        <v>19000308</v>
      </c>
      <c r="C112" s="100">
        <v>2</v>
      </c>
      <c r="D112" s="34">
        <v>74835</v>
      </c>
      <c r="E112" s="101"/>
      <c r="F112" s="99"/>
      <c r="G112" s="34"/>
      <c r="H112" s="102"/>
      <c r="I112" s="102"/>
      <c r="J112" s="34"/>
    </row>
    <row r="113" spans="1:10" x14ac:dyDescent="0.25">
      <c r="A113" s="98">
        <v>43523</v>
      </c>
      <c r="B113" s="99">
        <v>19000309</v>
      </c>
      <c r="C113" s="100">
        <v>1</v>
      </c>
      <c r="D113" s="34">
        <v>94935</v>
      </c>
      <c r="E113" s="101"/>
      <c r="F113" s="99"/>
      <c r="G113" s="34"/>
      <c r="H113" s="102"/>
      <c r="I113" s="102"/>
      <c r="J113" s="34"/>
    </row>
    <row r="114" spans="1:10" x14ac:dyDescent="0.25">
      <c r="A114" s="98">
        <v>43524</v>
      </c>
      <c r="B114" s="99">
        <v>19000319</v>
      </c>
      <c r="C114" s="100">
        <v>4</v>
      </c>
      <c r="D114" s="34">
        <v>142035</v>
      </c>
      <c r="E114" s="101"/>
      <c r="F114" s="99"/>
      <c r="G114" s="34"/>
      <c r="H114" s="102"/>
      <c r="I114" s="102"/>
      <c r="J114" s="34"/>
    </row>
    <row r="115" spans="1:10" x14ac:dyDescent="0.25">
      <c r="A115" s="98">
        <v>43524</v>
      </c>
      <c r="B115" s="99">
        <v>19000320</v>
      </c>
      <c r="C115" s="100">
        <v>3</v>
      </c>
      <c r="D115" s="34">
        <v>136710</v>
      </c>
      <c r="E115" s="101"/>
      <c r="F115" s="99"/>
      <c r="G115" s="34"/>
      <c r="H115" s="102"/>
      <c r="I115" s="102"/>
      <c r="J115" s="34"/>
    </row>
    <row r="116" spans="1:10" x14ac:dyDescent="0.25">
      <c r="A116" s="98">
        <v>43524</v>
      </c>
      <c r="B116" s="99">
        <v>19000325</v>
      </c>
      <c r="C116" s="100">
        <v>3</v>
      </c>
      <c r="D116" s="34">
        <v>186285</v>
      </c>
      <c r="E116" s="101"/>
      <c r="F116" s="99"/>
      <c r="G116" s="34"/>
      <c r="H116" s="102"/>
      <c r="I116" s="102"/>
      <c r="J116" s="34"/>
    </row>
    <row r="117" spans="1:10" x14ac:dyDescent="0.25">
      <c r="A117" s="98">
        <v>43524</v>
      </c>
      <c r="B117" s="99">
        <v>19000326</v>
      </c>
      <c r="C117" s="100">
        <v>1</v>
      </c>
      <c r="D117" s="34">
        <v>24375</v>
      </c>
      <c r="E117" s="101"/>
      <c r="F117" s="99"/>
      <c r="G117" s="34"/>
      <c r="H117" s="102"/>
      <c r="I117" s="102"/>
      <c r="J117" s="34"/>
    </row>
    <row r="118" spans="1:10" x14ac:dyDescent="0.25">
      <c r="A118" s="98"/>
      <c r="B118" s="99"/>
      <c r="C118" s="100"/>
      <c r="D118" s="34"/>
      <c r="E118" s="101"/>
      <c r="F118" s="99"/>
      <c r="G118" s="34"/>
      <c r="H118" s="102"/>
      <c r="I118" s="102"/>
      <c r="J118" s="34"/>
    </row>
    <row r="119" spans="1:10" x14ac:dyDescent="0.25">
      <c r="A119" s="235"/>
      <c r="B119" s="234"/>
      <c r="C119" s="240"/>
      <c r="D119" s="236"/>
      <c r="E119" s="237"/>
      <c r="F119" s="234"/>
      <c r="G119" s="236"/>
      <c r="H119" s="239"/>
      <c r="I119" s="239"/>
      <c r="J119" s="236"/>
    </row>
    <row r="120" spans="1:10" x14ac:dyDescent="0.25">
      <c r="A120" s="235"/>
      <c r="B120" s="223" t="s">
        <v>11</v>
      </c>
      <c r="C120" s="232">
        <f>SUM(C8:C119)</f>
        <v>310</v>
      </c>
      <c r="D120" s="224"/>
      <c r="E120" s="223" t="s">
        <v>11</v>
      </c>
      <c r="F120" s="223">
        <f>SUM(F8:F119)</f>
        <v>6</v>
      </c>
      <c r="G120" s="224">
        <f>SUM(G8:G119)</f>
        <v>339030</v>
      </c>
      <c r="H120" s="239"/>
      <c r="I120" s="239"/>
      <c r="J120" s="236"/>
    </row>
    <row r="121" spans="1:10" x14ac:dyDescent="0.25">
      <c r="A121" s="235"/>
      <c r="B121" s="223"/>
      <c r="C121" s="232"/>
      <c r="D121" s="224"/>
      <c r="E121" s="237"/>
      <c r="F121" s="234"/>
      <c r="G121" s="236"/>
      <c r="H121" s="239"/>
      <c r="I121" s="239"/>
      <c r="J121" s="236"/>
    </row>
    <row r="122" spans="1:10" x14ac:dyDescent="0.25">
      <c r="A122" s="225"/>
      <c r="B122" s="226"/>
      <c r="C122" s="240"/>
      <c r="D122" s="236"/>
      <c r="E122" s="223"/>
      <c r="F122" s="234"/>
      <c r="G122" s="414" t="s">
        <v>12</v>
      </c>
      <c r="H122" s="414"/>
      <c r="I122" s="239"/>
      <c r="J122" s="227">
        <f>SUM(D8:D119)</f>
        <v>13817805</v>
      </c>
    </row>
    <row r="123" spans="1:10" x14ac:dyDescent="0.25">
      <c r="A123" s="235"/>
      <c r="B123" s="234"/>
      <c r="C123" s="240"/>
      <c r="D123" s="236"/>
      <c r="E123" s="223"/>
      <c r="F123" s="234"/>
      <c r="G123" s="414" t="s">
        <v>13</v>
      </c>
      <c r="H123" s="414"/>
      <c r="I123" s="239"/>
      <c r="J123" s="227">
        <f>SUM(G8:G119)</f>
        <v>339030</v>
      </c>
    </row>
    <row r="124" spans="1:10" x14ac:dyDescent="0.25">
      <c r="A124" s="228"/>
      <c r="B124" s="237"/>
      <c r="C124" s="240"/>
      <c r="D124" s="236"/>
      <c r="E124" s="237"/>
      <c r="F124" s="234"/>
      <c r="G124" s="414" t="s">
        <v>14</v>
      </c>
      <c r="H124" s="414"/>
      <c r="I124" s="41"/>
      <c r="J124" s="229">
        <f>J122-J123</f>
        <v>13478775</v>
      </c>
    </row>
    <row r="125" spans="1:10" x14ac:dyDescent="0.25">
      <c r="A125" s="235"/>
      <c r="B125" s="230"/>
      <c r="C125" s="240"/>
      <c r="D125" s="231"/>
      <c r="E125" s="237"/>
      <c r="F125" s="223"/>
      <c r="G125" s="414" t="s">
        <v>15</v>
      </c>
      <c r="H125" s="414"/>
      <c r="I125" s="239"/>
      <c r="J125" s="227">
        <f>SUM(H8:H121)</f>
        <v>0</v>
      </c>
    </row>
    <row r="126" spans="1:10" x14ac:dyDescent="0.25">
      <c r="A126" s="235"/>
      <c r="B126" s="230"/>
      <c r="C126" s="240"/>
      <c r="D126" s="231"/>
      <c r="E126" s="237"/>
      <c r="F126" s="223"/>
      <c r="G126" s="414" t="s">
        <v>16</v>
      </c>
      <c r="H126" s="414"/>
      <c r="I126" s="239"/>
      <c r="J126" s="227">
        <f>J124+J125</f>
        <v>13478775</v>
      </c>
    </row>
    <row r="127" spans="1:10" x14ac:dyDescent="0.25">
      <c r="A127" s="235"/>
      <c r="B127" s="230"/>
      <c r="C127" s="240"/>
      <c r="D127" s="231"/>
      <c r="E127" s="237"/>
      <c r="F127" s="234"/>
      <c r="G127" s="414" t="s">
        <v>5</v>
      </c>
      <c r="H127" s="414"/>
      <c r="I127" s="239"/>
      <c r="J127" s="227">
        <f>SUM(I8:I121)</f>
        <v>11700090</v>
      </c>
    </row>
    <row r="128" spans="1:10" x14ac:dyDescent="0.25">
      <c r="A128" s="235"/>
      <c r="B128" s="230"/>
      <c r="C128" s="240"/>
      <c r="D128" s="231"/>
      <c r="E128" s="237"/>
      <c r="F128" s="234"/>
      <c r="G128" s="414" t="s">
        <v>31</v>
      </c>
      <c r="H128" s="414"/>
      <c r="I128" s="240" t="str">
        <f>IF(J128&gt;0,"SALDO",IF(J128&lt;0,"PIUTANG",IF(J128=0,"LUNAS")))</f>
        <v>PIUTANG</v>
      </c>
      <c r="J128" s="227">
        <f>J127-J126</f>
        <v>-1778685</v>
      </c>
    </row>
    <row r="129" spans="3:10" x14ac:dyDescent="0.25">
      <c r="F129" s="219"/>
      <c r="G129" s="219"/>
      <c r="J129" s="219"/>
    </row>
    <row r="130" spans="3:10" x14ac:dyDescent="0.25">
      <c r="C130" s="219"/>
      <c r="D130" s="219"/>
      <c r="F130" s="219"/>
      <c r="G130" s="219"/>
      <c r="J130" s="219"/>
    </row>
    <row r="131" spans="3:10" x14ac:dyDescent="0.25">
      <c r="C131" s="219"/>
      <c r="D131" s="219"/>
      <c r="F131" s="219"/>
      <c r="G131" s="219"/>
      <c r="J131" s="219"/>
    </row>
    <row r="132" spans="3:10" x14ac:dyDescent="0.25">
      <c r="C132" s="219"/>
      <c r="D132" s="219"/>
      <c r="F132" s="219"/>
      <c r="G132" s="219"/>
      <c r="J132" s="219"/>
    </row>
    <row r="133" spans="3:10" x14ac:dyDescent="0.25">
      <c r="C133" s="219"/>
      <c r="D133" s="219"/>
      <c r="F133" s="219"/>
      <c r="G133" s="219"/>
      <c r="J133" s="219"/>
    </row>
    <row r="134" spans="3:10" x14ac:dyDescent="0.25">
      <c r="C134" s="219"/>
      <c r="D134" s="219"/>
    </row>
  </sheetData>
  <mergeCells count="15">
    <mergeCell ref="G128:H128"/>
    <mergeCell ref="G122:H122"/>
    <mergeCell ref="G123:H123"/>
    <mergeCell ref="G124:H124"/>
    <mergeCell ref="G125:H125"/>
    <mergeCell ref="G126:H126"/>
    <mergeCell ref="G127:H12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54"/>
  <sheetViews>
    <sheetView workbookViewId="0">
      <pane ySplit="7" topLeftCell="A35" activePane="bottomLeft" state="frozen"/>
      <selection pane="bottomLeft" activeCell="E41" sqref="E41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198</v>
      </c>
      <c r="D1" s="218"/>
      <c r="E1" s="218"/>
      <c r="F1" s="415" t="s">
        <v>22</v>
      </c>
      <c r="G1" s="415"/>
      <c r="H1" s="415"/>
      <c r="I1" s="220" t="s">
        <v>187</v>
      </c>
      <c r="J1" s="218"/>
      <c r="L1" s="238">
        <f>SUM(D33:D37)</f>
        <v>1606075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15" t="s">
        <v>21</v>
      </c>
      <c r="G2" s="415"/>
      <c r="H2" s="415"/>
      <c r="I2" s="220">
        <f>J54*-1</f>
        <v>2455260</v>
      </c>
      <c r="J2" s="218"/>
      <c r="L2" s="238">
        <f>SUM(G29:G32)</f>
        <v>0</v>
      </c>
      <c r="M2" s="238"/>
    </row>
    <row r="3" spans="1:13" x14ac:dyDescent="0.25">
      <c r="A3" s="218" t="s">
        <v>114</v>
      </c>
      <c r="B3" s="218"/>
      <c r="C3" s="28" t="s">
        <v>199</v>
      </c>
      <c r="D3" s="218"/>
      <c r="E3" s="218"/>
      <c r="F3" s="372"/>
      <c r="G3" s="372"/>
      <c r="H3" s="372"/>
      <c r="I3" s="220"/>
      <c r="J3" s="218"/>
      <c r="L3" s="238">
        <f>L1-L2</f>
        <v>1606075</v>
      </c>
      <c r="M3" s="238"/>
    </row>
    <row r="4" spans="1:13" x14ac:dyDescent="0.25">
      <c r="L4" s="23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238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3" x14ac:dyDescent="0.25">
      <c r="A7" s="451"/>
      <c r="B7" s="373" t="s">
        <v>7</v>
      </c>
      <c r="C7" s="24" t="s">
        <v>8</v>
      </c>
      <c r="D7" s="374" t="s">
        <v>9</v>
      </c>
      <c r="E7" s="373" t="s">
        <v>10</v>
      </c>
      <c r="F7" s="373" t="s">
        <v>8</v>
      </c>
      <c r="G7" s="374" t="s">
        <v>9</v>
      </c>
      <c r="H7" s="424"/>
      <c r="I7" s="458"/>
      <c r="J7" s="428"/>
    </row>
    <row r="8" spans="1:13" x14ac:dyDescent="0.25">
      <c r="A8" s="241">
        <v>43465</v>
      </c>
      <c r="B8" s="242">
        <v>180182486</v>
      </c>
      <c r="C8" s="129">
        <v>16</v>
      </c>
      <c r="D8" s="246">
        <v>1800400</v>
      </c>
      <c r="E8" s="244"/>
      <c r="F8" s="242"/>
      <c r="G8" s="246"/>
      <c r="H8" s="244"/>
      <c r="I8" s="245">
        <v>2294150</v>
      </c>
      <c r="J8" s="246" t="s">
        <v>17</v>
      </c>
      <c r="L8" s="238"/>
    </row>
    <row r="9" spans="1:13" x14ac:dyDescent="0.25">
      <c r="A9" s="241">
        <v>43467</v>
      </c>
      <c r="B9" s="242">
        <v>190182568</v>
      </c>
      <c r="C9" s="129">
        <v>18</v>
      </c>
      <c r="D9" s="246">
        <v>2201763</v>
      </c>
      <c r="E9" s="244"/>
      <c r="F9" s="242"/>
      <c r="G9" s="246"/>
      <c r="H9" s="244"/>
      <c r="I9" s="245"/>
      <c r="J9" s="246"/>
      <c r="L9" s="238"/>
    </row>
    <row r="10" spans="1:13" x14ac:dyDescent="0.25">
      <c r="A10" s="241">
        <v>43468</v>
      </c>
      <c r="B10" s="242">
        <v>190182593</v>
      </c>
      <c r="C10" s="129">
        <v>12</v>
      </c>
      <c r="D10" s="246">
        <v>1442700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43470</v>
      </c>
      <c r="B11" s="242">
        <v>190182701</v>
      </c>
      <c r="C11" s="129">
        <v>4</v>
      </c>
      <c r="D11" s="246">
        <v>379838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43472</v>
      </c>
      <c r="B12" s="242">
        <v>190182810</v>
      </c>
      <c r="C12" s="129">
        <v>8</v>
      </c>
      <c r="D12" s="246">
        <v>865638</v>
      </c>
      <c r="E12" s="244"/>
      <c r="F12" s="242"/>
      <c r="G12" s="246"/>
      <c r="H12" s="244"/>
      <c r="I12" s="245"/>
      <c r="J12" s="246"/>
      <c r="L12" s="238"/>
    </row>
    <row r="13" spans="1:13" x14ac:dyDescent="0.25">
      <c r="A13" s="241">
        <v>43473</v>
      </c>
      <c r="B13" s="242">
        <v>190182846</v>
      </c>
      <c r="C13" s="129">
        <v>3</v>
      </c>
      <c r="D13" s="246">
        <v>336175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43474</v>
      </c>
      <c r="B14" s="242">
        <v>190182928</v>
      </c>
      <c r="C14" s="129">
        <v>3</v>
      </c>
      <c r="D14" s="246">
        <v>257950</v>
      </c>
      <c r="E14" s="244"/>
      <c r="F14" s="242"/>
      <c r="G14" s="246"/>
      <c r="H14" s="244"/>
      <c r="I14" s="245">
        <v>4990314</v>
      </c>
      <c r="J14" s="246" t="s">
        <v>17</v>
      </c>
      <c r="L14" s="238"/>
    </row>
    <row r="15" spans="1:13" x14ac:dyDescent="0.25">
      <c r="A15" s="241">
        <v>43487</v>
      </c>
      <c r="B15" s="242">
        <v>190183516</v>
      </c>
      <c r="C15" s="129">
        <v>4</v>
      </c>
      <c r="D15" s="246">
        <v>390600</v>
      </c>
      <c r="E15" s="244"/>
      <c r="F15" s="242"/>
      <c r="G15" s="246"/>
      <c r="H15" s="244"/>
      <c r="I15" s="245"/>
      <c r="J15" s="246"/>
      <c r="L15" s="238"/>
    </row>
    <row r="16" spans="1:13" x14ac:dyDescent="0.25">
      <c r="A16" s="241">
        <v>43487</v>
      </c>
      <c r="B16" s="242">
        <v>190183520</v>
      </c>
      <c r="C16" s="129">
        <v>1</v>
      </c>
      <c r="D16" s="246">
        <v>88025</v>
      </c>
      <c r="E16" s="244"/>
      <c r="F16" s="242"/>
      <c r="G16" s="246"/>
      <c r="H16" s="244"/>
      <c r="I16" s="245"/>
      <c r="J16" s="246"/>
      <c r="L16" s="238"/>
    </row>
    <row r="17" spans="1:12" x14ac:dyDescent="0.25">
      <c r="A17" s="241">
        <v>43488</v>
      </c>
      <c r="B17" s="242">
        <v>190183556</v>
      </c>
      <c r="C17" s="129">
        <v>6</v>
      </c>
      <c r="D17" s="246">
        <v>564200</v>
      </c>
      <c r="E17" s="244"/>
      <c r="F17" s="242"/>
      <c r="G17" s="246"/>
      <c r="H17" s="244"/>
      <c r="I17" s="245"/>
      <c r="J17" s="246"/>
      <c r="L17" s="238"/>
    </row>
    <row r="18" spans="1:12" x14ac:dyDescent="0.25">
      <c r="A18" s="241">
        <v>43489</v>
      </c>
      <c r="B18" s="242">
        <v>190183622</v>
      </c>
      <c r="C18" s="129">
        <v>3</v>
      </c>
      <c r="D18" s="246">
        <v>266788</v>
      </c>
      <c r="E18" s="244"/>
      <c r="F18" s="242"/>
      <c r="G18" s="246"/>
      <c r="H18" s="244"/>
      <c r="I18" s="245"/>
      <c r="J18" s="246"/>
      <c r="L18" s="238"/>
    </row>
    <row r="19" spans="1:12" x14ac:dyDescent="0.25">
      <c r="A19" s="241">
        <v>43490</v>
      </c>
      <c r="B19" s="242">
        <v>190183678</v>
      </c>
      <c r="C19" s="129">
        <v>4</v>
      </c>
      <c r="D19" s="246">
        <v>433213</v>
      </c>
      <c r="E19" s="244"/>
      <c r="F19" s="242"/>
      <c r="G19" s="246"/>
      <c r="H19" s="244"/>
      <c r="I19" s="245">
        <v>1742826</v>
      </c>
      <c r="J19" s="246" t="s">
        <v>17</v>
      </c>
      <c r="L19" s="238"/>
    </row>
    <row r="20" spans="1:12" x14ac:dyDescent="0.25">
      <c r="A20" s="241">
        <v>43491</v>
      </c>
      <c r="B20" s="242">
        <v>190183704</v>
      </c>
      <c r="C20" s="129">
        <v>7</v>
      </c>
      <c r="D20" s="246">
        <v>783388</v>
      </c>
      <c r="E20" s="244">
        <v>190046934</v>
      </c>
      <c r="F20" s="242">
        <v>8</v>
      </c>
      <c r="G20" s="246">
        <v>537950</v>
      </c>
      <c r="H20" s="244"/>
      <c r="I20" s="245"/>
      <c r="J20" s="246"/>
      <c r="L20" s="238"/>
    </row>
    <row r="21" spans="1:12" x14ac:dyDescent="0.25">
      <c r="A21" s="241">
        <v>43493</v>
      </c>
      <c r="B21" s="242">
        <v>190183783</v>
      </c>
      <c r="C21" s="129">
        <v>7</v>
      </c>
      <c r="D21" s="246">
        <v>1045888</v>
      </c>
      <c r="E21" s="244"/>
      <c r="F21" s="242"/>
      <c r="G21" s="246"/>
      <c r="H21" s="244"/>
      <c r="I21" s="245"/>
      <c r="J21" s="246"/>
      <c r="L21" s="238"/>
    </row>
    <row r="22" spans="1:12" x14ac:dyDescent="0.25">
      <c r="A22" s="241">
        <v>43494</v>
      </c>
      <c r="B22" s="242">
        <v>19000028</v>
      </c>
      <c r="C22" s="129">
        <v>1</v>
      </c>
      <c r="D22" s="246">
        <v>105088</v>
      </c>
      <c r="E22" s="244"/>
      <c r="F22" s="242"/>
      <c r="G22" s="246"/>
      <c r="H22" s="244"/>
      <c r="I22" s="245"/>
      <c r="J22" s="246"/>
      <c r="L22" s="238"/>
    </row>
    <row r="23" spans="1:12" x14ac:dyDescent="0.25">
      <c r="A23" s="241">
        <v>43497</v>
      </c>
      <c r="B23" s="242">
        <v>19000165</v>
      </c>
      <c r="C23" s="129">
        <v>12</v>
      </c>
      <c r="D23" s="246">
        <v>1237430</v>
      </c>
      <c r="E23" s="244"/>
      <c r="F23" s="242"/>
      <c r="G23" s="246"/>
      <c r="H23" s="244"/>
      <c r="I23" s="245"/>
      <c r="J23" s="246"/>
      <c r="L23" s="238"/>
    </row>
    <row r="24" spans="1:12" x14ac:dyDescent="0.25">
      <c r="A24" s="241">
        <v>43498</v>
      </c>
      <c r="B24" s="242">
        <v>19000198</v>
      </c>
      <c r="C24" s="129">
        <v>3</v>
      </c>
      <c r="D24" s="246">
        <v>425514</v>
      </c>
      <c r="E24" s="244"/>
      <c r="F24" s="242"/>
      <c r="G24" s="246"/>
      <c r="H24" s="244"/>
      <c r="I24" s="245">
        <v>3059358</v>
      </c>
      <c r="J24" s="246" t="s">
        <v>17</v>
      </c>
      <c r="L24" s="238"/>
    </row>
    <row r="25" spans="1:12" x14ac:dyDescent="0.25">
      <c r="A25" s="241">
        <v>43502</v>
      </c>
      <c r="B25" s="242">
        <v>19000413</v>
      </c>
      <c r="C25" s="129">
        <v>13</v>
      </c>
      <c r="D25" s="246">
        <v>1497743</v>
      </c>
      <c r="E25" s="244"/>
      <c r="F25" s="242"/>
      <c r="G25" s="246"/>
      <c r="H25" s="244"/>
      <c r="I25" s="245"/>
      <c r="J25" s="246"/>
      <c r="L25" s="238"/>
    </row>
    <row r="26" spans="1:12" x14ac:dyDescent="0.25">
      <c r="A26" s="241">
        <v>43503</v>
      </c>
      <c r="B26" s="242">
        <v>19000448</v>
      </c>
      <c r="C26" s="129">
        <v>1</v>
      </c>
      <c r="D26" s="246">
        <v>92575</v>
      </c>
      <c r="E26" s="244"/>
      <c r="F26" s="242"/>
      <c r="G26" s="246"/>
      <c r="H26" s="244"/>
      <c r="I26" s="245"/>
      <c r="J26" s="246"/>
      <c r="L26" s="238"/>
    </row>
    <row r="27" spans="1:12" x14ac:dyDescent="0.25">
      <c r="A27" s="241">
        <v>43504</v>
      </c>
      <c r="B27" s="242">
        <v>19000476</v>
      </c>
      <c r="C27" s="129">
        <v>1</v>
      </c>
      <c r="D27" s="246">
        <v>91700</v>
      </c>
      <c r="E27" s="244"/>
      <c r="F27" s="242"/>
      <c r="G27" s="246"/>
      <c r="H27" s="244"/>
      <c r="I27" s="245"/>
      <c r="J27" s="246"/>
      <c r="L27" s="238"/>
    </row>
    <row r="28" spans="1:12" x14ac:dyDescent="0.25">
      <c r="A28" s="241">
        <v>43508</v>
      </c>
      <c r="B28" s="242">
        <v>19000742</v>
      </c>
      <c r="C28" s="129">
        <v>10</v>
      </c>
      <c r="D28" s="246">
        <v>1048779</v>
      </c>
      <c r="E28" s="244"/>
      <c r="F28" s="242"/>
      <c r="G28" s="246"/>
      <c r="H28" s="244"/>
      <c r="I28" s="245">
        <v>2730797</v>
      </c>
      <c r="J28" s="246" t="s">
        <v>17</v>
      </c>
      <c r="L28" s="238"/>
    </row>
    <row r="29" spans="1:12" x14ac:dyDescent="0.25">
      <c r="A29" s="241">
        <v>43509</v>
      </c>
      <c r="B29" s="242">
        <v>19000781</v>
      </c>
      <c r="C29" s="129">
        <v>5</v>
      </c>
      <c r="D29" s="246">
        <v>566302</v>
      </c>
      <c r="E29" s="244"/>
      <c r="F29" s="242"/>
      <c r="G29" s="246"/>
      <c r="H29" s="244"/>
      <c r="I29" s="245"/>
      <c r="J29" s="246"/>
      <c r="L29" s="238"/>
    </row>
    <row r="30" spans="1:12" x14ac:dyDescent="0.25">
      <c r="A30" s="241">
        <v>43509</v>
      </c>
      <c r="B30" s="242">
        <v>19000798</v>
      </c>
      <c r="C30" s="129">
        <v>3</v>
      </c>
      <c r="D30" s="246">
        <v>482126</v>
      </c>
      <c r="E30" s="244"/>
      <c r="F30" s="242"/>
      <c r="G30" s="246"/>
      <c r="H30" s="244"/>
      <c r="I30" s="245"/>
      <c r="J30" s="246"/>
      <c r="L30" s="238"/>
    </row>
    <row r="31" spans="1:12" x14ac:dyDescent="0.25">
      <c r="A31" s="241">
        <v>43511</v>
      </c>
      <c r="B31" s="242">
        <v>19000894</v>
      </c>
      <c r="C31" s="129">
        <v>3</v>
      </c>
      <c r="D31" s="246">
        <v>301701</v>
      </c>
      <c r="E31" s="244"/>
      <c r="F31" s="242"/>
      <c r="G31" s="246"/>
      <c r="H31" s="244"/>
      <c r="I31" s="245"/>
      <c r="J31" s="246"/>
      <c r="L31" s="238"/>
    </row>
    <row r="32" spans="1:12" x14ac:dyDescent="0.25">
      <c r="A32" s="241">
        <v>43512</v>
      </c>
      <c r="B32" s="242">
        <v>19000947</v>
      </c>
      <c r="C32" s="129">
        <v>2</v>
      </c>
      <c r="D32" s="246">
        <v>218576</v>
      </c>
      <c r="E32" s="244"/>
      <c r="F32" s="242"/>
      <c r="G32" s="246"/>
      <c r="H32" s="244"/>
      <c r="I32" s="245">
        <v>1568705</v>
      </c>
      <c r="J32" s="246" t="s">
        <v>17</v>
      </c>
      <c r="L32" s="238"/>
    </row>
    <row r="33" spans="1:12" x14ac:dyDescent="0.25">
      <c r="A33" s="241">
        <v>43514</v>
      </c>
      <c r="B33" s="242">
        <v>19001096</v>
      </c>
      <c r="C33" s="129">
        <v>5</v>
      </c>
      <c r="D33" s="246">
        <v>493425</v>
      </c>
      <c r="E33" s="244"/>
      <c r="F33" s="242"/>
      <c r="G33" s="246"/>
      <c r="H33" s="244"/>
      <c r="I33" s="245"/>
      <c r="J33" s="246"/>
      <c r="L33" s="238"/>
    </row>
    <row r="34" spans="1:12" x14ac:dyDescent="0.25">
      <c r="A34" s="241">
        <v>43514</v>
      </c>
      <c r="B34" s="242">
        <v>19001098</v>
      </c>
      <c r="C34" s="129">
        <v>1</v>
      </c>
      <c r="D34" s="246">
        <v>100045</v>
      </c>
      <c r="E34" s="244"/>
      <c r="F34" s="242"/>
      <c r="G34" s="246"/>
      <c r="H34" s="244"/>
      <c r="I34" s="245"/>
      <c r="J34" s="246"/>
      <c r="L34" s="238"/>
    </row>
    <row r="35" spans="1:12" x14ac:dyDescent="0.25">
      <c r="A35" s="241">
        <v>43515</v>
      </c>
      <c r="B35" s="242">
        <v>19001135</v>
      </c>
      <c r="C35" s="129">
        <v>2</v>
      </c>
      <c r="D35" s="246">
        <v>251090</v>
      </c>
      <c r="E35" s="244"/>
      <c r="F35" s="242"/>
      <c r="G35" s="246"/>
      <c r="H35" s="244"/>
      <c r="I35" s="245"/>
      <c r="J35" s="246"/>
      <c r="L35" s="238"/>
    </row>
    <row r="36" spans="1:12" x14ac:dyDescent="0.25">
      <c r="A36" s="241">
        <v>43516</v>
      </c>
      <c r="B36" s="242">
        <v>19001186</v>
      </c>
      <c r="C36" s="129">
        <v>2</v>
      </c>
      <c r="D36" s="246">
        <v>251260</v>
      </c>
      <c r="E36" s="244"/>
      <c r="F36" s="242"/>
      <c r="G36" s="246"/>
      <c r="H36" s="244"/>
      <c r="I36" s="245"/>
      <c r="J36" s="246"/>
      <c r="L36" s="238"/>
    </row>
    <row r="37" spans="1:12" x14ac:dyDescent="0.25">
      <c r="A37" s="241">
        <v>43517</v>
      </c>
      <c r="B37" s="242">
        <v>19001229</v>
      </c>
      <c r="C37" s="129">
        <v>5</v>
      </c>
      <c r="D37" s="246">
        <v>510255</v>
      </c>
      <c r="E37" s="244"/>
      <c r="F37" s="242"/>
      <c r="G37" s="246"/>
      <c r="H37" s="244"/>
      <c r="I37" s="245">
        <v>1606075</v>
      </c>
      <c r="J37" s="246" t="s">
        <v>17</v>
      </c>
      <c r="L37" s="238"/>
    </row>
    <row r="38" spans="1:12" x14ac:dyDescent="0.25">
      <c r="A38" s="98">
        <v>43519</v>
      </c>
      <c r="B38" s="99">
        <v>19001352</v>
      </c>
      <c r="C38" s="253">
        <v>8</v>
      </c>
      <c r="D38" s="34">
        <v>943160</v>
      </c>
      <c r="E38" s="101"/>
      <c r="F38" s="99"/>
      <c r="G38" s="34"/>
      <c r="H38" s="101"/>
      <c r="I38" s="102"/>
      <c r="J38" s="34"/>
      <c r="L38" s="238"/>
    </row>
    <row r="39" spans="1:12" x14ac:dyDescent="0.25">
      <c r="A39" s="98">
        <v>43519</v>
      </c>
      <c r="B39" s="99">
        <v>19001359</v>
      </c>
      <c r="C39" s="253">
        <v>1</v>
      </c>
      <c r="D39" s="34">
        <v>90695</v>
      </c>
      <c r="E39" s="101"/>
      <c r="F39" s="99"/>
      <c r="G39" s="34"/>
      <c r="H39" s="101"/>
      <c r="I39" s="102"/>
      <c r="J39" s="34"/>
      <c r="L39" s="238"/>
    </row>
    <row r="40" spans="1:12" x14ac:dyDescent="0.25">
      <c r="A40" s="98">
        <v>43522</v>
      </c>
      <c r="B40" s="99">
        <v>19001572</v>
      </c>
      <c r="C40" s="253">
        <v>9</v>
      </c>
      <c r="D40" s="34">
        <v>965720</v>
      </c>
      <c r="E40" s="101"/>
      <c r="F40" s="99"/>
      <c r="G40" s="34"/>
      <c r="H40" s="101"/>
      <c r="I40" s="102"/>
      <c r="J40" s="34"/>
      <c r="L40" s="238"/>
    </row>
    <row r="41" spans="1:12" x14ac:dyDescent="0.25">
      <c r="A41" s="98">
        <v>43523</v>
      </c>
      <c r="B41" s="99">
        <v>19001634</v>
      </c>
      <c r="C41" s="253">
        <v>2</v>
      </c>
      <c r="D41" s="34">
        <v>200090</v>
      </c>
      <c r="E41" s="101"/>
      <c r="F41" s="99"/>
      <c r="G41" s="34"/>
      <c r="H41" s="101"/>
      <c r="I41" s="102"/>
      <c r="J41" s="34"/>
      <c r="L41" s="238"/>
    </row>
    <row r="42" spans="1:12" x14ac:dyDescent="0.25">
      <c r="A42" s="98">
        <v>43524</v>
      </c>
      <c r="B42" s="99">
        <v>19001715</v>
      </c>
      <c r="C42" s="253">
        <v>2</v>
      </c>
      <c r="D42" s="34">
        <v>255595</v>
      </c>
      <c r="E42" s="101"/>
      <c r="F42" s="99"/>
      <c r="G42" s="34"/>
      <c r="H42" s="101"/>
      <c r="I42" s="102"/>
      <c r="J42" s="34"/>
      <c r="L42" s="238"/>
    </row>
    <row r="43" spans="1:12" x14ac:dyDescent="0.25">
      <c r="A43" s="98"/>
      <c r="B43" s="99"/>
      <c r="C43" s="253"/>
      <c r="D43" s="34"/>
      <c r="E43" s="101"/>
      <c r="F43" s="99"/>
      <c r="G43" s="34"/>
      <c r="H43" s="101"/>
      <c r="I43" s="102"/>
      <c r="J43" s="34"/>
      <c r="L43" s="238"/>
    </row>
    <row r="44" spans="1:12" x14ac:dyDescent="0.25">
      <c r="A44" s="98"/>
      <c r="B44" s="99"/>
      <c r="C44" s="253"/>
      <c r="D44" s="34"/>
      <c r="E44" s="101"/>
      <c r="F44" s="99"/>
      <c r="G44" s="34"/>
      <c r="H44" s="101"/>
      <c r="I44" s="102"/>
      <c r="J44" s="34"/>
      <c r="L44" s="238"/>
    </row>
    <row r="45" spans="1:12" x14ac:dyDescent="0.25">
      <c r="A45" s="235"/>
      <c r="B45" s="234"/>
      <c r="C45" s="26"/>
      <c r="D45" s="236"/>
      <c r="E45" s="237"/>
      <c r="F45" s="234"/>
      <c r="G45" s="236"/>
      <c r="H45" s="237"/>
      <c r="I45" s="239"/>
      <c r="J45" s="236"/>
    </row>
    <row r="46" spans="1:12" x14ac:dyDescent="0.25">
      <c r="A46" s="235"/>
      <c r="B46" s="223" t="s">
        <v>11</v>
      </c>
      <c r="C46" s="27">
        <f>SUM(C8:C45)</f>
        <v>187</v>
      </c>
      <c r="D46" s="224"/>
      <c r="E46" s="223" t="s">
        <v>11</v>
      </c>
      <c r="F46" s="223">
        <f>SUM(F8:F45)</f>
        <v>8</v>
      </c>
      <c r="G46" s="5"/>
      <c r="H46" s="234"/>
      <c r="I46" s="240"/>
      <c r="J46" s="5"/>
    </row>
    <row r="47" spans="1:12" x14ac:dyDescent="0.25">
      <c r="A47" s="235"/>
      <c r="B47" s="223"/>
      <c r="C47" s="27"/>
      <c r="D47" s="224"/>
      <c r="E47" s="223"/>
      <c r="F47" s="223"/>
      <c r="G47" s="32"/>
      <c r="H47" s="33"/>
      <c r="I47" s="240"/>
      <c r="J47" s="5"/>
    </row>
    <row r="48" spans="1:12" x14ac:dyDescent="0.25">
      <c r="A48" s="225"/>
      <c r="B48" s="226"/>
      <c r="C48" s="26"/>
      <c r="D48" s="236"/>
      <c r="E48" s="223"/>
      <c r="F48" s="234"/>
      <c r="G48" s="414" t="s">
        <v>12</v>
      </c>
      <c r="H48" s="414"/>
      <c r="I48" s="239"/>
      <c r="J48" s="227">
        <f>SUM(D8:D45)</f>
        <v>20985435</v>
      </c>
    </row>
    <row r="49" spans="1:10" x14ac:dyDescent="0.25">
      <c r="A49" s="235"/>
      <c r="B49" s="234"/>
      <c r="C49" s="26"/>
      <c r="D49" s="236"/>
      <c r="E49" s="237"/>
      <c r="F49" s="234"/>
      <c r="G49" s="414" t="s">
        <v>13</v>
      </c>
      <c r="H49" s="414"/>
      <c r="I49" s="239"/>
      <c r="J49" s="227">
        <f>SUM(G8:G45)</f>
        <v>537950</v>
      </c>
    </row>
    <row r="50" spans="1:10" x14ac:dyDescent="0.25">
      <c r="A50" s="228"/>
      <c r="B50" s="237"/>
      <c r="C50" s="26"/>
      <c r="D50" s="236"/>
      <c r="E50" s="237"/>
      <c r="F50" s="234"/>
      <c r="G50" s="414" t="s">
        <v>14</v>
      </c>
      <c r="H50" s="414"/>
      <c r="I50" s="41"/>
      <c r="J50" s="229">
        <f>J48-J49</f>
        <v>20447485</v>
      </c>
    </row>
    <row r="51" spans="1:10" x14ac:dyDescent="0.25">
      <c r="A51" s="235"/>
      <c r="B51" s="230"/>
      <c r="C51" s="26"/>
      <c r="D51" s="231"/>
      <c r="E51" s="237"/>
      <c r="F51" s="234"/>
      <c r="G51" s="414" t="s">
        <v>15</v>
      </c>
      <c r="H51" s="414"/>
      <c r="I51" s="239"/>
      <c r="J51" s="227">
        <f>SUM(H8:H46)</f>
        <v>0</v>
      </c>
    </row>
    <row r="52" spans="1:10" x14ac:dyDescent="0.25">
      <c r="A52" s="235"/>
      <c r="B52" s="230"/>
      <c r="C52" s="26"/>
      <c r="D52" s="231"/>
      <c r="E52" s="237"/>
      <c r="F52" s="234"/>
      <c r="G52" s="414" t="s">
        <v>16</v>
      </c>
      <c r="H52" s="414"/>
      <c r="I52" s="239"/>
      <c r="J52" s="227">
        <f>J50+J51</f>
        <v>20447485</v>
      </c>
    </row>
    <row r="53" spans="1:10" x14ac:dyDescent="0.25">
      <c r="A53" s="235"/>
      <c r="B53" s="230"/>
      <c r="C53" s="26"/>
      <c r="D53" s="231"/>
      <c r="E53" s="237"/>
      <c r="F53" s="234"/>
      <c r="G53" s="414" t="s">
        <v>5</v>
      </c>
      <c r="H53" s="414"/>
      <c r="I53" s="239"/>
      <c r="J53" s="227">
        <f>SUM(I8:I46)</f>
        <v>17992225</v>
      </c>
    </row>
    <row r="54" spans="1:10" x14ac:dyDescent="0.25">
      <c r="A54" s="235"/>
      <c r="B54" s="230"/>
      <c r="C54" s="26"/>
      <c r="D54" s="231"/>
      <c r="E54" s="237"/>
      <c r="F54" s="234"/>
      <c r="G54" s="414" t="s">
        <v>31</v>
      </c>
      <c r="H54" s="414"/>
      <c r="I54" s="240" t="str">
        <f>IF(J54&gt;0,"SALDO",IF(J54&lt;0,"PIUTANG",IF(J54=0,"LUNAS")))</f>
        <v>PIUTANG</v>
      </c>
      <c r="J54" s="227">
        <f>J53-J52</f>
        <v>-2455260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4:H54"/>
    <mergeCell ref="G48:H48"/>
    <mergeCell ref="G49:H49"/>
    <mergeCell ref="G50:H50"/>
    <mergeCell ref="G51:H51"/>
    <mergeCell ref="G52:H52"/>
    <mergeCell ref="G53:H53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98"/>
  <sheetViews>
    <sheetView workbookViewId="0">
      <pane ySplit="7" topLeftCell="A80" activePane="bottomLeft" state="frozen"/>
      <selection pane="bottomLeft" activeCell="J86" sqref="J86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15" t="s">
        <v>22</v>
      </c>
      <c r="G1" s="415"/>
      <c r="H1" s="415"/>
      <c r="I1" s="38" t="s">
        <v>36</v>
      </c>
      <c r="J1" s="20"/>
      <c r="L1" s="37">
        <f>SUM(D81:D83)</f>
        <v>877538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J98*-1</f>
        <v>427125</v>
      </c>
      <c r="J2" s="20"/>
      <c r="L2" s="37">
        <f>SUM(G81:G83)</f>
        <v>606638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270900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M5" s="37"/>
    </row>
    <row r="6" spans="1:17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  <c r="M6" s="37"/>
    </row>
    <row r="7" spans="1:17" x14ac:dyDescent="0.25">
      <c r="A7" s="451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28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241">
        <v>43422</v>
      </c>
      <c r="B78" s="242"/>
      <c r="C78" s="247"/>
      <c r="D78" s="246"/>
      <c r="E78" s="244"/>
      <c r="F78" s="242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241">
        <v>43426</v>
      </c>
      <c r="B79" s="242">
        <v>180180093</v>
      </c>
      <c r="C79" s="247">
        <v>2</v>
      </c>
      <c r="D79" s="246">
        <v>439250</v>
      </c>
      <c r="E79" s="244"/>
      <c r="F79" s="242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241">
        <v>43437</v>
      </c>
      <c r="B80" s="242">
        <v>180180812</v>
      </c>
      <c r="C80" s="247">
        <v>3</v>
      </c>
      <c r="D80" s="246">
        <v>253750</v>
      </c>
      <c r="E80" s="244"/>
      <c r="F80" s="242"/>
      <c r="G80" s="246"/>
      <c r="H80" s="245"/>
      <c r="I80" s="245">
        <v>693000</v>
      </c>
      <c r="J80" s="246" t="s">
        <v>17</v>
      </c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241">
        <v>43472</v>
      </c>
      <c r="B81" s="242">
        <v>190182736</v>
      </c>
      <c r="C81" s="247">
        <v>7</v>
      </c>
      <c r="D81" s="246">
        <v>680575</v>
      </c>
      <c r="E81" s="244"/>
      <c r="F81" s="242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</row>
    <row r="82" spans="1:17" s="134" customFormat="1" x14ac:dyDescent="0.25">
      <c r="A82" s="241">
        <v>43478</v>
      </c>
      <c r="B82" s="242">
        <v>190183111</v>
      </c>
      <c r="C82" s="247">
        <v>1</v>
      </c>
      <c r="D82" s="246">
        <v>121888</v>
      </c>
      <c r="E82" s="244">
        <v>190046824</v>
      </c>
      <c r="F82" s="242">
        <v>4</v>
      </c>
      <c r="G82" s="246">
        <v>434525</v>
      </c>
      <c r="H82" s="245"/>
      <c r="I82" s="245"/>
      <c r="J82" s="246"/>
      <c r="K82" s="138"/>
      <c r="L82" s="138"/>
      <c r="M82" s="138"/>
      <c r="N82" s="138"/>
      <c r="O82" s="138"/>
      <c r="P82" s="138"/>
      <c r="Q82" s="138"/>
    </row>
    <row r="83" spans="1:17" s="134" customFormat="1" x14ac:dyDescent="0.25">
      <c r="A83" s="241">
        <v>43489</v>
      </c>
      <c r="B83" s="242">
        <v>190183640</v>
      </c>
      <c r="C83" s="247">
        <v>1</v>
      </c>
      <c r="D83" s="246">
        <v>75075</v>
      </c>
      <c r="E83" s="244">
        <v>190046926</v>
      </c>
      <c r="F83" s="242">
        <v>2</v>
      </c>
      <c r="G83" s="246">
        <v>172113</v>
      </c>
      <c r="H83" s="245"/>
      <c r="I83" s="245">
        <v>270900</v>
      </c>
      <c r="J83" s="246" t="s">
        <v>17</v>
      </c>
      <c r="K83" s="138"/>
      <c r="L83" s="138"/>
      <c r="M83" s="138"/>
      <c r="N83" s="138"/>
      <c r="O83" s="138"/>
      <c r="P83" s="138"/>
      <c r="Q83" s="138"/>
    </row>
    <row r="84" spans="1:17" s="134" customFormat="1" x14ac:dyDescent="0.25">
      <c r="A84" s="241">
        <v>43510</v>
      </c>
      <c r="B84" s="242">
        <v>19000806</v>
      </c>
      <c r="C84" s="247">
        <v>2</v>
      </c>
      <c r="D84" s="246">
        <v>165155</v>
      </c>
      <c r="E84" s="244"/>
      <c r="F84" s="242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</row>
    <row r="85" spans="1:17" s="134" customFormat="1" x14ac:dyDescent="0.25">
      <c r="A85" s="241">
        <v>43513</v>
      </c>
      <c r="B85" s="242">
        <v>19001024</v>
      </c>
      <c r="C85" s="247">
        <v>2</v>
      </c>
      <c r="D85" s="246">
        <v>207570</v>
      </c>
      <c r="E85" s="244"/>
      <c r="F85" s="242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</row>
    <row r="86" spans="1:17" s="134" customFormat="1" x14ac:dyDescent="0.25">
      <c r="A86" s="241">
        <v>43517</v>
      </c>
      <c r="B86" s="242">
        <v>19001225</v>
      </c>
      <c r="C86" s="247">
        <v>2</v>
      </c>
      <c r="D86" s="246">
        <v>256530</v>
      </c>
      <c r="E86" s="244"/>
      <c r="F86" s="242"/>
      <c r="G86" s="246"/>
      <c r="H86" s="245"/>
      <c r="I86" s="245">
        <v>629255</v>
      </c>
      <c r="J86" s="246" t="s">
        <v>17</v>
      </c>
      <c r="K86" s="138"/>
      <c r="L86" s="138"/>
      <c r="M86" s="138"/>
      <c r="N86" s="138"/>
      <c r="O86" s="138"/>
      <c r="P86" s="138"/>
      <c r="Q86" s="138"/>
    </row>
    <row r="87" spans="1:17" s="134" customFormat="1" x14ac:dyDescent="0.25">
      <c r="A87" s="98">
        <v>43524</v>
      </c>
      <c r="B87" s="99">
        <v>19001651</v>
      </c>
      <c r="C87" s="100">
        <v>4</v>
      </c>
      <c r="D87" s="34">
        <v>427125</v>
      </c>
      <c r="E87" s="101"/>
      <c r="F87" s="99"/>
      <c r="G87" s="34"/>
      <c r="H87" s="102"/>
      <c r="I87" s="102"/>
      <c r="J87" s="34"/>
      <c r="K87" s="138"/>
      <c r="L87" s="138"/>
      <c r="M87" s="138"/>
      <c r="N87" s="138"/>
      <c r="O87" s="138"/>
      <c r="P87" s="138"/>
      <c r="Q87" s="138"/>
    </row>
    <row r="88" spans="1:17" s="134" customFormat="1" x14ac:dyDescent="0.25">
      <c r="A88" s="98"/>
      <c r="B88" s="99"/>
      <c r="C88" s="100"/>
      <c r="D88" s="34"/>
      <c r="E88" s="101"/>
      <c r="F88" s="99"/>
      <c r="G88" s="34"/>
      <c r="H88" s="102"/>
      <c r="I88" s="102"/>
      <c r="J88" s="34"/>
      <c r="K88" s="138"/>
      <c r="L88" s="138"/>
      <c r="M88" s="138"/>
      <c r="N88" s="138"/>
      <c r="O88" s="138"/>
      <c r="P88" s="138"/>
      <c r="Q88" s="138"/>
    </row>
    <row r="89" spans="1:17" x14ac:dyDescent="0.25">
      <c r="A89" s="4"/>
      <c r="B89" s="3"/>
      <c r="C89" s="40"/>
      <c r="D89" s="6"/>
      <c r="E89" s="7"/>
      <c r="F89" s="3"/>
      <c r="G89" s="6"/>
      <c r="H89" s="39"/>
      <c r="I89" s="39"/>
      <c r="J89" s="6"/>
      <c r="M89" s="37"/>
    </row>
    <row r="90" spans="1:17" x14ac:dyDescent="0.25">
      <c r="A90" s="4"/>
      <c r="B90" s="8" t="s">
        <v>11</v>
      </c>
      <c r="C90" s="77">
        <f>SUM(C8:C89)</f>
        <v>426</v>
      </c>
      <c r="D90" s="9"/>
      <c r="E90" s="8" t="s">
        <v>11</v>
      </c>
      <c r="F90" s="8">
        <f>SUM(F8:F89)</f>
        <v>123</v>
      </c>
      <c r="G90" s="5"/>
      <c r="H90" s="40"/>
      <c r="I90" s="40"/>
      <c r="J90" s="5"/>
      <c r="M90" s="37"/>
    </row>
    <row r="91" spans="1:17" x14ac:dyDescent="0.25">
      <c r="A91" s="4"/>
      <c r="B91" s="8"/>
      <c r="C91" s="77"/>
      <c r="D91" s="9"/>
      <c r="E91" s="8"/>
      <c r="F91" s="8"/>
      <c r="G91" s="32"/>
      <c r="H91" s="52"/>
      <c r="I91" s="40"/>
      <c r="J91" s="5"/>
      <c r="M91" s="37"/>
    </row>
    <row r="92" spans="1:17" x14ac:dyDescent="0.25">
      <c r="A92" s="10"/>
      <c r="B92" s="11"/>
      <c r="C92" s="40"/>
      <c r="D92" s="6"/>
      <c r="E92" s="8"/>
      <c r="F92" s="3"/>
      <c r="G92" s="414" t="s">
        <v>12</v>
      </c>
      <c r="H92" s="414"/>
      <c r="I92" s="39"/>
      <c r="J92" s="13">
        <f>SUM(D8:D89)</f>
        <v>47597821</v>
      </c>
      <c r="M92" s="37"/>
    </row>
    <row r="93" spans="1:17" x14ac:dyDescent="0.25">
      <c r="A93" s="4"/>
      <c r="B93" s="3"/>
      <c r="C93" s="40"/>
      <c r="D93" s="6"/>
      <c r="E93" s="7"/>
      <c r="F93" s="3"/>
      <c r="G93" s="414" t="s">
        <v>13</v>
      </c>
      <c r="H93" s="414"/>
      <c r="I93" s="39"/>
      <c r="J93" s="13">
        <f>SUM(G8:G89)</f>
        <v>14414573</v>
      </c>
      <c r="M93" s="37"/>
    </row>
    <row r="94" spans="1:17" x14ac:dyDescent="0.25">
      <c r="A94" s="14"/>
      <c r="B94" s="7"/>
      <c r="C94" s="40"/>
      <c r="D94" s="6"/>
      <c r="E94" s="7"/>
      <c r="F94" s="3"/>
      <c r="G94" s="414" t="s">
        <v>14</v>
      </c>
      <c r="H94" s="414"/>
      <c r="I94" s="41"/>
      <c r="J94" s="15">
        <f>J92-J93</f>
        <v>33183248</v>
      </c>
      <c r="M94" s="37"/>
    </row>
    <row r="95" spans="1:17" x14ac:dyDescent="0.25">
      <c r="A95" s="4"/>
      <c r="B95" s="16"/>
      <c r="C95" s="40"/>
      <c r="D95" s="17"/>
      <c r="E95" s="7"/>
      <c r="F95" s="3"/>
      <c r="G95" s="414" t="s">
        <v>15</v>
      </c>
      <c r="H95" s="414"/>
      <c r="I95" s="39"/>
      <c r="J95" s="13">
        <f>SUM(H8:H90)</f>
        <v>0</v>
      </c>
      <c r="M95" s="37"/>
    </row>
    <row r="96" spans="1:17" x14ac:dyDescent="0.25">
      <c r="A96" s="4"/>
      <c r="B96" s="16"/>
      <c r="C96" s="40"/>
      <c r="D96" s="17"/>
      <c r="E96" s="7"/>
      <c r="F96" s="3"/>
      <c r="G96" s="414" t="s">
        <v>16</v>
      </c>
      <c r="H96" s="414"/>
      <c r="I96" s="39"/>
      <c r="J96" s="13">
        <f>J94+J95</f>
        <v>33183248</v>
      </c>
      <c r="M96" s="37"/>
    </row>
    <row r="97" spans="1:13" x14ac:dyDescent="0.25">
      <c r="A97" s="4"/>
      <c r="B97" s="16"/>
      <c r="C97" s="40"/>
      <c r="D97" s="17"/>
      <c r="E97" s="7"/>
      <c r="F97" s="3"/>
      <c r="G97" s="414" t="s">
        <v>5</v>
      </c>
      <c r="H97" s="414"/>
      <c r="I97" s="39"/>
      <c r="J97" s="13">
        <f>SUM(I8:I90)</f>
        <v>32756123</v>
      </c>
      <c r="M97" s="37"/>
    </row>
    <row r="98" spans="1:13" x14ac:dyDescent="0.25">
      <c r="A98" s="4"/>
      <c r="B98" s="16"/>
      <c r="C98" s="40"/>
      <c r="D98" s="17"/>
      <c r="E98" s="7"/>
      <c r="F98" s="3"/>
      <c r="G98" s="414" t="s">
        <v>31</v>
      </c>
      <c r="H98" s="414"/>
      <c r="I98" s="40" t="str">
        <f>IF(J98&gt;0,"SALDO",IF(J98&lt;0,"PIUTANG",IF(J98=0,"LUNAS")))</f>
        <v>PIUTANG</v>
      </c>
      <c r="J98" s="13">
        <f>J97-J96</f>
        <v>-427125</v>
      </c>
      <c r="M98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8:H98"/>
    <mergeCell ref="G92:H92"/>
    <mergeCell ref="G93:H93"/>
    <mergeCell ref="G94:H94"/>
    <mergeCell ref="G95:H95"/>
    <mergeCell ref="G96:H96"/>
    <mergeCell ref="G97:H9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Anip</vt:lpstr>
      <vt:lpstr>Agus</vt:lpstr>
      <vt:lpstr>Bentang</vt:lpstr>
      <vt:lpstr>Azalea</vt:lpstr>
      <vt:lpstr>Imas</vt:lpstr>
      <vt:lpstr>Sofya</vt:lpstr>
      <vt:lpstr>Febri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2019-01-15T09:12:30Z</cp:lastPrinted>
  <dcterms:created xsi:type="dcterms:W3CDTF">2016-05-07T01:49:09Z</dcterms:created>
  <dcterms:modified xsi:type="dcterms:W3CDTF">2019-03-01T04:03:59Z</dcterms:modified>
</cp:coreProperties>
</file>