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3005" windowWidth="4095" windowHeight="1185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nip" sheetId="35" r:id="rId10"/>
    <sheet name="Agus" sheetId="32" r:id="rId11"/>
    <sheet name="Bentang" sheetId="55" r:id="rId12"/>
    <sheet name="Febri" sheetId="5" r:id="rId13"/>
    <sheet name="Azalea" sheetId="56" r:id="rId14"/>
    <sheet name="Sofya" sheetId="16" r:id="rId15"/>
    <sheet name="Imas" sheetId="18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Bandros!$F$343:$I$398</definedName>
    <definedName name="_xlnm.Print_Area" localSheetId="11">Bentang!$A$1:$J$127</definedName>
    <definedName name="_xlnm.Print_Area" localSheetId="25">BOJES!$A$1:$J$38</definedName>
    <definedName name="_xlnm.Print_Area" localSheetId="12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ST'!$A$5:$J$182</definedName>
    <definedName name="_xlnm.Print_Area" localSheetId="28">Widya!$A$1:$J$25</definedName>
    <definedName name="_xlnm.Print_Area" localSheetId="7">Yuan!$N$8:$N$69</definedName>
  </definedNames>
  <calcPr calcId="144525"/>
</workbook>
</file>

<file path=xl/calcChain.xml><?xml version="1.0" encoding="utf-8"?>
<calcChain xmlns="http://schemas.openxmlformats.org/spreadsheetml/2006/main">
  <c r="B9" i="15" l="1"/>
  <c r="L2" i="2" l="1"/>
  <c r="L1" i="2"/>
  <c r="L2" i="58"/>
  <c r="L1" i="58"/>
  <c r="B21" i="15" l="1"/>
  <c r="B20" i="15"/>
  <c r="B11" i="15"/>
  <c r="L2" i="54" l="1"/>
  <c r="L1" i="54"/>
  <c r="L29" i="56" l="1"/>
  <c r="L1" i="64" l="1"/>
  <c r="M2" i="57"/>
  <c r="M1" i="57"/>
  <c r="J82" i="16" l="1"/>
  <c r="I75" i="16"/>
  <c r="H75" i="16"/>
  <c r="J80" i="16"/>
  <c r="D75" i="16"/>
  <c r="B19" i="15" l="1"/>
  <c r="C10" i="15"/>
  <c r="B6" i="15"/>
  <c r="B5" i="15"/>
  <c r="L2" i="12" l="1"/>
  <c r="L1" i="12"/>
  <c r="L2" i="64" l="1"/>
  <c r="L2" i="35" l="1"/>
  <c r="L1" i="35"/>
  <c r="L1" i="61" l="1"/>
  <c r="N1" i="64" l="1"/>
  <c r="N3" i="64" s="1"/>
  <c r="L63" i="16" l="1"/>
  <c r="M2" i="58" l="1"/>
  <c r="M1" i="58"/>
  <c r="L3" i="58" l="1"/>
  <c r="L2" i="61" l="1"/>
  <c r="M114" i="57" l="1"/>
  <c r="M113" i="57"/>
  <c r="M115" i="57" s="1"/>
  <c r="M94" i="57" l="1"/>
  <c r="M93" i="57"/>
  <c r="O93" i="57" s="1"/>
  <c r="M95" i="57" l="1"/>
  <c r="L62" i="64"/>
  <c r="L63" i="64" s="1"/>
  <c r="L3" i="2" l="1"/>
  <c r="L25" i="56" l="1"/>
  <c r="M113" i="58" l="1"/>
  <c r="M114" i="58" s="1"/>
  <c r="I47" i="5" l="1"/>
  <c r="L3" i="64" l="1"/>
  <c r="J180" i="64"/>
  <c r="J179" i="64"/>
  <c r="N2" i="16" l="1"/>
  <c r="L23" i="56" l="1"/>
  <c r="M2" i="2" l="1"/>
  <c r="M1" i="2"/>
  <c r="N1" i="54" l="1"/>
  <c r="N2" i="54"/>
  <c r="L66" i="62" l="1"/>
  <c r="L678" i="63" l="1"/>
  <c r="L677" i="63"/>
  <c r="J184" i="64"/>
  <c r="J182" i="64"/>
  <c r="G177" i="64"/>
  <c r="F177" i="64"/>
  <c r="C177" i="64"/>
  <c r="J181" i="64" l="1"/>
  <c r="J183" i="64" s="1"/>
  <c r="J185" i="64" s="1"/>
  <c r="I2" i="64" s="1"/>
  <c r="C21" i="15" s="1"/>
  <c r="L679" i="63"/>
  <c r="I185" i="64" l="1"/>
  <c r="J750" i="63" l="1"/>
  <c r="J748" i="63"/>
  <c r="J746" i="63"/>
  <c r="J745" i="63"/>
  <c r="I743" i="63"/>
  <c r="H743" i="63"/>
  <c r="G743" i="63"/>
  <c r="F743" i="63"/>
  <c r="D743" i="63"/>
  <c r="C743" i="63"/>
  <c r="L2" i="63"/>
  <c r="L1" i="63"/>
  <c r="L3" i="63" s="1"/>
  <c r="J747" i="63" l="1"/>
  <c r="J749" i="63" s="1"/>
  <c r="J751" i="63" s="1"/>
  <c r="I751" i="63" l="1"/>
  <c r="I2" i="63"/>
  <c r="L2" i="56" l="1"/>
  <c r="L1" i="56"/>
  <c r="L3" i="56" l="1"/>
  <c r="M3" i="54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2" i="60"/>
  <c r="L1" i="60"/>
  <c r="L3" i="62" l="1"/>
  <c r="J652" i="62"/>
  <c r="J654" i="62" s="1"/>
  <c r="J656" i="62" s="1"/>
  <c r="I2" i="62" l="1"/>
  <c r="I656" i="62"/>
  <c r="M3" i="2" l="1"/>
  <c r="L3" i="61" l="1"/>
  <c r="J75" i="61" l="1"/>
  <c r="J73" i="61"/>
  <c r="J71" i="61"/>
  <c r="J70" i="61"/>
  <c r="F68" i="61"/>
  <c r="C68" i="61"/>
  <c r="J72" i="61" l="1"/>
  <c r="J74" i="61" s="1"/>
  <c r="J76" i="61" s="1"/>
  <c r="I76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408" i="58" l="1"/>
  <c r="J406" i="58"/>
  <c r="J404" i="58"/>
  <c r="J403" i="58"/>
  <c r="I401" i="58"/>
  <c r="H401" i="58"/>
  <c r="G401" i="58"/>
  <c r="F401" i="58"/>
  <c r="D401" i="58"/>
  <c r="C401" i="58"/>
  <c r="M3" i="58"/>
  <c r="N3" i="58" l="1"/>
  <c r="J405" i="58"/>
  <c r="J407" i="58" s="1"/>
  <c r="J409" i="58" s="1"/>
  <c r="I409" i="58" l="1"/>
  <c r="I2" i="58"/>
  <c r="C8" i="15" s="1"/>
  <c r="J247" i="57" l="1"/>
  <c r="J245" i="57"/>
  <c r="J243" i="57"/>
  <c r="J242" i="57"/>
  <c r="G240" i="57"/>
  <c r="F240" i="57"/>
  <c r="C240" i="57"/>
  <c r="J244" i="57" l="1"/>
  <c r="J246" i="57" s="1"/>
  <c r="J248" i="57" s="1"/>
  <c r="I248" i="57" s="1"/>
  <c r="I2" i="57" l="1"/>
  <c r="C11" i="15" s="1"/>
  <c r="J47" i="56"/>
  <c r="J45" i="56"/>
  <c r="J43" i="56"/>
  <c r="J42" i="56"/>
  <c r="G40" i="56"/>
  <c r="F40" i="56"/>
  <c r="C40" i="56"/>
  <c r="J44" i="56" l="1"/>
  <c r="J46" i="56" s="1"/>
  <c r="J48" i="56" s="1"/>
  <c r="I48" i="56" s="1"/>
  <c r="I2" i="56" l="1"/>
  <c r="J126" i="55"/>
  <c r="J124" i="55"/>
  <c r="J122" i="55"/>
  <c r="J121" i="55"/>
  <c r="G119" i="55"/>
  <c r="F119" i="55"/>
  <c r="C119" i="55"/>
  <c r="M1" i="56" l="1"/>
  <c r="J123" i="55"/>
  <c r="J125" i="55" s="1"/>
  <c r="J127" i="55" s="1"/>
  <c r="I127" i="55" s="1"/>
  <c r="I2" i="55" l="1"/>
  <c r="C9" i="15" s="1"/>
  <c r="I42" i="30" l="1"/>
  <c r="I44" i="30"/>
  <c r="I37" i="18" l="1"/>
  <c r="I39" i="18"/>
  <c r="L3" i="12" l="1"/>
  <c r="B17" i="15" l="1"/>
  <c r="B14" i="15"/>
  <c r="J181" i="54" l="1"/>
  <c r="J179" i="54"/>
  <c r="J177" i="54"/>
  <c r="J176" i="54"/>
  <c r="I174" i="54"/>
  <c r="H174" i="54"/>
  <c r="G174" i="54"/>
  <c r="F174" i="54"/>
  <c r="D174" i="54"/>
  <c r="C174" i="54"/>
  <c r="J178" i="54" l="1"/>
  <c r="J180" i="54" s="1"/>
  <c r="J182" i="54" s="1"/>
  <c r="I2" i="54" s="1"/>
  <c r="C5" i="15" s="1"/>
  <c r="L3" i="54"/>
  <c r="N3" i="54" s="1"/>
  <c r="I182" i="54" l="1"/>
  <c r="J242" i="35" l="1"/>
  <c r="J246" i="35"/>
  <c r="J244" i="35"/>
  <c r="J241" i="35"/>
  <c r="G239" i="35"/>
  <c r="F239" i="35"/>
  <c r="J243" i="35" l="1"/>
  <c r="J245" i="35" s="1"/>
  <c r="J247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9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41" i="2" l="1"/>
  <c r="I36" i="2"/>
  <c r="H36" i="2"/>
  <c r="G36" i="2"/>
  <c r="F36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54" i="5" l="1"/>
  <c r="J52" i="5"/>
  <c r="J50" i="5"/>
  <c r="J49" i="5"/>
  <c r="H47" i="5"/>
  <c r="G47" i="5"/>
  <c r="F47" i="5"/>
  <c r="D47" i="5"/>
  <c r="C47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8" i="16"/>
  <c r="J77" i="16"/>
  <c r="F75" i="16"/>
  <c r="C75" i="16"/>
  <c r="F44" i="18"/>
  <c r="C44" i="18"/>
  <c r="L13" i="18"/>
  <c r="L14" i="18" s="1"/>
  <c r="I9" i="18"/>
  <c r="J51" i="18" s="1"/>
  <c r="J39" i="14"/>
  <c r="J37" i="14"/>
  <c r="J35" i="14"/>
  <c r="J34" i="14"/>
  <c r="F32" i="14"/>
  <c r="C32" i="14"/>
  <c r="J112" i="12"/>
  <c r="J110" i="12"/>
  <c r="J108" i="12"/>
  <c r="J107" i="12"/>
  <c r="F105" i="12"/>
  <c r="C105" i="12"/>
  <c r="J121" i="13"/>
  <c r="J119" i="13"/>
  <c r="J117" i="13"/>
  <c r="J116" i="13"/>
  <c r="F114" i="13"/>
  <c r="C114" i="13"/>
  <c r="L50" i="13"/>
  <c r="L35" i="13"/>
  <c r="L34" i="13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I30" i="6"/>
  <c r="H30" i="6"/>
  <c r="G30" i="6"/>
  <c r="F30" i="6"/>
  <c r="D30" i="6"/>
  <c r="C30" i="6"/>
  <c r="J43" i="2"/>
  <c r="J39" i="2"/>
  <c r="C36" i="2"/>
  <c r="J36" i="14" l="1"/>
  <c r="J38" i="14" s="1"/>
  <c r="J40" i="14" s="1"/>
  <c r="J36" i="6"/>
  <c r="L36" i="13"/>
  <c r="M4" i="5"/>
  <c r="J51" i="5"/>
  <c r="J53" i="5" s="1"/>
  <c r="J55" i="5" s="1"/>
  <c r="J52" i="18"/>
  <c r="I2" i="18" s="1"/>
  <c r="C14" i="15" s="1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9" i="16"/>
  <c r="J81" i="16" s="1"/>
  <c r="J83" i="16" s="1"/>
  <c r="I83" i="16" s="1"/>
  <c r="J55" i="11"/>
  <c r="J57" i="11" s="1"/>
  <c r="J59" i="11" s="1"/>
  <c r="J59" i="34"/>
  <c r="I2" i="21"/>
  <c r="I59" i="21"/>
  <c r="J122" i="20"/>
  <c r="J124" i="20" s="1"/>
  <c r="J126" i="20" s="1"/>
  <c r="I2" i="20" s="1"/>
  <c r="J109" i="12"/>
  <c r="J111" i="12" s="1"/>
  <c r="J113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40" i="14" l="1"/>
  <c r="I2" i="14"/>
  <c r="I2" i="12"/>
  <c r="I2" i="9"/>
  <c r="I71" i="9"/>
  <c r="I55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79" i="33"/>
  <c r="I113" i="12"/>
  <c r="I126" i="20"/>
  <c r="I52" i="18"/>
  <c r="I95" i="4"/>
  <c r="I48" i="32"/>
  <c r="I2" i="32"/>
  <c r="I2" i="6"/>
  <c r="I2" i="17"/>
  <c r="I2" i="16"/>
  <c r="C15" i="15" s="1"/>
  <c r="I25" i="25"/>
  <c r="I247" i="35"/>
  <c r="I2" i="39"/>
  <c r="I164" i="39"/>
  <c r="J3" i="19" l="1"/>
  <c r="C16" i="15" s="1"/>
  <c r="C29" i="15" s="1"/>
  <c r="I50" i="19"/>
  <c r="J121" i="29" l="1"/>
  <c r="J123" i="29" s="1"/>
  <c r="J125" i="29" s="1"/>
  <c r="J127" i="29" s="1"/>
  <c r="I2" i="29" l="1"/>
  <c r="I127" i="29"/>
  <c r="D36" i="2"/>
  <c r="J38" i="2"/>
  <c r="J40" i="2" s="1"/>
  <c r="J42" i="2" s="1"/>
  <c r="J44" i="2" s="1"/>
  <c r="I44" i="2" l="1"/>
  <c r="I2" i="2"/>
  <c r="C6" i="15" s="1"/>
  <c r="C24" i="15" s="1"/>
</calcChain>
</file>

<file path=xl/comments1.xml><?xml version="1.0" encoding="utf-8"?>
<comments xmlns="http://schemas.openxmlformats.org/spreadsheetml/2006/main">
  <authors>
    <author>Win-7</author>
    <author>dewi finance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1102/FTSCY/WS95011
4098950.00
Pembayaran Taufik
TAUFIK HIDAYAT
0000
4,098,950.00
CR
105,658,834.22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1802/FTSCY/WS95011
4323827.00
Pembayaran Taufik
TAUFIK HIDAYAT
0000
4,323,827.00
CR
151,854,189.22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5769275.00
Pembayaran Taufik
TAUFIK HIDAYAT
0000
5,769,275.00
CR
186,260,604.22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2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5500968.00
Pembayaran Taufik
TAUFIK HIDAYAT
0000
5,500,968.00
CR
186,533,769.88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7425920.00
Pembayaran Taufik
TAUFIK HIDAYAT
0000
7,425,920.00
CR
241,525,055.88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6887550.00
Pembayaran Taufik
TAUFIK HIDAYAT
0000
6,887,550.00
CR
268,855,984.88</t>
        </r>
      </text>
    </comment>
    <comment ref="J146" authorId="1">
      <text>
        <r>
          <rPr>
            <b/>
            <sz val="9"/>
            <color indexed="81"/>
            <rFont val="Tahoma"/>
            <family val="2"/>
          </rPr>
          <t>26/03/19  TRANSFER IBNK TAUFIK HIDAYAT TO ABDUL RAHMAN
  6.629.705,00  74.898.038,80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8" authorId="1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8616050.00
Pembayaran Taufik
TAUFIK HIDAYAT
0000
8,616,050.00
CR
201,989,704.02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family val="2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family val="2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family val="2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family val="2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01/28 95031
ANIP
ANIP SANATA
0000
121,075.00
CR
43,765,604.18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03/04 95031
ANIP
ANIP SANATA
0000
519,955.00
CR
170,292,216.88</t>
        </r>
      </text>
    </comment>
    <comment ref="J234" authorId="0">
      <text>
        <r>
          <rPr>
            <b/>
            <sz val="9"/>
            <color indexed="81"/>
            <rFont val="Tahoma"/>
            <family val="2"/>
          </rPr>
          <t xml:space="preserve"> PEND
TRSF E-BANKING CR
03/11 95031
ANIP
ANIP SANATA
0000
3,214,685.00
CR
235,792,153.88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02/01 95031
AGUS ANDRIANTO
0000
2,415,000.00
CR
51,850,643.22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02/10 95031
AGUS ANDRIANTO
0000
587,000.00
CR
102,670,613.22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AGUS ANDRIANTO
0000
1,392,000.00
CR
164,524,726.88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AGUS ANDRIANTO
0000
875,000.00
CR
237,694,051.88</t>
        </r>
      </text>
    </comment>
  </commentList>
</comments>
</file>

<file path=xl/comments12.xml><?xml version="1.0" encoding="utf-8"?>
<comments xmlns="http://schemas.openxmlformats.org/spreadsheetml/2006/main">
  <authors>
    <author>Win-7</author>
    <author>dewi finance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07/11/18  SETORAN TANPA BUKU
  3.000.000,00  5.823.268,00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family val="2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family val="2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04/02/19  SETORAN TANPA BUKU
  5.000.000,00  8.463.105,00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14/02/19  SETORAN TANPA BUKU IMAT AS-400301000897500 T:4409351:NEWBRINETSWEB
  1.000.000,00  4.562.174,00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25/02/19  SETORAN TANPA BUKU IMAT-400301000897500
  18.000.000,00  36.005.337,80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06/03/19  SETORAN TANPA BUKU IMAT-400301000897500
  7.000.000,00  54.060.237,80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14/03/19  SETORAN TANPA BUKU IMAT AS-400301000897500
  3.000.000,00  63.402.296,80</t>
        </r>
      </text>
    </comment>
    <comment ref="J103" authorId="1">
      <text>
        <r>
          <rPr>
            <b/>
            <sz val="9"/>
            <color indexed="81"/>
            <rFont val="Tahoma"/>
            <charset val="1"/>
          </rPr>
          <t>25/03/19  SETORAN TANPA BUKU BP IMAT
  20.000.000,00  67.871.080,80</t>
        </r>
      </text>
    </comment>
    <comment ref="J109" authorId="1">
      <text>
        <r>
          <rPr>
            <b/>
            <sz val="9"/>
            <color indexed="81"/>
            <rFont val="Tahoma"/>
            <charset val="1"/>
          </rPr>
          <t>04/04/19  SETORAN TANPA BUKU IMAT-400301000897500
  14.000.000,00  55.063.061,80</t>
        </r>
      </text>
    </comment>
    <comment ref="J110" authorId="1">
      <text>
        <r>
          <rPr>
            <b/>
            <sz val="9"/>
            <color indexed="81"/>
            <rFont val="Tahoma"/>
            <charset val="1"/>
          </rPr>
          <t>04/04/19  TRANSFER WBNKSETOR#5016473969 400301000897500#307
  5.163.000,00  40.845.461,80</t>
        </r>
      </text>
    </comment>
  </commentList>
</comments>
</file>

<file path=xl/comments13.xml><?xml version="1.0" encoding="utf-8"?>
<comments xmlns="http://schemas.openxmlformats.org/spreadsheetml/2006/main">
  <authors>
    <author>Win-7</author>
    <author>dewi finance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07/02/2019  SA Cash Dep NoBook
FEBRIAN
ABDUL RAHMAN
 0,00  1.519.000,00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12/02/2019  SA Cash Dep NoBook
FEBRIAN
ABDUL RAHMAN
 0,00  2.000.000,00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15/02/2019  SA Cash Dep NoBook
FEBRIAN
ABDUL RAHMAN
 0,00  800.000,00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19/02/2019  SA Cash Dep NoBook
FEBRIAN
ABDUL RAHMAN
 0,00  1.600.000,00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22/02/2019  SA Cash Dep NoBook
FEBRIAN
ABDUL RAHMAN
 0,00  900.000,00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27/02/2019  SA Cash Dep NoBook
ABDUL RAHMAN
 0,00  800.000,00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06/03/2019  SA Cash Dep NoBook
FEBRIAN
ABDUL RAHMAN
 0,00  700.000,00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13/03 
SA Cash Dep NoBook FEBRIAN ABDUL RAHMAN
 - 1,100,000.00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20/03 
SA Cash Dep NoBook FEBRIAN ABDUL RAHMAN
 - 800,000.00</t>
        </r>
      </text>
    </comment>
    <comment ref="J39" authorId="1">
      <text>
        <r>
          <rPr>
            <b/>
            <sz val="9"/>
            <color indexed="81"/>
            <rFont val="Tahoma"/>
            <family val="2"/>
          </rPr>
          <t>28/03 
SA Cash Dep NoBook FEBRIAN ABDUL RAHMAN
 - 700,000.00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" authorId="1">
      <text>
        <r>
          <rPr>
            <b/>
            <sz val="9"/>
            <color indexed="81"/>
            <rFont val="Tahoma"/>
            <charset val="1"/>
          </rPr>
          <t>04/04 
SA Cash Dep NoBook FEBRIAN ABDUL RAHMAN
 - 1,000,000.00</t>
        </r>
      </text>
    </comment>
  </commentList>
</comments>
</file>

<file path=xl/comments14.xml><?xml version="1.0" encoding="utf-8"?>
<comments xmlns="http://schemas.openxmlformats.org/spreadsheetml/2006/main">
  <authors>
    <author>Win-7</author>
    <author>dewi finance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TRSF E-BANKING CR
01/18 95031
PEMBAYARAN AZALEA
ADI DAMAR ISMANDA
0000
557,225.00
CR
64,953,405.18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02/07 95031
PEMBAYARAN AZALEA
ADI DAMAR ISMANDA
0000
711,838.00
CR
84,861,878.22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02/22 95031
PT. AZALEA
ADI DAMAR ISMANDA
0000
493,324.00
CR
154,380,259.22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03/08 95031
AZALEA TGL 22 FEB
ADI DAMAR ISMANDA
0000
2,018,564.00
CR
192,820,703.88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03/08 95031
AZALEA 7 MARET
ADI DAMAR ISMANDA
0000
169,838.00
CR
190,802,139.88</t>
        </r>
      </text>
    </comment>
    <comment ref="J33" authorId="1">
      <text>
        <r>
          <rPr>
            <b/>
            <sz val="9"/>
            <color indexed="81"/>
            <rFont val="Tahoma"/>
            <charset val="1"/>
          </rPr>
          <t xml:space="preserve">28-Mar TRSF E-BANKING CR 1,201,520.00 CR 206,673,624.88
 03/28 95031   
 AZALEA   
 ADI DAMAR ISMANDA   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  <author>dewi finance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17/03/19  TRANSFER FROM723801009190537 TO400301000897500MP
  2.000.000,00  64.317.594,80</t>
        </r>
      </text>
    </comment>
    <comment ref="J68" authorId="1">
      <text>
        <r>
          <rPr>
            <b/>
            <sz val="9"/>
            <color indexed="81"/>
            <rFont val="Tahoma"/>
            <charset val="1"/>
          </rPr>
          <t>26/03/19  TRANSFER ATM SOFYA TO ABDUL RAHMAN x FROM112701000095563 TO400301000897500ATM
  3.000.000,00  77.102.788,80</t>
        </r>
      </text>
    </comment>
    <comment ref="J72" authorId="1">
      <text>
        <r>
          <rPr>
            <b/>
            <sz val="9"/>
            <color indexed="81"/>
            <rFont val="Tahoma"/>
            <family val="2"/>
          </rPr>
          <t>07/04/19  TRANSFER FROM112701000095563 TO400301000897500MP
  6.000.000,00  63.854.611,80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  <author>dewi finance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03/02/19  TRANSFER IBNK INDRA MASTOTI TO ABDUL RAHMAN BAYAR INFICLO FROM065001002566506 TO400301000897500IBN
  448.700,00  3.324.205,00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18/02/19  TRANSFER IBNK INDRA MASTOTI TO ABDUL RAHMAN
  206.500,00  7.148.131,00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13/03/19 TRANSFER IBNK INDRA MASTOTI TO ABDUL RAHMAN 900.925,00 58.156.916,80 </t>
        </r>
      </text>
    </comment>
    <comment ref="J29" authorId="1">
      <text>
        <r>
          <rPr>
            <b/>
            <sz val="9"/>
            <color indexed="81"/>
            <rFont val="Tahoma"/>
            <family val="2"/>
          </rPr>
          <t>01/04/19  TRANSFER IBNK INDRA MASTOTI TO ABDUL RAHMAN
  1.760.528,00  33.104.906,80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  <author>dewi finance</author>
  </authors>
  <commentLis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family val="2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07/02/2019  MCM InhouseTrf CS-CS
Inficlo Bandros
DARI TIKA KARTIKA SARI
Inficlo Bandros
 0,00  4.464.000,00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08/02/2019  MCM InhouseTrf CS-CS
Inficlo Bandros
DARI TIKA KARTIKA SARI
Inficlo Bandros
 0,00  3.028.556,00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5766461.00
Inficlo Bandros
TIKA KARTIKA SARI
0000
5,766,461.00
CR
83,777,505.22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0" authorId="0">
      <text>
        <r>
          <rPr>
            <b/>
            <sz val="9"/>
            <color indexed="81"/>
            <rFont val="Tahoma"/>
            <family val="2"/>
          </rPr>
          <t xml:space="preserve"> PEND
TRSF E-BANKING CR
1102/FTSCY/WS95011
5078286.00
Inficlo Bandros
TIKA KARTIKA SARI
0000
5,078,286.00
CR
110,792,245.22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>12/02/2019  MCM InhouseTrf CS-CS
Inficlo Bandros
DARI TIKA KARTIKA SARI
Inficlo Bandros
 0,00  6.214.152,00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3848795.00
Inficlo Bandros
TIKA KARTIKA SARI
0000
3,848,795.00
CR
120,673,630.22</t>
        </r>
      </text>
    </comment>
    <comment ref="J176" authorId="0">
      <text>
        <r>
          <rPr>
            <b/>
            <sz val="9"/>
            <color indexed="81"/>
            <rFont val="Tahoma"/>
            <family val="2"/>
          </rPr>
          <t>14/02/2019  MCM InhouseTrf CS-CS
Inficlo Bandros
DARI TIKA KARTIKA SARI
Inficlo Bandros
 0,00  3.240.843,00</t>
        </r>
      </text>
    </comment>
    <comment ref="J180" authorId="0">
      <text>
        <r>
          <rPr>
            <b/>
            <sz val="9"/>
            <color indexed="81"/>
            <rFont val="Tahoma"/>
            <family val="2"/>
          </rPr>
          <t>15/02/2019  MCM InhouseTrf CS-CS
Inficlo Bandros
DARI TIKA KARTIKA SARI
Inficlo Bandros
 0,00  2.357.919,00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5010888.00
Inficlo Bandros
TIKA KARTIKA SARI
0000
5,010,888.00
CR
128,246,315.22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>18/02/2019  MCM InhouseTrf CS-CS
Inficlo Bandros
DARI TIKA KARTIKA SARI
Inficlo Bandros
 0,00  2.656.952,00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4737985.00
Inficlo Bandros
TIKA KARTIKA SARI
0000
4,737,985.00
CR
159,675,569.22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20/02/2019  MCM InhouseTrf CS-CS
Inficlo Bandros
DARI TIKA KARTIKA SARI
Inficlo Bandros
 0,00  2.423.945,00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21/02/2019  MCM InhouseTrf CS-CS
Inficlo Bandros
DARI TIKA KARTIKA SARI
Inficlo Bandros
 0,00  3.540.675,00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4222630.00
Inficlo Bandros
TIKA KARTIKA SARI
0000
4,222,630.00
CR
158,977,749.22</t>
        </r>
      </text>
    </comment>
    <comment ref="J213" authorId="0">
      <text>
        <r>
          <rPr>
            <b/>
            <sz val="9"/>
            <color indexed="81"/>
            <rFont val="Tahoma"/>
            <family val="2"/>
          </rPr>
          <t>23/02/2019  MCM InhouseTrf CS-CS
Inficlo Bandros
DARI TIKA KARTIKA SARI
Inficlo Bandros
 0,00  2.512.940,00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2693650.00
Inficlo Bandros
TIKA KARTIKA SARI
0000
2,693,650.00
CR
189,305,304.22</t>
        </r>
      </text>
    </comment>
    <comment ref="J221" authorId="0">
      <text>
        <r>
          <rPr>
            <b/>
            <sz val="9"/>
            <color indexed="81"/>
            <rFont val="Tahoma"/>
            <family val="2"/>
          </rPr>
          <t xml:space="preserve"> PEND
TRSF E-BANKING CR
2602/FTSCY/WS95011
4429435.00
Inficlo Bandros
TIKA KARTIKA SARI
0000
4,429,435.00
CR
196,251,244.22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7" authorId="0">
      <text>
        <r>
          <rPr>
            <b/>
            <sz val="9"/>
            <color indexed="81"/>
            <rFont val="Tahoma"/>
            <family val="2"/>
          </rPr>
          <t>27/02/2019  MCM InhouseTrf CS-CS
Inficlo Bandros
DARI TIKA KARTIKA SARI
Inficlo Bandros
 0,00  2.510.390,00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993820.00
Inficlo Bandros
TIKA KARTIKA SARI
0000
993,820.00
CR
203,365,404.22</t>
        </r>
      </text>
    </comment>
    <comment ref="J238" authorId="0">
      <text>
        <r>
          <rPr>
            <b/>
            <sz val="9"/>
            <color indexed="81"/>
            <rFont val="Tahoma"/>
            <family val="2"/>
          </rPr>
          <t>01/03/2019  MCM InhouseTrf CS-CS
Inficlo Bandros
DARI TIKA KARTIKA SARI
Inficlo Bandros
 0,00  3.871.070,00</t>
        </r>
      </text>
    </comment>
    <comment ref="J241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3470805.00
Inficlo Bandros
TIKA KARTIKA SARI
0000
3,470,805.00
CR
137,494,581.88</t>
        </r>
      </text>
    </comment>
    <comment ref="J244" authorId="0">
      <text>
        <r>
          <rPr>
            <b/>
            <sz val="9"/>
            <color indexed="81"/>
            <rFont val="Tahoma"/>
            <family val="2"/>
          </rPr>
          <t>04/03/2019  MCM InhouseTrf CS-CS
Inficlo Bandros
DARI TIKA KARTIKA SARI
Inficlo Bandros
 0,00  3.308.030,00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5511655.00
Inficlo Bandros
TIKA KARTIKA SARI
0000
5,511,655.00
CR
181,032,801.88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>06/03/2019  MCM InhouseTrf CS-CS
Inficlo Bandros
DARI TIKA KARTIKA SARI
Inficlo Bandros
 0,00  1.369.830,00</t>
        </r>
      </text>
    </comment>
    <comment ref="J257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2937687.00
Inficlo Bandros
TIKA KARTIKA SARI
0000
2,937,687.00
CR
190,118,941.88</t>
        </r>
      </text>
    </comment>
    <comment ref="J260" authorId="0">
      <text>
        <r>
          <rPr>
            <b/>
            <sz val="9"/>
            <color indexed="81"/>
            <rFont val="Tahoma"/>
            <family val="2"/>
          </rPr>
          <t>08/03/2019  MCM InhouseTrf CS-CS
Inficlo Bandros
DARI TIKA KARTIKA SARI
Inficlo Bandros
 0,00  2.170.305,00</t>
        </r>
      </text>
    </comment>
    <comment ref="J265" authorId="0">
      <text>
        <r>
          <rPr>
            <b/>
            <sz val="9"/>
            <color indexed="81"/>
            <rFont val="Tahoma"/>
            <family val="2"/>
          </rPr>
          <t>09/03/2019  MCM InhouseTrf CS-CS
Inficlo Bandros
DARI TIKA KARTIKA SARI
Inficlo Bandros
 0,00  2.145.655,00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69" authorId="0">
      <text>
        <r>
          <rPr>
            <b/>
            <sz val="9"/>
            <color indexed="81"/>
            <rFont val="Tahoma"/>
            <family val="2"/>
          </rPr>
          <t>11/03/2019  MCM InhouseTrf CS-CS
Inficlo Bandros
DARI TIKA KARTIKA SARI
Inficlo Bandros
 0,00  953.275,00</t>
        </r>
      </text>
    </comment>
    <comment ref="J275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5215770.00
Inficlo Bandros
TIKA KARTIKA SARI
0000
5,215,770.00
CR
236,719,051.88</t>
        </r>
      </text>
    </comment>
    <comment ref="J281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3423970.00
Inficlo Bandros
TIKA KARTIKA SARI
0000
3,423,970.00
CR
245,153,620.88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3053540.00
Inficlo Bandros
TIKA KARTIKA SARI
0000
3,053,540.00
CR
249,071,355.88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2367165.00
Inficlo Bandros
TIKA KARTIKA SARI
0000
2,367,165.00
CR
244,662,556.88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2987155.00
Inficlo Bandros
TIKA KARTIKA SARI
0000
2,987,155.00
CR
248,323,421.88</t>
        </r>
      </text>
    </comment>
    <comment ref="J299" authorId="0">
      <text>
        <r>
          <rPr>
            <b/>
            <sz val="9"/>
            <color indexed="81"/>
            <rFont val="Tahoma"/>
            <family val="2"/>
          </rPr>
          <t xml:space="preserve"> PEND
TRSF E-BANKING CR
1803/FTSCY/WS95011
1680875.00
Inficlo Bandros
TIKA KARTIKA SARI
0000
1,680,875.00
CR
281,559,836.88</t>
        </r>
      </text>
    </comment>
    <comment ref="J304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4219995.00
Inficlo Bandros
TIKA KARTIKA SARI
0000
4,219,995.00
CR
254,457,854.88</t>
        </r>
      </text>
    </comment>
    <comment ref="J310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4108985.00
Inficlo Bandros
TIKA KARTIKA SARI
0000
4,108,985.00
CR
261,275,149.88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15" authorId="1">
      <text>
        <r>
          <rPr>
            <b/>
            <sz val="9"/>
            <color indexed="81"/>
            <rFont val="Tahoma"/>
            <family val="2"/>
          </rPr>
          <t>PEND
TRSF E-BANKING CR 
2103/FTSCY/WS95011
2236180.00
Inficlo Bandros 
TIKA KARTIKA SARI 
0000
2,236,180.00
CR
274,048,084.88</t>
        </r>
      </text>
    </comment>
    <comment ref="J320" authorId="1">
      <text>
        <r>
          <rPr>
            <b/>
            <sz val="9"/>
            <color indexed="81"/>
            <rFont val="Tahoma"/>
            <charset val="1"/>
          </rPr>
          <t xml:space="preserve"> PEND
TRSF E-BANKING CR
2203/FTSCY/WS95011
3426350.00
Inficlo Bandros
TIKA KARTIKA SARI
0000
3,426,350.00
CR
278,604,829.88</t>
        </r>
      </text>
    </comment>
    <comment ref="J325" authorId="1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3419040.00
Inficlo Bandros
TIKA KARTIKA SARI
0000
3,419,040.00
CR
283,766,419.88</t>
        </r>
      </text>
    </comment>
    <comment ref="J328" authorId="1">
      <text>
        <r>
          <rPr>
            <b/>
            <sz val="9"/>
            <color indexed="81"/>
            <rFont val="Tahoma"/>
            <charset val="1"/>
          </rPr>
          <t xml:space="preserve"> PEND
TRSF E-BANKING CR
2503/FTSCY/WS95011
2070515.00
Inficlo Bandros
TIKA KARTIKA SARI
0000
2,070,515.00
CR
219,016,250.88</t>
        </r>
      </text>
    </comment>
    <comment ref="J333" authorId="1">
      <text>
        <r>
          <rPr>
            <b/>
            <sz val="9"/>
            <color indexed="81"/>
            <rFont val="Tahoma"/>
            <charset val="1"/>
          </rPr>
          <t>26/03 
MCM InhouseTrf CS-CS Inficlo Bandros DARI TIKA KARTIKA SARI Inficlo Bandros
 - 3,393,880.00</t>
        </r>
      </text>
    </comment>
    <comment ref="J339" authorId="1">
      <text>
        <r>
          <rPr>
            <b/>
            <sz val="9"/>
            <color indexed="81"/>
            <rFont val="Tahoma"/>
            <family val="2"/>
          </rPr>
          <t>27/03 
MCM InhouseTrf CS-CS Inficlo Bandros DARI TIKA KARTIKA SARI Inficlo Bandros
 - 3,902,605.00</t>
        </r>
      </text>
    </comment>
    <comment ref="J343" authorId="1">
      <text>
        <r>
          <rPr>
            <b/>
            <sz val="9"/>
            <color indexed="81"/>
            <rFont val="Tahoma"/>
            <family val="2"/>
          </rPr>
          <t>28/03 
MCM InhouseTrf CS-CS Inficlo Bandros DARI TIKA KARTIKA SARI Inficlo Bandros
 - 4,284,935.00</t>
        </r>
      </text>
    </comment>
    <comment ref="J349" authorId="1">
      <text>
        <r>
          <rPr>
            <b/>
            <sz val="9"/>
            <color indexed="81"/>
            <rFont val="Tahoma"/>
            <charset val="1"/>
          </rPr>
          <t>29/03 
SA ATM Dr Trf DARI TIKA KARTIKA SARI S1AW1CTC /6784671086/ATM-MMUCIBADUYU
 - 4,169,930.00</t>
        </r>
      </text>
    </comment>
    <comment ref="J355" authorId="1">
      <text>
        <r>
          <rPr>
            <b/>
            <sz val="9"/>
            <color indexed="81"/>
            <rFont val="Tahoma"/>
            <family val="2"/>
          </rPr>
          <t xml:space="preserve"> PEND
TRSF E-BANKING CR
3003/FTSCY/WS95011
4443205.00
Inficlo Bandros
TIKA KARTIKA SARI
0000
4,443,205.00
CR
214,910,679.02</t>
        </r>
      </text>
    </comment>
    <comment ref="J360" authorId="1">
      <text>
        <r>
          <rPr>
            <b/>
            <sz val="9"/>
            <color indexed="81"/>
            <rFont val="Tahoma"/>
            <family val="2"/>
          </rPr>
          <t xml:space="preserve"> PEND
TRSF E-BANKING CR
0104/FTSCY/WS95011
3642760.00
Inficlo Bandros
TIKA KARTIKA SARI
0000
3,642,760.00
CR
186,263,574.02</t>
        </r>
      </text>
    </comment>
    <comment ref="J364" authorId="1">
      <text>
        <r>
          <rPr>
            <b/>
            <sz val="9"/>
            <color indexed="81"/>
            <rFont val="Tahoma"/>
            <family val="2"/>
          </rPr>
          <t>02/04 
MCM InhouseTrf CS-CS Inficlo Bandros DARI TIKA KARTIKA SARI Inficlo Bandros
 - 5,881,320.00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70" authorId="1">
      <text>
        <r>
          <rPr>
            <b/>
            <sz val="9"/>
            <color indexed="81"/>
            <rFont val="Tahoma"/>
            <charset val="1"/>
          </rPr>
          <t>03/04 
MCM InhouseTrf CS-CS Inficlo Bandros DARI TIKA KARTIKA SARI Inficlo Bandros
 - 3,966,082.00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74" authorId="1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2927400.00
Inficlo bandros
TIKA KARTIKA SARI
0000
2,927,400.00
CR
207,190,258.02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79" authorId="1">
      <text>
        <r>
          <rPr>
            <b/>
            <sz val="9"/>
            <color indexed="81"/>
            <rFont val="Tahoma"/>
            <charset val="1"/>
          </rPr>
          <t>05/04 
MCM InhouseTrf CS-CS Inficlo Bandros DARI TIKA KARTIKA SARI Inficlo Bandros
 - 4,051,270.00</t>
        </r>
      </text>
    </comment>
    <comment ref="J384" authorId="1">
      <text>
        <r>
          <rPr>
            <b/>
            <sz val="9"/>
            <color indexed="81"/>
            <rFont val="Tahoma"/>
            <family val="2"/>
          </rPr>
          <t>06/04 
MCM InhouseTrf CS-CS Inficlo Bandros DARI TIKA KARTIKA SARI Inficlo Bandros
 - 4,395,095.00</t>
        </r>
      </text>
    </comment>
    <comment ref="J385" authorId="1">
      <text>
        <r>
          <rPr>
            <b/>
            <sz val="9"/>
            <color indexed="81"/>
            <rFont val="Tahoma"/>
            <charset val="1"/>
          </rPr>
          <t xml:space="preserve"> PEND
TRSF E-BANKING CR
0804/FTSCY/WS95011
2803248.00
Infikids Kuzatura
Bandros
TIKA KARTIKA SARI
0000
2,803,248.00
CR
223,453,094.02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86" authorId="1">
      <text>
        <r>
          <rPr>
            <b/>
            <sz val="9"/>
            <color indexed="81"/>
            <rFont val="Tahoma"/>
            <charset val="1"/>
          </rPr>
          <t>08/04 
MCM InhouseTrf CS-CS Kb Inficlo Bandros DARI TIKA KARTIKA SARI Kb Inficlo Bandros
 - 588,762.00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family val="2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family val="2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family val="2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family val="2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family val="2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family val="2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family val="2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family val="2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family val="2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family val="2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family val="2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family val="2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family val="2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family val="2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family val="2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family val="2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  <author>dewi finance</author>
  </authors>
  <commentLis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15220315.00
Transfer
Blackkelly-Inficlo
WAHYUNI
0000
15,220,315.00
CR
99,572,683.22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14125470.00
TRANSFER
INF REGULER
WAHYUNI
0000
14,125,470.00
CR
142,371,785.22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2302/FTSCY/WS95011
13676640.00
TRANSFER
INF REGULER
WAHYUNI
0000
13,676,640.00
CR
174,306,569.22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22732395.00
TRANSFER
INF REGULER
WAHYUNI
0000
22,732,395.00
CR
160,226,976.88</t>
        </r>
      </text>
    </comment>
    <comment ref="J173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32032959.00
TRANSFER
INF REGULER
WAHYUNI
0000
32,032,959.00
CR
227,878,292.88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28551385.00
TRANSFER
INF REGULER
WAHYUNI
0000
28,551,385.00
CR
278,537,376.88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7" authorId="1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26739733.00
TRANSFER
INF BCL
WAHYUNI
0000
26,739,733.00
CR
311,270,662.88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15" authorId="1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25547750.00
TRANSFER
INF BCL REGULER
WAHYUNI
0000
25,547,750.00
CR
241,095,294.02</t>
        </r>
      </text>
    </comment>
    <comment ref="J228" authorId="1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27709482.00
TRANSFER
INF BCL
WAHYUNI
0000
27,709,482.00
CR
217,721,240.02</t>
        </r>
      </text>
    </comment>
  </commentList>
</comments>
</file>

<file path=xl/comments7.xml><?xml version="1.0" encoding="utf-8"?>
<comments xmlns="http://schemas.openxmlformats.org/spreadsheetml/2006/main">
  <authors>
    <author>Win-7</author>
    <author>dewi finance</author>
  </authors>
  <commentLis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1023705.00
Blackkelly-Inficlo
Sale
WAHYUNI
0000
1,023,705.00
CR
100,596,388.22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2083650.00
INF SALE
ahyuni3143
WAHYUNI
0000
2,083,650.00
CR
144,455,435.22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2302/FTSCY/WS95011
3116970.00
TRANSFER
INF SALE
WAHYUNI
0000
3,116,970.00
CR
177,423,539.22</t>
        </r>
      </text>
    </comment>
    <comment ref="J117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1778685.00
TRANSFER
INF SALE
WAHYUNI
0000
1,778,685.00
CR
162,005,661.88</t>
        </r>
      </text>
    </comment>
    <comment ref="J130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1372710.00
TRANSFER
INF SALE
WAHYUNI
0000
1,372,710.00
CR
229,251,002.88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897150.00
TRANSFER
INF SALE
WAHYUNI
0000
897,150.00
CR
279,434,526.88</t>
        </r>
      </text>
    </comment>
    <comment ref="J153" authorId="1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1295070.00
TRANSFER
INF SALE
WAHYUNI
0000
1,295,070.00
CR
312,565,732.88</t>
        </r>
      </text>
    </comment>
    <comment ref="J162" authorId="1">
      <text>
        <r>
          <rPr>
            <b/>
            <sz val="9"/>
            <color indexed="81"/>
            <rFont val="Tahoma"/>
            <family val="2"/>
          </rPr>
          <t xml:space="preserve"> PEND
TRSF E-BANKING CR
3003/FTSCY/WS95011
720645.00
TRANSFER
INF SALE
WAHYUNI
0000
720,645.00
CR
241,815,939.02</t>
        </r>
      </text>
    </comment>
    <comment ref="J169" authorId="1">
      <text>
        <r>
          <rPr>
            <b/>
            <sz val="9"/>
            <color indexed="81"/>
            <rFont val="Tahoma"/>
            <family val="2"/>
          </rPr>
          <t xml:space="preserve"> PEND
TRSF E-BANKING CR
0604/FTSCY/WS95011
1506600.00
TRANSFER
INF BCL SALE
WAHYUNI
0000
1,506,600.00
CR
219,227,840.02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Win-7</author>
    <author>dewi finance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PELUNASAN TRANSAKS
I INFCL N BCL
YUAN PERDANA
0000
2,730,797.00
CR
115,819,669.22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02/18 95031
PELUNASAN KREDIT I
NFCL N BCL
YUAN PERDANA
0000
1,568,705.00
CR
154,361,964.22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PELUNASAN TRANSAKS
I INFCL N BCLL
YUAN PERDANA
0000
1,606,075.00
CR
180,073,044.22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03/04 95031
PELUNASAN KREDIT I
NFICLO N BCLLY
YUAN PERDANA
0000
2,712,555.00
CR
168,653,566.88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03/12 95031
PELUNASAN INFCL N
BCLLY
YUAN PERDANA
0000
3,062,665.00
CR
229,767,383.88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PEND
TRSF E-BANKING CR
03/16 95031
PELUNASAN KREDIT I
NFICLO N BCL
YUAN PERDANA
0000
1,662,570.00
CR
249,985,991.88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7" authorId="1">
      <text>
        <r>
          <rPr>
            <b/>
            <sz val="9"/>
            <color indexed="81"/>
            <rFont val="Tahoma"/>
            <charset val="1"/>
          </rPr>
          <t xml:space="preserve"> PEND
TRSF E-BANKING CR
03/25 95031
PELUNASAN KREDIT I
NFCL N BCLLY
YUAN PERDANA
0000
1,581,595.00
CR
216,556,165.88</t>
        </r>
      </text>
    </comment>
    <comment ref="J58" authorId="1">
      <text>
        <r>
          <rPr>
            <b/>
            <sz val="9"/>
            <color indexed="81"/>
            <rFont val="Tahoma"/>
            <family val="2"/>
          </rPr>
          <t xml:space="preserve"> PEND
TRSF E-BANKING CR
04/06 95031
PELUNASAN INFCL N
BCLLY
YUAN PERDANA
0000
975,615.00
CR
189,907,378.02</t>
        </r>
      </text>
    </comment>
  </commentList>
</comments>
</file>

<file path=xl/comments9.xml><?xml version="1.0" encoding="utf-8"?>
<comments xmlns="http://schemas.openxmlformats.org/spreadsheetml/2006/main">
  <authors>
    <author>Win-7</author>
    <author>dewi finance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PEND
TRSF E-BANKING CR 
02/03 95031 
TRANPER 
YAN YAN HERYANA 
0000
270,900.00
CR
61,553,297.22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02/28 95031
TRANPER
YAN YAN HERYANA
0000
629,255.00
CR
201,502,119.22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03/10 95031
TRANPER
YAN YAN HERYANA
0000
1,195,015.00
CR
231,785,625.88</t>
        </r>
      </text>
    </comment>
    <comment ref="J92" authorId="1">
      <text>
        <r>
          <rPr>
            <b/>
            <sz val="9"/>
            <color indexed="81"/>
            <rFont val="Tahoma"/>
            <charset val="1"/>
          </rPr>
          <t xml:space="preserve">PEND  TRSF E-BANKING CR 574,710.00 CR 214,032,257.88
 03/24 95031   
 TRANPER   
 YAN YAN HERYANA   
</t>
        </r>
      </text>
    </comment>
    <comment ref="J96" authorId="1">
      <text>
        <r>
          <rPr>
            <b/>
            <sz val="9"/>
            <color indexed="81"/>
            <rFont val="Tahoma"/>
            <charset val="1"/>
          </rPr>
          <t xml:space="preserve"> PEND
TRSF E-BANKING CR
04/06 95031
TRANPER
YAN YAN HERYANA
0000
2,261,170.00
CR
187,510,678.02</t>
        </r>
      </text>
    </comment>
  </commentList>
</comments>
</file>

<file path=xl/sharedStrings.xml><?xml version="1.0" encoding="utf-8"?>
<sst xmlns="http://schemas.openxmlformats.org/spreadsheetml/2006/main" count="2401" uniqueCount="370">
  <si>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</si>
  <si>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</si>
  <si>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</si>
  <si>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</si>
  <si>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</si>
  <si>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</si>
  <si>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</si>
  <si>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</si>
  <si>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</si>
  <si>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</si>
  <si>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</si>
  <si>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</si>
  <si>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</si>
  <si>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</si>
  <si>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</si>
  <si>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</si>
  <si>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</si>
  <si>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</si>
  <si>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</si>
  <si>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</si>
  <si>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</si>
  <si>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</si>
  <si>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</si>
  <si>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</si>
  <si>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</si>
  <si>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</si>
  <si>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</si>
  <si>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</si>
  <si>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</si>
  <si>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</si>
  <si>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</si>
  <si>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</si>
  <si>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</si>
  <si>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</si>
  <si>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</si>
  <si>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</si>
  <si>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</si>
  <si>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</si>
  <si>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</si>
  <si>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</si>
  <si>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</si>
  <si>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</si>
  <si>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</si>
  <si>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</si>
  <si>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</si>
  <si>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</si>
  <si>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</si>
  <si>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</si>
  <si>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</si>
  <si>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</si>
  <si>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</si>
  <si>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</si>
  <si>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</si>
  <si>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</si>
  <si>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</si>
  <si>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</si>
  <si>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</si>
  <si>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</si>
  <si>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</si>
  <si>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</si>
  <si>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</si>
  <si>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</si>
  <si>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</si>
  <si>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</si>
  <si>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</si>
  <si>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</si>
  <si>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</si>
  <si>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</si>
  <si>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</si>
  <si>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</si>
  <si>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</si>
  <si>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</si>
  <si>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</si>
  <si>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</si>
  <si>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</si>
  <si>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</si>
  <si>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</si>
  <si>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</si>
  <si>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</si>
  <si>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</si>
  <si>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</si>
  <si>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</si>
  <si>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</si>
  <si>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</si>
  <si>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</si>
  <si>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</si>
  <si>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</si>
  <si>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</si>
  <si>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</si>
  <si>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</si>
  <si>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</si>
  <si>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</si>
  <si>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</si>
  <si>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</si>
  <si>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</si>
  <si>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</si>
  <si>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</si>
  <si>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</si>
  <si>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</si>
  <si>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</si>
  <si>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</si>
  <si>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</si>
  <si>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</si>
  <si>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</si>
  <si>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</si>
  <si>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</si>
  <si>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</si>
  <si>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</si>
  <si>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</si>
  <si>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</si>
  <si>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</si>
  <si>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</si>
  <si>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</si>
  <si>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</si>
  <si>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</si>
  <si>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</si>
  <si>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</si>
  <si>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</si>
  <si>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</si>
  <si>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</si>
  <si>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</si>
  <si>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</si>
  <si>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</si>
  <si>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</si>
  <si>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</si>
  <si>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</si>
  <si>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</si>
  <si>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</si>
  <si>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</si>
  <si>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</si>
  <si>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</si>
  <si>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</si>
  <si>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</si>
  <si>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</si>
  <si>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</si>
  <si>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</si>
  <si>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</si>
  <si>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</si>
  <si>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</si>
  <si>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</si>
  <si>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</si>
  <si>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</si>
  <si>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</si>
  <si>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</si>
  <si>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</si>
  <si>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</si>
  <si>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</si>
  <si>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</si>
  <si>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</si>
  <si>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</si>
  <si>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</si>
  <si>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</si>
  <si>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</si>
  <si>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</si>
  <si>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</si>
  <si>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</si>
  <si>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</si>
  <si>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</si>
  <si>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</si>
  <si>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</si>
  <si>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</si>
  <si>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</si>
  <si>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</si>
  <si>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</si>
  <si>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</si>
  <si>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</si>
  <si>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</si>
  <si>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</si>
  <si>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</si>
  <si>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</si>
  <si>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</si>
  <si>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</si>
  <si>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</si>
  <si>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</si>
  <si>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</si>
  <si>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</si>
  <si>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</si>
  <si>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</si>
  <si>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</si>
  <si>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</si>
  <si>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</si>
  <si>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</si>
  <si>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</si>
  <si>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</si>
  <si>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</si>
  <si>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</si>
  <si>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</si>
  <si>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</si>
  <si>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</si>
  <si>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</si>
  <si>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</si>
  <si>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</si>
  <si>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</si>
  <si>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</si>
  <si>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</si>
  <si>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</si>
  <si>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</si>
  <si>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</si>
  <si>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</si>
  <si>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</si>
  <si>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</si>
  <si>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</si>
  <si>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</si>
  <si>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</si>
  <si>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</si>
  <si>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</si>
  <si>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</si>
  <si>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</si>
  <si>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</si>
  <si>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</si>
  <si>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</si>
  <si>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</si>
  <si>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</si>
  <si>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</si>
  <si>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</si>
  <si>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</si>
  <si>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</si>
  <si>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</si>
  <si>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</si>
  <si>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</si>
  <si>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</si>
  <si>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</si>
  <si>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</si>
  <si>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</si>
  <si>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</si>
  <si>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</si>
  <si>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</si>
  <si>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</si>
  <si>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</si>
  <si>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</si>
  <si>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</si>
  <si>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</si>
  <si>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</si>
  <si>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</si>
  <si>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</si>
  <si>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</si>
  <si>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</si>
  <si>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</si>
  <si>
    <t>R19000075</t>
  </si>
  <si>
    <t>R19000087</t>
  </si>
  <si>
    <t>R19000094</t>
  </si>
  <si>
    <t>R19000112</t>
  </si>
  <si>
    <t>R19000113</t>
  </si>
  <si>
    <t>R19000114</t>
  </si>
  <si>
    <t>R19000078</t>
  </si>
  <si>
    <t>R19000122</t>
  </si>
  <si>
    <t>R19000133</t>
  </si>
  <si>
    <t>R19000134</t>
  </si>
  <si>
    <t>R19000140</t>
  </si>
  <si>
    <t>R19000149</t>
  </si>
  <si>
    <t>Pesanan</t>
  </si>
  <si>
    <t>Retur</t>
  </si>
  <si>
    <t>Total Bayar</t>
  </si>
  <si>
    <t>R19000158</t>
  </si>
  <si>
    <t>R19000155</t>
  </si>
  <si>
    <t>R19000171</t>
  </si>
  <si>
    <t>R19000201</t>
  </si>
  <si>
    <t>R19000203</t>
  </si>
  <si>
    <t>R19000218</t>
  </si>
  <si>
    <t>R19000213</t>
  </si>
  <si>
    <t>R19000214</t>
  </si>
  <si>
    <t>R19000222</t>
  </si>
  <si>
    <t>R19000225</t>
  </si>
  <si>
    <t>R19000227</t>
  </si>
  <si>
    <t>R19000229</t>
  </si>
  <si>
    <t>TRANSFSFER</t>
  </si>
  <si>
    <t>R19000262</t>
  </si>
  <si>
    <t xml:space="preserve">R19000266 </t>
  </si>
  <si>
    <t xml:space="preserve">R19000273 </t>
  </si>
  <si>
    <t xml:space="preserve">R19000272 </t>
  </si>
  <si>
    <t xml:space="preserve">R19000276 </t>
  </si>
  <si>
    <t xml:space="preserve">R19000279 </t>
  </si>
  <si>
    <t xml:space="preserve">R19000282 </t>
  </si>
  <si>
    <t xml:space="preserve">R19000289 </t>
  </si>
  <si>
    <t xml:space="preserve">R19000295 </t>
  </si>
  <si>
    <t xml:space="preserve">R19000299 </t>
  </si>
  <si>
    <t xml:space="preserve">R19000303 </t>
  </si>
  <si>
    <t xml:space="preserve">R19000277 </t>
  </si>
  <si>
    <t xml:space="preserve">R19000050 </t>
  </si>
  <si>
    <t xml:space="preserve">R19000307 </t>
  </si>
  <si>
    <t xml:space="preserve">R19000342 </t>
  </si>
  <si>
    <t xml:space="preserve">R19000354 </t>
  </si>
  <si>
    <t xml:space="preserve">R19000339 </t>
  </si>
  <si>
    <t xml:space="preserve">R19000367 </t>
  </si>
  <si>
    <t xml:space="preserve">R19000369 </t>
  </si>
  <si>
    <t xml:space="preserve">R19000370 </t>
  </si>
  <si>
    <t xml:space="preserve">R19000371 </t>
  </si>
  <si>
    <t xml:space="preserve">R19000372 </t>
  </si>
  <si>
    <t xml:space="preserve">R19000378 </t>
  </si>
  <si>
    <t xml:space="preserve">R19000379 </t>
  </si>
  <si>
    <t xml:space="preserve">R19000384 </t>
  </si>
  <si>
    <t xml:space="preserve">R19000054 </t>
  </si>
  <si>
    <t xml:space="preserve">R19000399 </t>
  </si>
  <si>
    <t xml:space="preserve">R19000388 </t>
  </si>
  <si>
    <t xml:space="preserve">R19000389 </t>
  </si>
  <si>
    <t xml:space="preserve">R19000402 </t>
  </si>
  <si>
    <t xml:space="preserve">R19000404 </t>
  </si>
  <si>
    <t xml:space="preserve">R19000405 </t>
  </si>
  <si>
    <t xml:space="preserve">R19000424 </t>
  </si>
  <si>
    <t xml:space="preserve">R19000422 </t>
  </si>
  <si>
    <t xml:space="preserve">R19000446 </t>
  </si>
  <si>
    <t xml:space="preserve">R19000455 </t>
  </si>
  <si>
    <t xml:space="preserve">R19000459 </t>
  </si>
  <si>
    <t xml:space="preserve">R19000460 </t>
  </si>
  <si>
    <t xml:space="preserve">R19000467 </t>
  </si>
  <si>
    <t>TRANSFR</t>
  </si>
  <si>
    <t xml:space="preserve">R19000474 </t>
  </si>
  <si>
    <t xml:space="preserve">R19000480 </t>
  </si>
  <si>
    <t>R19000486</t>
  </si>
  <si>
    <t xml:space="preserve">R19000497 </t>
  </si>
  <si>
    <t xml:space="preserve">R19000059 </t>
  </si>
  <si>
    <t xml:space="preserve">R19000061 </t>
  </si>
  <si>
    <t xml:space="preserve">R19000507 </t>
  </si>
  <si>
    <t xml:space="preserve">R19000506 </t>
  </si>
  <si>
    <t xml:space="preserve">R19000508 </t>
  </si>
  <si>
    <t xml:space="preserve">R19000512 </t>
  </si>
  <si>
    <t xml:space="preserve">R19000517 </t>
  </si>
  <si>
    <t xml:space="preserve">S19000075 </t>
  </si>
  <si>
    <t xml:space="preserve">S19000076 </t>
  </si>
  <si>
    <t>Jaminan Jam Tangan</t>
  </si>
  <si>
    <t xml:space="preserve">R19000547 </t>
  </si>
  <si>
    <t xml:space="preserve">R19000552 </t>
  </si>
  <si>
    <t xml:space="preserve">R19000562 </t>
  </si>
  <si>
    <t xml:space="preserve">R19000564 </t>
  </si>
  <si>
    <t xml:space="preserve">R19000567 </t>
  </si>
  <si>
    <t xml:space="preserve">R19000570 </t>
  </si>
  <si>
    <t xml:space="preserve">R19000576 </t>
  </si>
  <si>
    <t xml:space="preserve">R19000583 </t>
  </si>
  <si>
    <t xml:space="preserve">R19000586 </t>
  </si>
  <si>
    <t xml:space="preserve">R19000597 </t>
  </si>
  <si>
    <t xml:space="preserve">R19000596 </t>
  </si>
  <si>
    <t>R19000609</t>
  </si>
  <si>
    <t xml:space="preserve">R19000584 </t>
  </si>
  <si>
    <t xml:space="preserve">R19000595 </t>
  </si>
  <si>
    <t xml:space="preserve">R19000601 </t>
  </si>
  <si>
    <t xml:space="preserve">R19000605 </t>
  </si>
  <si>
    <t xml:space="preserve">R19000608 </t>
  </si>
  <si>
    <t xml:space="preserve">R19000616 </t>
  </si>
  <si>
    <t xml:space="preserve">R19000620 </t>
  </si>
  <si>
    <t xml:space="preserve">R19000630 </t>
  </si>
  <si>
    <t xml:space="preserve">R19000654 </t>
  </si>
  <si>
    <t xml:space="preserve">R19000663 </t>
  </si>
  <si>
    <t xml:space="preserve">R19000676 </t>
  </si>
  <si>
    <t xml:space="preserve">R19000680 </t>
  </si>
  <si>
    <t xml:space="preserve"> R19000689 </t>
  </si>
  <si>
    <t xml:space="preserve">R19000692 </t>
  </si>
  <si>
    <t xml:space="preserve">R19000698 </t>
  </si>
  <si>
    <t xml:space="preserve">R19000400 </t>
  </si>
  <si>
    <t xml:space="preserve">R19000701 </t>
  </si>
  <si>
    <t xml:space="preserve">R19000714 </t>
  </si>
  <si>
    <t xml:space="preserve">R19000664 </t>
  </si>
  <si>
    <t xml:space="preserve">R19000718 </t>
  </si>
  <si>
    <t xml:space="preserve">R19000719 </t>
  </si>
  <si>
    <t xml:space="preserve">R19000766 </t>
  </si>
  <si>
    <t xml:space="preserve">R19000757 </t>
  </si>
  <si>
    <t xml:space="preserve">R19000759 </t>
  </si>
  <si>
    <t xml:space="preserve">R19000763 </t>
  </si>
  <si>
    <t xml:space="preserve">R19000796 </t>
  </si>
  <si>
    <t xml:space="preserve">R19000800 </t>
  </si>
  <si>
    <t xml:space="preserve">R19000806 </t>
  </si>
  <si>
    <t xml:space="preserve">R19000811 </t>
  </si>
  <si>
    <t xml:space="preserve">R19000825 </t>
  </si>
  <si>
    <t xml:space="preserve">R19000812 </t>
  </si>
  <si>
    <t xml:space="preserve">R19000824 </t>
  </si>
  <si>
    <t xml:space="preserve">R19000813 </t>
  </si>
  <si>
    <t xml:space="preserve">R19000818 </t>
  </si>
  <si>
    <t xml:space="preserve">R19000833 </t>
  </si>
  <si>
    <t xml:space="preserve">R19000843 </t>
  </si>
  <si>
    <t xml:space="preserve">R19000855 </t>
  </si>
  <si>
    <t xml:space="preserve">R19000860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</si>
</sst>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p&quot;#,##0_);[Red]\(&quot;Rp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7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6" fontId="0" fillId="2" borderId="1" xfId="0" applyNumberFormat="1" applyFill="1" applyBorder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82"/>
  <sheetViews>
    <sheetView zoomScaleNormal="100" workbookViewId="0">
      <pane ySplit="7" topLeftCell="A161" activePane="bottomLeft" state="frozen"/>
      <selection pane="bottomLeft" activeCell="B169" sqref="B169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4" t="s">
        <v>22</v>
      </c>
      <c r="G1" s="414"/>
      <c r="H1" s="414"/>
      <c r="I1" s="220" t="s">
        <v>20</v>
      </c>
      <c r="J1" s="218"/>
      <c r="L1" s="275">
        <f>SUM(D159:D167)</f>
        <v>9335295</v>
      </c>
      <c r="M1" s="238">
        <v>9507408</v>
      </c>
      <c r="N1" s="238">
        <f>L1-M1</f>
        <v>-172113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4" t="s">
        <v>21</v>
      </c>
      <c r="G2" s="414"/>
      <c r="H2" s="414"/>
      <c r="I2" s="220">
        <f>J182*-1</f>
        <v>11651690</v>
      </c>
      <c r="J2" s="218"/>
      <c r="L2" s="276">
        <f>SUM(G159:G167)</f>
        <v>760945</v>
      </c>
      <c r="M2" s="238">
        <v>760945</v>
      </c>
      <c r="N2" s="238">
        <f>L2-M2</f>
        <v>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8574350</v>
      </c>
      <c r="M3" s="238">
        <f>M1-M2</f>
        <v>8746463</v>
      </c>
      <c r="N3" s="238">
        <f>L3-M3</f>
        <v>-172113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5" t="s">
        <v>59</v>
      </c>
      <c r="B5" s="415"/>
      <c r="C5" s="415"/>
      <c r="D5" s="415"/>
      <c r="E5" s="415"/>
      <c r="F5" s="415"/>
      <c r="G5" s="415"/>
      <c r="H5" s="415"/>
      <c r="I5" s="415"/>
      <c r="J5" s="415"/>
      <c r="L5" s="274"/>
      <c r="M5" s="238"/>
      <c r="N5" s="238"/>
      <c r="O5" s="238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5" x14ac:dyDescent="0.25">
      <c r="A7" s="416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7"/>
      <c r="I7" s="418"/>
      <c r="J7" s="419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230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234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241">
        <v>43500</v>
      </c>
      <c r="B65" s="242">
        <v>19000293</v>
      </c>
      <c r="C65" s="106">
        <v>9</v>
      </c>
      <c r="D65" s="246">
        <v>805178</v>
      </c>
      <c r="E65" s="244"/>
      <c r="F65" s="247"/>
      <c r="G65" s="246"/>
      <c r="H65" s="244"/>
      <c r="I65" s="245"/>
      <c r="J65" s="246"/>
    </row>
    <row r="66" spans="1:10" ht="15.75" customHeight="1" x14ac:dyDescent="0.25">
      <c r="A66" s="241">
        <v>43500</v>
      </c>
      <c r="B66" s="242">
        <v>19000319</v>
      </c>
      <c r="C66" s="106">
        <v>1</v>
      </c>
      <c r="D66" s="246">
        <v>92050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43502</v>
      </c>
      <c r="B67" s="242">
        <v>19000392</v>
      </c>
      <c r="C67" s="106">
        <v>8</v>
      </c>
      <c r="D67" s="246">
        <v>689240</v>
      </c>
      <c r="E67" s="244" t="s">
        <v>236</v>
      </c>
      <c r="F67" s="247">
        <v>1</v>
      </c>
      <c r="G67" s="246">
        <v>86013</v>
      </c>
      <c r="H67" s="244"/>
      <c r="I67" s="245"/>
      <c r="J67" s="246"/>
    </row>
    <row r="68" spans="1:10" ht="15.75" customHeight="1" x14ac:dyDescent="0.25">
      <c r="A68" s="241">
        <v>43502</v>
      </c>
      <c r="B68" s="242">
        <v>19000419</v>
      </c>
      <c r="C68" s="106">
        <v>6</v>
      </c>
      <c r="D68" s="246">
        <v>534102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43503</v>
      </c>
      <c r="B69" s="242">
        <v>19000449</v>
      </c>
      <c r="C69" s="106">
        <v>8</v>
      </c>
      <c r="D69" s="246">
        <v>659490</v>
      </c>
      <c r="E69" s="244"/>
      <c r="F69" s="247"/>
      <c r="G69" s="246"/>
      <c r="H69" s="244"/>
      <c r="I69" s="245"/>
      <c r="J69" s="246"/>
    </row>
    <row r="70" spans="1:10" ht="15.75" customHeight="1" x14ac:dyDescent="0.25">
      <c r="A70" s="241">
        <v>43504</v>
      </c>
      <c r="B70" s="242">
        <v>19000496</v>
      </c>
      <c r="C70" s="106">
        <v>4</v>
      </c>
      <c r="D70" s="246">
        <v>409851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43504</v>
      </c>
      <c r="B71" s="242">
        <v>19000508</v>
      </c>
      <c r="C71" s="106">
        <v>3</v>
      </c>
      <c r="D71" s="246">
        <v>300651</v>
      </c>
      <c r="E71" s="244"/>
      <c r="F71" s="247"/>
      <c r="G71" s="246"/>
      <c r="H71" s="244"/>
      <c r="I71" s="245"/>
      <c r="J71" s="246"/>
    </row>
    <row r="72" spans="1:10" ht="15.75" customHeight="1" x14ac:dyDescent="0.25">
      <c r="A72" s="241">
        <v>43504</v>
      </c>
      <c r="B72" s="242">
        <v>19000509</v>
      </c>
      <c r="C72" s="106">
        <v>1</v>
      </c>
      <c r="D72" s="246">
        <v>92050</v>
      </c>
      <c r="E72" s="244"/>
      <c r="F72" s="247"/>
      <c r="G72" s="246"/>
      <c r="H72" s="244"/>
      <c r="I72" s="245"/>
      <c r="J72" s="246"/>
    </row>
    <row r="73" spans="1:10" ht="15.75" customHeight="1" x14ac:dyDescent="0.25">
      <c r="A73" s="241">
        <v>43505</v>
      </c>
      <c r="B73" s="242">
        <v>19000552</v>
      </c>
      <c r="C73" s="106">
        <v>5</v>
      </c>
      <c r="D73" s="246">
        <v>488776</v>
      </c>
      <c r="E73" s="244"/>
      <c r="F73" s="247"/>
      <c r="G73" s="246"/>
      <c r="H73" s="244"/>
      <c r="I73" s="245"/>
      <c r="J73" s="246"/>
    </row>
    <row r="74" spans="1:10" ht="15.75" customHeight="1" x14ac:dyDescent="0.25">
      <c r="A74" s="241">
        <v>43505</v>
      </c>
      <c r="B74" s="242">
        <v>19000562</v>
      </c>
      <c r="C74" s="106">
        <v>1</v>
      </c>
      <c r="D74" s="246">
        <v>113575</v>
      </c>
      <c r="E74" s="244"/>
      <c r="F74" s="247"/>
      <c r="G74" s="246"/>
      <c r="H74" s="244"/>
      <c r="I74" s="245">
        <v>4098950</v>
      </c>
      <c r="J74" s="246" t="s">
        <v>17</v>
      </c>
    </row>
    <row r="75" spans="1:10" ht="15.75" customHeight="1" x14ac:dyDescent="0.25">
      <c r="A75" s="241">
        <v>43507</v>
      </c>
      <c r="B75" s="242">
        <v>19000655</v>
      </c>
      <c r="C75" s="106">
        <v>12</v>
      </c>
      <c r="D75" s="246">
        <v>1084041</v>
      </c>
      <c r="E75" s="244"/>
      <c r="F75" s="247"/>
      <c r="G75" s="246"/>
      <c r="H75" s="244"/>
      <c r="I75" s="245"/>
      <c r="J75" s="246"/>
    </row>
    <row r="76" spans="1:10" ht="15.75" customHeight="1" x14ac:dyDescent="0.25">
      <c r="A76" s="241">
        <v>43507</v>
      </c>
      <c r="B76" s="242">
        <v>19000672</v>
      </c>
      <c r="C76" s="106">
        <v>1</v>
      </c>
      <c r="D76" s="246">
        <v>113575</v>
      </c>
      <c r="E76" s="244" t="s">
        <v>243</v>
      </c>
      <c r="F76" s="247">
        <v>1</v>
      </c>
      <c r="G76" s="246">
        <v>86013</v>
      </c>
      <c r="H76" s="244"/>
      <c r="I76" s="245"/>
      <c r="J76" s="246"/>
    </row>
    <row r="77" spans="1:10" ht="15.75" customHeight="1" x14ac:dyDescent="0.25">
      <c r="A77" s="241">
        <v>43507</v>
      </c>
      <c r="B77" s="242">
        <v>19000677</v>
      </c>
      <c r="C77" s="106">
        <v>2</v>
      </c>
      <c r="D77" s="246">
        <v>190488</v>
      </c>
      <c r="E77" s="244"/>
      <c r="F77" s="247"/>
      <c r="G77" s="246"/>
      <c r="H77" s="244"/>
      <c r="I77" s="245"/>
      <c r="J77" s="246"/>
    </row>
    <row r="78" spans="1:10" ht="15.75" customHeight="1" x14ac:dyDescent="0.25">
      <c r="A78" s="241">
        <v>43508</v>
      </c>
      <c r="B78" s="242">
        <v>19000714</v>
      </c>
      <c r="C78" s="106">
        <v>2</v>
      </c>
      <c r="D78" s="246">
        <v>176138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43508</v>
      </c>
      <c r="B79" s="242">
        <v>19000734</v>
      </c>
      <c r="C79" s="106">
        <v>10</v>
      </c>
      <c r="D79" s="246">
        <v>884541</v>
      </c>
      <c r="E79" s="244"/>
      <c r="F79" s="247"/>
      <c r="G79" s="246"/>
      <c r="H79" s="244"/>
      <c r="I79" s="245"/>
      <c r="J79" s="246"/>
    </row>
    <row r="80" spans="1:10" ht="15.75" customHeight="1" x14ac:dyDescent="0.25">
      <c r="A80" s="241">
        <v>43509</v>
      </c>
      <c r="B80" s="242">
        <v>19000768</v>
      </c>
      <c r="C80" s="106">
        <v>7</v>
      </c>
      <c r="D80" s="246">
        <v>676114</v>
      </c>
      <c r="E80" s="244" t="s">
        <v>246</v>
      </c>
      <c r="F80" s="247">
        <v>4</v>
      </c>
      <c r="G80" s="246">
        <v>375726</v>
      </c>
      <c r="H80" s="244"/>
      <c r="I80" s="245"/>
      <c r="J80" s="246"/>
    </row>
    <row r="81" spans="1:10" ht="15.75" customHeight="1" x14ac:dyDescent="0.25">
      <c r="A81" s="241">
        <v>43509</v>
      </c>
      <c r="B81" s="242">
        <v>19000786</v>
      </c>
      <c r="C81" s="106">
        <v>1</v>
      </c>
      <c r="D81" s="246">
        <v>92050</v>
      </c>
      <c r="E81" s="244"/>
      <c r="F81" s="247"/>
      <c r="G81" s="246"/>
      <c r="H81" s="244"/>
      <c r="I81" s="245"/>
      <c r="J81" s="246"/>
    </row>
    <row r="82" spans="1:10" ht="15.75" customHeight="1" x14ac:dyDescent="0.25">
      <c r="A82" s="241">
        <v>43510</v>
      </c>
      <c r="B82" s="242">
        <v>19000827</v>
      </c>
      <c r="C82" s="106">
        <v>6</v>
      </c>
      <c r="D82" s="246">
        <v>588352</v>
      </c>
      <c r="E82" s="244"/>
      <c r="F82" s="247"/>
      <c r="G82" s="246"/>
      <c r="H82" s="244"/>
      <c r="I82" s="245"/>
      <c r="J82" s="246"/>
    </row>
    <row r="83" spans="1:10" ht="15.75" customHeight="1" x14ac:dyDescent="0.25">
      <c r="A83" s="241">
        <v>43510</v>
      </c>
      <c r="B83" s="242">
        <v>19000843</v>
      </c>
      <c r="C83" s="106">
        <v>1</v>
      </c>
      <c r="D83" s="246">
        <v>75513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43511</v>
      </c>
      <c r="B84" s="242">
        <v>19000877</v>
      </c>
      <c r="C84" s="106">
        <v>8</v>
      </c>
      <c r="D84" s="246">
        <v>734040</v>
      </c>
      <c r="E84" s="244"/>
      <c r="F84" s="247"/>
      <c r="G84" s="246"/>
      <c r="H84" s="244"/>
      <c r="I84" s="245"/>
      <c r="J84" s="246"/>
    </row>
    <row r="85" spans="1:10" ht="15.75" customHeight="1" x14ac:dyDescent="0.25">
      <c r="A85" s="241">
        <v>43511</v>
      </c>
      <c r="B85" s="242">
        <v>19000892</v>
      </c>
      <c r="C85" s="106">
        <v>1</v>
      </c>
      <c r="D85" s="246">
        <v>86013</v>
      </c>
      <c r="E85" s="244"/>
      <c r="F85" s="247"/>
      <c r="G85" s="246"/>
      <c r="H85" s="244"/>
      <c r="I85" s="245"/>
      <c r="J85" s="246"/>
    </row>
    <row r="86" spans="1:10" ht="15.75" customHeight="1" x14ac:dyDescent="0.25">
      <c r="A86" s="241">
        <v>43512</v>
      </c>
      <c r="B86" s="242">
        <v>19000946</v>
      </c>
      <c r="C86" s="106">
        <v>2</v>
      </c>
      <c r="D86" s="246">
        <v>161526</v>
      </c>
      <c r="E86" s="244" t="s">
        <v>253</v>
      </c>
      <c r="F86" s="247">
        <v>3</v>
      </c>
      <c r="G86" s="246">
        <v>272913</v>
      </c>
      <c r="H86" s="244"/>
      <c r="I86" s="245"/>
      <c r="J86" s="246"/>
    </row>
    <row r="87" spans="1:10" ht="15.75" customHeight="1" x14ac:dyDescent="0.25">
      <c r="A87" s="241">
        <v>43512</v>
      </c>
      <c r="B87" s="242">
        <v>19000964</v>
      </c>
      <c r="C87" s="106">
        <v>2</v>
      </c>
      <c r="D87" s="246">
        <v>196088</v>
      </c>
      <c r="E87" s="244"/>
      <c r="F87" s="247"/>
      <c r="G87" s="246"/>
      <c r="H87" s="244"/>
      <c r="I87" s="245">
        <v>4323827</v>
      </c>
      <c r="J87" s="246" t="s">
        <v>17</v>
      </c>
    </row>
    <row r="88" spans="1:10" ht="15.75" customHeight="1" x14ac:dyDescent="0.25">
      <c r="A88" s="241">
        <v>43514</v>
      </c>
      <c r="B88" s="242">
        <v>19001070</v>
      </c>
      <c r="C88" s="106">
        <v>10</v>
      </c>
      <c r="D88" s="246">
        <v>949110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43514</v>
      </c>
      <c r="B89" s="242">
        <v>19001092</v>
      </c>
      <c r="C89" s="106">
        <v>1</v>
      </c>
      <c r="D89" s="246">
        <v>82025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43515</v>
      </c>
      <c r="B90" s="242">
        <v>19001132</v>
      </c>
      <c r="C90" s="106">
        <v>7</v>
      </c>
      <c r="D90" s="246">
        <v>718590</v>
      </c>
      <c r="E90" s="244"/>
      <c r="F90" s="247"/>
      <c r="G90" s="246"/>
      <c r="H90" s="244"/>
      <c r="I90" s="245"/>
      <c r="J90" s="246"/>
    </row>
    <row r="91" spans="1:10" ht="15.75" customHeight="1" x14ac:dyDescent="0.25">
      <c r="A91" s="241">
        <v>43515</v>
      </c>
      <c r="B91" s="242">
        <v>19001148</v>
      </c>
      <c r="C91" s="106">
        <v>3</v>
      </c>
      <c r="D91" s="246">
        <v>364990</v>
      </c>
      <c r="E91" s="244"/>
      <c r="F91" s="293"/>
      <c r="G91" s="246"/>
      <c r="H91" s="244"/>
      <c r="I91" s="245"/>
      <c r="J91" s="246"/>
    </row>
    <row r="92" spans="1:10" ht="15.75" customHeight="1" x14ac:dyDescent="0.25">
      <c r="A92" s="241">
        <v>43516</v>
      </c>
      <c r="B92" s="242">
        <v>19001199</v>
      </c>
      <c r="C92" s="106">
        <v>9</v>
      </c>
      <c r="D92" s="246">
        <v>920875</v>
      </c>
      <c r="E92" s="247" t="s">
        <v>257</v>
      </c>
      <c r="F92" s="247">
        <v>3</v>
      </c>
      <c r="G92" s="246">
        <v>287130</v>
      </c>
      <c r="H92" s="244"/>
      <c r="I92" s="245"/>
      <c r="J92" s="246"/>
    </row>
    <row r="93" spans="1:10" ht="15.75" customHeight="1" x14ac:dyDescent="0.25">
      <c r="A93" s="241">
        <v>43516</v>
      </c>
      <c r="B93" s="242">
        <v>19001210</v>
      </c>
      <c r="C93" s="106">
        <v>4</v>
      </c>
      <c r="D93" s="246">
        <v>431545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43517</v>
      </c>
      <c r="B94" s="242">
        <v>19001248</v>
      </c>
      <c r="C94" s="106">
        <v>6</v>
      </c>
      <c r="D94" s="246">
        <v>563465</v>
      </c>
      <c r="E94" s="244"/>
      <c r="F94" s="247"/>
      <c r="G94" s="246"/>
      <c r="H94" s="244"/>
      <c r="I94" s="245"/>
      <c r="J94" s="246"/>
    </row>
    <row r="95" spans="1:10" ht="15.75" customHeight="1" x14ac:dyDescent="0.25">
      <c r="A95" s="241">
        <v>43517</v>
      </c>
      <c r="B95" s="242">
        <v>19001267</v>
      </c>
      <c r="C95" s="106">
        <v>2</v>
      </c>
      <c r="D95" s="246">
        <v>214370</v>
      </c>
      <c r="E95" s="244"/>
      <c r="F95" s="247"/>
      <c r="G95" s="246"/>
      <c r="H95" s="244"/>
      <c r="I95" s="245"/>
      <c r="J95" s="246"/>
    </row>
    <row r="96" spans="1:10" ht="15.75" customHeight="1" x14ac:dyDescent="0.25">
      <c r="A96" s="241">
        <v>43518</v>
      </c>
      <c r="B96" s="242">
        <v>19001301</v>
      </c>
      <c r="C96" s="106">
        <v>7</v>
      </c>
      <c r="D96" s="246">
        <v>663935</v>
      </c>
      <c r="E96" s="244" t="s">
        <v>264</v>
      </c>
      <c r="F96" s="247">
        <v>4</v>
      </c>
      <c r="G96" s="246">
        <v>454070</v>
      </c>
      <c r="H96" s="244"/>
      <c r="I96" s="245"/>
      <c r="J96" s="246"/>
    </row>
    <row r="97" spans="1:10" ht="15.75" customHeight="1" x14ac:dyDescent="0.25">
      <c r="A97" s="241">
        <v>43518</v>
      </c>
      <c r="B97" s="242">
        <v>19001313</v>
      </c>
      <c r="C97" s="106">
        <v>4</v>
      </c>
      <c r="D97" s="246">
        <v>413780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43519</v>
      </c>
      <c r="B98" s="242">
        <v>19001350</v>
      </c>
      <c r="C98" s="106">
        <v>11</v>
      </c>
      <c r="D98" s="246">
        <v>985660</v>
      </c>
      <c r="E98" s="244"/>
      <c r="F98" s="247"/>
      <c r="G98" s="246"/>
      <c r="H98" s="244"/>
      <c r="I98" s="245"/>
      <c r="J98" s="246"/>
    </row>
    <row r="99" spans="1:10" ht="15.75" customHeight="1" x14ac:dyDescent="0.25">
      <c r="A99" s="241">
        <v>43519</v>
      </c>
      <c r="B99" s="242">
        <v>19001365</v>
      </c>
      <c r="C99" s="106">
        <v>2</v>
      </c>
      <c r="D99" s="246">
        <v>202130</v>
      </c>
      <c r="E99" s="244"/>
      <c r="F99" s="247"/>
      <c r="G99" s="246"/>
      <c r="H99" s="244"/>
      <c r="I99" s="245">
        <v>5769275</v>
      </c>
      <c r="J99" s="246" t="s">
        <v>17</v>
      </c>
    </row>
    <row r="100" spans="1:10" ht="15.75" customHeight="1" x14ac:dyDescent="0.25">
      <c r="A100" s="241">
        <v>43521</v>
      </c>
      <c r="B100" s="242">
        <v>19001476</v>
      </c>
      <c r="C100" s="106">
        <v>7</v>
      </c>
      <c r="D100" s="246">
        <v>519860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43521</v>
      </c>
      <c r="B101" s="242">
        <v>19001506</v>
      </c>
      <c r="C101" s="106">
        <v>6</v>
      </c>
      <c r="D101" s="246">
        <v>761260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43522</v>
      </c>
      <c r="B102" s="242">
        <v>19001552</v>
      </c>
      <c r="C102" s="106">
        <v>11</v>
      </c>
      <c r="D102" s="246">
        <v>1042550</v>
      </c>
      <c r="E102" s="244" t="s">
        <v>269</v>
      </c>
      <c r="F102" s="247">
        <v>1</v>
      </c>
      <c r="G102" s="246">
        <v>88060</v>
      </c>
      <c r="H102" s="244"/>
      <c r="I102" s="245"/>
      <c r="J102" s="246"/>
    </row>
    <row r="103" spans="1:10" ht="15.75" customHeight="1" x14ac:dyDescent="0.25">
      <c r="A103" s="241">
        <v>43522</v>
      </c>
      <c r="B103" s="242">
        <v>19001569</v>
      </c>
      <c r="C103" s="106">
        <v>1</v>
      </c>
      <c r="D103" s="246">
        <v>81600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43523</v>
      </c>
      <c r="B104" s="242">
        <v>19001607</v>
      </c>
      <c r="C104" s="106">
        <v>9</v>
      </c>
      <c r="D104" s="246">
        <v>753610</v>
      </c>
      <c r="E104" s="244" t="s">
        <v>272</v>
      </c>
      <c r="F104" s="247">
        <v>2</v>
      </c>
      <c r="G104" s="246">
        <v>332350</v>
      </c>
      <c r="H104" s="244"/>
      <c r="I104" s="245"/>
      <c r="J104" s="246"/>
    </row>
    <row r="105" spans="1:10" ht="15.75" customHeight="1" x14ac:dyDescent="0.25">
      <c r="A105" s="241">
        <v>43523</v>
      </c>
      <c r="B105" s="242">
        <v>19001627</v>
      </c>
      <c r="C105" s="106">
        <v>3</v>
      </c>
      <c r="D105" s="246">
        <v>378243</v>
      </c>
      <c r="E105" s="244"/>
      <c r="F105" s="247"/>
      <c r="G105" s="246"/>
      <c r="H105" s="244"/>
      <c r="I105" s="245"/>
      <c r="J105" s="246"/>
    </row>
    <row r="106" spans="1:10" ht="15.75" customHeight="1" x14ac:dyDescent="0.25">
      <c r="A106" s="241">
        <v>43524</v>
      </c>
      <c r="B106" s="242">
        <v>19001667</v>
      </c>
      <c r="C106" s="106">
        <v>5</v>
      </c>
      <c r="D106" s="246">
        <v>580975</v>
      </c>
      <c r="E106" s="244" t="s">
        <v>274</v>
      </c>
      <c r="F106" s="247">
        <v>2</v>
      </c>
      <c r="G106" s="246">
        <v>247768</v>
      </c>
      <c r="H106" s="244"/>
      <c r="I106" s="245"/>
      <c r="J106" s="246"/>
    </row>
    <row r="107" spans="1:10" ht="15.75" customHeight="1" x14ac:dyDescent="0.25">
      <c r="A107" s="241">
        <v>43524</v>
      </c>
      <c r="B107" s="242">
        <v>19001705</v>
      </c>
      <c r="C107" s="106">
        <v>1</v>
      </c>
      <c r="D107" s="246">
        <v>95030</v>
      </c>
      <c r="E107" s="244"/>
      <c r="F107" s="247"/>
      <c r="G107" s="246"/>
      <c r="H107" s="244"/>
      <c r="I107" s="245"/>
      <c r="J107" s="246"/>
    </row>
    <row r="108" spans="1:10" ht="15.75" customHeight="1" x14ac:dyDescent="0.25">
      <c r="A108" s="241">
        <v>43525</v>
      </c>
      <c r="B108" s="242">
        <v>19001740</v>
      </c>
      <c r="C108" s="106">
        <v>7</v>
      </c>
      <c r="D108" s="246">
        <v>700315</v>
      </c>
      <c r="E108" s="244" t="s">
        <v>276</v>
      </c>
      <c r="F108" s="247">
        <v>2</v>
      </c>
      <c r="G108" s="246">
        <v>198050</v>
      </c>
      <c r="H108" s="244"/>
      <c r="I108" s="245"/>
      <c r="J108" s="246"/>
    </row>
    <row r="109" spans="1:10" ht="15.75" customHeight="1" x14ac:dyDescent="0.25">
      <c r="A109" s="241">
        <v>43525</v>
      </c>
      <c r="B109" s="242">
        <v>19001753</v>
      </c>
      <c r="C109" s="106">
        <v>1</v>
      </c>
      <c r="D109" s="246">
        <v>100980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43525</v>
      </c>
      <c r="B110" s="242">
        <v>19001756</v>
      </c>
      <c r="C110" s="106">
        <v>1</v>
      </c>
      <c r="D110" s="246">
        <v>145688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43526</v>
      </c>
      <c r="B111" s="242">
        <v>19001790</v>
      </c>
      <c r="C111" s="106">
        <v>10</v>
      </c>
      <c r="D111" s="246">
        <v>890120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43526</v>
      </c>
      <c r="B112" s="242">
        <v>19001817</v>
      </c>
      <c r="C112" s="106">
        <v>3</v>
      </c>
      <c r="D112" s="246">
        <v>316965</v>
      </c>
      <c r="E112" s="244"/>
      <c r="F112" s="247"/>
      <c r="G112" s="246"/>
      <c r="H112" s="244"/>
      <c r="I112" s="245">
        <v>5500968</v>
      </c>
      <c r="J112" s="246" t="s">
        <v>17</v>
      </c>
    </row>
    <row r="113" spans="1:10" ht="15.75" customHeight="1" x14ac:dyDescent="0.25">
      <c r="A113" s="241">
        <v>43528</v>
      </c>
      <c r="B113" s="242">
        <v>19001967</v>
      </c>
      <c r="C113" s="106">
        <v>28</v>
      </c>
      <c r="D113" s="246">
        <v>2519995</v>
      </c>
      <c r="E113" s="244" t="s">
        <v>281</v>
      </c>
      <c r="F113" s="247">
        <v>3</v>
      </c>
      <c r="G113" s="246">
        <v>273275</v>
      </c>
      <c r="H113" s="244"/>
      <c r="I113" s="245"/>
      <c r="J113" s="246"/>
    </row>
    <row r="114" spans="1:10" ht="15.75" customHeight="1" x14ac:dyDescent="0.25">
      <c r="A114" s="241">
        <v>43528</v>
      </c>
      <c r="B114" s="242">
        <v>19001998</v>
      </c>
      <c r="C114" s="106">
        <v>7</v>
      </c>
      <c r="D114" s="246">
        <v>658835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43529</v>
      </c>
      <c r="B115" s="242">
        <v>19002053</v>
      </c>
      <c r="C115" s="106">
        <v>14</v>
      </c>
      <c r="D115" s="246">
        <v>1402270</v>
      </c>
      <c r="E115" s="244" t="s">
        <v>283</v>
      </c>
      <c r="F115" s="247">
        <v>2</v>
      </c>
      <c r="G115" s="246">
        <v>95795</v>
      </c>
      <c r="H115" s="244"/>
      <c r="I115" s="245"/>
      <c r="J115" s="246"/>
    </row>
    <row r="116" spans="1:10" ht="15.75" customHeight="1" x14ac:dyDescent="0.25">
      <c r="A116" s="241">
        <v>43529</v>
      </c>
      <c r="B116" s="242">
        <v>19002065</v>
      </c>
      <c r="C116" s="106">
        <v>1</v>
      </c>
      <c r="D116" s="246">
        <v>48960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43530</v>
      </c>
      <c r="B117" s="242">
        <v>19002107</v>
      </c>
      <c r="C117" s="106">
        <v>6</v>
      </c>
      <c r="D117" s="246">
        <v>573410</v>
      </c>
      <c r="E117" s="244" t="s">
        <v>290</v>
      </c>
      <c r="F117" s="247">
        <v>1</v>
      </c>
      <c r="G117" s="246">
        <v>132005</v>
      </c>
      <c r="H117" s="244"/>
      <c r="I117" s="245"/>
      <c r="J117" s="246"/>
    </row>
    <row r="118" spans="1:10" ht="15.75" customHeight="1" x14ac:dyDescent="0.25">
      <c r="A118" s="241">
        <v>43530</v>
      </c>
      <c r="B118" s="242">
        <v>19002121</v>
      </c>
      <c r="C118" s="106">
        <v>3</v>
      </c>
      <c r="D118" s="246">
        <v>288150</v>
      </c>
      <c r="E118" s="244"/>
      <c r="F118" s="247"/>
      <c r="G118" s="246"/>
      <c r="H118" s="244"/>
      <c r="I118" s="245"/>
      <c r="J118" s="246"/>
    </row>
    <row r="119" spans="1:10" ht="15.75" customHeight="1" x14ac:dyDescent="0.25">
      <c r="A119" s="241">
        <v>43532</v>
      </c>
      <c r="B119" s="242">
        <v>19002222</v>
      </c>
      <c r="C119" s="106">
        <v>11</v>
      </c>
      <c r="D119" s="246">
        <v>974100</v>
      </c>
      <c r="E119" s="244" t="s">
        <v>297</v>
      </c>
      <c r="F119" s="247">
        <v>4</v>
      </c>
      <c r="G119" s="246">
        <v>375490</v>
      </c>
      <c r="H119" s="244"/>
      <c r="I119" s="245"/>
      <c r="J119" s="246"/>
    </row>
    <row r="120" spans="1:10" ht="15.75" customHeight="1" x14ac:dyDescent="0.25">
      <c r="A120" s="241">
        <v>43532</v>
      </c>
      <c r="B120" s="242">
        <v>19002246</v>
      </c>
      <c r="C120" s="106">
        <v>8</v>
      </c>
      <c r="D120" s="246">
        <v>745280</v>
      </c>
      <c r="E120" s="244"/>
      <c r="F120" s="247"/>
      <c r="G120" s="246"/>
      <c r="H120" s="244"/>
      <c r="I120" s="245"/>
      <c r="J120" s="246"/>
    </row>
    <row r="121" spans="1:10" ht="15.75" customHeight="1" x14ac:dyDescent="0.25">
      <c r="A121" s="241">
        <v>43533</v>
      </c>
      <c r="B121" s="242">
        <v>19002298</v>
      </c>
      <c r="C121" s="106">
        <v>9</v>
      </c>
      <c r="D121" s="246">
        <v>814555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43533</v>
      </c>
      <c r="B122" s="242">
        <v>19002311</v>
      </c>
      <c r="C122" s="106">
        <v>3</v>
      </c>
      <c r="D122" s="246">
        <v>276930</v>
      </c>
      <c r="E122" s="244"/>
      <c r="F122" s="247"/>
      <c r="G122" s="246"/>
      <c r="H122" s="244"/>
      <c r="I122" s="245">
        <v>7425920</v>
      </c>
      <c r="J122" s="246" t="s">
        <v>17</v>
      </c>
    </row>
    <row r="123" spans="1:10" ht="15.75" customHeight="1" x14ac:dyDescent="0.25">
      <c r="A123" s="241">
        <v>43535</v>
      </c>
      <c r="B123" s="242">
        <v>19002420</v>
      </c>
      <c r="C123" s="106">
        <v>12</v>
      </c>
      <c r="D123" s="246">
        <v>1211675</v>
      </c>
      <c r="E123" s="244" t="s">
        <v>301</v>
      </c>
      <c r="F123" s="247">
        <v>1</v>
      </c>
      <c r="G123" s="246">
        <v>88570</v>
      </c>
      <c r="H123" s="244"/>
      <c r="I123" s="245"/>
      <c r="J123" s="246"/>
    </row>
    <row r="124" spans="1:10" ht="15.75" customHeight="1" x14ac:dyDescent="0.25">
      <c r="A124" s="241">
        <v>43535</v>
      </c>
      <c r="B124" s="242">
        <v>19002442</v>
      </c>
      <c r="C124" s="106">
        <v>3</v>
      </c>
      <c r="D124" s="246">
        <v>247945</v>
      </c>
      <c r="E124" s="244"/>
      <c r="F124" s="247"/>
      <c r="G124" s="246"/>
      <c r="H124" s="244"/>
      <c r="I124" s="245"/>
      <c r="J124" s="246"/>
    </row>
    <row r="125" spans="1:10" ht="15.75" customHeight="1" x14ac:dyDescent="0.25">
      <c r="A125" s="241">
        <v>43536</v>
      </c>
      <c r="B125" s="242">
        <v>19002488</v>
      </c>
      <c r="C125" s="106">
        <v>4</v>
      </c>
      <c r="D125" s="246">
        <v>307870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43536</v>
      </c>
      <c r="B126" s="242">
        <v>19002499</v>
      </c>
      <c r="C126" s="106">
        <v>6</v>
      </c>
      <c r="D126" s="246">
        <v>610470</v>
      </c>
      <c r="E126" s="244"/>
      <c r="F126" s="247"/>
      <c r="G126" s="246"/>
      <c r="H126" s="244"/>
      <c r="I126" s="245"/>
      <c r="J126" s="246"/>
    </row>
    <row r="127" spans="1:10" ht="15.75" customHeight="1" x14ac:dyDescent="0.25">
      <c r="A127" s="241">
        <v>43537</v>
      </c>
      <c r="B127" s="242">
        <v>19002553</v>
      </c>
      <c r="C127" s="106">
        <v>13</v>
      </c>
      <c r="D127" s="246">
        <v>1309510</v>
      </c>
      <c r="E127" s="244" t="s">
        <v>307</v>
      </c>
      <c r="F127" s="247">
        <v>1</v>
      </c>
      <c r="G127" s="246">
        <v>90015</v>
      </c>
      <c r="H127" s="244"/>
      <c r="I127" s="245"/>
      <c r="J127" s="246"/>
    </row>
    <row r="128" spans="1:10" ht="15.75" customHeight="1" x14ac:dyDescent="0.25">
      <c r="A128" s="241">
        <v>43537</v>
      </c>
      <c r="B128" s="242">
        <v>19002564</v>
      </c>
      <c r="C128" s="106">
        <v>6</v>
      </c>
      <c r="D128" s="246">
        <v>567800</v>
      </c>
      <c r="E128" s="244"/>
      <c r="F128" s="247"/>
      <c r="G128" s="246"/>
      <c r="H128" s="244"/>
      <c r="I128" s="245"/>
      <c r="J128" s="246"/>
    </row>
    <row r="129" spans="1:10" ht="15.75" customHeight="1" x14ac:dyDescent="0.25">
      <c r="A129" s="241">
        <v>43538</v>
      </c>
      <c r="B129" s="242">
        <v>19002622</v>
      </c>
      <c r="C129" s="106">
        <v>9</v>
      </c>
      <c r="D129" s="246">
        <v>954975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43538</v>
      </c>
      <c r="B130" s="242">
        <v>19002646</v>
      </c>
      <c r="C130" s="106">
        <v>4</v>
      </c>
      <c r="D130" s="246">
        <v>396780</v>
      </c>
      <c r="E130" s="244"/>
      <c r="F130" s="247"/>
      <c r="G130" s="246"/>
      <c r="H130" s="244"/>
      <c r="I130" s="245"/>
      <c r="J130" s="246"/>
    </row>
    <row r="131" spans="1:10" ht="15.75" customHeight="1" x14ac:dyDescent="0.25">
      <c r="A131" s="241">
        <v>43539</v>
      </c>
      <c r="B131" s="242">
        <v>19002681</v>
      </c>
      <c r="C131" s="106">
        <v>6</v>
      </c>
      <c r="D131" s="246">
        <v>606645</v>
      </c>
      <c r="E131" s="244" t="s">
        <v>314</v>
      </c>
      <c r="F131" s="247">
        <v>3</v>
      </c>
      <c r="G131" s="246">
        <v>360485</v>
      </c>
      <c r="H131" s="244"/>
      <c r="I131" s="245"/>
      <c r="J131" s="246"/>
    </row>
    <row r="132" spans="1:10" ht="15.75" customHeight="1" x14ac:dyDescent="0.25">
      <c r="A132" s="241">
        <v>43539</v>
      </c>
      <c r="B132" s="242">
        <v>19002685</v>
      </c>
      <c r="C132" s="106">
        <v>5</v>
      </c>
      <c r="D132" s="246">
        <v>481355</v>
      </c>
      <c r="E132" s="244"/>
      <c r="F132" s="247"/>
      <c r="G132" s="246"/>
      <c r="H132" s="244"/>
      <c r="I132" s="245"/>
      <c r="J132" s="246"/>
    </row>
    <row r="133" spans="1:10" ht="15.75" customHeight="1" x14ac:dyDescent="0.25">
      <c r="A133" s="241">
        <v>43540</v>
      </c>
      <c r="B133" s="242">
        <v>19002747</v>
      </c>
      <c r="C133" s="106">
        <v>4</v>
      </c>
      <c r="D133" s="246">
        <v>427975</v>
      </c>
      <c r="E133" s="244" t="s">
        <v>316</v>
      </c>
      <c r="F133" s="247">
        <v>1</v>
      </c>
      <c r="G133" s="246">
        <v>81600</v>
      </c>
      <c r="H133" s="244"/>
      <c r="I133" s="245"/>
      <c r="J133" s="246"/>
    </row>
    <row r="134" spans="1:10" ht="15.75" customHeight="1" x14ac:dyDescent="0.25">
      <c r="A134" s="241">
        <v>43540</v>
      </c>
      <c r="B134" s="242">
        <v>19002762</v>
      </c>
      <c r="C134" s="106">
        <v>4</v>
      </c>
      <c r="D134" s="246">
        <v>385220</v>
      </c>
      <c r="E134" s="244"/>
      <c r="F134" s="247"/>
      <c r="G134" s="246"/>
      <c r="H134" s="244"/>
      <c r="I134" s="245">
        <v>6887550</v>
      </c>
      <c r="J134" s="246" t="s">
        <v>17</v>
      </c>
    </row>
    <row r="135" spans="1:10" ht="15.75" customHeight="1" x14ac:dyDescent="0.25">
      <c r="A135" s="241">
        <v>43542</v>
      </c>
      <c r="B135" s="242">
        <v>19002898</v>
      </c>
      <c r="C135" s="106">
        <v>15</v>
      </c>
      <c r="D135" s="246">
        <v>1404285</v>
      </c>
      <c r="E135" s="244"/>
      <c r="F135" s="247"/>
      <c r="G135" s="246"/>
      <c r="H135" s="244"/>
      <c r="I135" s="245"/>
      <c r="J135" s="246"/>
    </row>
    <row r="136" spans="1:10" ht="15.75" customHeight="1" x14ac:dyDescent="0.25">
      <c r="A136" s="241">
        <v>43542</v>
      </c>
      <c r="B136" s="242">
        <v>19002913</v>
      </c>
      <c r="C136" s="106">
        <v>2</v>
      </c>
      <c r="D136" s="246">
        <v>303620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43543</v>
      </c>
      <c r="B137" s="242">
        <v>19002959</v>
      </c>
      <c r="C137" s="106">
        <v>12</v>
      </c>
      <c r="D137" s="246">
        <v>1252155</v>
      </c>
      <c r="E137" s="244" t="s">
        <v>326</v>
      </c>
      <c r="F137" s="247">
        <v>1</v>
      </c>
      <c r="G137" s="246">
        <v>88060</v>
      </c>
      <c r="H137" s="244"/>
      <c r="I137" s="245"/>
      <c r="J137" s="246"/>
    </row>
    <row r="138" spans="1:10" ht="15.75" customHeight="1" x14ac:dyDescent="0.25">
      <c r="A138" s="241">
        <v>43543</v>
      </c>
      <c r="B138" s="242">
        <v>19002977</v>
      </c>
      <c r="C138" s="106">
        <v>2</v>
      </c>
      <c r="D138" s="246">
        <v>169660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43544</v>
      </c>
      <c r="B139" s="242">
        <v>19003029</v>
      </c>
      <c r="C139" s="106">
        <v>3</v>
      </c>
      <c r="D139" s="246">
        <v>284180</v>
      </c>
      <c r="E139" s="244"/>
      <c r="F139" s="247"/>
      <c r="G139" s="246"/>
      <c r="H139" s="244"/>
      <c r="I139" s="245"/>
      <c r="J139" s="246"/>
    </row>
    <row r="140" spans="1:10" ht="15.75" customHeight="1" x14ac:dyDescent="0.25">
      <c r="A140" s="241">
        <v>43544</v>
      </c>
      <c r="B140" s="242">
        <v>19003041</v>
      </c>
      <c r="C140" s="106">
        <v>9</v>
      </c>
      <c r="D140" s="245">
        <v>891480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43545</v>
      </c>
      <c r="B141" s="242">
        <v>19003085</v>
      </c>
      <c r="C141" s="106">
        <v>10</v>
      </c>
      <c r="D141" s="245">
        <v>955315</v>
      </c>
      <c r="E141" s="244" t="s">
        <v>335</v>
      </c>
      <c r="F141" s="247">
        <v>1</v>
      </c>
      <c r="G141" s="246">
        <v>95030</v>
      </c>
      <c r="H141" s="244"/>
      <c r="I141" s="245"/>
      <c r="J141" s="246"/>
    </row>
    <row r="142" spans="1:10" ht="15.75" customHeight="1" x14ac:dyDescent="0.25">
      <c r="A142" s="241">
        <v>43545</v>
      </c>
      <c r="B142" s="242">
        <v>19003099</v>
      </c>
      <c r="C142" s="106">
        <v>6</v>
      </c>
      <c r="D142" s="245">
        <v>555900</v>
      </c>
      <c r="E142" s="244"/>
      <c r="F142" s="247"/>
      <c r="G142" s="246"/>
      <c r="H142" s="244"/>
      <c r="I142" s="245"/>
      <c r="J142" s="246"/>
    </row>
    <row r="143" spans="1:10" ht="15.75" customHeight="1" x14ac:dyDescent="0.25">
      <c r="A143" s="241">
        <v>43546</v>
      </c>
      <c r="B143" s="242">
        <v>19003143</v>
      </c>
      <c r="C143" s="106">
        <v>1</v>
      </c>
      <c r="D143" s="245">
        <v>88060</v>
      </c>
      <c r="E143" s="244" t="s">
        <v>338</v>
      </c>
      <c r="F143" s="247">
        <v>1</v>
      </c>
      <c r="G143" s="246">
        <v>104040</v>
      </c>
      <c r="H143" s="244"/>
      <c r="I143" s="245"/>
      <c r="J143" s="246"/>
    </row>
    <row r="144" spans="1:10" ht="15.75" customHeight="1" x14ac:dyDescent="0.25">
      <c r="A144" s="241">
        <v>43546</v>
      </c>
      <c r="B144" s="242">
        <v>19003156</v>
      </c>
      <c r="C144" s="106">
        <v>1</v>
      </c>
      <c r="D144" s="245">
        <v>95030</v>
      </c>
      <c r="E144" s="244"/>
      <c r="F144" s="247"/>
      <c r="G144" s="246"/>
      <c r="H144" s="244"/>
      <c r="I144" s="245"/>
      <c r="J144" s="246"/>
    </row>
    <row r="145" spans="1:10" ht="15.75" customHeight="1" x14ac:dyDescent="0.25">
      <c r="A145" s="241">
        <v>43547</v>
      </c>
      <c r="B145" s="242">
        <v>19003200</v>
      </c>
      <c r="C145" s="106">
        <v>5</v>
      </c>
      <c r="D145" s="245">
        <v>491725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43547</v>
      </c>
      <c r="B146" s="242">
        <v>19003214</v>
      </c>
      <c r="C146" s="106">
        <v>4</v>
      </c>
      <c r="D146" s="245">
        <v>425425</v>
      </c>
      <c r="E146" s="244"/>
      <c r="F146" s="247"/>
      <c r="G146" s="246"/>
      <c r="H146" s="244"/>
      <c r="I146" s="245">
        <v>6629705</v>
      </c>
      <c r="J146" s="246" t="s">
        <v>17</v>
      </c>
    </row>
    <row r="147" spans="1:10" ht="15.75" customHeight="1" x14ac:dyDescent="0.25">
      <c r="A147" s="241">
        <v>43549</v>
      </c>
      <c r="B147" s="242">
        <v>19003322</v>
      </c>
      <c r="C147" s="106">
        <v>13</v>
      </c>
      <c r="D147" s="245">
        <v>1206830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43549</v>
      </c>
      <c r="B148" s="242">
        <v>19003337</v>
      </c>
      <c r="C148" s="106">
        <v>7</v>
      </c>
      <c r="D148" s="245">
        <v>520455</v>
      </c>
      <c r="E148" s="244"/>
      <c r="F148" s="247"/>
      <c r="G148" s="246"/>
      <c r="H148" s="244"/>
      <c r="I148" s="245"/>
      <c r="J148" s="246"/>
    </row>
    <row r="149" spans="1:10" ht="15.75" customHeight="1" x14ac:dyDescent="0.25">
      <c r="A149" s="241">
        <v>43550</v>
      </c>
      <c r="B149" s="242">
        <v>19003390</v>
      </c>
      <c r="C149" s="106">
        <v>4</v>
      </c>
      <c r="D149" s="245">
        <v>383180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43550</v>
      </c>
      <c r="B150" s="242">
        <v>19003410</v>
      </c>
      <c r="C150" s="106">
        <v>3</v>
      </c>
      <c r="D150" s="245">
        <v>371620</v>
      </c>
      <c r="E150" s="244"/>
      <c r="F150" s="247"/>
      <c r="G150" s="246"/>
      <c r="H150" s="244"/>
      <c r="I150" s="245"/>
      <c r="J150" s="246"/>
    </row>
    <row r="151" spans="1:10" ht="15.75" customHeight="1" x14ac:dyDescent="0.25">
      <c r="A151" s="241">
        <v>43551</v>
      </c>
      <c r="B151" s="242">
        <v>19003456</v>
      </c>
      <c r="C151" s="106">
        <v>19</v>
      </c>
      <c r="D151" s="245">
        <v>1734110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43551</v>
      </c>
      <c r="B152" s="242">
        <v>19003476</v>
      </c>
      <c r="C152" s="106">
        <v>7</v>
      </c>
      <c r="D152" s="245">
        <v>608600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43552</v>
      </c>
      <c r="B153" s="242">
        <v>19003520</v>
      </c>
      <c r="C153" s="106">
        <v>12</v>
      </c>
      <c r="D153" s="245">
        <v>1217795</v>
      </c>
      <c r="E153" s="244" t="s">
        <v>346</v>
      </c>
      <c r="F153" s="247">
        <v>3</v>
      </c>
      <c r="G153" s="246">
        <v>275145</v>
      </c>
      <c r="H153" s="244"/>
      <c r="I153" s="245"/>
      <c r="J153" s="246"/>
    </row>
    <row r="154" spans="1:10" ht="15.75" customHeight="1" x14ac:dyDescent="0.25">
      <c r="A154" s="241">
        <v>43552</v>
      </c>
      <c r="B154" s="242">
        <v>19003539</v>
      </c>
      <c r="C154" s="106">
        <v>10</v>
      </c>
      <c r="D154" s="246">
        <v>949875</v>
      </c>
      <c r="E154" s="244"/>
      <c r="F154" s="247"/>
      <c r="G154" s="246"/>
      <c r="H154" s="244"/>
      <c r="I154" s="245"/>
      <c r="J154" s="246"/>
    </row>
    <row r="155" spans="1:10" ht="15.75" customHeight="1" x14ac:dyDescent="0.25">
      <c r="A155" s="241">
        <v>43553</v>
      </c>
      <c r="B155" s="242">
        <v>19003581</v>
      </c>
      <c r="C155" s="106">
        <v>7</v>
      </c>
      <c r="D155" s="246">
        <v>642175</v>
      </c>
      <c r="E155" s="244"/>
      <c r="F155" s="247"/>
      <c r="G155" s="246"/>
      <c r="H155" s="244"/>
      <c r="I155" s="245"/>
      <c r="J155" s="246"/>
    </row>
    <row r="156" spans="1:10" ht="15.75" customHeight="1" x14ac:dyDescent="0.25">
      <c r="A156" s="241">
        <v>43553</v>
      </c>
      <c r="B156" s="242">
        <v>19003591</v>
      </c>
      <c r="C156" s="106">
        <v>1</v>
      </c>
      <c r="D156" s="246">
        <v>122145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43554</v>
      </c>
      <c r="B157" s="242">
        <v>19003648</v>
      </c>
      <c r="C157" s="106">
        <v>9</v>
      </c>
      <c r="D157" s="246">
        <v>846770</v>
      </c>
      <c r="E157" s="244"/>
      <c r="F157" s="247"/>
      <c r="G157" s="246"/>
      <c r="H157" s="244"/>
      <c r="I157" s="245"/>
      <c r="J157" s="246"/>
    </row>
    <row r="158" spans="1:10" ht="15.75" customHeight="1" x14ac:dyDescent="0.25">
      <c r="A158" s="241">
        <v>43554</v>
      </c>
      <c r="B158" s="242">
        <v>19003652</v>
      </c>
      <c r="C158" s="106">
        <v>3</v>
      </c>
      <c r="D158" s="246">
        <v>287640</v>
      </c>
      <c r="E158" s="244"/>
      <c r="F158" s="247"/>
      <c r="G158" s="246"/>
      <c r="H158" s="244"/>
      <c r="I158" s="245">
        <v>8616050</v>
      </c>
      <c r="J158" s="246" t="s">
        <v>17</v>
      </c>
    </row>
    <row r="159" spans="1:10" ht="15.75" customHeight="1" x14ac:dyDescent="0.25">
      <c r="A159" s="98">
        <v>43556</v>
      </c>
      <c r="B159" s="99">
        <v>19003777</v>
      </c>
      <c r="C159" s="412">
        <v>19</v>
      </c>
      <c r="D159" s="34">
        <v>1863965</v>
      </c>
      <c r="E159" s="101"/>
      <c r="F159" s="100"/>
      <c r="G159" s="34"/>
      <c r="H159" s="101"/>
      <c r="I159" s="102"/>
      <c r="J159" s="34"/>
    </row>
    <row r="160" spans="1:10" ht="15.75" customHeight="1" x14ac:dyDescent="0.25">
      <c r="A160" s="98">
        <v>43556</v>
      </c>
      <c r="B160" s="99">
        <v>19003797</v>
      </c>
      <c r="C160" s="412">
        <v>8</v>
      </c>
      <c r="D160" s="34">
        <v>729045</v>
      </c>
      <c r="E160" s="101"/>
      <c r="F160" s="100"/>
      <c r="G160" s="34"/>
      <c r="H160" s="101"/>
      <c r="I160" s="102"/>
      <c r="J160" s="34"/>
    </row>
    <row r="161" spans="1:10" ht="15.75" customHeight="1" x14ac:dyDescent="0.25">
      <c r="A161" s="98">
        <v>43557</v>
      </c>
      <c r="B161" s="99">
        <v>19003840</v>
      </c>
      <c r="C161" s="412">
        <v>13</v>
      </c>
      <c r="D161" s="34">
        <v>1292765</v>
      </c>
      <c r="E161" s="101"/>
      <c r="F161" s="100"/>
      <c r="G161" s="34"/>
      <c r="H161" s="101"/>
      <c r="I161" s="102"/>
      <c r="J161" s="34"/>
    </row>
    <row r="162" spans="1:10" ht="15.75" customHeight="1" x14ac:dyDescent="0.25">
      <c r="A162" s="98">
        <v>43557</v>
      </c>
      <c r="B162" s="99">
        <v>19003862</v>
      </c>
      <c r="C162" s="412">
        <v>6</v>
      </c>
      <c r="D162" s="34">
        <v>517650</v>
      </c>
      <c r="E162" s="101"/>
      <c r="F162" s="100"/>
      <c r="G162" s="34"/>
      <c r="H162" s="101"/>
      <c r="I162" s="102"/>
      <c r="J162" s="34"/>
    </row>
    <row r="163" spans="1:10" ht="15.75" customHeight="1" x14ac:dyDescent="0.25">
      <c r="A163" s="98">
        <v>43559</v>
      </c>
      <c r="B163" s="99">
        <v>19003981</v>
      </c>
      <c r="C163" s="412">
        <v>14</v>
      </c>
      <c r="D163" s="34">
        <v>1373175</v>
      </c>
      <c r="E163" s="101" t="s">
        <v>358</v>
      </c>
      <c r="F163" s="100">
        <v>2</v>
      </c>
      <c r="G163" s="34">
        <v>206065</v>
      </c>
      <c r="H163" s="101"/>
      <c r="I163" s="102"/>
      <c r="J163" s="34"/>
    </row>
    <row r="164" spans="1:10" ht="15.75" customHeight="1" x14ac:dyDescent="0.25">
      <c r="A164" s="98">
        <v>43559</v>
      </c>
      <c r="B164" s="99">
        <v>19004011</v>
      </c>
      <c r="C164" s="412">
        <v>11</v>
      </c>
      <c r="D164" s="34">
        <v>1003085</v>
      </c>
      <c r="E164" s="101"/>
      <c r="F164" s="100"/>
      <c r="G164" s="34"/>
      <c r="H164" s="101"/>
      <c r="I164" s="102"/>
      <c r="J164" s="34"/>
    </row>
    <row r="165" spans="1:10" ht="15.75" customHeight="1" x14ac:dyDescent="0.25">
      <c r="A165" s="98">
        <v>43560</v>
      </c>
      <c r="B165" s="99">
        <v>19004048</v>
      </c>
      <c r="C165" s="412">
        <v>13</v>
      </c>
      <c r="D165" s="34">
        <v>1239470</v>
      </c>
      <c r="E165" s="101" t="s">
        <v>362</v>
      </c>
      <c r="F165" s="100">
        <v>4</v>
      </c>
      <c r="G165" s="34">
        <v>439365</v>
      </c>
      <c r="H165" s="101"/>
      <c r="I165" s="102"/>
      <c r="J165" s="34"/>
    </row>
    <row r="166" spans="1:10" ht="15.75" customHeight="1" x14ac:dyDescent="0.25">
      <c r="A166" s="98">
        <v>43561</v>
      </c>
      <c r="B166" s="99">
        <v>19004092</v>
      </c>
      <c r="C166" s="412">
        <v>13</v>
      </c>
      <c r="D166" s="34">
        <v>1128035</v>
      </c>
      <c r="E166" s="101" t="s">
        <v>363</v>
      </c>
      <c r="F166" s="100">
        <v>1</v>
      </c>
      <c r="G166" s="34">
        <v>115515</v>
      </c>
      <c r="H166" s="101"/>
      <c r="I166" s="102"/>
      <c r="J166" s="34"/>
    </row>
    <row r="167" spans="1:10" ht="15.75" customHeight="1" x14ac:dyDescent="0.25">
      <c r="A167" s="98">
        <v>43561</v>
      </c>
      <c r="B167" s="99">
        <v>19004115</v>
      </c>
      <c r="C167" s="412">
        <v>2</v>
      </c>
      <c r="D167" s="34">
        <v>188105</v>
      </c>
      <c r="E167" s="101"/>
      <c r="F167" s="100"/>
      <c r="G167" s="34"/>
      <c r="H167" s="101"/>
      <c r="I167" s="102"/>
      <c r="J167" s="34"/>
    </row>
    <row r="168" spans="1:10" ht="15.75" customHeight="1" x14ac:dyDescent="0.25">
      <c r="A168" s="98">
        <v>43563</v>
      </c>
      <c r="B168" s="99">
        <v>19004250</v>
      </c>
      <c r="C168" s="412">
        <v>27</v>
      </c>
      <c r="D168" s="34">
        <v>2488885</v>
      </c>
      <c r="E168" s="101" t="s">
        <v>369</v>
      </c>
      <c r="F168" s="100">
        <v>2</v>
      </c>
      <c r="G168" s="34">
        <v>185640</v>
      </c>
      <c r="H168" s="101"/>
      <c r="I168" s="102"/>
      <c r="J168" s="34"/>
    </row>
    <row r="169" spans="1:10" ht="15.75" customHeight="1" x14ac:dyDescent="0.25">
      <c r="A169" s="98">
        <v>43563</v>
      </c>
      <c r="B169" s="99">
        <v>19004277</v>
      </c>
      <c r="C169" s="412">
        <v>8</v>
      </c>
      <c r="D169" s="34">
        <v>774095</v>
      </c>
      <c r="E169" s="101"/>
      <c r="F169" s="100"/>
      <c r="G169" s="34"/>
      <c r="H169" s="101"/>
      <c r="I169" s="102"/>
      <c r="J169" s="34"/>
    </row>
    <row r="170" spans="1:10" ht="15.75" customHeight="1" x14ac:dyDescent="0.25">
      <c r="A170" s="98"/>
      <c r="B170" s="99"/>
      <c r="C170" s="412"/>
      <c r="D170" s="34"/>
      <c r="E170" s="101"/>
      <c r="F170" s="100"/>
      <c r="G170" s="34"/>
      <c r="H170" s="101"/>
      <c r="I170" s="102"/>
      <c r="J170" s="34"/>
    </row>
    <row r="171" spans="1:10" ht="15.75" customHeight="1" x14ac:dyDescent="0.25">
      <c r="A171" s="98"/>
      <c r="B171" s="99"/>
      <c r="C171" s="412"/>
      <c r="D171" s="34"/>
      <c r="E171" s="101"/>
      <c r="F171" s="100"/>
      <c r="G171" s="34"/>
      <c r="H171" s="101"/>
      <c r="I171" s="102"/>
      <c r="J171" s="34"/>
    </row>
    <row r="172" spans="1:10" ht="15.75" customHeight="1" x14ac:dyDescent="0.25">
      <c r="A172" s="98"/>
      <c r="B172" s="99"/>
      <c r="C172" s="412"/>
      <c r="D172" s="34"/>
      <c r="E172" s="101"/>
      <c r="F172" s="100"/>
      <c r="G172" s="34"/>
      <c r="H172" s="101"/>
      <c r="I172" s="102"/>
      <c r="J172" s="34"/>
    </row>
    <row r="173" spans="1:10" x14ac:dyDescent="0.25">
      <c r="A173" s="235"/>
      <c r="B173" s="234"/>
      <c r="C173" s="12"/>
      <c r="D173" s="236"/>
      <c r="E173" s="237"/>
      <c r="F173" s="240"/>
      <c r="G173" s="236"/>
      <c r="H173" s="237"/>
      <c r="I173" s="239"/>
      <c r="J173" s="236"/>
    </row>
    <row r="174" spans="1:10" x14ac:dyDescent="0.25">
      <c r="A174" s="235"/>
      <c r="B174" s="223" t="s">
        <v>11</v>
      </c>
      <c r="C174" s="229">
        <f>SUM(C8:C173)</f>
        <v>1075</v>
      </c>
      <c r="D174" s="224">
        <f>SUM(D8:D173)</f>
        <v>100469188</v>
      </c>
      <c r="E174" s="223" t="s">
        <v>11</v>
      </c>
      <c r="F174" s="232">
        <f>SUM(F8:F173)</f>
        <v>85</v>
      </c>
      <c r="G174" s="224">
        <f>SUM(G8:G173)</f>
        <v>8432465</v>
      </c>
      <c r="H174" s="232">
        <f>SUM(H8:H173)</f>
        <v>0</v>
      </c>
      <c r="I174" s="232">
        <f>SUM(I8:I173)</f>
        <v>80385033</v>
      </c>
      <c r="J174" s="5"/>
    </row>
    <row r="175" spans="1:10" x14ac:dyDescent="0.25">
      <c r="A175" s="235"/>
      <c r="B175" s="223"/>
      <c r="C175" s="229"/>
      <c r="D175" s="224"/>
      <c r="E175" s="223"/>
      <c r="F175" s="232"/>
      <c r="G175" s="224"/>
      <c r="H175" s="232"/>
      <c r="I175" s="232"/>
      <c r="J175" s="5"/>
    </row>
    <row r="176" spans="1:10" x14ac:dyDescent="0.25">
      <c r="A176" s="225"/>
      <c r="B176" s="226"/>
      <c r="C176" s="12"/>
      <c r="D176" s="236"/>
      <c r="E176" s="223"/>
      <c r="F176" s="240"/>
      <c r="G176" s="420" t="s">
        <v>12</v>
      </c>
      <c r="H176" s="420"/>
      <c r="I176" s="239"/>
      <c r="J176" s="227">
        <f>SUM(D8:D173)</f>
        <v>100469188</v>
      </c>
    </row>
    <row r="177" spans="1:10" x14ac:dyDescent="0.25">
      <c r="A177" s="235"/>
      <c r="B177" s="234"/>
      <c r="C177" s="12"/>
      <c r="D177" s="236"/>
      <c r="E177" s="237"/>
      <c r="F177" s="240"/>
      <c r="G177" s="420" t="s">
        <v>13</v>
      </c>
      <c r="H177" s="420"/>
      <c r="I177" s="239"/>
      <c r="J177" s="227">
        <f>SUM(G8:G173)</f>
        <v>8432465</v>
      </c>
    </row>
    <row r="178" spans="1:10" x14ac:dyDescent="0.25">
      <c r="A178" s="228"/>
      <c r="B178" s="237"/>
      <c r="C178" s="12"/>
      <c r="D178" s="236"/>
      <c r="E178" s="237"/>
      <c r="F178" s="240"/>
      <c r="G178" s="420" t="s">
        <v>14</v>
      </c>
      <c r="H178" s="420"/>
      <c r="I178" s="41"/>
      <c r="J178" s="229">
        <f>J176-J177</f>
        <v>92036723</v>
      </c>
    </row>
    <row r="179" spans="1:10" x14ac:dyDescent="0.25">
      <c r="A179" s="235"/>
      <c r="B179" s="230"/>
      <c r="C179" s="12"/>
      <c r="D179" s="231"/>
      <c r="E179" s="237"/>
      <c r="F179" s="240"/>
      <c r="G179" s="420" t="s">
        <v>15</v>
      </c>
      <c r="H179" s="420"/>
      <c r="I179" s="239"/>
      <c r="J179" s="227">
        <f>SUM(H8:H173)</f>
        <v>0</v>
      </c>
    </row>
    <row r="180" spans="1:10" x14ac:dyDescent="0.25">
      <c r="A180" s="235"/>
      <c r="B180" s="230"/>
      <c r="C180" s="12"/>
      <c r="D180" s="231"/>
      <c r="E180" s="237"/>
      <c r="F180" s="240"/>
      <c r="G180" s="420" t="s">
        <v>16</v>
      </c>
      <c r="H180" s="420"/>
      <c r="I180" s="239"/>
      <c r="J180" s="227">
        <f>J178+J179</f>
        <v>92036723</v>
      </c>
    </row>
    <row r="181" spans="1:10" x14ac:dyDescent="0.25">
      <c r="A181" s="235"/>
      <c r="B181" s="230"/>
      <c r="C181" s="12"/>
      <c r="D181" s="231"/>
      <c r="E181" s="237"/>
      <c r="F181" s="240"/>
      <c r="G181" s="420" t="s">
        <v>5</v>
      </c>
      <c r="H181" s="420"/>
      <c r="I181" s="239"/>
      <c r="J181" s="227">
        <f>SUM(I8:I173)</f>
        <v>80385033</v>
      </c>
    </row>
    <row r="182" spans="1:10" x14ac:dyDescent="0.25">
      <c r="A182" s="235"/>
      <c r="B182" s="230"/>
      <c r="C182" s="12"/>
      <c r="D182" s="231"/>
      <c r="E182" s="237"/>
      <c r="F182" s="240"/>
      <c r="G182" s="420" t="s">
        <v>31</v>
      </c>
      <c r="H182" s="420"/>
      <c r="I182" s="240" t="str">
        <f>IF(J182&gt;0,"SALDO",IF(J182&lt;0,"PIUTANG",IF(J182=0,"LUNAS")))</f>
        <v>PIUTANG</v>
      </c>
      <c r="J182" s="227">
        <f>J181-J180</f>
        <v>-11651690</v>
      </c>
    </row>
  </sheetData>
  <mergeCells count="15">
    <mergeCell ref="G182:H182"/>
    <mergeCell ref="G176:H176"/>
    <mergeCell ref="G177:H177"/>
    <mergeCell ref="G178:H178"/>
    <mergeCell ref="G179:H179"/>
    <mergeCell ref="G180:H180"/>
    <mergeCell ref="G181:H181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53"/>
  <sheetViews>
    <sheetView workbookViewId="0">
      <pane ySplit="7" topLeftCell="A230" activePane="bottomLeft" state="frozen"/>
      <selection pane="bottomLeft" activeCell="C1" sqref="C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4" t="s">
        <v>22</v>
      </c>
      <c r="G1" s="414"/>
      <c r="H1" s="414"/>
      <c r="I1" s="38" t="s">
        <v>87</v>
      </c>
      <c r="J1" s="20"/>
      <c r="L1" s="37">
        <f>SUM(D232:D234)</f>
        <v>3140685</v>
      </c>
      <c r="M1" s="37">
        <v>6382688</v>
      </c>
      <c r="N1" s="37">
        <f>L1-M1</f>
        <v>-3242003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220">
        <f>J247*-1</f>
        <v>3017700</v>
      </c>
      <c r="J2" s="20"/>
      <c r="L2" s="219">
        <f>SUM(H232:H234)</f>
        <v>74000</v>
      </c>
      <c r="M2" s="219">
        <v>101000</v>
      </c>
      <c r="N2" s="219">
        <f>L2-M2</f>
        <v>-27000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3214685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6"/>
      <c r="I7" s="458"/>
      <c r="J7" s="430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241">
        <v>43491</v>
      </c>
      <c r="B228" s="242">
        <v>190183706</v>
      </c>
      <c r="C228" s="247">
        <v>1</v>
      </c>
      <c r="D228" s="246">
        <v>110075</v>
      </c>
      <c r="E228" s="244"/>
      <c r="F228" s="242"/>
      <c r="G228" s="246"/>
      <c r="H228" s="245">
        <v>11000</v>
      </c>
      <c r="I228" s="245">
        <v>121075</v>
      </c>
      <c r="J228" s="246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241">
        <v>43524</v>
      </c>
      <c r="B229" s="242">
        <v>19001673</v>
      </c>
      <c r="C229" s="247">
        <v>1</v>
      </c>
      <c r="D229" s="246">
        <v>147985</v>
      </c>
      <c r="E229" s="244"/>
      <c r="F229" s="242"/>
      <c r="G229" s="246"/>
      <c r="H229" s="245">
        <v>25000</v>
      </c>
      <c r="I229" s="245"/>
      <c r="J229" s="246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241">
        <v>43524</v>
      </c>
      <c r="B230" s="242">
        <v>19001695</v>
      </c>
      <c r="C230" s="247">
        <v>1</v>
      </c>
      <c r="D230" s="246">
        <v>147985</v>
      </c>
      <c r="E230" s="244"/>
      <c r="F230" s="242"/>
      <c r="G230" s="246"/>
      <c r="H230" s="245">
        <v>40000</v>
      </c>
      <c r="I230" s="245"/>
      <c r="J230" s="246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41">
        <v>43526</v>
      </c>
      <c r="B231" s="242">
        <v>19001783</v>
      </c>
      <c r="C231" s="247">
        <v>1</v>
      </c>
      <c r="D231" s="246">
        <v>147985</v>
      </c>
      <c r="E231" s="244"/>
      <c r="F231" s="242"/>
      <c r="G231" s="246"/>
      <c r="H231" s="245">
        <v>11000</v>
      </c>
      <c r="I231" s="245">
        <v>519955</v>
      </c>
      <c r="J231" s="246" t="s">
        <v>17</v>
      </c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241">
        <v>43528</v>
      </c>
      <c r="B232" s="242">
        <v>19001956</v>
      </c>
      <c r="C232" s="247">
        <v>20</v>
      </c>
      <c r="D232" s="246">
        <v>2959700</v>
      </c>
      <c r="E232" s="244"/>
      <c r="F232" s="242"/>
      <c r="G232" s="246"/>
      <c r="H232" s="245">
        <v>41000</v>
      </c>
      <c r="I232" s="245"/>
      <c r="J232" s="24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241">
        <v>43528</v>
      </c>
      <c r="B233" s="242"/>
      <c r="C233" s="247"/>
      <c r="D233" s="246"/>
      <c r="E233" s="244"/>
      <c r="F233" s="242"/>
      <c r="G233" s="246"/>
      <c r="H233" s="245"/>
      <c r="I233" s="245"/>
      <c r="J233" s="24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241">
        <v>43528</v>
      </c>
      <c r="B234" s="242">
        <v>19001938</v>
      </c>
      <c r="C234" s="247">
        <v>1</v>
      </c>
      <c r="D234" s="246">
        <v>180985</v>
      </c>
      <c r="E234" s="244"/>
      <c r="F234" s="242"/>
      <c r="G234" s="246"/>
      <c r="H234" s="245">
        <v>33000</v>
      </c>
      <c r="I234" s="245">
        <v>3214685</v>
      </c>
      <c r="J234" s="246" t="s">
        <v>17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98">
        <v>43549</v>
      </c>
      <c r="B235" s="99">
        <v>19003303</v>
      </c>
      <c r="C235" s="100">
        <v>20</v>
      </c>
      <c r="D235" s="34">
        <v>2959700</v>
      </c>
      <c r="E235" s="101"/>
      <c r="F235" s="99"/>
      <c r="G235" s="34"/>
      <c r="H235" s="102">
        <v>58000</v>
      </c>
      <c r="I235" s="102"/>
      <c r="J235" s="34"/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98"/>
      <c r="B236" s="99"/>
      <c r="C236" s="100"/>
      <c r="D236" s="34"/>
      <c r="E236" s="101"/>
      <c r="F236" s="99"/>
      <c r="G236" s="34"/>
      <c r="H236" s="102"/>
      <c r="I236" s="102"/>
      <c r="J236" s="34"/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98"/>
      <c r="B237" s="99"/>
      <c r="C237" s="100"/>
      <c r="D237" s="34"/>
      <c r="E237" s="101"/>
      <c r="F237" s="99"/>
      <c r="G237" s="34"/>
      <c r="H237" s="102"/>
      <c r="I237" s="102"/>
      <c r="J237" s="34"/>
      <c r="K237" s="219"/>
      <c r="L237" s="219"/>
      <c r="M237" s="219"/>
      <c r="N237" s="219"/>
      <c r="O237" s="219"/>
      <c r="P237" s="219"/>
    </row>
    <row r="238" spans="1:16" s="233" customFormat="1" x14ac:dyDescent="0.25">
      <c r="A238" s="235"/>
      <c r="B238" s="234"/>
      <c r="C238" s="240"/>
      <c r="D238" s="236"/>
      <c r="E238" s="237"/>
      <c r="F238" s="234"/>
      <c r="G238" s="236"/>
      <c r="H238" s="239"/>
      <c r="I238" s="239"/>
      <c r="J238" s="236"/>
      <c r="K238" s="219"/>
      <c r="L238" s="219"/>
      <c r="M238" s="219"/>
      <c r="N238" s="219"/>
      <c r="O238" s="219"/>
      <c r="P238" s="219"/>
    </row>
    <row r="239" spans="1:16" s="233" customFormat="1" x14ac:dyDescent="0.25">
      <c r="A239" s="4"/>
      <c r="B239" s="8" t="s">
        <v>11</v>
      </c>
      <c r="C239" s="77">
        <f>SUM(C8:C238)</f>
        <v>1011</v>
      </c>
      <c r="D239" s="9"/>
      <c r="E239" s="223" t="s">
        <v>11</v>
      </c>
      <c r="F239" s="223">
        <f>SUM(F8:F238)</f>
        <v>1</v>
      </c>
      <c r="G239" s="224">
        <f>SUM(G8:G238)</f>
        <v>98525</v>
      </c>
      <c r="H239" s="239"/>
      <c r="I239" s="239"/>
      <c r="J239" s="236"/>
      <c r="K239" s="219"/>
      <c r="L239" s="219"/>
      <c r="M239" s="219"/>
      <c r="N239" s="219"/>
      <c r="O239" s="219"/>
      <c r="P239" s="219"/>
    </row>
    <row r="240" spans="1:16" s="233" customFormat="1" x14ac:dyDescent="0.25">
      <c r="A240" s="4"/>
      <c r="B240" s="8"/>
      <c r="C240" s="77"/>
      <c r="D240" s="9"/>
      <c r="E240" s="237"/>
      <c r="F240" s="234"/>
      <c r="G240" s="236"/>
      <c r="H240" s="239"/>
      <c r="I240" s="239"/>
      <c r="J240" s="236"/>
      <c r="K240" s="219"/>
      <c r="L240" s="219"/>
      <c r="M240" s="219"/>
      <c r="N240" s="219"/>
      <c r="O240" s="219"/>
      <c r="P240" s="219"/>
    </row>
    <row r="241" spans="1:16" s="233" customFormat="1" x14ac:dyDescent="0.25">
      <c r="A241" s="10"/>
      <c r="B241" s="11"/>
      <c r="C241" s="40"/>
      <c r="D241" s="6"/>
      <c r="E241" s="8"/>
      <c r="F241" s="234"/>
      <c r="G241" s="420" t="s">
        <v>12</v>
      </c>
      <c r="H241" s="420"/>
      <c r="I241" s="39"/>
      <c r="J241" s="13">
        <f>SUM(D8:D238)</f>
        <v>95651987</v>
      </c>
      <c r="K241" s="219"/>
      <c r="L241" s="219"/>
      <c r="M241" s="219"/>
      <c r="N241" s="219"/>
      <c r="O241" s="219"/>
      <c r="P241" s="219"/>
    </row>
    <row r="242" spans="1:16" s="233" customFormat="1" x14ac:dyDescent="0.25">
      <c r="A242" s="4"/>
      <c r="B242" s="3"/>
      <c r="C242" s="40"/>
      <c r="D242" s="6"/>
      <c r="E242" s="8"/>
      <c r="F242" s="234"/>
      <c r="G242" s="420" t="s">
        <v>13</v>
      </c>
      <c r="H242" s="420"/>
      <c r="I242" s="39"/>
      <c r="J242" s="13">
        <f>SUM(G8:G238)</f>
        <v>98525</v>
      </c>
      <c r="K242" s="219"/>
      <c r="L242" s="219"/>
      <c r="M242" s="219"/>
      <c r="N242" s="219"/>
      <c r="O242" s="219"/>
      <c r="P242" s="219"/>
    </row>
    <row r="243" spans="1:16" s="233" customFormat="1" x14ac:dyDescent="0.25">
      <c r="A243" s="14"/>
      <c r="B243" s="7"/>
      <c r="C243" s="40"/>
      <c r="D243" s="6"/>
      <c r="E243" s="7"/>
      <c r="F243" s="234"/>
      <c r="G243" s="420" t="s">
        <v>14</v>
      </c>
      <c r="H243" s="420"/>
      <c r="I243" s="41"/>
      <c r="J243" s="15">
        <f>J241-J242</f>
        <v>95553462</v>
      </c>
      <c r="K243" s="219"/>
      <c r="L243" s="219"/>
      <c r="M243" s="219"/>
      <c r="N243" s="219"/>
      <c r="O243" s="219"/>
      <c r="P243" s="219"/>
    </row>
    <row r="244" spans="1:16" s="233" customFormat="1" x14ac:dyDescent="0.25">
      <c r="A244" s="4"/>
      <c r="B244" s="16"/>
      <c r="C244" s="40"/>
      <c r="D244" s="17"/>
      <c r="E244" s="7"/>
      <c r="F244" s="8"/>
      <c r="G244" s="420" t="s">
        <v>15</v>
      </c>
      <c r="H244" s="420"/>
      <c r="I244" s="39"/>
      <c r="J244" s="13">
        <f>SUM(H8:H240)</f>
        <v>5412500</v>
      </c>
      <c r="K244" s="219"/>
      <c r="L244" s="219"/>
      <c r="M244" s="219"/>
      <c r="N244" s="219"/>
      <c r="O244" s="219"/>
      <c r="P244" s="219"/>
    </row>
    <row r="245" spans="1:16" x14ac:dyDescent="0.25">
      <c r="A245" s="4"/>
      <c r="B245" s="16"/>
      <c r="C245" s="40"/>
      <c r="D245" s="17"/>
      <c r="E245" s="7"/>
      <c r="F245" s="8"/>
      <c r="G245" s="420" t="s">
        <v>16</v>
      </c>
      <c r="H245" s="420"/>
      <c r="I245" s="39"/>
      <c r="J245" s="13">
        <f>J243+J244</f>
        <v>100965962</v>
      </c>
    </row>
    <row r="246" spans="1:16" x14ac:dyDescent="0.25">
      <c r="A246" s="4"/>
      <c r="B246" s="16"/>
      <c r="C246" s="40"/>
      <c r="D246" s="17"/>
      <c r="E246" s="7"/>
      <c r="F246" s="3"/>
      <c r="G246" s="420" t="s">
        <v>5</v>
      </c>
      <c r="H246" s="420"/>
      <c r="I246" s="39"/>
      <c r="J246" s="13">
        <f>SUM(I8:I240)</f>
        <v>97948262</v>
      </c>
    </row>
    <row r="247" spans="1:16" x14ac:dyDescent="0.25">
      <c r="A247" s="4"/>
      <c r="B247" s="16"/>
      <c r="C247" s="40"/>
      <c r="D247" s="17"/>
      <c r="E247" s="7"/>
      <c r="F247" s="3"/>
      <c r="G247" s="420" t="s">
        <v>31</v>
      </c>
      <c r="H247" s="420"/>
      <c r="I247" s="40" t="str">
        <f>IF(J247&gt;0,"SALDO",IF(J247&lt;0,"PIUTANG",IF(J247=0,"LUNAS")))</f>
        <v>PIUTANG</v>
      </c>
      <c r="J247" s="13">
        <f>J246-J245</f>
        <v>-3017700</v>
      </c>
    </row>
    <row r="248" spans="1:16" x14ac:dyDescent="0.25">
      <c r="F248" s="37"/>
      <c r="G248" s="37"/>
      <c r="J248" s="37"/>
    </row>
    <row r="249" spans="1:16" x14ac:dyDescent="0.25">
      <c r="C249" s="37"/>
      <c r="D249" s="37"/>
      <c r="F249" s="37"/>
      <c r="G249" s="37"/>
      <c r="J249" s="37"/>
      <c r="L249"/>
      <c r="M249"/>
      <c r="N249"/>
      <c r="O249"/>
      <c r="P249"/>
    </row>
    <row r="250" spans="1:16" x14ac:dyDescent="0.25">
      <c r="C250" s="37"/>
      <c r="D250" s="37"/>
      <c r="F250" s="37"/>
      <c r="G250" s="37"/>
      <c r="J250" s="37"/>
      <c r="L250"/>
      <c r="M250"/>
      <c r="N250"/>
      <c r="O250"/>
      <c r="P250"/>
    </row>
    <row r="251" spans="1:16" x14ac:dyDescent="0.25">
      <c r="A251" s="404">
        <v>43411</v>
      </c>
      <c r="C251" s="37"/>
      <c r="D251" s="37"/>
      <c r="F251" s="37"/>
      <c r="G251" s="37"/>
      <c r="J251" s="37"/>
      <c r="L251"/>
      <c r="M251"/>
      <c r="N251"/>
      <c r="O251"/>
      <c r="P251"/>
    </row>
    <row r="252" spans="1:16" x14ac:dyDescent="0.25">
      <c r="C252" s="37"/>
      <c r="D252" s="37"/>
      <c r="F252" s="37"/>
      <c r="G252" s="37"/>
      <c r="J252" s="37"/>
      <c r="L252"/>
      <c r="M252"/>
      <c r="N252"/>
      <c r="O252"/>
      <c r="P252"/>
    </row>
    <row r="253" spans="1:16" x14ac:dyDescent="0.25">
      <c r="C253" s="37"/>
      <c r="D253" s="37"/>
      <c r="L253"/>
      <c r="M253"/>
      <c r="N253"/>
      <c r="O253"/>
      <c r="P25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47:H247"/>
    <mergeCell ref="G241:H241"/>
    <mergeCell ref="G242:H242"/>
    <mergeCell ref="G243:H243"/>
    <mergeCell ref="G244:H244"/>
    <mergeCell ref="G245:H245"/>
    <mergeCell ref="G246:H246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5" activePane="bottomLeft" state="frozen"/>
      <selection pane="bottomLeft" activeCell="C1" sqref="C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J48*-1</f>
        <v>-12599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6"/>
      <c r="I7" s="458"/>
      <c r="J7" s="430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241">
        <v>43498</v>
      </c>
      <c r="B36" s="242">
        <v>19000181</v>
      </c>
      <c r="C36" s="129">
        <v>7</v>
      </c>
      <c r="D36" s="246">
        <v>857851</v>
      </c>
      <c r="E36" s="244" t="s">
        <v>235</v>
      </c>
      <c r="F36" s="242">
        <v>2</v>
      </c>
      <c r="G36" s="246">
        <v>270900</v>
      </c>
      <c r="H36" s="244"/>
      <c r="I36" s="245">
        <v>587000</v>
      </c>
      <c r="J36" s="246" t="s">
        <v>17</v>
      </c>
      <c r="L36" s="238"/>
    </row>
    <row r="37" spans="1:12" s="233" customFormat="1" x14ac:dyDescent="0.25">
      <c r="A37" s="241">
        <v>43518</v>
      </c>
      <c r="B37" s="242">
        <v>19001278</v>
      </c>
      <c r="C37" s="129">
        <v>13</v>
      </c>
      <c r="D37" s="246">
        <v>1391158</v>
      </c>
      <c r="E37" s="244"/>
      <c r="F37" s="242"/>
      <c r="G37" s="246"/>
      <c r="H37" s="244"/>
      <c r="I37" s="245">
        <v>1392000</v>
      </c>
      <c r="J37" s="246" t="s">
        <v>17</v>
      </c>
      <c r="L37" s="238"/>
    </row>
    <row r="38" spans="1:12" s="233" customFormat="1" x14ac:dyDescent="0.25">
      <c r="A38" s="98">
        <v>43528</v>
      </c>
      <c r="B38" s="99">
        <v>19001925</v>
      </c>
      <c r="C38" s="253">
        <v>9</v>
      </c>
      <c r="D38" s="34">
        <v>1109250</v>
      </c>
      <c r="E38" s="101" t="s">
        <v>282</v>
      </c>
      <c r="F38" s="99">
        <v>2</v>
      </c>
      <c r="G38" s="34">
        <v>235945</v>
      </c>
      <c r="H38" s="101"/>
      <c r="I38" s="102">
        <v>875000</v>
      </c>
      <c r="J38" s="34" t="s">
        <v>17</v>
      </c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892</v>
      </c>
      <c r="D40" s="9"/>
      <c r="E40" s="8" t="s">
        <v>11</v>
      </c>
      <c r="F40" s="8">
        <f>SUM(F8:F39)</f>
        <v>137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20" t="s">
        <v>12</v>
      </c>
      <c r="H42" s="420"/>
      <c r="I42" s="39"/>
      <c r="J42" s="13">
        <f>SUM(D8:D39)</f>
        <v>93633328</v>
      </c>
    </row>
    <row r="43" spans="1:12" x14ac:dyDescent="0.25">
      <c r="A43" s="4"/>
      <c r="B43" s="3"/>
      <c r="C43" s="26"/>
      <c r="D43" s="6"/>
      <c r="E43" s="7"/>
      <c r="F43" s="3"/>
      <c r="G43" s="420" t="s">
        <v>13</v>
      </c>
      <c r="H43" s="420"/>
      <c r="I43" s="39"/>
      <c r="J43" s="13">
        <f>SUM(G8:G39)</f>
        <v>14786927</v>
      </c>
    </row>
    <row r="44" spans="1:12" x14ac:dyDescent="0.25">
      <c r="A44" s="14"/>
      <c r="B44" s="7"/>
      <c r="C44" s="26"/>
      <c r="D44" s="6"/>
      <c r="E44" s="7"/>
      <c r="F44" s="3"/>
      <c r="G44" s="420" t="s">
        <v>14</v>
      </c>
      <c r="H44" s="420"/>
      <c r="I44" s="41"/>
      <c r="J44" s="15">
        <f>J42-J43</f>
        <v>78846401</v>
      </c>
    </row>
    <row r="45" spans="1:12" x14ac:dyDescent="0.25">
      <c r="A45" s="4"/>
      <c r="B45" s="16"/>
      <c r="C45" s="26"/>
      <c r="D45" s="17"/>
      <c r="E45" s="7"/>
      <c r="F45" s="3"/>
      <c r="G45" s="420" t="s">
        <v>15</v>
      </c>
      <c r="H45" s="420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20" t="s">
        <v>16</v>
      </c>
      <c r="H46" s="420"/>
      <c r="I46" s="39"/>
      <c r="J46" s="13">
        <f>J44+J45</f>
        <v>78846401</v>
      </c>
    </row>
    <row r="47" spans="1:12" x14ac:dyDescent="0.25">
      <c r="A47" s="4"/>
      <c r="B47" s="16"/>
      <c r="C47" s="26"/>
      <c r="D47" s="17"/>
      <c r="E47" s="7"/>
      <c r="F47" s="3"/>
      <c r="G47" s="420" t="s">
        <v>5</v>
      </c>
      <c r="H47" s="420"/>
      <c r="I47" s="39"/>
      <c r="J47" s="13">
        <f>SUM(I8:I40)</f>
        <v>78859000</v>
      </c>
    </row>
    <row r="48" spans="1:12" x14ac:dyDescent="0.25">
      <c r="A48" s="4"/>
      <c r="B48" s="16"/>
      <c r="C48" s="26"/>
      <c r="D48" s="17"/>
      <c r="E48" s="7"/>
      <c r="F48" s="3"/>
      <c r="G48" s="420" t="s">
        <v>31</v>
      </c>
      <c r="H48" s="420"/>
      <c r="I48" s="40" t="str">
        <f>IF(J48&gt;0,"SALDO",IF(J48&lt;0,"PIUTANG",IF(J48=0,"LUNAS")))</f>
        <v>SALDO</v>
      </c>
      <c r="J48" s="13">
        <f>J47-J46</f>
        <v>12599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33"/>
  <sheetViews>
    <sheetView workbookViewId="0">
      <pane ySplit="7" topLeftCell="A105" activePane="bottomLeft" state="frozen"/>
      <selection pane="bottomLeft" activeCell="J111" sqref="J111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4" t="s">
        <v>22</v>
      </c>
      <c r="G1" s="414"/>
      <c r="H1" s="41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J127*-1</f>
        <v>11892831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0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30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241">
        <v>43482</v>
      </c>
      <c r="B82" s="242">
        <v>190183287</v>
      </c>
      <c r="C82" s="247">
        <v>108</v>
      </c>
      <c r="D82" s="246">
        <v>10767313</v>
      </c>
      <c r="E82" s="244">
        <v>190046855</v>
      </c>
      <c r="F82" s="242">
        <v>8</v>
      </c>
      <c r="G82" s="246">
        <v>894950</v>
      </c>
      <c r="H82" s="245"/>
      <c r="I82" s="245"/>
      <c r="J82" s="246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43489</v>
      </c>
      <c r="B84" s="242"/>
      <c r="C84" s="247"/>
      <c r="D84" s="246"/>
      <c r="E84" s="244"/>
      <c r="F84" s="242"/>
      <c r="G84" s="246"/>
      <c r="H84" s="245"/>
      <c r="I84" s="245">
        <v>8000000</v>
      </c>
      <c r="J84" s="246" t="s">
        <v>17</v>
      </c>
    </row>
    <row r="85" spans="1:10" x14ac:dyDescent="0.25">
      <c r="A85" s="241">
        <v>43492</v>
      </c>
      <c r="B85" s="242">
        <v>190183746</v>
      </c>
      <c r="C85" s="247">
        <v>28</v>
      </c>
      <c r="D85" s="246">
        <v>2541875</v>
      </c>
      <c r="E85" s="244">
        <v>190046942</v>
      </c>
      <c r="F85" s="242">
        <v>11</v>
      </c>
      <c r="G85" s="246">
        <v>1259300</v>
      </c>
      <c r="H85" s="245"/>
      <c r="I85" s="245"/>
      <c r="J85" s="246"/>
    </row>
    <row r="86" spans="1:10" x14ac:dyDescent="0.25">
      <c r="A86" s="241">
        <v>43500</v>
      </c>
      <c r="B86" s="242"/>
      <c r="C86" s="247"/>
      <c r="D86" s="246"/>
      <c r="E86" s="244"/>
      <c r="F86" s="242"/>
      <c r="G86" s="246"/>
      <c r="H86" s="245"/>
      <c r="I86" s="245">
        <v>5000000</v>
      </c>
      <c r="J86" s="246" t="s">
        <v>17</v>
      </c>
    </row>
    <row r="87" spans="1:10" x14ac:dyDescent="0.25">
      <c r="A87" s="241">
        <v>43503</v>
      </c>
      <c r="B87" s="242">
        <v>19000437</v>
      </c>
      <c r="C87" s="247">
        <v>9</v>
      </c>
      <c r="D87" s="246">
        <v>967227</v>
      </c>
      <c r="E87" s="244" t="s">
        <v>244</v>
      </c>
      <c r="F87" s="242">
        <v>15</v>
      </c>
      <c r="G87" s="246">
        <v>1559602</v>
      </c>
      <c r="H87" s="245"/>
      <c r="I87" s="245"/>
      <c r="J87" s="246"/>
    </row>
    <row r="88" spans="1:10" x14ac:dyDescent="0.25">
      <c r="A88" s="241">
        <v>43513</v>
      </c>
      <c r="B88" s="242">
        <v>19000996</v>
      </c>
      <c r="C88" s="247">
        <v>181</v>
      </c>
      <c r="D88" s="246">
        <v>19120882</v>
      </c>
      <c r="E88" s="244" t="s">
        <v>255</v>
      </c>
      <c r="F88" s="242">
        <v>3</v>
      </c>
      <c r="G88" s="246">
        <v>268650</v>
      </c>
      <c r="H88" s="245"/>
      <c r="I88" s="245">
        <v>1000000</v>
      </c>
      <c r="J88" s="246" t="s">
        <v>17</v>
      </c>
    </row>
    <row r="89" spans="1:10" x14ac:dyDescent="0.25">
      <c r="A89" s="241">
        <v>43513</v>
      </c>
      <c r="B89" s="242">
        <v>19001031</v>
      </c>
      <c r="C89" s="247">
        <v>12</v>
      </c>
      <c r="D89" s="246">
        <v>1170330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43521</v>
      </c>
      <c r="B90" s="242"/>
      <c r="C90" s="247"/>
      <c r="D90" s="246"/>
      <c r="E90" s="244"/>
      <c r="F90" s="242"/>
      <c r="G90" s="246"/>
      <c r="H90" s="245"/>
      <c r="I90" s="245">
        <v>18000000</v>
      </c>
      <c r="J90" s="246" t="s">
        <v>17</v>
      </c>
    </row>
    <row r="91" spans="1:10" x14ac:dyDescent="0.25">
      <c r="A91" s="241">
        <v>43523</v>
      </c>
      <c r="B91" s="242">
        <v>19001585</v>
      </c>
      <c r="C91" s="247">
        <v>94</v>
      </c>
      <c r="D91" s="246">
        <v>9495600</v>
      </c>
      <c r="E91" s="244" t="s">
        <v>277</v>
      </c>
      <c r="F91" s="242">
        <v>8</v>
      </c>
      <c r="G91" s="246">
        <v>807840</v>
      </c>
      <c r="H91" s="245"/>
      <c r="I91" s="245"/>
      <c r="J91" s="246"/>
    </row>
    <row r="92" spans="1:10" x14ac:dyDescent="0.25">
      <c r="A92" s="241">
        <v>43523</v>
      </c>
      <c r="B92" s="242">
        <v>19001602</v>
      </c>
      <c r="C92" s="247">
        <v>1</v>
      </c>
      <c r="D92" s="246">
        <v>115685</v>
      </c>
      <c r="E92" s="244"/>
      <c r="F92" s="242"/>
      <c r="G92" s="246"/>
      <c r="H92" s="245"/>
      <c r="I92" s="245">
        <v>7000000</v>
      </c>
      <c r="J92" s="246" t="s">
        <v>17</v>
      </c>
    </row>
    <row r="93" spans="1:10" x14ac:dyDescent="0.25">
      <c r="A93" s="241">
        <v>43529</v>
      </c>
      <c r="B93" s="242">
        <v>19002024</v>
      </c>
      <c r="C93" s="247">
        <v>46</v>
      </c>
      <c r="D93" s="246">
        <v>4807430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43531</v>
      </c>
      <c r="B94" s="242">
        <v>19002142</v>
      </c>
      <c r="C94" s="247">
        <v>41</v>
      </c>
      <c r="D94" s="246">
        <v>4490850</v>
      </c>
      <c r="E94" s="244" t="s">
        <v>292</v>
      </c>
      <c r="F94" s="242">
        <v>28</v>
      </c>
      <c r="G94" s="246">
        <v>3123093</v>
      </c>
      <c r="H94" s="245"/>
      <c r="I94" s="245"/>
      <c r="J94" s="246"/>
    </row>
    <row r="95" spans="1:10" x14ac:dyDescent="0.25">
      <c r="A95" s="241">
        <v>43535</v>
      </c>
      <c r="B95" s="242">
        <v>19002429</v>
      </c>
      <c r="C95" s="247">
        <v>1</v>
      </c>
      <c r="D95" s="246">
        <v>83895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43538</v>
      </c>
      <c r="B96" s="242"/>
      <c r="C96" s="247"/>
      <c r="D96" s="246"/>
      <c r="E96" s="244"/>
      <c r="F96" s="242"/>
      <c r="G96" s="246"/>
      <c r="H96" s="245"/>
      <c r="I96" s="245">
        <v>3000000</v>
      </c>
      <c r="J96" s="246" t="s">
        <v>17</v>
      </c>
    </row>
    <row r="97" spans="1:10" x14ac:dyDescent="0.25">
      <c r="A97" s="241">
        <v>43540</v>
      </c>
      <c r="B97" s="242"/>
      <c r="C97" s="247"/>
      <c r="D97" s="246"/>
      <c r="E97" s="244" t="s">
        <v>317</v>
      </c>
      <c r="F97" s="242">
        <v>1</v>
      </c>
      <c r="G97" s="246">
        <v>1395693</v>
      </c>
      <c r="H97" s="245"/>
      <c r="I97" s="245"/>
      <c r="J97" s="246"/>
    </row>
    <row r="98" spans="1:10" x14ac:dyDescent="0.25">
      <c r="A98" s="241">
        <v>43540</v>
      </c>
      <c r="B98" s="242"/>
      <c r="C98" s="247"/>
      <c r="D98" s="246"/>
      <c r="E98" s="244" t="s">
        <v>318</v>
      </c>
      <c r="F98" s="242">
        <v>1</v>
      </c>
      <c r="G98" s="246">
        <v>1225567</v>
      </c>
      <c r="H98" s="245"/>
      <c r="I98" s="245"/>
      <c r="J98" s="246"/>
    </row>
    <row r="99" spans="1:10" x14ac:dyDescent="0.25">
      <c r="A99" s="241">
        <v>43541</v>
      </c>
      <c r="B99" s="242">
        <v>19002807</v>
      </c>
      <c r="C99" s="247">
        <v>205</v>
      </c>
      <c r="D99" s="246">
        <v>20965100</v>
      </c>
      <c r="E99" s="244" t="s">
        <v>320</v>
      </c>
      <c r="F99" s="242">
        <v>18</v>
      </c>
      <c r="G99" s="246">
        <v>1998265</v>
      </c>
      <c r="H99" s="245"/>
      <c r="I99" s="245"/>
      <c r="J99" s="246"/>
    </row>
    <row r="100" spans="1:10" x14ac:dyDescent="0.25">
      <c r="A100" s="241">
        <v>43541</v>
      </c>
      <c r="B100" s="242">
        <v>19002812</v>
      </c>
      <c r="C100" s="247">
        <v>63</v>
      </c>
      <c r="D100" s="246">
        <v>6927500</v>
      </c>
      <c r="E100" s="101" t="s">
        <v>321</v>
      </c>
      <c r="F100" s="99">
        <v>13</v>
      </c>
      <c r="G100" s="34">
        <v>1383930</v>
      </c>
      <c r="H100" s="245"/>
      <c r="I100" s="245"/>
      <c r="J100" s="246"/>
    </row>
    <row r="101" spans="1:10" x14ac:dyDescent="0.25">
      <c r="A101" s="241">
        <v>43541</v>
      </c>
      <c r="B101" s="242">
        <v>19002846</v>
      </c>
      <c r="C101" s="247">
        <v>12</v>
      </c>
      <c r="D101" s="246">
        <v>1187280</v>
      </c>
      <c r="E101" s="101"/>
      <c r="F101" s="99"/>
      <c r="G101" s="34"/>
      <c r="H101" s="245"/>
      <c r="I101" s="245"/>
      <c r="J101" s="293"/>
    </row>
    <row r="102" spans="1:10" x14ac:dyDescent="0.25">
      <c r="A102" s="241">
        <v>43545</v>
      </c>
      <c r="B102" s="242">
        <v>19003056</v>
      </c>
      <c r="C102" s="247">
        <v>4</v>
      </c>
      <c r="D102" s="246">
        <v>372640</v>
      </c>
      <c r="E102" s="101" t="s">
        <v>330</v>
      </c>
      <c r="F102" s="99">
        <v>3</v>
      </c>
      <c r="G102" s="34">
        <v>267685</v>
      </c>
      <c r="H102" s="245"/>
      <c r="I102" s="245"/>
      <c r="J102" s="246"/>
    </row>
    <row r="103" spans="1:10" x14ac:dyDescent="0.25">
      <c r="A103" s="241">
        <v>43549</v>
      </c>
      <c r="B103" s="242"/>
      <c r="C103" s="247"/>
      <c r="D103" s="246"/>
      <c r="E103" s="101"/>
      <c r="F103" s="99"/>
      <c r="G103" s="34"/>
      <c r="H103" s="245"/>
      <c r="I103" s="245">
        <v>20000000</v>
      </c>
      <c r="J103" s="246" t="s">
        <v>17</v>
      </c>
    </row>
    <row r="104" spans="1:10" x14ac:dyDescent="0.25">
      <c r="A104" s="98">
        <v>43551</v>
      </c>
      <c r="B104" s="99">
        <v>19003436</v>
      </c>
      <c r="C104" s="100">
        <v>71</v>
      </c>
      <c r="D104" s="34">
        <v>7137280</v>
      </c>
      <c r="E104" s="101" t="s">
        <v>343</v>
      </c>
      <c r="F104" s="99">
        <v>37</v>
      </c>
      <c r="G104" s="34">
        <v>3700390</v>
      </c>
      <c r="H104" s="245"/>
      <c r="I104" s="245"/>
      <c r="J104" s="246"/>
    </row>
    <row r="105" spans="1:10" x14ac:dyDescent="0.25">
      <c r="A105" s="98">
        <v>43551</v>
      </c>
      <c r="B105" s="99">
        <v>19003441</v>
      </c>
      <c r="C105" s="100">
        <v>62</v>
      </c>
      <c r="D105" s="34">
        <v>6670205</v>
      </c>
      <c r="E105" s="101"/>
      <c r="F105" s="99"/>
      <c r="G105" s="34"/>
      <c r="H105" s="245"/>
      <c r="I105" s="245"/>
      <c r="J105" s="246"/>
    </row>
    <row r="106" spans="1:10" x14ac:dyDescent="0.25">
      <c r="A106" s="98">
        <v>43551</v>
      </c>
      <c r="B106" s="99">
        <v>19003464</v>
      </c>
      <c r="C106" s="100">
        <v>4</v>
      </c>
      <c r="D106" s="34">
        <v>388620</v>
      </c>
      <c r="E106" s="101"/>
      <c r="F106" s="99"/>
      <c r="G106" s="34"/>
      <c r="H106" s="245"/>
      <c r="I106" s="245"/>
      <c r="J106" s="246"/>
    </row>
    <row r="107" spans="1:10" x14ac:dyDescent="0.25">
      <c r="A107" s="241">
        <v>43558</v>
      </c>
      <c r="B107" s="242">
        <v>19003911</v>
      </c>
      <c r="C107" s="247">
        <v>47</v>
      </c>
      <c r="D107" s="246">
        <v>4926260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43558</v>
      </c>
      <c r="B108" s="242">
        <v>19003956</v>
      </c>
      <c r="C108" s="247">
        <v>2</v>
      </c>
      <c r="D108" s="246">
        <v>236725</v>
      </c>
      <c r="E108" s="244"/>
      <c r="F108" s="242"/>
      <c r="G108" s="246"/>
      <c r="H108" s="245"/>
      <c r="I108" s="245"/>
      <c r="J108" s="246"/>
    </row>
    <row r="109" spans="1:10" x14ac:dyDescent="0.25">
      <c r="A109" s="98">
        <v>43559</v>
      </c>
      <c r="B109" s="99"/>
      <c r="C109" s="100"/>
      <c r="D109" s="34"/>
      <c r="E109" s="101"/>
      <c r="F109" s="99"/>
      <c r="G109" s="34"/>
      <c r="H109" s="245"/>
      <c r="I109" s="245">
        <v>14000000</v>
      </c>
      <c r="J109" s="246" t="s">
        <v>17</v>
      </c>
    </row>
    <row r="110" spans="1:10" x14ac:dyDescent="0.25">
      <c r="A110" s="98">
        <v>43559</v>
      </c>
      <c r="B110" s="99"/>
      <c r="C110" s="100"/>
      <c r="D110" s="34"/>
      <c r="E110" s="101"/>
      <c r="F110" s="99"/>
      <c r="G110" s="34"/>
      <c r="H110" s="245"/>
      <c r="I110" s="245">
        <v>5163000</v>
      </c>
      <c r="J110" s="246" t="s">
        <v>17</v>
      </c>
    </row>
    <row r="111" spans="1:10" x14ac:dyDescent="0.25">
      <c r="A111" s="98">
        <v>43562</v>
      </c>
      <c r="B111" s="99">
        <v>19004154</v>
      </c>
      <c r="C111" s="100">
        <v>58</v>
      </c>
      <c r="D111" s="34">
        <v>6089740</v>
      </c>
      <c r="E111" s="101" t="s">
        <v>367</v>
      </c>
      <c r="F111" s="99">
        <v>45</v>
      </c>
      <c r="G111" s="34">
        <v>4580140</v>
      </c>
      <c r="H111" s="102"/>
      <c r="I111" s="102"/>
      <c r="J111" s="34"/>
    </row>
    <row r="112" spans="1:10" x14ac:dyDescent="0.25">
      <c r="A112" s="98">
        <v>43562</v>
      </c>
      <c r="B112" s="99">
        <v>19004159</v>
      </c>
      <c r="C112" s="100">
        <v>23</v>
      </c>
      <c r="D112" s="34">
        <v>2881880</v>
      </c>
      <c r="E112" s="101"/>
      <c r="F112" s="99"/>
      <c r="G112" s="34"/>
      <c r="H112" s="102"/>
      <c r="I112" s="102"/>
      <c r="J112" s="34"/>
    </row>
    <row r="113" spans="1:10" x14ac:dyDescent="0.25">
      <c r="A113" s="98">
        <v>43562</v>
      </c>
      <c r="B113" s="99">
        <v>19004180</v>
      </c>
      <c r="C113" s="100">
        <v>1</v>
      </c>
      <c r="D113" s="34">
        <v>125715</v>
      </c>
      <c r="E113" s="101"/>
      <c r="F113" s="99"/>
      <c r="G113" s="34"/>
      <c r="H113" s="102"/>
      <c r="I113" s="102"/>
      <c r="J113" s="34"/>
    </row>
    <row r="114" spans="1:10" x14ac:dyDescent="0.25">
      <c r="A114" s="98"/>
      <c r="B114" s="99"/>
      <c r="C114" s="100"/>
      <c r="D114" s="34"/>
      <c r="E114" s="101"/>
      <c r="F114" s="99"/>
      <c r="G114" s="34"/>
      <c r="H114" s="102"/>
      <c r="I114" s="102"/>
      <c r="J114" s="34"/>
    </row>
    <row r="115" spans="1:10" x14ac:dyDescent="0.25">
      <c r="A115" s="98"/>
      <c r="B115" s="99"/>
      <c r="C115" s="100"/>
      <c r="D115" s="34"/>
      <c r="E115" s="101"/>
      <c r="F115" s="99"/>
      <c r="G115" s="34"/>
      <c r="H115" s="102"/>
      <c r="I115" s="102"/>
      <c r="J115" s="34"/>
    </row>
    <row r="116" spans="1:10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</row>
    <row r="117" spans="1:10" x14ac:dyDescent="0.25">
      <c r="A117" s="98"/>
      <c r="B117" s="99"/>
      <c r="C117" s="100"/>
      <c r="D117" s="34"/>
      <c r="E117" s="101"/>
      <c r="F117" s="99"/>
      <c r="G117" s="34"/>
      <c r="H117" s="102"/>
      <c r="I117" s="102"/>
      <c r="J117" s="34"/>
    </row>
    <row r="118" spans="1:10" x14ac:dyDescent="0.25">
      <c r="A118" s="235"/>
      <c r="B118" s="234"/>
      <c r="C118" s="240"/>
      <c r="D118" s="236"/>
      <c r="E118" s="237"/>
      <c r="F118" s="234"/>
      <c r="G118" s="236"/>
      <c r="H118" s="239"/>
      <c r="I118" s="239"/>
      <c r="J118" s="236"/>
    </row>
    <row r="119" spans="1:10" x14ac:dyDescent="0.25">
      <c r="A119" s="235"/>
      <c r="B119" s="223" t="s">
        <v>11</v>
      </c>
      <c r="C119" s="232">
        <f>SUM(C8:C118)</f>
        <v>2429</v>
      </c>
      <c r="D119" s="224"/>
      <c r="E119" s="223" t="s">
        <v>11</v>
      </c>
      <c r="F119" s="223">
        <f>SUM(F8:F118)</f>
        <v>407</v>
      </c>
      <c r="G119" s="224">
        <f>SUM(G8:G118)</f>
        <v>45056211</v>
      </c>
      <c r="H119" s="239"/>
      <c r="I119" s="239"/>
      <c r="J119" s="236"/>
    </row>
    <row r="120" spans="1:10" x14ac:dyDescent="0.25">
      <c r="A120" s="235"/>
      <c r="B120" s="223"/>
      <c r="C120" s="232"/>
      <c r="D120" s="224"/>
      <c r="E120" s="237"/>
      <c r="F120" s="234"/>
      <c r="G120" s="236"/>
      <c r="H120" s="239"/>
      <c r="I120" s="239"/>
      <c r="J120" s="236"/>
    </row>
    <row r="121" spans="1:10" x14ac:dyDescent="0.25">
      <c r="A121" s="225"/>
      <c r="B121" s="226"/>
      <c r="C121" s="240"/>
      <c r="D121" s="236"/>
      <c r="E121" s="223"/>
      <c r="F121" s="234"/>
      <c r="G121" s="420" t="s">
        <v>12</v>
      </c>
      <c r="H121" s="420"/>
      <c r="I121" s="239"/>
      <c r="J121" s="227">
        <f>SUM(D8:D118)</f>
        <v>253969218</v>
      </c>
    </row>
    <row r="122" spans="1:10" x14ac:dyDescent="0.25">
      <c r="A122" s="235"/>
      <c r="B122" s="234"/>
      <c r="C122" s="240"/>
      <c r="D122" s="236"/>
      <c r="E122" s="223"/>
      <c r="F122" s="234"/>
      <c r="G122" s="420" t="s">
        <v>13</v>
      </c>
      <c r="H122" s="420"/>
      <c r="I122" s="239"/>
      <c r="J122" s="227">
        <f>SUM(G8:G118)</f>
        <v>45056211</v>
      </c>
    </row>
    <row r="123" spans="1:10" x14ac:dyDescent="0.25">
      <c r="A123" s="228"/>
      <c r="B123" s="237"/>
      <c r="C123" s="240"/>
      <c r="D123" s="236"/>
      <c r="E123" s="237"/>
      <c r="F123" s="234"/>
      <c r="G123" s="420" t="s">
        <v>14</v>
      </c>
      <c r="H123" s="420"/>
      <c r="I123" s="41"/>
      <c r="J123" s="229">
        <f>J121-J122</f>
        <v>208913007</v>
      </c>
    </row>
    <row r="124" spans="1:10" x14ac:dyDescent="0.25">
      <c r="A124" s="235"/>
      <c r="B124" s="230"/>
      <c r="C124" s="240"/>
      <c r="D124" s="231"/>
      <c r="E124" s="237"/>
      <c r="F124" s="223"/>
      <c r="G124" s="420" t="s">
        <v>15</v>
      </c>
      <c r="H124" s="420"/>
      <c r="I124" s="239"/>
      <c r="J124" s="227">
        <f>SUM(H8:H120)</f>
        <v>0</v>
      </c>
    </row>
    <row r="125" spans="1:10" x14ac:dyDescent="0.25">
      <c r="A125" s="235"/>
      <c r="B125" s="230"/>
      <c r="C125" s="240"/>
      <c r="D125" s="231"/>
      <c r="E125" s="237"/>
      <c r="F125" s="223"/>
      <c r="G125" s="420" t="s">
        <v>16</v>
      </c>
      <c r="H125" s="420"/>
      <c r="I125" s="239"/>
      <c r="J125" s="227">
        <f>J123+J124</f>
        <v>208913007</v>
      </c>
    </row>
    <row r="126" spans="1:10" x14ac:dyDescent="0.25">
      <c r="A126" s="235"/>
      <c r="B126" s="230"/>
      <c r="C126" s="240"/>
      <c r="D126" s="231"/>
      <c r="E126" s="237"/>
      <c r="F126" s="234"/>
      <c r="G126" s="420" t="s">
        <v>5</v>
      </c>
      <c r="H126" s="420"/>
      <c r="I126" s="239"/>
      <c r="J126" s="227">
        <f>SUM(I8:I120)</f>
        <v>197020176</v>
      </c>
    </row>
    <row r="127" spans="1:10" x14ac:dyDescent="0.25">
      <c r="A127" s="235"/>
      <c r="B127" s="230"/>
      <c r="C127" s="240"/>
      <c r="D127" s="231"/>
      <c r="E127" s="237"/>
      <c r="F127" s="234"/>
      <c r="G127" s="420" t="s">
        <v>31</v>
      </c>
      <c r="H127" s="420"/>
      <c r="I127" s="240" t="str">
        <f>IF(J127&gt;0,"SALDO",IF(J127&lt;0,"PIUTANG",IF(J127=0,"LUNAS")))</f>
        <v>PIUTANG</v>
      </c>
      <c r="J127" s="227">
        <f>J126-J125</f>
        <v>-11892831</v>
      </c>
    </row>
    <row r="128" spans="1:10" x14ac:dyDescent="0.25">
      <c r="F128" s="219"/>
      <c r="G128" s="219"/>
      <c r="J128" s="219"/>
    </row>
    <row r="129" spans="3:16" x14ac:dyDescent="0.25">
      <c r="C129" s="219"/>
      <c r="D129" s="219"/>
      <c r="F129" s="219"/>
      <c r="G129" s="219"/>
      <c r="J129" s="219"/>
      <c r="M129" s="233"/>
      <c r="N129" s="233"/>
      <c r="O129" s="233"/>
      <c r="P129" s="233"/>
    </row>
    <row r="130" spans="3:16" x14ac:dyDescent="0.25">
      <c r="C130" s="219"/>
      <c r="D130" s="219"/>
      <c r="F130" s="219"/>
      <c r="G130" s="219"/>
      <c r="J130" s="219"/>
      <c r="L130" s="238"/>
      <c r="M130" s="233"/>
      <c r="N130" s="233"/>
      <c r="O130" s="233"/>
      <c r="P130" s="233"/>
    </row>
    <row r="131" spans="3:16" x14ac:dyDescent="0.25">
      <c r="C131" s="219"/>
      <c r="D131" s="219"/>
      <c r="F131" s="219"/>
      <c r="G131" s="219"/>
      <c r="J131" s="219"/>
      <c r="L131" s="238"/>
      <c r="M131" s="233"/>
      <c r="N131" s="233"/>
      <c r="O131" s="233"/>
      <c r="P131" s="233"/>
    </row>
    <row r="132" spans="3:16" x14ac:dyDescent="0.25">
      <c r="C132" s="219"/>
      <c r="D132" s="219"/>
      <c r="F132" s="219"/>
      <c r="G132" s="219"/>
      <c r="J132" s="219"/>
      <c r="L132" s="233"/>
      <c r="M132" s="233"/>
      <c r="N132" s="233"/>
      <c r="O132" s="233"/>
      <c r="P132" s="233"/>
    </row>
    <row r="133" spans="3:16" x14ac:dyDescent="0.25">
      <c r="C133" s="219"/>
      <c r="D133" s="219"/>
      <c r="L133" s="233"/>
      <c r="M133" s="233"/>
      <c r="N133" s="233"/>
      <c r="O133" s="233"/>
      <c r="P133" s="233"/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55"/>
  <sheetViews>
    <sheetView zoomScale="85" zoomScaleNormal="85" workbookViewId="0">
      <pane ySplit="6" topLeftCell="A31" activePane="bottomLeft" state="frozen"/>
      <selection pane="bottomLeft" activeCell="B41" sqref="B41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9" t="s">
        <v>22</v>
      </c>
      <c r="G1" s="459"/>
      <c r="H1" s="459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9" t="s">
        <v>21</v>
      </c>
      <c r="G2" s="459"/>
      <c r="H2" s="459"/>
      <c r="I2" s="135">
        <f>J55*-1</f>
        <v>2063259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60"/>
      <c r="B4" s="460"/>
      <c r="C4" s="460"/>
      <c r="D4" s="460"/>
      <c r="E4" s="460"/>
      <c r="F4" s="460"/>
      <c r="G4" s="460"/>
      <c r="H4" s="460"/>
      <c r="I4" s="460"/>
      <c r="J4" s="460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1" t="s">
        <v>2</v>
      </c>
      <c r="B5" s="462" t="s">
        <v>3</v>
      </c>
      <c r="C5" s="462"/>
      <c r="D5" s="462"/>
      <c r="E5" s="462"/>
      <c r="F5" s="462"/>
      <c r="G5" s="462"/>
      <c r="H5" s="462" t="s">
        <v>4</v>
      </c>
      <c r="I5" s="463" t="s">
        <v>5</v>
      </c>
      <c r="J5" s="464" t="s">
        <v>6</v>
      </c>
      <c r="L5" s="37"/>
      <c r="M5" s="37"/>
      <c r="N5" s="37"/>
      <c r="O5" s="37"/>
      <c r="P5" s="37"/>
      <c r="Q5" s="37"/>
    </row>
    <row r="6" spans="1:17" x14ac:dyDescent="0.25">
      <c r="A6" s="461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2"/>
      <c r="I6" s="463"/>
      <c r="J6" s="464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241">
        <v>43453</v>
      </c>
      <c r="B19" s="242">
        <v>180181909</v>
      </c>
      <c r="C19" s="247">
        <v>4</v>
      </c>
      <c r="D19" s="246">
        <v>368288</v>
      </c>
      <c r="E19" s="244"/>
      <c r="F19" s="247"/>
      <c r="G19" s="246"/>
      <c r="H19" s="245">
        <v>72000</v>
      </c>
      <c r="I19" s="245"/>
      <c r="J19" s="246"/>
    </row>
    <row r="20" spans="1:10" x14ac:dyDescent="0.25">
      <c r="A20" s="241">
        <v>43461</v>
      </c>
      <c r="B20" s="242"/>
      <c r="C20" s="247"/>
      <c r="D20" s="246"/>
      <c r="E20" s="244">
        <v>180046670</v>
      </c>
      <c r="F20" s="247">
        <v>2</v>
      </c>
      <c r="G20" s="246">
        <v>203088</v>
      </c>
      <c r="H20" s="245"/>
      <c r="I20" s="245"/>
      <c r="J20" s="246"/>
    </row>
    <row r="21" spans="1:10" x14ac:dyDescent="0.25">
      <c r="A21" s="241">
        <v>43462</v>
      </c>
      <c r="B21" s="242">
        <v>180182362</v>
      </c>
      <c r="C21" s="247">
        <v>2</v>
      </c>
      <c r="D21" s="246">
        <v>182788</v>
      </c>
      <c r="E21" s="244"/>
      <c r="F21" s="247"/>
      <c r="G21" s="246"/>
      <c r="H21" s="245">
        <v>65000</v>
      </c>
      <c r="I21" s="245"/>
      <c r="J21" s="246"/>
    </row>
    <row r="22" spans="1:10" x14ac:dyDescent="0.25">
      <c r="A22" s="241">
        <v>43472</v>
      </c>
      <c r="B22" s="242">
        <v>190182792</v>
      </c>
      <c r="C22" s="247">
        <v>4</v>
      </c>
      <c r="D22" s="246">
        <v>444150</v>
      </c>
      <c r="E22" s="244"/>
      <c r="F22" s="247"/>
      <c r="G22" s="246"/>
      <c r="H22" s="245">
        <v>60000</v>
      </c>
      <c r="I22" s="245">
        <v>445000</v>
      </c>
      <c r="J22" s="246" t="s">
        <v>17</v>
      </c>
    </row>
    <row r="23" spans="1:10" x14ac:dyDescent="0.25">
      <c r="A23" s="241">
        <v>43480</v>
      </c>
      <c r="B23" s="242">
        <v>190183230</v>
      </c>
      <c r="C23" s="247">
        <v>4</v>
      </c>
      <c r="D23" s="246">
        <v>471188</v>
      </c>
      <c r="E23" s="244"/>
      <c r="F23" s="247"/>
      <c r="G23" s="246"/>
      <c r="H23" s="245">
        <v>60000</v>
      </c>
      <c r="I23" s="245">
        <v>200000</v>
      </c>
      <c r="J23" s="246" t="s">
        <v>17</v>
      </c>
    </row>
    <row r="24" spans="1:10" x14ac:dyDescent="0.25">
      <c r="A24" s="241">
        <v>43487</v>
      </c>
      <c r="B24" s="242">
        <v>190183545</v>
      </c>
      <c r="C24" s="247">
        <v>2</v>
      </c>
      <c r="D24" s="246">
        <v>123550</v>
      </c>
      <c r="E24" s="244"/>
      <c r="F24" s="247"/>
      <c r="G24" s="246"/>
      <c r="H24" s="245"/>
      <c r="I24" s="245"/>
      <c r="J24" s="246"/>
    </row>
    <row r="25" spans="1:10" x14ac:dyDescent="0.25">
      <c r="A25" s="241">
        <v>43488</v>
      </c>
      <c r="B25" s="242">
        <v>190183591</v>
      </c>
      <c r="C25" s="247">
        <v>4</v>
      </c>
      <c r="D25" s="246">
        <v>219188</v>
      </c>
      <c r="E25" s="244"/>
      <c r="F25" s="247"/>
      <c r="G25" s="246"/>
      <c r="H25" s="245">
        <v>50000</v>
      </c>
      <c r="I25" s="245">
        <v>200000</v>
      </c>
      <c r="J25" s="246" t="s">
        <v>17</v>
      </c>
    </row>
    <row r="26" spans="1:10" x14ac:dyDescent="0.25">
      <c r="A26" s="241">
        <v>43494</v>
      </c>
      <c r="B26" s="242">
        <v>19000024</v>
      </c>
      <c r="C26" s="247">
        <v>3</v>
      </c>
      <c r="D26" s="246">
        <v>235113</v>
      </c>
      <c r="E26" s="244"/>
      <c r="F26" s="247"/>
      <c r="G26" s="246"/>
      <c r="H26" s="245">
        <v>100000</v>
      </c>
      <c r="I26" s="245">
        <v>1000000</v>
      </c>
      <c r="J26" s="246" t="s">
        <v>17</v>
      </c>
    </row>
    <row r="27" spans="1:10" x14ac:dyDescent="0.25">
      <c r="A27" s="241">
        <v>43471</v>
      </c>
      <c r="B27" s="242">
        <v>19000398</v>
      </c>
      <c r="C27" s="247">
        <v>16</v>
      </c>
      <c r="D27" s="246">
        <v>1519067</v>
      </c>
      <c r="E27" s="244"/>
      <c r="F27" s="247"/>
      <c r="G27" s="246"/>
      <c r="H27" s="245">
        <v>100000</v>
      </c>
      <c r="I27" s="245">
        <v>1519000</v>
      </c>
      <c r="J27" s="246" t="s">
        <v>17</v>
      </c>
    </row>
    <row r="28" spans="1:10" x14ac:dyDescent="0.25">
      <c r="A28" s="241">
        <v>43507</v>
      </c>
      <c r="B28" s="242"/>
      <c r="C28" s="247"/>
      <c r="D28" s="246"/>
      <c r="E28" s="244" t="s">
        <v>242</v>
      </c>
      <c r="F28" s="247">
        <v>5</v>
      </c>
      <c r="G28" s="246">
        <v>348776</v>
      </c>
      <c r="H28" s="245"/>
      <c r="I28" s="245"/>
      <c r="J28" s="246"/>
    </row>
    <row r="29" spans="1:10" x14ac:dyDescent="0.25">
      <c r="A29" s="241">
        <v>43508</v>
      </c>
      <c r="B29" s="242">
        <v>19000721</v>
      </c>
      <c r="C29" s="247">
        <v>26</v>
      </c>
      <c r="D29" s="246">
        <v>2742385</v>
      </c>
      <c r="E29" s="244"/>
      <c r="F29" s="247"/>
      <c r="G29" s="246"/>
      <c r="H29" s="245">
        <v>80000</v>
      </c>
      <c r="I29" s="245">
        <v>2000000</v>
      </c>
      <c r="J29" s="246" t="s">
        <v>17</v>
      </c>
    </row>
    <row r="30" spans="1:10" x14ac:dyDescent="0.25">
      <c r="A30" s="241">
        <v>43511</v>
      </c>
      <c r="B30" s="242"/>
      <c r="C30" s="247"/>
      <c r="D30" s="246"/>
      <c r="E30" s="244"/>
      <c r="F30" s="247"/>
      <c r="G30" s="246"/>
      <c r="H30" s="245"/>
      <c r="I30" s="245">
        <v>800000</v>
      </c>
      <c r="J30" s="246" t="s">
        <v>17</v>
      </c>
    </row>
    <row r="31" spans="1:10" s="233" customFormat="1" x14ac:dyDescent="0.25">
      <c r="A31" s="241">
        <v>43515</v>
      </c>
      <c r="B31" s="242">
        <v>19001138</v>
      </c>
      <c r="C31" s="247">
        <v>21</v>
      </c>
      <c r="D31" s="246">
        <v>2188920</v>
      </c>
      <c r="E31" s="244"/>
      <c r="F31" s="247"/>
      <c r="G31" s="246"/>
      <c r="H31" s="245">
        <v>70000</v>
      </c>
      <c r="I31" s="245">
        <v>1600000</v>
      </c>
      <c r="J31" s="246" t="s">
        <v>17</v>
      </c>
    </row>
    <row r="32" spans="1:10" s="233" customFormat="1" x14ac:dyDescent="0.25">
      <c r="A32" s="241"/>
      <c r="B32" s="242"/>
      <c r="C32" s="247"/>
      <c r="D32" s="246"/>
      <c r="E32" s="244"/>
      <c r="F32" s="247"/>
      <c r="G32" s="246"/>
      <c r="H32" s="245"/>
      <c r="I32" s="245">
        <v>900000</v>
      </c>
      <c r="J32" s="246" t="s">
        <v>17</v>
      </c>
    </row>
    <row r="33" spans="1:10" s="233" customFormat="1" x14ac:dyDescent="0.25">
      <c r="A33" s="241">
        <v>43523</v>
      </c>
      <c r="B33" s="242">
        <v>19001610</v>
      </c>
      <c r="C33" s="247">
        <v>22</v>
      </c>
      <c r="D33" s="246">
        <v>2043315</v>
      </c>
      <c r="E33" s="244"/>
      <c r="F33" s="247"/>
      <c r="G33" s="246"/>
      <c r="H33" s="245">
        <v>75000</v>
      </c>
      <c r="I33" s="245">
        <v>800000</v>
      </c>
      <c r="J33" s="246" t="s">
        <v>17</v>
      </c>
    </row>
    <row r="34" spans="1:10" s="233" customFormat="1" x14ac:dyDescent="0.25">
      <c r="A34" s="241">
        <v>43529</v>
      </c>
      <c r="B34" s="242"/>
      <c r="C34" s="247"/>
      <c r="D34" s="246"/>
      <c r="E34" s="244" t="s">
        <v>284</v>
      </c>
      <c r="F34" s="247">
        <v>9</v>
      </c>
      <c r="G34" s="246">
        <v>1022748</v>
      </c>
      <c r="H34" s="245"/>
      <c r="I34" s="245"/>
      <c r="J34" s="246"/>
    </row>
    <row r="35" spans="1:10" s="233" customFormat="1" x14ac:dyDescent="0.25">
      <c r="A35" s="241">
        <v>43529</v>
      </c>
      <c r="B35" s="242"/>
      <c r="C35" s="247"/>
      <c r="D35" s="246"/>
      <c r="E35" s="244" t="s">
        <v>285</v>
      </c>
      <c r="F35" s="247">
        <v>1</v>
      </c>
      <c r="G35" s="246">
        <v>90015</v>
      </c>
      <c r="H35" s="245"/>
      <c r="I35" s="245"/>
      <c r="J35" s="246"/>
    </row>
    <row r="36" spans="1:10" s="233" customFormat="1" x14ac:dyDescent="0.25">
      <c r="A36" s="241">
        <v>43530</v>
      </c>
      <c r="B36" s="242">
        <v>19002133</v>
      </c>
      <c r="C36" s="247">
        <v>14</v>
      </c>
      <c r="D36" s="246">
        <v>1568505</v>
      </c>
      <c r="E36" s="244"/>
      <c r="F36" s="247"/>
      <c r="G36" s="246"/>
      <c r="H36" s="245">
        <v>65000</v>
      </c>
      <c r="I36" s="245">
        <v>700000</v>
      </c>
      <c r="J36" s="246" t="s">
        <v>17</v>
      </c>
    </row>
    <row r="37" spans="1:10" s="233" customFormat="1" x14ac:dyDescent="0.25">
      <c r="A37" s="241">
        <v>43537</v>
      </c>
      <c r="B37" s="242">
        <v>19002567</v>
      </c>
      <c r="C37" s="247">
        <v>13</v>
      </c>
      <c r="D37" s="246">
        <v>1398930</v>
      </c>
      <c r="E37" s="244"/>
      <c r="F37" s="247"/>
      <c r="G37" s="246"/>
      <c r="H37" s="245">
        <v>100000</v>
      </c>
      <c r="I37" s="245">
        <v>1100000</v>
      </c>
      <c r="J37" s="246" t="s">
        <v>17</v>
      </c>
    </row>
    <row r="38" spans="1:10" s="233" customFormat="1" x14ac:dyDescent="0.25">
      <c r="A38" s="241">
        <v>43544</v>
      </c>
      <c r="B38" s="242">
        <v>19003031</v>
      </c>
      <c r="C38" s="247">
        <v>13</v>
      </c>
      <c r="D38" s="246">
        <v>1285228</v>
      </c>
      <c r="E38" s="244"/>
      <c r="F38" s="247"/>
      <c r="G38" s="246"/>
      <c r="H38" s="245">
        <v>60000</v>
      </c>
      <c r="I38" s="245">
        <v>800000</v>
      </c>
      <c r="J38" s="246" t="s">
        <v>17</v>
      </c>
    </row>
    <row r="39" spans="1:10" s="233" customFormat="1" x14ac:dyDescent="0.25">
      <c r="A39" s="235">
        <v>43552</v>
      </c>
      <c r="B39" s="234">
        <v>19003519</v>
      </c>
      <c r="C39" s="240">
        <v>9</v>
      </c>
      <c r="D39" s="236">
        <v>786323</v>
      </c>
      <c r="E39" s="237"/>
      <c r="F39" s="240"/>
      <c r="G39" s="236"/>
      <c r="H39" s="239">
        <v>60000</v>
      </c>
      <c r="I39" s="245">
        <v>700000</v>
      </c>
      <c r="J39" s="246" t="s">
        <v>17</v>
      </c>
    </row>
    <row r="40" spans="1:10" s="233" customFormat="1" x14ac:dyDescent="0.25">
      <c r="A40" s="235">
        <v>43557</v>
      </c>
      <c r="B40" s="234"/>
      <c r="C40" s="240"/>
      <c r="D40" s="236"/>
      <c r="E40" s="237" t="s">
        <v>353</v>
      </c>
      <c r="F40" s="240">
        <v>8</v>
      </c>
      <c r="G40" s="236">
        <v>886635</v>
      </c>
      <c r="H40" s="239"/>
      <c r="I40" s="245"/>
      <c r="J40" s="246"/>
    </row>
    <row r="41" spans="1:10" s="233" customFormat="1" x14ac:dyDescent="0.25">
      <c r="A41" s="235">
        <v>43559</v>
      </c>
      <c r="B41" s="234">
        <v>19003995</v>
      </c>
      <c r="C41" s="240">
        <v>11</v>
      </c>
      <c r="D41" s="236">
        <v>1128120</v>
      </c>
      <c r="E41" s="237"/>
      <c r="F41" s="240"/>
      <c r="G41" s="236"/>
      <c r="H41" s="239">
        <v>60000</v>
      </c>
      <c r="I41" s="245">
        <v>1000000</v>
      </c>
      <c r="J41" s="246" t="s">
        <v>17</v>
      </c>
    </row>
    <row r="42" spans="1:10" s="233" customFormat="1" x14ac:dyDescent="0.25">
      <c r="A42" s="235"/>
      <c r="B42" s="234"/>
      <c r="C42" s="240"/>
      <c r="D42" s="236"/>
      <c r="E42" s="237"/>
      <c r="F42" s="240"/>
      <c r="G42" s="236"/>
      <c r="H42" s="239"/>
      <c r="I42" s="239"/>
      <c r="J42" s="236"/>
    </row>
    <row r="43" spans="1:10" s="233" customFormat="1" x14ac:dyDescent="0.25">
      <c r="A43" s="235"/>
      <c r="B43" s="234"/>
      <c r="C43" s="240"/>
      <c r="D43" s="236"/>
      <c r="E43" s="237"/>
      <c r="F43" s="240"/>
      <c r="G43" s="236"/>
      <c r="H43" s="239"/>
      <c r="I43" s="239"/>
      <c r="J43" s="236"/>
    </row>
    <row r="44" spans="1:10" s="233" customFormat="1" x14ac:dyDescent="0.25">
      <c r="A44" s="235"/>
      <c r="B44" s="234"/>
      <c r="C44" s="240"/>
      <c r="D44" s="236"/>
      <c r="E44" s="237"/>
      <c r="F44" s="240"/>
      <c r="G44" s="236"/>
      <c r="H44" s="239"/>
      <c r="I44" s="239"/>
      <c r="J44" s="236"/>
    </row>
    <row r="45" spans="1:10" s="233" customFormat="1" x14ac:dyDescent="0.25">
      <c r="A45" s="235"/>
      <c r="B45" s="234"/>
      <c r="C45" s="240"/>
      <c r="D45" s="236"/>
      <c r="E45" s="237"/>
      <c r="F45" s="240"/>
      <c r="G45" s="236"/>
      <c r="H45" s="239"/>
      <c r="I45" s="239"/>
      <c r="J45" s="236"/>
    </row>
    <row r="46" spans="1:10" ht="14.25" customHeight="1" x14ac:dyDescent="0.25">
      <c r="A46" s="4"/>
      <c r="B46" s="3"/>
      <c r="C46" s="40"/>
      <c r="D46" s="6"/>
      <c r="E46" s="7"/>
      <c r="F46" s="40"/>
      <c r="G46" s="6"/>
      <c r="H46" s="39"/>
      <c r="I46" s="39"/>
      <c r="J46" s="6"/>
    </row>
    <row r="47" spans="1:10" s="20" customFormat="1" x14ac:dyDescent="0.25">
      <c r="A47" s="11"/>
      <c r="B47" s="8" t="s">
        <v>11</v>
      </c>
      <c r="C47" s="77">
        <f>SUM(C7:C46)</f>
        <v>220</v>
      </c>
      <c r="D47" s="9">
        <f>SUM(D7:D46)</f>
        <v>22305847</v>
      </c>
      <c r="E47" s="8" t="s">
        <v>11</v>
      </c>
      <c r="F47" s="77">
        <f>SUM(F7:F46)</f>
        <v>48</v>
      </c>
      <c r="G47" s="9">
        <f>SUM(G7:G46)</f>
        <v>4885588</v>
      </c>
      <c r="H47" s="77">
        <f>SUM(H7:H46)</f>
        <v>1637000</v>
      </c>
      <c r="I47" s="77">
        <f>SUM(I7:I46)</f>
        <v>16994000</v>
      </c>
      <c r="J47" s="9"/>
    </row>
    <row r="48" spans="1:10" s="20" customFormat="1" x14ac:dyDescent="0.25">
      <c r="A48" s="11"/>
      <c r="B48" s="8"/>
      <c r="C48" s="77"/>
      <c r="D48" s="9"/>
      <c r="E48" s="8"/>
      <c r="F48" s="77"/>
      <c r="G48" s="9"/>
      <c r="H48" s="77"/>
      <c r="I48" s="77"/>
      <c r="J48" s="9"/>
    </row>
    <row r="49" spans="1:17" x14ac:dyDescent="0.25">
      <c r="A49" s="10"/>
      <c r="B49" s="11"/>
      <c r="C49" s="40"/>
      <c r="D49" s="6"/>
      <c r="E49" s="8"/>
      <c r="F49" s="40"/>
      <c r="G49" s="420" t="s">
        <v>12</v>
      </c>
      <c r="H49" s="420"/>
      <c r="I49" s="6"/>
      <c r="J49" s="13">
        <f>SUM(D7:D46)</f>
        <v>22305847</v>
      </c>
      <c r="P49" s="20"/>
      <c r="Q49" s="20"/>
    </row>
    <row r="50" spans="1:17" x14ac:dyDescent="0.25">
      <c r="A50" s="4"/>
      <c r="B50" s="3"/>
      <c r="C50" s="40"/>
      <c r="D50" s="6"/>
      <c r="E50" s="7"/>
      <c r="F50" s="40"/>
      <c r="G50" s="420" t="s">
        <v>13</v>
      </c>
      <c r="H50" s="420"/>
      <c r="I50" s="7"/>
      <c r="J50" s="13">
        <f>SUM(G7:G46)</f>
        <v>4885588</v>
      </c>
    </row>
    <row r="51" spans="1:17" x14ac:dyDescent="0.25">
      <c r="A51" s="14"/>
      <c r="B51" s="7"/>
      <c r="C51" s="40"/>
      <c r="D51" s="6"/>
      <c r="E51" s="7"/>
      <c r="F51" s="40"/>
      <c r="G51" s="420" t="s">
        <v>14</v>
      </c>
      <c r="H51" s="420"/>
      <c r="I51" s="15"/>
      <c r="J51" s="15">
        <f>J49-J50</f>
        <v>17420259</v>
      </c>
    </row>
    <row r="52" spans="1:17" x14ac:dyDescent="0.25">
      <c r="A52" s="4"/>
      <c r="B52" s="16"/>
      <c r="C52" s="40"/>
      <c r="D52" s="17"/>
      <c r="E52" s="7"/>
      <c r="F52" s="40"/>
      <c r="G52" s="420" t="s">
        <v>15</v>
      </c>
      <c r="H52" s="420"/>
      <c r="I52" s="7"/>
      <c r="J52" s="13">
        <f>SUM(H7:H46)</f>
        <v>1637000</v>
      </c>
    </row>
    <row r="53" spans="1:17" x14ac:dyDescent="0.25">
      <c r="A53" s="4"/>
      <c r="B53" s="16"/>
      <c r="C53" s="40"/>
      <c r="D53" s="17"/>
      <c r="E53" s="7"/>
      <c r="F53" s="40"/>
      <c r="G53" s="420" t="s">
        <v>16</v>
      </c>
      <c r="H53" s="420"/>
      <c r="I53" s="7"/>
      <c r="J53" s="13">
        <f>J51+J52</f>
        <v>19057259</v>
      </c>
    </row>
    <row r="54" spans="1:17" x14ac:dyDescent="0.25">
      <c r="A54" s="4"/>
      <c r="B54" s="16"/>
      <c r="C54" s="40"/>
      <c r="D54" s="17"/>
      <c r="E54" s="7"/>
      <c r="F54" s="40"/>
      <c r="G54" s="420" t="s">
        <v>5</v>
      </c>
      <c r="H54" s="420"/>
      <c r="I54" s="7"/>
      <c r="J54" s="13">
        <f>SUM(I7:I46)</f>
        <v>16994000</v>
      </c>
    </row>
    <row r="55" spans="1:17" x14ac:dyDescent="0.25">
      <c r="A55" s="4"/>
      <c r="B55" s="16"/>
      <c r="C55" s="40"/>
      <c r="D55" s="17"/>
      <c r="E55" s="7"/>
      <c r="F55" s="40"/>
      <c r="G55" s="420" t="s">
        <v>31</v>
      </c>
      <c r="H55" s="420"/>
      <c r="I55" s="3" t="str">
        <f>IF(J55&gt;0,"SALDO",IF(J55&lt;0,"PIUTANG",IF(J55=0,"LUNAS")))</f>
        <v>PIUTANG</v>
      </c>
      <c r="J55" s="13">
        <f>J54-J53</f>
        <v>-2063259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55:H55"/>
    <mergeCell ref="G49:H49"/>
    <mergeCell ref="G50:H50"/>
    <mergeCell ref="G51:H51"/>
    <mergeCell ref="G52:H52"/>
    <mergeCell ref="G53:H53"/>
    <mergeCell ref="G54:H54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54"/>
  <sheetViews>
    <sheetView workbookViewId="0">
      <pane ySplit="7" topLeftCell="A27" activePane="bottomLeft" state="frozen"/>
      <selection pane="bottomLeft" activeCell="C1" sqref="C1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4" t="s">
        <v>22</v>
      </c>
      <c r="G1" s="414"/>
      <c r="H1" s="414"/>
      <c r="I1" s="220"/>
      <c r="J1" s="218"/>
      <c r="L1" s="219">
        <f>SUM(D21:D22)</f>
        <v>929338</v>
      </c>
      <c r="M1" s="219">
        <f>D21-I2</f>
        <v>-1732233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J48*-1</f>
        <v>2040933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3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30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241">
        <v>43456</v>
      </c>
      <c r="B24" s="242">
        <v>180180892</v>
      </c>
      <c r="C24" s="247">
        <v>8</v>
      </c>
      <c r="D24" s="246">
        <v>738413</v>
      </c>
      <c r="E24" s="244"/>
      <c r="F24" s="242"/>
      <c r="G24" s="246"/>
      <c r="H24" s="245">
        <v>60000</v>
      </c>
      <c r="I24" s="245">
        <v>835000</v>
      </c>
      <c r="J24" s="246" t="s">
        <v>17</v>
      </c>
    </row>
    <row r="25" spans="1:12" x14ac:dyDescent="0.25">
      <c r="A25" s="241">
        <v>43473</v>
      </c>
      <c r="B25" s="242">
        <v>190182864</v>
      </c>
      <c r="C25" s="247">
        <v>7</v>
      </c>
      <c r="D25" s="246">
        <v>692300</v>
      </c>
      <c r="E25" s="244"/>
      <c r="F25" s="242"/>
      <c r="G25" s="246"/>
      <c r="H25" s="245">
        <v>66000</v>
      </c>
      <c r="I25" s="245"/>
      <c r="J25" s="246"/>
      <c r="L25" s="219">
        <f>D27+H27</f>
        <v>711838</v>
      </c>
    </row>
    <row r="26" spans="1:12" x14ac:dyDescent="0.25">
      <c r="A26" s="241">
        <v>43475</v>
      </c>
      <c r="B26" s="242"/>
      <c r="C26" s="247"/>
      <c r="D26" s="246"/>
      <c r="E26" s="244">
        <v>190046793</v>
      </c>
      <c r="F26" s="242">
        <v>2</v>
      </c>
      <c r="G26" s="246">
        <v>201075</v>
      </c>
      <c r="H26" s="245"/>
      <c r="I26" s="245">
        <v>557225</v>
      </c>
      <c r="J26" s="246" t="s">
        <v>17</v>
      </c>
    </row>
    <row r="27" spans="1:12" x14ac:dyDescent="0.25">
      <c r="A27" s="241">
        <v>43486</v>
      </c>
      <c r="B27" s="242">
        <v>190183495</v>
      </c>
      <c r="C27" s="247">
        <v>6</v>
      </c>
      <c r="D27" s="246">
        <v>568838</v>
      </c>
      <c r="E27" s="244"/>
      <c r="F27" s="242"/>
      <c r="G27" s="246"/>
      <c r="H27" s="245">
        <v>143000</v>
      </c>
      <c r="I27" s="245">
        <v>711838</v>
      </c>
      <c r="J27" s="246" t="s">
        <v>17</v>
      </c>
    </row>
    <row r="28" spans="1:12" x14ac:dyDescent="0.25">
      <c r="A28" s="241">
        <v>43503</v>
      </c>
      <c r="B28" s="242">
        <v>19000469</v>
      </c>
      <c r="C28" s="247">
        <v>11</v>
      </c>
      <c r="D28" s="246">
        <v>1087104</v>
      </c>
      <c r="E28" s="244"/>
      <c r="F28" s="242"/>
      <c r="G28" s="246"/>
      <c r="H28" s="245">
        <v>135000</v>
      </c>
      <c r="I28" s="245"/>
      <c r="J28" s="246"/>
    </row>
    <row r="29" spans="1:12" x14ac:dyDescent="0.25">
      <c r="A29" s="241">
        <v>43518</v>
      </c>
      <c r="B29" s="242">
        <v>19001312</v>
      </c>
      <c r="C29" s="247">
        <v>18</v>
      </c>
      <c r="D29" s="246">
        <v>1897564</v>
      </c>
      <c r="E29" s="244" t="s">
        <v>258</v>
      </c>
      <c r="F29" s="242">
        <v>7</v>
      </c>
      <c r="G29" s="246">
        <v>728780</v>
      </c>
      <c r="H29" s="245">
        <v>121000</v>
      </c>
      <c r="I29" s="245">
        <v>493324</v>
      </c>
      <c r="J29" s="246" t="s">
        <v>17</v>
      </c>
      <c r="L29" s="219">
        <f>D34+H34</f>
        <v>2045905</v>
      </c>
    </row>
    <row r="30" spans="1:12" x14ac:dyDescent="0.25">
      <c r="A30" s="241">
        <v>43530</v>
      </c>
      <c r="B30" s="242">
        <v>19002076</v>
      </c>
      <c r="C30" s="247">
        <v>2</v>
      </c>
      <c r="D30" s="246">
        <v>175355</v>
      </c>
      <c r="E30" s="244"/>
      <c r="F30" s="242"/>
      <c r="G30" s="246"/>
      <c r="H30" s="245"/>
      <c r="I30" s="245">
        <v>2018564</v>
      </c>
      <c r="J30" s="246" t="s">
        <v>17</v>
      </c>
    </row>
    <row r="31" spans="1:12" x14ac:dyDescent="0.25">
      <c r="A31" s="241">
        <v>43531</v>
      </c>
      <c r="B31" s="242">
        <v>19002143</v>
      </c>
      <c r="C31" s="247">
        <v>1</v>
      </c>
      <c r="D31" s="246">
        <v>155838</v>
      </c>
      <c r="E31" s="244"/>
      <c r="F31" s="242"/>
      <c r="G31" s="246"/>
      <c r="H31" s="245">
        <v>10000</v>
      </c>
      <c r="I31" s="245">
        <v>169838</v>
      </c>
      <c r="J31" s="246" t="s">
        <v>17</v>
      </c>
    </row>
    <row r="32" spans="1:12" x14ac:dyDescent="0.25">
      <c r="A32" s="241"/>
      <c r="B32" s="242"/>
      <c r="C32" s="247"/>
      <c r="D32" s="246"/>
      <c r="E32" s="244"/>
      <c r="F32" s="242"/>
      <c r="G32" s="246"/>
      <c r="H32" s="245"/>
      <c r="I32" s="245">
        <v>175355</v>
      </c>
      <c r="J32" s="246" t="s">
        <v>58</v>
      </c>
    </row>
    <row r="33" spans="1:10" x14ac:dyDescent="0.25">
      <c r="A33" s="98">
        <v>43535</v>
      </c>
      <c r="B33" s="99">
        <v>19002392</v>
      </c>
      <c r="C33" s="100">
        <v>10</v>
      </c>
      <c r="D33" s="34">
        <v>1219533</v>
      </c>
      <c r="E33" s="101" t="s">
        <v>347</v>
      </c>
      <c r="F33" s="99">
        <v>1</v>
      </c>
      <c r="G33" s="34">
        <v>93013</v>
      </c>
      <c r="H33" s="102">
        <v>75000</v>
      </c>
      <c r="I33" s="102">
        <v>1201520</v>
      </c>
      <c r="J33" s="34" t="s">
        <v>17</v>
      </c>
    </row>
    <row r="34" spans="1:10" x14ac:dyDescent="0.25">
      <c r="A34" s="98">
        <v>43553</v>
      </c>
      <c r="B34" s="99">
        <v>19003582</v>
      </c>
      <c r="C34" s="100">
        <v>29</v>
      </c>
      <c r="D34" s="34">
        <v>1877905</v>
      </c>
      <c r="E34" s="101"/>
      <c r="F34" s="99"/>
      <c r="G34" s="34"/>
      <c r="H34" s="102">
        <v>168000</v>
      </c>
      <c r="I34" s="102"/>
      <c r="J34" s="34"/>
    </row>
    <row r="35" spans="1:10" x14ac:dyDescent="0.25">
      <c r="A35" s="98"/>
      <c r="B35" s="99"/>
      <c r="C35" s="100"/>
      <c r="D35" s="34"/>
      <c r="E35" s="101"/>
      <c r="F35" s="99"/>
      <c r="G35" s="34"/>
      <c r="H35" s="102"/>
      <c r="I35" s="102"/>
      <c r="J35" s="34"/>
    </row>
    <row r="36" spans="1:10" x14ac:dyDescent="0.25">
      <c r="A36" s="98"/>
      <c r="B36" s="99"/>
      <c r="C36" s="100"/>
      <c r="D36" s="34"/>
      <c r="E36" s="101"/>
      <c r="F36" s="99"/>
      <c r="G36" s="34"/>
      <c r="H36" s="102"/>
      <c r="I36" s="102"/>
      <c r="J36" s="34"/>
    </row>
    <row r="37" spans="1:10" x14ac:dyDescent="0.25">
      <c r="A37" s="98"/>
      <c r="B37" s="99"/>
      <c r="C37" s="100"/>
      <c r="D37" s="34"/>
      <c r="E37" s="101"/>
      <c r="F37" s="99"/>
      <c r="G37" s="34"/>
      <c r="H37" s="102"/>
      <c r="I37" s="102"/>
      <c r="J37" s="34"/>
    </row>
    <row r="38" spans="1:10" x14ac:dyDescent="0.25">
      <c r="A38" s="98"/>
      <c r="B38" s="99"/>
      <c r="C38" s="100"/>
      <c r="D38" s="34"/>
      <c r="E38" s="101"/>
      <c r="F38" s="99"/>
      <c r="G38" s="34"/>
      <c r="H38" s="102"/>
      <c r="I38" s="102"/>
      <c r="J38" s="34"/>
    </row>
    <row r="39" spans="1:10" x14ac:dyDescent="0.25">
      <c r="A39" s="235"/>
      <c r="B39" s="234"/>
      <c r="C39" s="240"/>
      <c r="D39" s="236"/>
      <c r="E39" s="237"/>
      <c r="F39" s="234"/>
      <c r="G39" s="236"/>
      <c r="H39" s="239"/>
      <c r="I39" s="239"/>
      <c r="J39" s="236"/>
    </row>
    <row r="40" spans="1:10" x14ac:dyDescent="0.25">
      <c r="A40" s="235"/>
      <c r="B40" s="223" t="s">
        <v>11</v>
      </c>
      <c r="C40" s="232">
        <f>SUM(C8:C39)</f>
        <v>512</v>
      </c>
      <c r="D40" s="224"/>
      <c r="E40" s="223" t="s">
        <v>11</v>
      </c>
      <c r="F40" s="223">
        <f>SUM(F8:F39)</f>
        <v>93</v>
      </c>
      <c r="G40" s="224">
        <f>SUM(G8:G39)</f>
        <v>9689920</v>
      </c>
      <c r="H40" s="239"/>
      <c r="I40" s="239"/>
      <c r="J40" s="236"/>
    </row>
    <row r="41" spans="1:10" x14ac:dyDescent="0.25">
      <c r="A41" s="235"/>
      <c r="B41" s="223"/>
      <c r="C41" s="232"/>
      <c r="D41" s="224"/>
      <c r="E41" s="237"/>
      <c r="F41" s="234"/>
      <c r="G41" s="236"/>
      <c r="H41" s="239"/>
      <c r="I41" s="239"/>
      <c r="J41" s="236"/>
    </row>
    <row r="42" spans="1:10" x14ac:dyDescent="0.25">
      <c r="A42" s="225"/>
      <c r="B42" s="226"/>
      <c r="C42" s="240"/>
      <c r="D42" s="236"/>
      <c r="E42" s="223"/>
      <c r="F42" s="234"/>
      <c r="G42" s="420" t="s">
        <v>12</v>
      </c>
      <c r="H42" s="420"/>
      <c r="I42" s="239"/>
      <c r="J42" s="227">
        <f>SUM(D8:D39)</f>
        <v>50852017</v>
      </c>
    </row>
    <row r="43" spans="1:10" x14ac:dyDescent="0.25">
      <c r="A43" s="235"/>
      <c r="B43" s="234"/>
      <c r="C43" s="240"/>
      <c r="D43" s="236"/>
      <c r="E43" s="223"/>
      <c r="F43" s="234"/>
      <c r="G43" s="420" t="s">
        <v>13</v>
      </c>
      <c r="H43" s="420"/>
      <c r="I43" s="239"/>
      <c r="J43" s="227">
        <f>SUM(G8:G39)</f>
        <v>9689920</v>
      </c>
    </row>
    <row r="44" spans="1:10" x14ac:dyDescent="0.25">
      <c r="A44" s="228"/>
      <c r="B44" s="237"/>
      <c r="C44" s="240"/>
      <c r="D44" s="236"/>
      <c r="E44" s="237"/>
      <c r="F44" s="234"/>
      <c r="G44" s="420" t="s">
        <v>14</v>
      </c>
      <c r="H44" s="420"/>
      <c r="I44" s="41"/>
      <c r="J44" s="229">
        <f>J42-J43</f>
        <v>41162097</v>
      </c>
    </row>
    <row r="45" spans="1:10" x14ac:dyDescent="0.25">
      <c r="A45" s="235"/>
      <c r="B45" s="230"/>
      <c r="C45" s="240"/>
      <c r="D45" s="231"/>
      <c r="E45" s="237"/>
      <c r="F45" s="223"/>
      <c r="G45" s="420" t="s">
        <v>15</v>
      </c>
      <c r="H45" s="420"/>
      <c r="I45" s="239"/>
      <c r="J45" s="227">
        <f>SUM(H8:H41)</f>
        <v>778000</v>
      </c>
    </row>
    <row r="46" spans="1:10" x14ac:dyDescent="0.25">
      <c r="A46" s="235"/>
      <c r="B46" s="230"/>
      <c r="C46" s="240"/>
      <c r="D46" s="231"/>
      <c r="E46" s="237"/>
      <c r="F46" s="223"/>
      <c r="G46" s="420" t="s">
        <v>16</v>
      </c>
      <c r="H46" s="420"/>
      <c r="I46" s="239"/>
      <c r="J46" s="227">
        <f>J44+J45</f>
        <v>41940097</v>
      </c>
    </row>
    <row r="47" spans="1:10" x14ac:dyDescent="0.25">
      <c r="A47" s="235"/>
      <c r="B47" s="230"/>
      <c r="C47" s="240"/>
      <c r="D47" s="231"/>
      <c r="E47" s="237"/>
      <c r="F47" s="234"/>
      <c r="G47" s="420" t="s">
        <v>5</v>
      </c>
      <c r="H47" s="420"/>
      <c r="I47" s="239"/>
      <c r="J47" s="227">
        <f>SUM(I8:I41)</f>
        <v>39899164</v>
      </c>
    </row>
    <row r="48" spans="1:10" x14ac:dyDescent="0.25">
      <c r="A48" s="235"/>
      <c r="B48" s="230"/>
      <c r="C48" s="240"/>
      <c r="D48" s="231"/>
      <c r="E48" s="237"/>
      <c r="F48" s="234"/>
      <c r="G48" s="420" t="s">
        <v>31</v>
      </c>
      <c r="H48" s="420"/>
      <c r="I48" s="240" t="str">
        <f>IF(J48&gt;0,"SALDO",IF(J48&lt;0,"PIUTANG",IF(J48=0,"LUNAS")))</f>
        <v>PIUTANG</v>
      </c>
      <c r="J48" s="227">
        <f>J47-J46</f>
        <v>-2040933</v>
      </c>
    </row>
    <row r="49" spans="3:16" x14ac:dyDescent="0.25">
      <c r="F49" s="219"/>
      <c r="G49" s="219"/>
      <c r="J49" s="219"/>
    </row>
    <row r="50" spans="3:16" x14ac:dyDescent="0.25">
      <c r="C50" s="219"/>
      <c r="D50" s="219"/>
      <c r="F50" s="219"/>
      <c r="G50" s="219"/>
      <c r="J50" s="219"/>
      <c r="L50" s="233"/>
      <c r="M50" s="233"/>
      <c r="N50" s="233"/>
      <c r="O50" s="233"/>
      <c r="P50" s="233"/>
    </row>
    <row r="51" spans="3:16" x14ac:dyDescent="0.25">
      <c r="C51" s="219"/>
      <c r="D51" s="219"/>
      <c r="F51" s="219"/>
      <c r="G51" s="219"/>
      <c r="J51" s="219"/>
      <c r="L51" s="233"/>
      <c r="M51" s="233"/>
      <c r="N51" s="233"/>
      <c r="O51" s="233"/>
      <c r="P51" s="233"/>
    </row>
    <row r="52" spans="3:16" x14ac:dyDescent="0.25">
      <c r="C52" s="219"/>
      <c r="D52" s="219"/>
      <c r="F52" s="219"/>
      <c r="G52" s="219"/>
      <c r="J52" s="219"/>
      <c r="L52" s="233"/>
      <c r="M52" s="233"/>
      <c r="N52" s="233"/>
      <c r="O52" s="233"/>
      <c r="P52" s="233"/>
    </row>
    <row r="53" spans="3:16" x14ac:dyDescent="0.25">
      <c r="C53" s="219"/>
      <c r="D53" s="219"/>
      <c r="F53" s="219"/>
      <c r="G53" s="219"/>
      <c r="J53" s="219"/>
      <c r="L53" s="233"/>
      <c r="M53" s="233"/>
      <c r="N53" s="233"/>
      <c r="O53" s="233"/>
      <c r="P53" s="233"/>
    </row>
    <row r="54" spans="3:16" x14ac:dyDescent="0.25">
      <c r="C54" s="219"/>
      <c r="D54" s="219"/>
      <c r="L54" s="233"/>
      <c r="M54" s="233"/>
      <c r="N54" s="233"/>
      <c r="O54" s="233"/>
      <c r="P54" s="233"/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83"/>
  <sheetViews>
    <sheetView workbookViewId="0">
      <pane ySplit="7" topLeftCell="A66" activePane="bottomLeft" state="frozen"/>
      <selection pane="bottomLeft" activeCell="H70" sqref="H70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28.4257812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J83*-1</f>
        <v>10064470</v>
      </c>
      <c r="J2" s="20"/>
      <c r="M2" s="219">
        <v>189000</v>
      </c>
      <c r="N2" s="219">
        <f>M2*1.15</f>
        <v>217349.99999999997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241">
        <v>42524</v>
      </c>
      <c r="B19" s="242"/>
      <c r="C19" s="88"/>
      <c r="D19" s="246"/>
      <c r="E19" s="242"/>
      <c r="F19" s="86"/>
      <c r="G19" s="246"/>
      <c r="H19" s="245"/>
      <c r="I19" s="245">
        <v>25000000</v>
      </c>
      <c r="J19" s="246" t="s">
        <v>17</v>
      </c>
    </row>
    <row r="20" spans="1:10" x14ac:dyDescent="0.25">
      <c r="A20" s="241">
        <v>42525</v>
      </c>
      <c r="B20" s="242">
        <v>160085878</v>
      </c>
      <c r="C20" s="88">
        <v>568</v>
      </c>
      <c r="D20" s="246">
        <v>56150063</v>
      </c>
      <c r="E20" s="242"/>
      <c r="F20" s="86"/>
      <c r="G20" s="246"/>
      <c r="H20" s="245"/>
      <c r="I20" s="245"/>
      <c r="J20" s="246"/>
    </row>
    <row r="21" spans="1:10" x14ac:dyDescent="0.25">
      <c r="A21" s="241">
        <v>42526</v>
      </c>
      <c r="B21" s="242"/>
      <c r="C21" s="88"/>
      <c r="D21" s="246"/>
      <c r="E21" s="242">
        <v>160023417</v>
      </c>
      <c r="F21" s="86">
        <v>74</v>
      </c>
      <c r="G21" s="246">
        <v>7364913</v>
      </c>
      <c r="H21" s="245"/>
      <c r="I21" s="245"/>
      <c r="J21" s="246"/>
    </row>
    <row r="22" spans="1:10" x14ac:dyDescent="0.25">
      <c r="A22" s="241">
        <v>42528</v>
      </c>
      <c r="B22" s="242"/>
      <c r="C22" s="88"/>
      <c r="D22" s="246"/>
      <c r="E22" s="242">
        <v>160023477</v>
      </c>
      <c r="F22" s="86" t="s">
        <v>39</v>
      </c>
      <c r="G22" s="246">
        <v>150000</v>
      </c>
      <c r="H22" s="245"/>
      <c r="I22" s="245"/>
      <c r="J22" s="154" t="s">
        <v>62</v>
      </c>
    </row>
    <row r="23" spans="1:10" x14ac:dyDescent="0.25">
      <c r="A23" s="241">
        <v>42535</v>
      </c>
      <c r="B23" s="242">
        <v>160087703</v>
      </c>
      <c r="C23" s="88">
        <v>448</v>
      </c>
      <c r="D23" s="246">
        <v>43705550</v>
      </c>
      <c r="E23" s="242"/>
      <c r="F23" s="86"/>
      <c r="G23" s="246"/>
      <c r="H23" s="245"/>
      <c r="I23" s="245">
        <v>45000000</v>
      </c>
      <c r="J23" s="246" t="s">
        <v>17</v>
      </c>
    </row>
    <row r="24" spans="1:10" x14ac:dyDescent="0.25">
      <c r="A24" s="241">
        <v>42536</v>
      </c>
      <c r="B24" s="242">
        <v>160087856</v>
      </c>
      <c r="C24" s="88">
        <v>1</v>
      </c>
      <c r="D24" s="246">
        <v>102988</v>
      </c>
      <c r="E24" s="242"/>
      <c r="F24" s="86"/>
      <c r="G24" s="246"/>
      <c r="H24" s="245"/>
      <c r="I24" s="245"/>
      <c r="J24" s="246"/>
    </row>
    <row r="25" spans="1:10" x14ac:dyDescent="0.25">
      <c r="A25" s="241">
        <v>42537</v>
      </c>
      <c r="B25" s="242"/>
      <c r="C25" s="88"/>
      <c r="D25" s="246"/>
      <c r="E25" s="242">
        <v>160023869</v>
      </c>
      <c r="F25" s="86">
        <v>147</v>
      </c>
      <c r="G25" s="246">
        <v>15034075</v>
      </c>
      <c r="H25" s="245"/>
      <c r="I25" s="245"/>
      <c r="J25" s="246"/>
    </row>
    <row r="26" spans="1:10" x14ac:dyDescent="0.25">
      <c r="A26" s="241">
        <v>42545</v>
      </c>
      <c r="B26" s="242">
        <v>160089628</v>
      </c>
      <c r="C26" s="88">
        <v>29</v>
      </c>
      <c r="D26" s="246">
        <v>2797463</v>
      </c>
      <c r="E26" s="242"/>
      <c r="F26" s="86"/>
      <c r="G26" s="246"/>
      <c r="H26" s="245">
        <v>75000</v>
      </c>
      <c r="I26" s="245"/>
      <c r="J26" s="246"/>
    </row>
    <row r="27" spans="1:10" x14ac:dyDescent="0.25">
      <c r="A27" s="241">
        <v>42546</v>
      </c>
      <c r="B27" s="242"/>
      <c r="C27" s="88"/>
      <c r="D27" s="246"/>
      <c r="E27" s="242"/>
      <c r="F27" s="86"/>
      <c r="G27" s="246"/>
      <c r="H27" s="245"/>
      <c r="I27" s="245">
        <v>22000000</v>
      </c>
      <c r="J27" s="246" t="s">
        <v>17</v>
      </c>
    </row>
    <row r="28" spans="1:10" x14ac:dyDescent="0.25">
      <c r="A28" s="241">
        <v>42547</v>
      </c>
      <c r="B28" s="242"/>
      <c r="C28" s="129"/>
      <c r="D28" s="246"/>
      <c r="E28" s="244">
        <v>160024442</v>
      </c>
      <c r="F28" s="242">
        <v>74</v>
      </c>
      <c r="G28" s="246">
        <v>7471800</v>
      </c>
      <c r="H28" s="245"/>
      <c r="I28" s="245"/>
      <c r="J28" s="246"/>
    </row>
    <row r="29" spans="1:10" x14ac:dyDescent="0.25">
      <c r="A29" s="241"/>
      <c r="B29" s="242"/>
      <c r="C29" s="129"/>
      <c r="D29" s="246"/>
      <c r="E29" s="244"/>
      <c r="F29" s="242"/>
      <c r="G29" s="246"/>
      <c r="H29" s="245"/>
      <c r="I29" s="245">
        <v>5000000</v>
      </c>
      <c r="J29" s="246" t="s">
        <v>17</v>
      </c>
    </row>
    <row r="30" spans="1:10" x14ac:dyDescent="0.25">
      <c r="A30" s="241">
        <v>42573</v>
      </c>
      <c r="B30" s="242"/>
      <c r="C30" s="129"/>
      <c r="D30" s="246"/>
      <c r="E30" s="244">
        <v>160024989</v>
      </c>
      <c r="F30" s="242">
        <v>39</v>
      </c>
      <c r="G30" s="246">
        <v>3711700</v>
      </c>
      <c r="H30" s="245"/>
      <c r="I30" s="245"/>
      <c r="J30" s="246"/>
    </row>
    <row r="31" spans="1:10" x14ac:dyDescent="0.25">
      <c r="A31" s="241">
        <v>42594</v>
      </c>
      <c r="B31" s="242">
        <v>160093706</v>
      </c>
      <c r="C31" s="129">
        <v>176</v>
      </c>
      <c r="D31" s="246">
        <v>17412850</v>
      </c>
      <c r="E31" s="244"/>
      <c r="F31" s="242"/>
      <c r="G31" s="246"/>
      <c r="H31" s="245">
        <v>108000</v>
      </c>
      <c r="I31" s="245">
        <v>14000000</v>
      </c>
      <c r="J31" s="246" t="s">
        <v>17</v>
      </c>
    </row>
    <row r="32" spans="1:10" x14ac:dyDescent="0.25">
      <c r="A32" s="241">
        <v>42605</v>
      </c>
      <c r="B32" s="242">
        <v>160094732</v>
      </c>
      <c r="C32" s="129">
        <v>146</v>
      </c>
      <c r="D32" s="246">
        <v>14549325</v>
      </c>
      <c r="E32" s="244"/>
      <c r="F32" s="242"/>
      <c r="G32" s="246"/>
      <c r="H32" s="245">
        <v>210000</v>
      </c>
      <c r="I32" s="245"/>
      <c r="J32" s="246"/>
    </row>
    <row r="33" spans="1:16" x14ac:dyDescent="0.25">
      <c r="A33" s="241">
        <v>42607</v>
      </c>
      <c r="B33" s="242"/>
      <c r="C33" s="129"/>
      <c r="D33" s="246"/>
      <c r="E33" s="244">
        <v>160025732</v>
      </c>
      <c r="F33" s="242">
        <v>63</v>
      </c>
      <c r="G33" s="246">
        <v>6256900</v>
      </c>
      <c r="H33" s="245"/>
      <c r="I33" s="245"/>
      <c r="J33" s="246"/>
    </row>
    <row r="34" spans="1:16" x14ac:dyDescent="0.25">
      <c r="A34" s="241">
        <v>42616</v>
      </c>
      <c r="B34" s="242">
        <v>160095795</v>
      </c>
      <c r="C34" s="129">
        <v>143</v>
      </c>
      <c r="D34" s="246">
        <v>14076388</v>
      </c>
      <c r="E34" s="244"/>
      <c r="F34" s="242"/>
      <c r="G34" s="246"/>
      <c r="H34" s="245">
        <v>176000</v>
      </c>
      <c r="I34" s="245">
        <v>10000000</v>
      </c>
      <c r="J34" s="246" t="s">
        <v>17</v>
      </c>
    </row>
    <row r="35" spans="1:16" x14ac:dyDescent="0.25">
      <c r="A35" s="241">
        <v>42626</v>
      </c>
      <c r="B35" s="242">
        <v>160096814</v>
      </c>
      <c r="C35" s="129">
        <v>99</v>
      </c>
      <c r="D35" s="246">
        <v>9790200</v>
      </c>
      <c r="E35" s="244"/>
      <c r="F35" s="242"/>
      <c r="G35" s="246"/>
      <c r="H35" s="245">
        <v>160000</v>
      </c>
      <c r="I35" s="245"/>
      <c r="J35" s="246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42891</v>
      </c>
      <c r="B60" s="242">
        <v>170128979</v>
      </c>
      <c r="C60" s="129">
        <v>88</v>
      </c>
      <c r="D60" s="246">
        <v>8668363</v>
      </c>
      <c r="E60" s="244"/>
      <c r="F60" s="242"/>
      <c r="G60" s="246"/>
      <c r="H60" s="245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42895</v>
      </c>
      <c r="B61" s="242"/>
      <c r="C61" s="129"/>
      <c r="D61" s="246"/>
      <c r="E61" s="244">
        <v>170034840</v>
      </c>
      <c r="F61" s="242">
        <v>51</v>
      </c>
      <c r="G61" s="246">
        <v>5235913</v>
      </c>
      <c r="H61" s="245"/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42903</v>
      </c>
      <c r="B62" s="242"/>
      <c r="C62" s="129"/>
      <c r="D62" s="246"/>
      <c r="E62" s="244">
        <v>170035424</v>
      </c>
      <c r="F62" s="242">
        <v>18</v>
      </c>
      <c r="G62" s="246">
        <v>1908813</v>
      </c>
      <c r="H62" s="245"/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42907</v>
      </c>
      <c r="B63" s="242"/>
      <c r="C63" s="129"/>
      <c r="D63" s="246"/>
      <c r="E63" s="244"/>
      <c r="F63" s="242"/>
      <c r="G63" s="246"/>
      <c r="H63" s="245"/>
      <c r="I63" s="245">
        <v>2500000</v>
      </c>
      <c r="J63" s="246" t="s">
        <v>17</v>
      </c>
      <c r="K63" s="219"/>
      <c r="L63" s="219">
        <f>D66+H66</f>
        <v>1945550</v>
      </c>
      <c r="M63" s="219"/>
      <c r="N63" s="219"/>
      <c r="O63" s="219"/>
      <c r="P63" s="219"/>
    </row>
    <row r="64" spans="1:16" s="233" customFormat="1" x14ac:dyDescent="0.25">
      <c r="A64" s="241">
        <v>42952</v>
      </c>
      <c r="B64" s="242"/>
      <c r="C64" s="129"/>
      <c r="D64" s="246"/>
      <c r="E64" s="244">
        <v>170036542</v>
      </c>
      <c r="F64" s="242">
        <v>9</v>
      </c>
      <c r="G64" s="246">
        <v>1073888</v>
      </c>
      <c r="H64" s="245"/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/>
      <c r="B65" s="242"/>
      <c r="C65" s="129"/>
      <c r="D65" s="246"/>
      <c r="E65" s="244"/>
      <c r="F65" s="242"/>
      <c r="G65" s="246"/>
      <c r="H65" s="245"/>
      <c r="I65" s="245">
        <v>419663</v>
      </c>
      <c r="J65" s="246" t="s">
        <v>319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35">
        <v>43531</v>
      </c>
      <c r="B66" s="234">
        <v>19002187</v>
      </c>
      <c r="C66" s="26">
        <v>19</v>
      </c>
      <c r="D66" s="236">
        <v>1855550</v>
      </c>
      <c r="E66" s="237"/>
      <c r="F66" s="234"/>
      <c r="G66" s="236"/>
      <c r="H66" s="239">
        <v>90000</v>
      </c>
      <c r="I66" s="239"/>
      <c r="J66" s="236"/>
      <c r="K66" s="219"/>
      <c r="L66" s="219"/>
      <c r="M66" s="219"/>
      <c r="N66" s="219"/>
      <c r="O66" s="219"/>
      <c r="P66" s="219"/>
    </row>
    <row r="67" spans="1:16" s="233" customFormat="1" x14ac:dyDescent="0.25">
      <c r="A67" s="235">
        <v>43541</v>
      </c>
      <c r="B67" s="234">
        <v>19002833</v>
      </c>
      <c r="C67" s="26">
        <v>33</v>
      </c>
      <c r="D67" s="236">
        <v>3509990</v>
      </c>
      <c r="E67" s="237"/>
      <c r="F67" s="234"/>
      <c r="G67" s="236"/>
      <c r="H67" s="239">
        <v>100000</v>
      </c>
      <c r="I67" s="239">
        <v>2000000</v>
      </c>
      <c r="J67" s="236" t="s">
        <v>17</v>
      </c>
      <c r="K67" s="219"/>
      <c r="L67" s="219"/>
      <c r="M67" s="219"/>
      <c r="N67" s="219"/>
      <c r="O67" s="219"/>
      <c r="P67" s="219"/>
    </row>
    <row r="68" spans="1:16" s="233" customFormat="1" x14ac:dyDescent="0.25">
      <c r="A68" s="235">
        <v>43550</v>
      </c>
      <c r="B68" s="234"/>
      <c r="C68" s="26"/>
      <c r="D68" s="236"/>
      <c r="E68" s="237"/>
      <c r="F68" s="234"/>
      <c r="G68" s="236"/>
      <c r="H68" s="239"/>
      <c r="I68" s="239">
        <v>3000000</v>
      </c>
      <c r="J68" s="236" t="s">
        <v>17</v>
      </c>
      <c r="K68" s="219"/>
      <c r="L68" s="219"/>
      <c r="M68" s="219"/>
      <c r="N68" s="219"/>
      <c r="O68" s="219"/>
      <c r="P68" s="219"/>
    </row>
    <row r="69" spans="1:16" s="233" customFormat="1" x14ac:dyDescent="0.25">
      <c r="A69" s="235">
        <v>43551</v>
      </c>
      <c r="B69" s="234">
        <v>19003429</v>
      </c>
      <c r="C69" s="26">
        <v>61</v>
      </c>
      <c r="D69" s="236">
        <v>6792775</v>
      </c>
      <c r="E69" s="237"/>
      <c r="F69" s="234"/>
      <c r="G69" s="236"/>
      <c r="H69" s="239">
        <v>90000</v>
      </c>
      <c r="I69" s="239"/>
      <c r="J69" s="236"/>
      <c r="K69" s="219"/>
      <c r="L69" s="219"/>
      <c r="M69" s="219"/>
      <c r="N69" s="219"/>
      <c r="O69" s="219"/>
      <c r="P69" s="219"/>
    </row>
    <row r="70" spans="1:16" s="233" customFormat="1" x14ac:dyDescent="0.25">
      <c r="A70" s="235">
        <v>43561</v>
      </c>
      <c r="B70" s="234">
        <v>19004106</v>
      </c>
      <c r="C70" s="26">
        <v>49</v>
      </c>
      <c r="D70" s="236">
        <v>5418325</v>
      </c>
      <c r="E70" s="237" t="s">
        <v>361</v>
      </c>
      <c r="F70" s="234">
        <v>12</v>
      </c>
      <c r="G70" s="236">
        <v>1503565</v>
      </c>
      <c r="H70" s="239">
        <v>182000</v>
      </c>
      <c r="I70" s="239"/>
      <c r="J70" s="236"/>
      <c r="K70" s="219"/>
      <c r="L70" s="219"/>
      <c r="M70" s="219"/>
      <c r="N70" s="219"/>
      <c r="O70" s="219"/>
      <c r="P70" s="219"/>
    </row>
    <row r="71" spans="1:16" s="233" customFormat="1" x14ac:dyDescent="0.25">
      <c r="A71" s="235">
        <v>43561</v>
      </c>
      <c r="B71" s="234">
        <v>19004111</v>
      </c>
      <c r="C71" s="26">
        <v>39</v>
      </c>
      <c r="D71" s="236">
        <v>4529395</v>
      </c>
      <c r="E71" s="237"/>
      <c r="F71" s="234"/>
      <c r="G71" s="236"/>
      <c r="H71" s="239"/>
      <c r="I71" s="239"/>
      <c r="J71" s="236"/>
      <c r="K71" s="219"/>
      <c r="L71" s="219"/>
      <c r="M71" s="219"/>
      <c r="N71" s="219"/>
      <c r="O71" s="219"/>
      <c r="P71" s="219"/>
    </row>
    <row r="72" spans="1:16" s="233" customFormat="1" x14ac:dyDescent="0.25">
      <c r="A72" s="235"/>
      <c r="B72" s="234"/>
      <c r="C72" s="26"/>
      <c r="D72" s="236"/>
      <c r="E72" s="237"/>
      <c r="F72" s="234"/>
      <c r="G72" s="236"/>
      <c r="H72" s="239"/>
      <c r="I72" s="239">
        <v>6000000</v>
      </c>
      <c r="J72" s="236" t="s">
        <v>17</v>
      </c>
      <c r="K72" s="219"/>
      <c r="L72" s="219"/>
      <c r="M72" s="219"/>
      <c r="N72" s="219"/>
      <c r="O72" s="219"/>
      <c r="P72" s="219"/>
    </row>
    <row r="73" spans="1:16" s="233" customFormat="1" x14ac:dyDescent="0.25">
      <c r="A73" s="235"/>
      <c r="B73" s="234"/>
      <c r="C73" s="26"/>
      <c r="D73" s="236"/>
      <c r="E73" s="237"/>
      <c r="F73" s="234"/>
      <c r="G73" s="236"/>
      <c r="H73" s="239"/>
      <c r="I73" s="239"/>
      <c r="J73" s="236"/>
      <c r="K73" s="219"/>
      <c r="L73" s="219"/>
      <c r="M73" s="219"/>
      <c r="N73" s="219"/>
      <c r="O73" s="219"/>
      <c r="P73" s="219"/>
    </row>
    <row r="74" spans="1:16" x14ac:dyDescent="0.25">
      <c r="A74" s="4"/>
      <c r="B74" s="3"/>
      <c r="C74" s="26"/>
      <c r="D74" s="6"/>
      <c r="E74" s="7"/>
      <c r="F74" s="3"/>
      <c r="G74" s="6"/>
      <c r="H74" s="39"/>
      <c r="I74" s="39"/>
      <c r="J74" s="6"/>
    </row>
    <row r="75" spans="1:16" x14ac:dyDescent="0.25">
      <c r="A75" s="4"/>
      <c r="B75" s="8" t="s">
        <v>11</v>
      </c>
      <c r="C75" s="27">
        <f>SUM(C8:C74)</f>
        <v>3721</v>
      </c>
      <c r="D75" s="9">
        <f>SUM(D66:D74)</f>
        <v>22106035</v>
      </c>
      <c r="E75" s="8" t="s">
        <v>11</v>
      </c>
      <c r="F75" s="8">
        <f>SUM(F8:F74)</f>
        <v>904</v>
      </c>
      <c r="G75" s="5"/>
      <c r="H75" s="40">
        <f>SUM(H66:H74)</f>
        <v>462000</v>
      </c>
      <c r="I75" s="40">
        <f>SUM(I67:I74)</f>
        <v>11000000</v>
      </c>
      <c r="J75" s="5"/>
    </row>
    <row r="76" spans="1:16" x14ac:dyDescent="0.25">
      <c r="A76" s="4"/>
      <c r="B76" s="8"/>
      <c r="C76" s="27"/>
      <c r="D76" s="9"/>
      <c r="E76" s="8"/>
      <c r="F76" s="8"/>
      <c r="G76" s="32"/>
      <c r="H76" s="52"/>
      <c r="I76" s="40"/>
      <c r="J76" s="5"/>
    </row>
    <row r="77" spans="1:16" x14ac:dyDescent="0.25">
      <c r="A77" s="10"/>
      <c r="B77" s="11"/>
      <c r="C77" s="26"/>
      <c r="D77" s="6"/>
      <c r="E77" s="8"/>
      <c r="F77" s="3"/>
      <c r="G77" s="420" t="s">
        <v>12</v>
      </c>
      <c r="H77" s="420"/>
      <c r="I77" s="39"/>
      <c r="J77" s="13">
        <f>SUM(D8:D74)</f>
        <v>371801104</v>
      </c>
    </row>
    <row r="78" spans="1:16" x14ac:dyDescent="0.25">
      <c r="A78" s="4"/>
      <c r="B78" s="3"/>
      <c r="C78" s="26"/>
      <c r="D78" s="6"/>
      <c r="E78" s="7"/>
      <c r="F78" s="3"/>
      <c r="G78" s="420" t="s">
        <v>13</v>
      </c>
      <c r="H78" s="420"/>
      <c r="I78" s="39"/>
      <c r="J78" s="13">
        <f>SUM(G8:G74)</f>
        <v>90664992</v>
      </c>
    </row>
    <row r="79" spans="1:16" x14ac:dyDescent="0.25">
      <c r="A79" s="14"/>
      <c r="B79" s="7"/>
      <c r="C79" s="26"/>
      <c r="D79" s="6"/>
      <c r="E79" s="7"/>
      <c r="F79" s="3"/>
      <c r="G79" s="420" t="s">
        <v>14</v>
      </c>
      <c r="H79" s="420"/>
      <c r="I79" s="41"/>
      <c r="J79" s="15">
        <f>J77-J78</f>
        <v>281136112</v>
      </c>
    </row>
    <row r="80" spans="1:16" x14ac:dyDescent="0.25">
      <c r="A80" s="4"/>
      <c r="B80" s="16"/>
      <c r="C80" s="26"/>
      <c r="D80" s="17"/>
      <c r="E80" s="7"/>
      <c r="F80" s="3"/>
      <c r="G80" s="420" t="s">
        <v>15</v>
      </c>
      <c r="H80" s="420"/>
      <c r="I80" s="39"/>
      <c r="J80" s="13">
        <f>SUM(H8:H74)</f>
        <v>3763000</v>
      </c>
    </row>
    <row r="81" spans="1:10" x14ac:dyDescent="0.25">
      <c r="A81" s="4"/>
      <c r="B81" s="16"/>
      <c r="C81" s="26"/>
      <c r="D81" s="17"/>
      <c r="E81" s="7"/>
      <c r="F81" s="3"/>
      <c r="G81" s="420" t="s">
        <v>16</v>
      </c>
      <c r="H81" s="420"/>
      <c r="I81" s="39"/>
      <c r="J81" s="13">
        <f>J79+J80</f>
        <v>284899112</v>
      </c>
    </row>
    <row r="82" spans="1:10" x14ac:dyDescent="0.25">
      <c r="A82" s="4"/>
      <c r="B82" s="16"/>
      <c r="C82" s="26"/>
      <c r="D82" s="17"/>
      <c r="E82" s="7"/>
      <c r="F82" s="3"/>
      <c r="G82" s="420" t="s">
        <v>5</v>
      </c>
      <c r="H82" s="420"/>
      <c r="I82" s="39"/>
      <c r="J82" s="13">
        <f>SUM(I8:I74)</f>
        <v>274834642</v>
      </c>
    </row>
    <row r="83" spans="1:10" x14ac:dyDescent="0.25">
      <c r="A83" s="4"/>
      <c r="B83" s="16"/>
      <c r="C83" s="26"/>
      <c r="D83" s="17"/>
      <c r="E83" s="7"/>
      <c r="F83" s="3"/>
      <c r="G83" s="420" t="s">
        <v>31</v>
      </c>
      <c r="H83" s="420"/>
      <c r="I83" s="40" t="str">
        <f>IF(J83&gt;0,"SALDO",IF(J83&lt;0,"PIUTANG",IF(J83=0,"LUNAS")))</f>
        <v>PIUTANG</v>
      </c>
      <c r="J83" s="13">
        <f>J82-J81</f>
        <v>-10064470</v>
      </c>
    </row>
  </sheetData>
  <mergeCells count="15">
    <mergeCell ref="G83:H83"/>
    <mergeCell ref="G77:H77"/>
    <mergeCell ref="G78:H78"/>
    <mergeCell ref="G79:H79"/>
    <mergeCell ref="G80:H80"/>
    <mergeCell ref="G81:H81"/>
    <mergeCell ref="G82:H8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4" t="s">
        <v>21</v>
      </c>
      <c r="G2" s="414"/>
      <c r="H2" s="414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6"/>
      <c r="I7" s="458"/>
      <c r="J7" s="430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20" t="s">
        <v>12</v>
      </c>
      <c r="H46" s="420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20" t="s">
        <v>13</v>
      </c>
      <c r="H47" s="420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20" t="s">
        <v>14</v>
      </c>
      <c r="H48" s="420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20" t="s">
        <v>15</v>
      </c>
      <c r="H49" s="420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20" t="s">
        <v>16</v>
      </c>
      <c r="H50" s="420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20" t="s">
        <v>5</v>
      </c>
      <c r="H51" s="420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20" t="s">
        <v>31</v>
      </c>
      <c r="H52" s="420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6" activePane="bottomLeft" state="frozen"/>
      <selection pane="bottomLeft" activeCell="H36" sqref="H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5" t="s">
        <v>21</v>
      </c>
      <c r="H1" s="465"/>
      <c r="I1" s="465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5" t="s">
        <v>107</v>
      </c>
      <c r="H2" s="465"/>
      <c r="I2" s="465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5" t="s">
        <v>108</v>
      </c>
      <c r="H3" s="465"/>
      <c r="I3" s="465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6"/>
      <c r="I7" s="458"/>
      <c r="J7" s="430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20" t="s">
        <v>12</v>
      </c>
      <c r="H44" s="420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20" t="s">
        <v>13</v>
      </c>
      <c r="H45" s="420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20" t="s">
        <v>14</v>
      </c>
      <c r="H46" s="420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20" t="s">
        <v>15</v>
      </c>
      <c r="H47" s="420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20" t="s">
        <v>16</v>
      </c>
      <c r="H48" s="420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20" t="s">
        <v>5</v>
      </c>
      <c r="H49" s="420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20" t="s">
        <v>31</v>
      </c>
      <c r="H50" s="420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B11" sqref="B11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6" t="s">
        <v>48</v>
      </c>
      <c r="B1" s="466"/>
      <c r="C1" s="466"/>
    </row>
    <row r="2" spans="1:5" ht="15" customHeight="1" x14ac:dyDescent="0.25">
      <c r="A2" s="466"/>
      <c r="B2" s="466"/>
      <c r="C2" s="466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ST'!A159</f>
        <v>43556</v>
      </c>
      <c r="C5" s="281">
        <f>'Taufik ST'!I2</f>
        <v>11651690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f>'Indra Fashion'!A30</f>
        <v>43549</v>
      </c>
      <c r="C6" s="281">
        <f>'Indra Fashion'!I2</f>
        <v>2017356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43563</v>
      </c>
      <c r="C8" s="281">
        <f>Bandros!I2</f>
        <v>5621220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Bentang!A111</f>
        <v>43562</v>
      </c>
      <c r="C9" s="281">
        <f>Bentang!I2</f>
        <v>11892831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v>43553</v>
      </c>
      <c r="C10" s="281">
        <f>Azalea!I2</f>
        <v>2040933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ESP!A229</f>
        <v>43561</v>
      </c>
      <c r="C11" s="281">
        <f>ESP!I2</f>
        <v>12375225</v>
      </c>
      <c r="E11" s="289"/>
    </row>
    <row r="12" spans="1:5" s="267" customFormat="1" ht="18.75" customHeight="1" x14ac:dyDescent="0.25">
      <c r="A12" s="185" t="s">
        <v>200</v>
      </c>
      <c r="B12" s="184" t="s">
        <v>39</v>
      </c>
      <c r="C12" s="281">
        <f>Yuan!I2</f>
        <v>0</v>
      </c>
      <c r="E12" s="289" t="s">
        <v>187</v>
      </c>
    </row>
    <row r="13" spans="1:5" s="267" customFormat="1" ht="18.75" customHeight="1" x14ac:dyDescent="0.25">
      <c r="A13" s="185" t="s">
        <v>51</v>
      </c>
      <c r="B13" s="184" t="s">
        <v>39</v>
      </c>
      <c r="C13" s="281">
        <v>0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10064470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 t="s">
        <v>39</v>
      </c>
      <c r="C18" s="281">
        <v>0</v>
      </c>
      <c r="E18" s="289" t="s">
        <v>155</v>
      </c>
    </row>
    <row r="19" spans="1:5" s="267" customFormat="1" ht="18.75" customHeight="1" x14ac:dyDescent="0.25">
      <c r="A19" s="185" t="s">
        <v>86</v>
      </c>
      <c r="B19" s="184">
        <f>Anip!A235</f>
        <v>43549</v>
      </c>
      <c r="C19" s="281">
        <f>Anip!I2</f>
        <v>3017700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Febri!A39</f>
        <v>43552</v>
      </c>
      <c r="C20" s="281">
        <f>Febri!I2</f>
        <v>2063259</v>
      </c>
      <c r="E20" s="288"/>
    </row>
    <row r="21" spans="1:5" s="267" customFormat="1" ht="18.75" customHeight="1" x14ac:dyDescent="0.25">
      <c r="A21" s="185" t="s">
        <v>211</v>
      </c>
      <c r="B21" s="184">
        <f>'Sale ESP'!A170</f>
        <v>43561</v>
      </c>
      <c r="C21" s="281">
        <f>'Sale ESP'!I2</f>
        <v>274958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9" t="s">
        <v>11</v>
      </c>
      <c r="B24" s="470"/>
      <c r="C24" s="467">
        <f>SUM(C5:C23)</f>
        <v>60600131.5</v>
      </c>
    </row>
    <row r="25" spans="1:5" s="267" customFormat="1" ht="15" customHeight="1" x14ac:dyDescent="0.25">
      <c r="A25" s="471"/>
      <c r="B25" s="472"/>
      <c r="C25" s="468"/>
    </row>
    <row r="29" spans="1:5" x14ac:dyDescent="0.25">
      <c r="C29" s="403">
        <f>C14+C15+C16+C17</f>
        <v>19518959.5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6"/>
      <c r="I7" s="458"/>
      <c r="J7" s="430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20" t="s">
        <v>12</v>
      </c>
      <c r="H49" s="420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20" t="s">
        <v>13</v>
      </c>
      <c r="H50" s="420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20" t="s">
        <v>14</v>
      </c>
      <c r="H51" s="420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20" t="s">
        <v>15</v>
      </c>
      <c r="H52" s="420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20" t="s">
        <v>16</v>
      </c>
      <c r="H53" s="420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20" t="s">
        <v>5</v>
      </c>
      <c r="H54" s="420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20" t="s">
        <v>31</v>
      </c>
      <c r="H55" s="420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44"/>
  <sheetViews>
    <sheetView workbookViewId="0">
      <pane ySplit="7" topLeftCell="A26" activePane="bottomLeft" state="frozen"/>
      <selection pane="bottomLeft" activeCell="B34" sqref="B34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4" t="s">
        <v>22</v>
      </c>
      <c r="G1" s="414"/>
      <c r="H1" s="414"/>
      <c r="I1" s="42" t="s">
        <v>20</v>
      </c>
      <c r="J1" s="20"/>
      <c r="L1" s="277">
        <f>SUM(D30:D33)</f>
        <v>1229916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J44*-1</f>
        <v>2017356</v>
      </c>
      <c r="J2" s="20"/>
      <c r="L2" s="277">
        <f>SUM(G30:G33)</f>
        <v>136000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1093916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21" t="s">
        <v>2</v>
      </c>
      <c r="B6" s="417" t="s">
        <v>3</v>
      </c>
      <c r="C6" s="417"/>
      <c r="D6" s="417"/>
      <c r="E6" s="417"/>
      <c r="F6" s="417"/>
      <c r="G6" s="417"/>
      <c r="H6" s="422" t="s">
        <v>4</v>
      </c>
      <c r="I6" s="418" t="s">
        <v>5</v>
      </c>
      <c r="J6" s="419" t="s">
        <v>6</v>
      </c>
    </row>
    <row r="7" spans="1:18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2"/>
      <c r="I7" s="418"/>
      <c r="J7" s="419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43493</v>
      </c>
      <c r="B14" s="242">
        <v>190183800</v>
      </c>
      <c r="C14" s="247">
        <v>1</v>
      </c>
      <c r="D14" s="246">
        <v>86450</v>
      </c>
      <c r="E14" s="244"/>
      <c r="F14" s="247"/>
      <c r="G14" s="246"/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43498</v>
      </c>
      <c r="B15" s="242">
        <v>19000205</v>
      </c>
      <c r="C15" s="247">
        <v>1</v>
      </c>
      <c r="D15" s="246">
        <v>120050</v>
      </c>
      <c r="E15" s="244"/>
      <c r="F15" s="247"/>
      <c r="G15" s="246"/>
      <c r="H15" s="245"/>
      <c r="I15" s="245">
        <v>206500</v>
      </c>
      <c r="J15" s="246" t="s">
        <v>17</v>
      </c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43507</v>
      </c>
      <c r="B16" s="242">
        <v>19000638</v>
      </c>
      <c r="C16" s="247">
        <v>4</v>
      </c>
      <c r="D16" s="246">
        <v>461038</v>
      </c>
      <c r="E16" s="244"/>
      <c r="F16" s="247"/>
      <c r="G16" s="246"/>
      <c r="H16" s="245"/>
      <c r="I16" s="245"/>
      <c r="J16" s="24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43517</v>
      </c>
      <c r="B17" s="242">
        <v>19001274</v>
      </c>
      <c r="C17" s="247">
        <v>1</v>
      </c>
      <c r="D17" s="246">
        <v>87850</v>
      </c>
      <c r="E17" s="244" t="s">
        <v>261</v>
      </c>
      <c r="F17" s="247">
        <v>3</v>
      </c>
      <c r="G17" s="246">
        <v>337483</v>
      </c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43521</v>
      </c>
      <c r="B18" s="242">
        <v>19001514</v>
      </c>
      <c r="C18" s="247">
        <v>1</v>
      </c>
      <c r="D18" s="246">
        <v>100045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43524</v>
      </c>
      <c r="B19" s="242">
        <v>19001706</v>
      </c>
      <c r="C19" s="247">
        <v>2</v>
      </c>
      <c r="D19" s="246">
        <v>208080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43525</v>
      </c>
      <c r="B20" s="242">
        <v>19001761</v>
      </c>
      <c r="C20" s="247">
        <v>1</v>
      </c>
      <c r="D20" s="246">
        <v>92140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43528</v>
      </c>
      <c r="B21" s="242">
        <v>19002001</v>
      </c>
      <c r="C21" s="247">
        <v>4</v>
      </c>
      <c r="D21" s="246">
        <v>427805</v>
      </c>
      <c r="E21" s="244"/>
      <c r="F21" s="247"/>
      <c r="G21" s="246"/>
      <c r="H21" s="245"/>
      <c r="I21" s="245"/>
      <c r="J21" s="246"/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43532</v>
      </c>
      <c r="B22" s="242">
        <v>19002254</v>
      </c>
      <c r="C22" s="247">
        <v>1</v>
      </c>
      <c r="D22" s="246">
        <v>112965</v>
      </c>
      <c r="E22" s="244" t="s">
        <v>298</v>
      </c>
      <c r="F22" s="247">
        <v>2</v>
      </c>
      <c r="G22" s="246">
        <v>251515</v>
      </c>
      <c r="H22" s="245"/>
      <c r="I22" s="245">
        <v>900925</v>
      </c>
      <c r="J22" s="246" t="s">
        <v>17</v>
      </c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43536</v>
      </c>
      <c r="B23" s="242">
        <v>19002513</v>
      </c>
      <c r="C23" s="247">
        <v>4</v>
      </c>
      <c r="D23" s="246">
        <v>435855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43537</v>
      </c>
      <c r="B24" s="242">
        <v>19002575</v>
      </c>
      <c r="C24" s="247">
        <v>6</v>
      </c>
      <c r="D24" s="246">
        <v>589305</v>
      </c>
      <c r="E24" s="244"/>
      <c r="F24" s="247"/>
      <c r="G24" s="246"/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43538</v>
      </c>
      <c r="B25" s="242">
        <v>19002636</v>
      </c>
      <c r="C25" s="247">
        <v>2</v>
      </c>
      <c r="D25" s="246">
        <v>203915</v>
      </c>
      <c r="E25" s="244" t="s">
        <v>309</v>
      </c>
      <c r="F25" s="247">
        <v>1</v>
      </c>
      <c r="G25" s="246">
        <v>104040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43539</v>
      </c>
      <c r="B26" s="242">
        <v>19002699</v>
      </c>
      <c r="C26" s="247">
        <v>1</v>
      </c>
      <c r="D26" s="246">
        <v>163625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43544</v>
      </c>
      <c r="B27" s="242">
        <v>19003044</v>
      </c>
      <c r="C27" s="247">
        <v>1</v>
      </c>
      <c r="D27" s="246">
        <v>148070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43545</v>
      </c>
      <c r="B28" s="242">
        <v>19003097</v>
      </c>
      <c r="C28" s="247">
        <v>4</v>
      </c>
      <c r="D28" s="246">
        <v>454528</v>
      </c>
      <c r="E28" s="244" t="s">
        <v>336</v>
      </c>
      <c r="F28" s="247">
        <v>3</v>
      </c>
      <c r="G28" s="246">
        <v>234005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43547</v>
      </c>
      <c r="B29" s="242">
        <v>19003220</v>
      </c>
      <c r="C29" s="247">
        <v>1</v>
      </c>
      <c r="D29" s="246">
        <v>103275</v>
      </c>
      <c r="E29" s="244"/>
      <c r="F29" s="247"/>
      <c r="G29" s="246"/>
      <c r="H29" s="245"/>
      <c r="I29" s="245">
        <v>1760528</v>
      </c>
      <c r="J29" s="246" t="s">
        <v>17</v>
      </c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2">
        <v>43549</v>
      </c>
      <c r="B30" s="234">
        <v>19003354</v>
      </c>
      <c r="C30" s="240">
        <v>2</v>
      </c>
      <c r="D30" s="236">
        <v>196063</v>
      </c>
      <c r="E30" s="237"/>
      <c r="F30" s="240"/>
      <c r="G30" s="236"/>
      <c r="H30" s="239"/>
      <c r="I30" s="239"/>
      <c r="J30" s="23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2">
        <v>43553</v>
      </c>
      <c r="B31" s="234">
        <v>19003610</v>
      </c>
      <c r="C31" s="240">
        <v>3</v>
      </c>
      <c r="D31" s="236">
        <v>336600</v>
      </c>
      <c r="E31" s="237"/>
      <c r="F31" s="240"/>
      <c r="G31" s="236"/>
      <c r="H31" s="239"/>
      <c r="I31" s="239"/>
      <c r="J31" s="23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2">
        <v>43557</v>
      </c>
      <c r="B32" s="234">
        <v>19003870</v>
      </c>
      <c r="C32" s="240">
        <v>2</v>
      </c>
      <c r="D32" s="236">
        <v>272000</v>
      </c>
      <c r="E32" s="237"/>
      <c r="F32" s="240"/>
      <c r="G32" s="236"/>
      <c r="H32" s="239"/>
      <c r="I32" s="239"/>
      <c r="J32" s="23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2">
        <v>43560</v>
      </c>
      <c r="B33" s="234">
        <v>19004055</v>
      </c>
      <c r="C33" s="240">
        <v>4</v>
      </c>
      <c r="D33" s="236">
        <v>425253</v>
      </c>
      <c r="E33" s="237" t="s">
        <v>364</v>
      </c>
      <c r="F33" s="240">
        <v>1</v>
      </c>
      <c r="G33" s="236">
        <v>136000</v>
      </c>
      <c r="H33" s="239"/>
      <c r="I33" s="239"/>
      <c r="J33" s="23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2">
        <v>43563</v>
      </c>
      <c r="B34" s="234">
        <v>19004280</v>
      </c>
      <c r="C34" s="240">
        <v>9</v>
      </c>
      <c r="D34" s="236">
        <v>923440</v>
      </c>
      <c r="E34" s="237"/>
      <c r="F34" s="240"/>
      <c r="G34" s="236"/>
      <c r="H34" s="239"/>
      <c r="I34" s="239"/>
      <c r="J34" s="236"/>
      <c r="K34" s="219"/>
      <c r="L34" s="219"/>
      <c r="M34" s="219"/>
      <c r="N34" s="219"/>
      <c r="O34" s="219"/>
      <c r="P34" s="219"/>
      <c r="Q34" s="219"/>
      <c r="R34" s="219"/>
    </row>
    <row r="35" spans="1:18" x14ac:dyDescent="0.25">
      <c r="A35" s="162"/>
      <c r="B35" s="3"/>
      <c r="C35" s="40"/>
      <c r="D35" s="6"/>
      <c r="E35" s="7"/>
      <c r="F35" s="40"/>
      <c r="G35" s="6"/>
      <c r="H35" s="39"/>
      <c r="I35" s="39"/>
      <c r="J35" s="6"/>
    </row>
    <row r="36" spans="1:18" x14ac:dyDescent="0.25">
      <c r="A36" s="162"/>
      <c r="B36" s="8" t="s">
        <v>11</v>
      </c>
      <c r="C36" s="77">
        <f>SUM(C8:C35)</f>
        <v>63</v>
      </c>
      <c r="D36" s="9">
        <f>SUM(D8:D35)</f>
        <v>6928528</v>
      </c>
      <c r="E36" s="8" t="s">
        <v>11</v>
      </c>
      <c r="F36" s="77">
        <f>SUM(F8:F35)</f>
        <v>10</v>
      </c>
      <c r="G36" s="5">
        <f>SUM(G8:G35)</f>
        <v>1063043</v>
      </c>
      <c r="H36" s="40">
        <f>SUM(H8:H35)</f>
        <v>0</v>
      </c>
      <c r="I36" s="40">
        <f>SUM(I8:I35)</f>
        <v>3848129</v>
      </c>
      <c r="J36" s="5"/>
    </row>
    <row r="37" spans="1:18" x14ac:dyDescent="0.25">
      <c r="A37" s="162"/>
      <c r="B37" s="8"/>
      <c r="C37" s="77"/>
      <c r="D37" s="9"/>
      <c r="E37" s="8"/>
      <c r="F37" s="77"/>
      <c r="G37" s="5"/>
      <c r="H37" s="40"/>
      <c r="I37" s="40"/>
      <c r="J37" s="5"/>
    </row>
    <row r="38" spans="1:18" x14ac:dyDescent="0.25">
      <c r="A38" s="163"/>
      <c r="B38" s="11"/>
      <c r="C38" s="40"/>
      <c r="D38" s="6"/>
      <c r="E38" s="8"/>
      <c r="F38" s="40"/>
      <c r="G38" s="420" t="s">
        <v>12</v>
      </c>
      <c r="H38" s="420"/>
      <c r="I38" s="39"/>
      <c r="J38" s="13">
        <f>SUM(D8:D35)</f>
        <v>6928528</v>
      </c>
    </row>
    <row r="39" spans="1:18" x14ac:dyDescent="0.25">
      <c r="A39" s="162"/>
      <c r="B39" s="3"/>
      <c r="C39" s="40"/>
      <c r="D39" s="6"/>
      <c r="E39" s="7"/>
      <c r="F39" s="40"/>
      <c r="G39" s="420" t="s">
        <v>13</v>
      </c>
      <c r="H39" s="420"/>
      <c r="I39" s="39"/>
      <c r="J39" s="13">
        <f>SUM(G8:G35)</f>
        <v>1063043</v>
      </c>
    </row>
    <row r="40" spans="1:18" x14ac:dyDescent="0.25">
      <c r="A40" s="164"/>
      <c r="B40" s="7"/>
      <c r="C40" s="40"/>
      <c r="D40" s="6"/>
      <c r="E40" s="7"/>
      <c r="F40" s="40"/>
      <c r="G40" s="420" t="s">
        <v>14</v>
      </c>
      <c r="H40" s="420"/>
      <c r="I40" s="41"/>
      <c r="J40" s="15">
        <f>J38-J39</f>
        <v>5865485</v>
      </c>
    </row>
    <row r="41" spans="1:18" x14ac:dyDescent="0.25">
      <c r="A41" s="162"/>
      <c r="B41" s="16"/>
      <c r="C41" s="40"/>
      <c r="D41" s="17"/>
      <c r="E41" s="7"/>
      <c r="F41" s="40"/>
      <c r="G41" s="420" t="s">
        <v>15</v>
      </c>
      <c r="H41" s="420"/>
      <c r="I41" s="39"/>
      <c r="J41" s="13">
        <f>SUM(H8:H35)</f>
        <v>0</v>
      </c>
      <c r="K41"/>
      <c r="L41"/>
      <c r="M41"/>
      <c r="N41"/>
      <c r="O41"/>
      <c r="P41"/>
      <c r="Q41"/>
      <c r="R41"/>
    </row>
    <row r="42" spans="1:18" x14ac:dyDescent="0.25">
      <c r="A42" s="162"/>
      <c r="B42" s="16"/>
      <c r="C42" s="40"/>
      <c r="D42" s="17"/>
      <c r="E42" s="7"/>
      <c r="F42" s="40"/>
      <c r="G42" s="420" t="s">
        <v>16</v>
      </c>
      <c r="H42" s="420"/>
      <c r="I42" s="39"/>
      <c r="J42" s="13">
        <f>J40+J41</f>
        <v>5865485</v>
      </c>
      <c r="K42"/>
      <c r="L42"/>
      <c r="M42"/>
      <c r="N42"/>
      <c r="O42"/>
      <c r="P42"/>
      <c r="Q42"/>
      <c r="R42"/>
    </row>
    <row r="43" spans="1:18" x14ac:dyDescent="0.25">
      <c r="A43" s="162"/>
      <c r="B43" s="16"/>
      <c r="C43" s="40"/>
      <c r="D43" s="17"/>
      <c r="E43" s="7"/>
      <c r="F43" s="40"/>
      <c r="G43" s="420" t="s">
        <v>5</v>
      </c>
      <c r="H43" s="420"/>
      <c r="I43" s="39"/>
      <c r="J43" s="13">
        <f>SUM(I8:I35)</f>
        <v>3848129</v>
      </c>
      <c r="K43"/>
      <c r="L43"/>
      <c r="M43"/>
      <c r="N43"/>
      <c r="O43"/>
      <c r="P43"/>
      <c r="Q43"/>
      <c r="R43"/>
    </row>
    <row r="44" spans="1:18" x14ac:dyDescent="0.25">
      <c r="A44" s="162"/>
      <c r="B44" s="16"/>
      <c r="C44" s="40"/>
      <c r="D44" s="17"/>
      <c r="E44" s="7"/>
      <c r="F44" s="40"/>
      <c r="G44" s="420" t="s">
        <v>31</v>
      </c>
      <c r="H44" s="420"/>
      <c r="I44" s="40" t="str">
        <f>IF(J44&gt;0,"SALDO",IF(J44&lt;0,"PIUTANG",IF(J44=0,"LUNAS")))</f>
        <v>PIUTANG</v>
      </c>
      <c r="J44" s="13">
        <f>J43-J42</f>
        <v>-2017356</v>
      </c>
      <c r="K44"/>
      <c r="L44"/>
      <c r="M44"/>
      <c r="N44"/>
      <c r="O44"/>
      <c r="P44"/>
      <c r="Q44"/>
      <c r="R4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3:H43"/>
    <mergeCell ref="G44:H44"/>
    <mergeCell ref="G38:H38"/>
    <mergeCell ref="G39:H39"/>
    <mergeCell ref="G40:H40"/>
    <mergeCell ref="G41:H41"/>
    <mergeCell ref="G42:H42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7" t="s">
        <v>12</v>
      </c>
      <c r="H647" s="447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46" t="s">
        <v>13</v>
      </c>
      <c r="H648" s="446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46" t="s">
        <v>14</v>
      </c>
      <c r="H649" s="446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46" t="s">
        <v>15</v>
      </c>
      <c r="H650" s="446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46" t="s">
        <v>16</v>
      </c>
      <c r="H651" s="446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46" t="s">
        <v>5</v>
      </c>
      <c r="H652" s="446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46" t="s">
        <v>31</v>
      </c>
      <c r="H653" s="446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4" t="s">
        <v>22</v>
      </c>
      <c r="G1" s="414"/>
      <c r="H1" s="414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2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6"/>
      <c r="I7" s="458"/>
      <c r="J7" s="430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20" t="s">
        <v>12</v>
      </c>
      <c r="H120" s="420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20" t="s">
        <v>13</v>
      </c>
      <c r="H121" s="420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20" t="s">
        <v>14</v>
      </c>
      <c r="H122" s="420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20" t="s">
        <v>15</v>
      </c>
      <c r="H123" s="420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20" t="s">
        <v>16</v>
      </c>
      <c r="H124" s="420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20" t="s">
        <v>5</v>
      </c>
      <c r="H125" s="420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20" t="s">
        <v>31</v>
      </c>
      <c r="H126" s="420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9" t="s">
        <v>22</v>
      </c>
      <c r="G1" s="459"/>
      <c r="H1" s="459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9" t="s">
        <v>21</v>
      </c>
      <c r="G2" s="459"/>
      <c r="H2" s="459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60"/>
      <c r="B5" s="460"/>
      <c r="C5" s="460"/>
      <c r="D5" s="460"/>
      <c r="E5" s="460"/>
      <c r="F5" s="460"/>
      <c r="G5" s="460"/>
      <c r="H5" s="460"/>
      <c r="I5" s="460"/>
      <c r="J5" s="460"/>
    </row>
    <row r="6" spans="1:13" x14ac:dyDescent="0.25">
      <c r="A6" s="461" t="s">
        <v>2</v>
      </c>
      <c r="B6" s="462" t="s">
        <v>3</v>
      </c>
      <c r="C6" s="462"/>
      <c r="D6" s="462"/>
      <c r="E6" s="462"/>
      <c r="F6" s="462"/>
      <c r="G6" s="462"/>
      <c r="H6" s="474" t="s">
        <v>4</v>
      </c>
      <c r="I6" s="476" t="s">
        <v>5</v>
      </c>
      <c r="J6" s="464" t="s">
        <v>6</v>
      </c>
    </row>
    <row r="7" spans="1:13" x14ac:dyDescent="0.25">
      <c r="A7" s="46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5"/>
      <c r="I7" s="476"/>
      <c r="J7" s="464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3" t="s">
        <v>12</v>
      </c>
      <c r="H89" s="47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3" t="s">
        <v>13</v>
      </c>
      <c r="H90" s="47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3" t="s">
        <v>14</v>
      </c>
      <c r="H91" s="47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3" t="s">
        <v>15</v>
      </c>
      <c r="H92" s="47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3" t="s">
        <v>16</v>
      </c>
      <c r="H93" s="47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3" t="s">
        <v>5</v>
      </c>
      <c r="H94" s="47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3" t="s">
        <v>31</v>
      </c>
      <c r="H95" s="47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4" t="s">
        <v>22</v>
      </c>
      <c r="G1" s="414"/>
      <c r="H1" s="41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4" t="s">
        <v>21</v>
      </c>
      <c r="G2" s="414"/>
      <c r="H2" s="41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5" x14ac:dyDescent="0.25">
      <c r="A6" s="451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6"/>
      <c r="I6" s="458"/>
      <c r="J6" s="430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20" t="s">
        <v>12</v>
      </c>
      <c r="H121" s="420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20" t="s">
        <v>13</v>
      </c>
      <c r="H122" s="420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20" t="s">
        <v>14</v>
      </c>
      <c r="H123" s="420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20" t="s">
        <v>15</v>
      </c>
      <c r="H124" s="420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20" t="s">
        <v>16</v>
      </c>
      <c r="H125" s="420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20" t="s">
        <v>5</v>
      </c>
      <c r="H126" s="420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20" t="s">
        <v>31</v>
      </c>
      <c r="H127" s="420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-34807202</v>
      </c>
      <c r="J2" s="20"/>
    </row>
    <row r="4" spans="1:10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0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0" x14ac:dyDescent="0.25">
      <c r="A6" s="451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6"/>
      <c r="I6" s="458"/>
      <c r="J6" s="430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7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8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7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8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7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8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7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8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7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8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7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8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7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8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7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8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7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8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7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8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20" t="s">
        <v>12</v>
      </c>
      <c r="H53" s="420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20" t="s">
        <v>13</v>
      </c>
      <c r="H54" s="420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20" t="s">
        <v>14</v>
      </c>
      <c r="H55" s="420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20" t="s">
        <v>15</v>
      </c>
      <c r="H56" s="420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20" t="s">
        <v>16</v>
      </c>
      <c r="H57" s="420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20" t="s">
        <v>5</v>
      </c>
      <c r="H58" s="420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20" t="s">
        <v>31</v>
      </c>
      <c r="H59" s="420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4" t="s">
        <v>21</v>
      </c>
      <c r="G2" s="414"/>
      <c r="H2" s="414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  <c r="L6" s="238"/>
    </row>
    <row r="7" spans="1:12" x14ac:dyDescent="0.25">
      <c r="A7" s="451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6"/>
      <c r="I7" s="458"/>
      <c r="J7" s="430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20" t="s">
        <v>12</v>
      </c>
      <c r="H53" s="420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20" t="s">
        <v>13</v>
      </c>
      <c r="H54" s="420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20" t="s">
        <v>14</v>
      </c>
      <c r="H55" s="420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20" t="s">
        <v>15</v>
      </c>
      <c r="H56" s="420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20" t="s">
        <v>16</v>
      </c>
      <c r="H57" s="420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20" t="s">
        <v>5</v>
      </c>
      <c r="H58" s="420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20" t="s">
        <v>31</v>
      </c>
      <c r="H59" s="420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7"/>
      <c r="I7" s="479"/>
      <c r="J7" s="41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4" t="s">
        <v>22</v>
      </c>
      <c r="G1" s="414"/>
      <c r="H1" s="414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5" t="s">
        <v>61</v>
      </c>
      <c r="B5" s="415"/>
      <c r="C5" s="415"/>
      <c r="D5" s="415"/>
      <c r="E5" s="415"/>
      <c r="F5" s="415"/>
      <c r="G5" s="415"/>
      <c r="H5" s="415"/>
      <c r="I5" s="415"/>
      <c r="J5" s="415"/>
    </row>
    <row r="6" spans="1:19" x14ac:dyDescent="0.25">
      <c r="A6" s="421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9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18"/>
      <c r="J7" s="41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20" t="s">
        <v>12</v>
      </c>
      <c r="H32" s="420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20" t="s">
        <v>13</v>
      </c>
      <c r="H33" s="420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20" t="s">
        <v>14</v>
      </c>
      <c r="H34" s="420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20" t="s">
        <v>15</v>
      </c>
      <c r="H35" s="420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20" t="s">
        <v>16</v>
      </c>
      <c r="H36" s="420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20" t="s">
        <v>5</v>
      </c>
      <c r="H37" s="420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20" t="s">
        <v>31</v>
      </c>
      <c r="H38" s="420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4" t="s">
        <v>21</v>
      </c>
      <c r="G2" s="414"/>
      <c r="H2" s="41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6"/>
      <c r="I7" s="458"/>
      <c r="J7" s="430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20" t="s">
        <v>12</v>
      </c>
      <c r="H73" s="420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20" t="s">
        <v>13</v>
      </c>
      <c r="H74" s="420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20" t="s">
        <v>14</v>
      </c>
      <c r="H75" s="420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20" t="s">
        <v>15</v>
      </c>
      <c r="H76" s="420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20" t="s">
        <v>16</v>
      </c>
      <c r="H77" s="420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20" t="s">
        <v>5</v>
      </c>
      <c r="H78" s="420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20" t="s">
        <v>31</v>
      </c>
      <c r="H79" s="420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4" t="s">
        <v>118</v>
      </c>
      <c r="G2" s="414"/>
      <c r="H2" s="414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18"/>
      <c r="N5" s="18"/>
      <c r="O5" s="37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80" t="s">
        <v>4</v>
      </c>
      <c r="I6" s="482" t="s">
        <v>5</v>
      </c>
      <c r="J6" s="483" t="s">
        <v>6</v>
      </c>
      <c r="L6" s="18"/>
      <c r="N6" s="18"/>
      <c r="O6" s="37"/>
    </row>
    <row r="7" spans="1:15" x14ac:dyDescent="0.25">
      <c r="A7" s="41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1"/>
      <c r="I7" s="482"/>
      <c r="J7" s="48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4" t="s">
        <v>12</v>
      </c>
      <c r="H19" s="484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4" t="s">
        <v>13</v>
      </c>
      <c r="H20" s="484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4" t="s">
        <v>14</v>
      </c>
      <c r="H21" s="484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4" t="s">
        <v>15</v>
      </c>
      <c r="H22" s="484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4" t="s">
        <v>16</v>
      </c>
      <c r="H23" s="484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4" t="s">
        <v>5</v>
      </c>
      <c r="H24" s="484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4" t="s">
        <v>31</v>
      </c>
      <c r="H25" s="484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409"/>
  <sheetViews>
    <sheetView workbookViewId="0">
      <pane ySplit="7" topLeftCell="A380" activePane="bottomLeft" state="frozen"/>
      <selection pane="bottomLeft" activeCell="B392" sqref="B392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SUM(D385:D386)</f>
        <v>3492225</v>
      </c>
      <c r="M1" s="219">
        <f>SUM(D250:D252)</f>
        <v>3129870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J409*-1</f>
        <v>5621220</v>
      </c>
      <c r="J2" s="218"/>
      <c r="L2" s="219">
        <f>SUM(G385:G386)</f>
        <v>100215</v>
      </c>
      <c r="M2" s="219">
        <f>SUM(G250:G252)</f>
        <v>1760040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3392010</v>
      </c>
      <c r="M3" s="219">
        <f>M1-M2</f>
        <v>1369830</v>
      </c>
      <c r="N3" s="219">
        <f>L3+M3</f>
        <v>4761840</v>
      </c>
    </row>
    <row r="4" spans="1:18" x14ac:dyDescent="0.25">
      <c r="L4" s="233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25" t="s">
        <v>4</v>
      </c>
      <c r="I6" s="427" t="s">
        <v>5</v>
      </c>
      <c r="J6" s="429" t="s">
        <v>6</v>
      </c>
    </row>
    <row r="7" spans="1:18" x14ac:dyDescent="0.25">
      <c r="A7" s="416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6"/>
      <c r="I7" s="428"/>
      <c r="J7" s="430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43502</v>
      </c>
      <c r="B141" s="242">
        <v>19000371</v>
      </c>
      <c r="C141" s="106">
        <v>23</v>
      </c>
      <c r="D141" s="246">
        <v>2514931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43502</v>
      </c>
      <c r="B142" s="242">
        <v>19000375</v>
      </c>
      <c r="C142" s="106">
        <v>3</v>
      </c>
      <c r="D142" s="246">
        <v>389113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43502</v>
      </c>
      <c r="B143" s="242">
        <v>19000399</v>
      </c>
      <c r="C143" s="106">
        <v>11</v>
      </c>
      <c r="D143" s="246">
        <v>1132342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43502</v>
      </c>
      <c r="B144" s="242">
        <v>19000405</v>
      </c>
      <c r="C144" s="106">
        <v>4</v>
      </c>
      <c r="D144" s="246">
        <v>427614</v>
      </c>
      <c r="E144" s="242"/>
      <c r="F144" s="247"/>
      <c r="G144" s="246"/>
      <c r="H144" s="245"/>
      <c r="I144" s="245">
        <v>4464000</v>
      </c>
      <c r="J144" s="246" t="s">
        <v>17</v>
      </c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43503</v>
      </c>
      <c r="B145" s="242">
        <v>19000433</v>
      </c>
      <c r="C145" s="106">
        <v>29</v>
      </c>
      <c r="D145" s="246">
        <v>3310221</v>
      </c>
      <c r="E145" s="242" t="s">
        <v>238</v>
      </c>
      <c r="F145" s="247">
        <v>22</v>
      </c>
      <c r="G145" s="246">
        <v>2426644</v>
      </c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43503</v>
      </c>
      <c r="B146" s="242">
        <v>19000436</v>
      </c>
      <c r="C146" s="106">
        <v>1</v>
      </c>
      <c r="D146" s="246">
        <v>98613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43503</v>
      </c>
      <c r="B147" s="242">
        <v>19000440</v>
      </c>
      <c r="C147" s="106">
        <v>5</v>
      </c>
      <c r="D147" s="246">
        <v>564638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43503</v>
      </c>
      <c r="B148" s="242">
        <v>19000451</v>
      </c>
      <c r="C148" s="106">
        <v>12</v>
      </c>
      <c r="D148" s="246">
        <v>1292727</v>
      </c>
      <c r="E148" s="242"/>
      <c r="F148" s="247"/>
      <c r="G148" s="246"/>
      <c r="H148" s="245"/>
      <c r="I148" s="245"/>
      <c r="J148" s="246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43503</v>
      </c>
      <c r="B149" s="242">
        <v>19000456</v>
      </c>
      <c r="C149" s="106">
        <v>1</v>
      </c>
      <c r="D149" s="246">
        <v>47163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43503</v>
      </c>
      <c r="B150" s="242">
        <v>19000460</v>
      </c>
      <c r="C150" s="106">
        <v>1</v>
      </c>
      <c r="D150" s="246">
        <v>141838</v>
      </c>
      <c r="E150" s="242"/>
      <c r="F150" s="247"/>
      <c r="G150" s="246"/>
      <c r="H150" s="245"/>
      <c r="I150" s="245">
        <v>3028556</v>
      </c>
      <c r="J150" s="246" t="s">
        <v>17</v>
      </c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43504</v>
      </c>
      <c r="B151" s="242">
        <v>19000477</v>
      </c>
      <c r="C151" s="106">
        <v>34</v>
      </c>
      <c r="D151" s="246">
        <v>3615249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43504</v>
      </c>
      <c r="B152" s="242">
        <v>19000481</v>
      </c>
      <c r="C152" s="106">
        <v>3</v>
      </c>
      <c r="D152" s="246">
        <v>263058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43504</v>
      </c>
      <c r="B153" s="242">
        <v>19000491</v>
      </c>
      <c r="C153" s="106">
        <v>5</v>
      </c>
      <c r="D153" s="246">
        <v>585626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43504</v>
      </c>
      <c r="B154" s="242">
        <v>19000497</v>
      </c>
      <c r="C154" s="106">
        <v>7</v>
      </c>
      <c r="D154" s="246">
        <v>806839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43504</v>
      </c>
      <c r="B155" s="242">
        <v>19000513</v>
      </c>
      <c r="C155" s="106">
        <v>4</v>
      </c>
      <c r="D155" s="246">
        <v>495689</v>
      </c>
      <c r="E155" s="242"/>
      <c r="F155" s="247"/>
      <c r="G155" s="246"/>
      <c r="H155" s="245"/>
      <c r="I155" s="245">
        <v>5766461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43505</v>
      </c>
      <c r="B156" s="242">
        <v>19000530</v>
      </c>
      <c r="C156" s="106">
        <v>8</v>
      </c>
      <c r="D156" s="246">
        <v>1007741</v>
      </c>
      <c r="E156" s="242"/>
      <c r="F156" s="247"/>
      <c r="G156" s="246"/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43505</v>
      </c>
      <c r="B157" s="242">
        <v>19000535</v>
      </c>
      <c r="C157" s="106">
        <v>12</v>
      </c>
      <c r="D157" s="246">
        <v>1224433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43505</v>
      </c>
      <c r="B158" s="242">
        <v>19000553</v>
      </c>
      <c r="C158" s="106">
        <v>18</v>
      </c>
      <c r="D158" s="246">
        <v>1823409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43505</v>
      </c>
      <c r="B159" s="242">
        <v>19000556</v>
      </c>
      <c r="C159" s="106">
        <v>8</v>
      </c>
      <c r="D159" s="246">
        <v>911665</v>
      </c>
      <c r="E159" s="242"/>
      <c r="F159" s="247"/>
      <c r="G159" s="246"/>
      <c r="H159" s="245"/>
      <c r="I159" s="245"/>
      <c r="J159" s="246"/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43505</v>
      </c>
      <c r="B160" s="242">
        <v>19000568</v>
      </c>
      <c r="C160" s="106">
        <v>1</v>
      </c>
      <c r="D160" s="246">
        <v>111038</v>
      </c>
      <c r="E160" s="242"/>
      <c r="F160" s="247"/>
      <c r="G160" s="246"/>
      <c r="H160" s="245"/>
      <c r="I160" s="245">
        <v>5078286</v>
      </c>
      <c r="J160" s="246" t="s">
        <v>17</v>
      </c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43507</v>
      </c>
      <c r="B161" s="242">
        <v>19000633</v>
      </c>
      <c r="C161" s="106">
        <v>29</v>
      </c>
      <c r="D161" s="246">
        <v>3101984</v>
      </c>
      <c r="E161" s="242" t="s">
        <v>241</v>
      </c>
      <c r="F161" s="247">
        <v>3</v>
      </c>
      <c r="G161" s="246">
        <v>393751</v>
      </c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43507</v>
      </c>
      <c r="B162" s="242">
        <v>19000639</v>
      </c>
      <c r="C162" s="106">
        <v>9</v>
      </c>
      <c r="D162" s="246">
        <v>1029791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43507</v>
      </c>
      <c r="B163" s="242">
        <v>19000642</v>
      </c>
      <c r="C163" s="106">
        <v>3</v>
      </c>
      <c r="D163" s="246">
        <v>310888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43507</v>
      </c>
      <c r="B164" s="242">
        <v>19000671</v>
      </c>
      <c r="C164" s="106">
        <v>15</v>
      </c>
      <c r="D164" s="246">
        <v>1612502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43507</v>
      </c>
      <c r="B165" s="242">
        <v>19000674</v>
      </c>
      <c r="C165" s="106">
        <v>5</v>
      </c>
      <c r="D165" s="246">
        <v>552738</v>
      </c>
      <c r="E165" s="242"/>
      <c r="F165" s="247"/>
      <c r="G165" s="246"/>
      <c r="H165" s="245"/>
      <c r="I165" s="245">
        <v>6214152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43508</v>
      </c>
      <c r="B166" s="242">
        <v>19000692</v>
      </c>
      <c r="C166" s="106">
        <v>14</v>
      </c>
      <c r="D166" s="246">
        <v>1505355</v>
      </c>
      <c r="E166" s="242" t="s">
        <v>245</v>
      </c>
      <c r="F166" s="247">
        <v>10</v>
      </c>
      <c r="G166" s="246">
        <v>1220545</v>
      </c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43508</v>
      </c>
      <c r="B167" s="242">
        <v>19000697</v>
      </c>
      <c r="C167" s="106">
        <v>5</v>
      </c>
      <c r="D167" s="246">
        <v>496477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43508</v>
      </c>
      <c r="B168" s="242">
        <v>19000704</v>
      </c>
      <c r="C168" s="106">
        <v>2</v>
      </c>
      <c r="D168" s="246">
        <v>188301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43508</v>
      </c>
      <c r="B169" s="242">
        <v>19000719</v>
      </c>
      <c r="C169" s="106">
        <v>15</v>
      </c>
      <c r="D169" s="246">
        <v>1484821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43508</v>
      </c>
      <c r="B170" s="242">
        <v>19000737</v>
      </c>
      <c r="C170" s="106">
        <v>9</v>
      </c>
      <c r="D170" s="246">
        <v>1031025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43508</v>
      </c>
      <c r="B171" s="242">
        <v>19000741</v>
      </c>
      <c r="C171" s="106">
        <v>3</v>
      </c>
      <c r="D171" s="246">
        <v>363361</v>
      </c>
      <c r="E171" s="242"/>
      <c r="F171" s="247"/>
      <c r="G171" s="246"/>
      <c r="H171" s="245"/>
      <c r="I171" s="245">
        <v>3848795</v>
      </c>
      <c r="J171" s="246" t="s">
        <v>17</v>
      </c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43509</v>
      </c>
      <c r="B172" s="242">
        <v>19000751</v>
      </c>
      <c r="C172" s="106">
        <v>16</v>
      </c>
      <c r="D172" s="246">
        <v>1650708</v>
      </c>
      <c r="E172" s="242" t="s">
        <v>247</v>
      </c>
      <c r="F172" s="247">
        <v>5</v>
      </c>
      <c r="G172" s="246">
        <v>504701</v>
      </c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43509</v>
      </c>
      <c r="B173" s="242">
        <v>19000753</v>
      </c>
      <c r="C173" s="106">
        <v>2</v>
      </c>
      <c r="D173" s="246">
        <v>244093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43509</v>
      </c>
      <c r="B174" s="242">
        <v>19000764</v>
      </c>
      <c r="C174" s="106">
        <v>5</v>
      </c>
      <c r="D174" s="246">
        <v>545738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43509</v>
      </c>
      <c r="B175" s="242">
        <v>19000773</v>
      </c>
      <c r="C175" s="106">
        <v>8</v>
      </c>
      <c r="D175" s="246">
        <v>802289</v>
      </c>
      <c r="E175" s="242"/>
      <c r="F175" s="247"/>
      <c r="G175" s="246"/>
      <c r="H175" s="245"/>
      <c r="I175" s="245"/>
      <c r="J175" s="246"/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43509</v>
      </c>
      <c r="B176" s="242">
        <v>19000780</v>
      </c>
      <c r="C176" s="106">
        <v>6</v>
      </c>
      <c r="D176" s="246">
        <v>502716</v>
      </c>
      <c r="E176" s="242"/>
      <c r="F176" s="247"/>
      <c r="G176" s="246"/>
      <c r="H176" s="245"/>
      <c r="I176" s="245">
        <v>3240843</v>
      </c>
      <c r="J176" s="246" t="s">
        <v>17</v>
      </c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43510</v>
      </c>
      <c r="B177" s="242">
        <v>19000810</v>
      </c>
      <c r="C177" s="106">
        <v>20</v>
      </c>
      <c r="D177" s="246">
        <v>2160731</v>
      </c>
      <c r="E177" s="242" t="s">
        <v>248</v>
      </c>
      <c r="F177" s="247">
        <v>6</v>
      </c>
      <c r="G177" s="246">
        <v>690289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43510</v>
      </c>
      <c r="B178" s="242">
        <v>19000818</v>
      </c>
      <c r="C178" s="106">
        <v>1</v>
      </c>
      <c r="D178" s="246">
        <v>88200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43510</v>
      </c>
      <c r="B179" s="242">
        <v>19000826</v>
      </c>
      <c r="C179" s="106">
        <v>4</v>
      </c>
      <c r="D179" s="246">
        <v>389639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43510</v>
      </c>
      <c r="B180" s="242">
        <v>19000833</v>
      </c>
      <c r="C180" s="106">
        <v>4</v>
      </c>
      <c r="D180" s="246">
        <v>409638</v>
      </c>
      <c r="E180" s="242"/>
      <c r="F180" s="247"/>
      <c r="G180" s="246"/>
      <c r="H180" s="245"/>
      <c r="I180" s="245">
        <v>2357919</v>
      </c>
      <c r="J180" s="246" t="s">
        <v>17</v>
      </c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43511</v>
      </c>
      <c r="B181" s="242">
        <v>19000859</v>
      </c>
      <c r="C181" s="106">
        <v>24</v>
      </c>
      <c r="D181" s="246">
        <v>2492653</v>
      </c>
      <c r="E181" s="242"/>
      <c r="F181" s="247"/>
      <c r="G181" s="246"/>
      <c r="H181" s="245"/>
      <c r="I181" s="245"/>
      <c r="J181" s="246"/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43511</v>
      </c>
      <c r="B182" s="242">
        <v>19000864</v>
      </c>
      <c r="C182" s="106">
        <v>2</v>
      </c>
      <c r="D182" s="246">
        <v>123901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43511</v>
      </c>
      <c r="B183" s="242">
        <v>19000868</v>
      </c>
      <c r="C183" s="106">
        <v>2</v>
      </c>
      <c r="D183" s="246">
        <v>288576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43511</v>
      </c>
      <c r="B184" s="242">
        <v>19000878</v>
      </c>
      <c r="C184" s="106">
        <v>12</v>
      </c>
      <c r="D184" s="246">
        <v>955767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43511</v>
      </c>
      <c r="B185" s="242">
        <v>19000882</v>
      </c>
      <c r="C185" s="106">
        <v>1</v>
      </c>
      <c r="D185" s="246">
        <v>89080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43511</v>
      </c>
      <c r="B186" s="242">
        <v>19000893</v>
      </c>
      <c r="C186" s="106">
        <v>10</v>
      </c>
      <c r="D186" s="246">
        <v>1060911</v>
      </c>
      <c r="E186" s="242"/>
      <c r="F186" s="247"/>
      <c r="G186" s="246"/>
      <c r="H186" s="245"/>
      <c r="I186" s="245">
        <v>5010888</v>
      </c>
      <c r="J186" s="246" t="s">
        <v>17</v>
      </c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43512</v>
      </c>
      <c r="B187" s="242">
        <v>19000924</v>
      </c>
      <c r="C187" s="106">
        <v>15</v>
      </c>
      <c r="D187" s="246">
        <v>1504448</v>
      </c>
      <c r="E187" s="242" t="s">
        <v>254</v>
      </c>
      <c r="F187" s="247">
        <v>3</v>
      </c>
      <c r="G187" s="246">
        <v>358450</v>
      </c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43512</v>
      </c>
      <c r="B188" s="242">
        <v>19000930</v>
      </c>
      <c r="C188" s="106">
        <v>2</v>
      </c>
      <c r="D188" s="246">
        <v>183575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43512</v>
      </c>
      <c r="B189" s="242">
        <v>19000941</v>
      </c>
      <c r="C189" s="106">
        <v>3</v>
      </c>
      <c r="D189" s="246">
        <v>279301</v>
      </c>
      <c r="E189" s="242"/>
      <c r="F189" s="247"/>
      <c r="G189" s="246"/>
      <c r="H189" s="245"/>
      <c r="I189" s="245"/>
      <c r="J189" s="246"/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43512</v>
      </c>
      <c r="B190" s="242">
        <v>19000958</v>
      </c>
      <c r="C190" s="106">
        <v>4</v>
      </c>
      <c r="D190" s="246">
        <v>402764</v>
      </c>
      <c r="E190" s="242"/>
      <c r="F190" s="247"/>
      <c r="G190" s="246"/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43512</v>
      </c>
      <c r="B191" s="242">
        <v>19000962</v>
      </c>
      <c r="C191" s="106">
        <v>5</v>
      </c>
      <c r="D191" s="246">
        <v>645314</v>
      </c>
      <c r="E191" s="242"/>
      <c r="F191" s="247"/>
      <c r="G191" s="246"/>
      <c r="H191" s="245"/>
      <c r="I191" s="245">
        <v>2656952</v>
      </c>
      <c r="J191" s="246" t="s">
        <v>17</v>
      </c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43514</v>
      </c>
      <c r="B192" s="242">
        <v>19001046</v>
      </c>
      <c r="C192" s="106">
        <v>23</v>
      </c>
      <c r="D192" s="246">
        <v>2432785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43514</v>
      </c>
      <c r="B193" s="242">
        <v>19001056</v>
      </c>
      <c r="C193" s="106">
        <v>6</v>
      </c>
      <c r="D193" s="246">
        <v>585990</v>
      </c>
      <c r="E193" s="242"/>
      <c r="F193" s="247"/>
      <c r="G193" s="246"/>
      <c r="H193" s="245"/>
      <c r="I193" s="245"/>
      <c r="J193" s="246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43514</v>
      </c>
      <c r="B194" s="242">
        <v>19001071</v>
      </c>
      <c r="C194" s="106">
        <v>9</v>
      </c>
      <c r="D194" s="246">
        <v>999005</v>
      </c>
      <c r="E194" s="242"/>
      <c r="F194" s="247"/>
      <c r="G194" s="246"/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43514</v>
      </c>
      <c r="B195" s="242">
        <v>19001076</v>
      </c>
      <c r="C195" s="106">
        <v>5</v>
      </c>
      <c r="D195" s="246">
        <v>503880</v>
      </c>
      <c r="E195" s="242"/>
      <c r="F195" s="247"/>
      <c r="G195" s="246"/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43514</v>
      </c>
      <c r="B196" s="242">
        <v>19001078</v>
      </c>
      <c r="C196" s="106">
        <v>2</v>
      </c>
      <c r="D196" s="246">
        <v>216325</v>
      </c>
      <c r="E196" s="242"/>
      <c r="F196" s="247"/>
      <c r="G196" s="246"/>
      <c r="H196" s="245"/>
      <c r="I196" s="245">
        <v>4737985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43515</v>
      </c>
      <c r="B197" s="242">
        <v>19001111</v>
      </c>
      <c r="C197" s="106">
        <v>8</v>
      </c>
      <c r="D197" s="246">
        <v>933300</v>
      </c>
      <c r="E197" s="242" t="s">
        <v>256</v>
      </c>
      <c r="F197" s="247">
        <v>1</v>
      </c>
      <c r="G197" s="246">
        <v>121465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43515</v>
      </c>
      <c r="B198" s="242">
        <v>19001127</v>
      </c>
      <c r="C198" s="106">
        <v>4</v>
      </c>
      <c r="D198" s="246">
        <v>492405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43515</v>
      </c>
      <c r="B199" s="242">
        <v>19001128</v>
      </c>
      <c r="C199" s="106">
        <v>7</v>
      </c>
      <c r="D199" s="246">
        <v>782085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43515</v>
      </c>
      <c r="B200" s="242">
        <v>19001137</v>
      </c>
      <c r="C200" s="106">
        <v>3</v>
      </c>
      <c r="D200" s="246">
        <v>337620</v>
      </c>
      <c r="E200" s="242"/>
      <c r="F200" s="247"/>
      <c r="G200" s="246"/>
      <c r="H200" s="245"/>
      <c r="I200" s="245">
        <v>2423945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43516</v>
      </c>
      <c r="B201" s="242">
        <v>19001179</v>
      </c>
      <c r="C201" s="106">
        <v>16</v>
      </c>
      <c r="D201" s="246">
        <v>1555755</v>
      </c>
      <c r="E201" s="242"/>
      <c r="F201" s="247"/>
      <c r="G201" s="246"/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43516</v>
      </c>
      <c r="B202" s="242">
        <v>19001205</v>
      </c>
      <c r="C202" s="106">
        <v>4</v>
      </c>
      <c r="D202" s="246">
        <v>464950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43516</v>
      </c>
      <c r="B203" s="242">
        <v>19001207</v>
      </c>
      <c r="C203" s="106">
        <v>14</v>
      </c>
      <c r="D203" s="246">
        <v>1519970</v>
      </c>
      <c r="E203" s="242"/>
      <c r="F203" s="247"/>
      <c r="G203" s="246"/>
      <c r="H203" s="245"/>
      <c r="I203" s="245">
        <v>3540675</v>
      </c>
      <c r="J203" s="246" t="s">
        <v>17</v>
      </c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43517</v>
      </c>
      <c r="B204" s="242">
        <v>19001220</v>
      </c>
      <c r="C204" s="106">
        <v>30</v>
      </c>
      <c r="D204" s="246">
        <v>3880420</v>
      </c>
      <c r="E204" s="242" t="s">
        <v>259</v>
      </c>
      <c r="F204" s="247">
        <v>18</v>
      </c>
      <c r="G204" s="246">
        <v>1953980</v>
      </c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43517</v>
      </c>
      <c r="B205" s="242">
        <v>19001232</v>
      </c>
      <c r="C205" s="106">
        <v>5</v>
      </c>
      <c r="D205" s="246">
        <v>625855</v>
      </c>
      <c r="E205" s="242" t="s">
        <v>260</v>
      </c>
      <c r="F205" s="247">
        <v>2</v>
      </c>
      <c r="G205" s="246">
        <v>280160</v>
      </c>
      <c r="H205" s="245"/>
      <c r="I205" s="245"/>
      <c r="J205" s="246"/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43517</v>
      </c>
      <c r="B206" s="242">
        <v>19001236</v>
      </c>
      <c r="C206" s="106">
        <v>5</v>
      </c>
      <c r="D206" s="246">
        <v>560660</v>
      </c>
      <c r="E206" s="242"/>
      <c r="F206" s="247"/>
      <c r="G206" s="246"/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43517</v>
      </c>
      <c r="B207" s="242">
        <v>19001247</v>
      </c>
      <c r="C207" s="106">
        <v>7</v>
      </c>
      <c r="D207" s="246">
        <v>811920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43517</v>
      </c>
      <c r="B208" s="242">
        <v>19001257</v>
      </c>
      <c r="C208" s="106">
        <v>4</v>
      </c>
      <c r="D208" s="246">
        <v>476765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43517</v>
      </c>
      <c r="B209" s="242">
        <v>19001266</v>
      </c>
      <c r="C209" s="106">
        <v>1</v>
      </c>
      <c r="D209" s="246">
        <v>101150</v>
      </c>
      <c r="E209" s="242"/>
      <c r="F209" s="247"/>
      <c r="G209" s="246"/>
      <c r="H209" s="245"/>
      <c r="I209" s="245">
        <v>4222630</v>
      </c>
      <c r="J209" s="246" t="s">
        <v>17</v>
      </c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43518</v>
      </c>
      <c r="B210" s="242">
        <v>19001284</v>
      </c>
      <c r="C210" s="106">
        <v>12</v>
      </c>
      <c r="D210" s="246">
        <v>1212015</v>
      </c>
      <c r="E210" s="242" t="s">
        <v>262</v>
      </c>
      <c r="F210" s="247">
        <v>6</v>
      </c>
      <c r="G210" s="246">
        <v>674220</v>
      </c>
      <c r="H210" s="245"/>
      <c r="I210" s="245"/>
      <c r="J210" s="246"/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43518</v>
      </c>
      <c r="B211" s="242">
        <v>19001291</v>
      </c>
      <c r="C211" s="106">
        <v>5</v>
      </c>
      <c r="D211" s="246">
        <v>527935</v>
      </c>
      <c r="E211" s="242"/>
      <c r="F211" s="247"/>
      <c r="G211" s="246"/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43518</v>
      </c>
      <c r="B212" s="242">
        <v>19001297</v>
      </c>
      <c r="C212" s="106">
        <v>8</v>
      </c>
      <c r="D212" s="246">
        <v>853230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43518</v>
      </c>
      <c r="B213" s="242">
        <v>19001308</v>
      </c>
      <c r="C213" s="106">
        <v>7</v>
      </c>
      <c r="D213" s="246">
        <v>593980</v>
      </c>
      <c r="E213" s="242"/>
      <c r="F213" s="247"/>
      <c r="G213" s="246"/>
      <c r="H213" s="245"/>
      <c r="I213" s="245">
        <v>2512940</v>
      </c>
      <c r="J213" s="246" t="s">
        <v>17</v>
      </c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43519</v>
      </c>
      <c r="B214" s="242">
        <v>19001339</v>
      </c>
      <c r="C214" s="106">
        <v>17</v>
      </c>
      <c r="D214" s="246">
        <v>1633445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43519</v>
      </c>
      <c r="B215" s="242">
        <v>19001342</v>
      </c>
      <c r="C215" s="106">
        <v>4</v>
      </c>
      <c r="D215" s="246">
        <v>547485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43519</v>
      </c>
      <c r="B216" s="242">
        <v>19001349</v>
      </c>
      <c r="C216" s="106">
        <v>4</v>
      </c>
      <c r="D216" s="246">
        <v>512720</v>
      </c>
      <c r="E216" s="242"/>
      <c r="F216" s="247"/>
      <c r="G216" s="246"/>
      <c r="H216" s="245"/>
      <c r="I216" s="245">
        <v>2693650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43521</v>
      </c>
      <c r="B217" s="242">
        <v>19001452</v>
      </c>
      <c r="C217" s="106">
        <v>26</v>
      </c>
      <c r="D217" s="246">
        <v>2627265</v>
      </c>
      <c r="E217" s="242"/>
      <c r="F217" s="247"/>
      <c r="G217" s="246"/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43521</v>
      </c>
      <c r="B218" s="242">
        <v>19001457</v>
      </c>
      <c r="C218" s="106">
        <v>9</v>
      </c>
      <c r="D218" s="246">
        <v>1070915</v>
      </c>
      <c r="E218" s="242"/>
      <c r="F218" s="247"/>
      <c r="G218" s="246"/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43521</v>
      </c>
      <c r="B219" s="242">
        <v>19001481</v>
      </c>
      <c r="C219" s="106">
        <v>3</v>
      </c>
      <c r="D219" s="245">
        <v>344505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43521</v>
      </c>
      <c r="B220" s="242">
        <v>19001487</v>
      </c>
      <c r="C220" s="106">
        <v>2</v>
      </c>
      <c r="D220" s="246">
        <v>207655</v>
      </c>
      <c r="E220" s="242"/>
      <c r="F220" s="247"/>
      <c r="G220" s="246"/>
      <c r="H220" s="245"/>
      <c r="I220" s="245"/>
      <c r="J220" s="246"/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43521</v>
      </c>
      <c r="B221" s="242">
        <v>19001495</v>
      </c>
      <c r="C221" s="106">
        <v>2</v>
      </c>
      <c r="D221" s="246">
        <v>179095</v>
      </c>
      <c r="E221" s="242"/>
      <c r="F221" s="247"/>
      <c r="G221" s="246"/>
      <c r="H221" s="245"/>
      <c r="I221" s="245">
        <v>4429435</v>
      </c>
      <c r="J221" s="246" t="s">
        <v>17</v>
      </c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43522</v>
      </c>
      <c r="B222" s="242">
        <v>19001532</v>
      </c>
      <c r="C222" s="106">
        <v>13</v>
      </c>
      <c r="D222" s="246">
        <v>1570205</v>
      </c>
      <c r="E222" s="242" t="s">
        <v>267</v>
      </c>
      <c r="F222" s="247">
        <v>5</v>
      </c>
      <c r="G222" s="246">
        <v>623390</v>
      </c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43522</v>
      </c>
      <c r="B223" s="242">
        <v>19001534</v>
      </c>
      <c r="C223" s="106">
        <v>2</v>
      </c>
      <c r="D223" s="246">
        <v>230350</v>
      </c>
      <c r="E223" s="242" t="s">
        <v>268</v>
      </c>
      <c r="F223" s="247">
        <v>2</v>
      </c>
      <c r="G223" s="246">
        <v>200430</v>
      </c>
      <c r="H223" s="245"/>
      <c r="I223" s="245"/>
      <c r="J223" s="246"/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43522</v>
      </c>
      <c r="B224" s="242">
        <v>19001544</v>
      </c>
      <c r="C224" s="106">
        <v>6</v>
      </c>
      <c r="D224" s="246">
        <v>629510</v>
      </c>
      <c r="E224" s="242"/>
      <c r="F224" s="247"/>
      <c r="G224" s="246"/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43522</v>
      </c>
      <c r="B225" s="242">
        <v>19001555</v>
      </c>
      <c r="C225" s="106">
        <v>7</v>
      </c>
      <c r="D225" s="246">
        <v>613105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43522</v>
      </c>
      <c r="B226" s="242">
        <v>19001564</v>
      </c>
      <c r="C226" s="106">
        <v>1</v>
      </c>
      <c r="D226" s="246">
        <v>79050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43522</v>
      </c>
      <c r="B227" s="242">
        <v>19001571</v>
      </c>
      <c r="C227" s="106">
        <v>3</v>
      </c>
      <c r="D227" s="246">
        <v>211990</v>
      </c>
      <c r="E227" s="242"/>
      <c r="F227" s="247"/>
      <c r="G227" s="246"/>
      <c r="H227" s="245"/>
      <c r="I227" s="245">
        <v>2510390</v>
      </c>
      <c r="J227" s="246" t="s">
        <v>17</v>
      </c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43523</v>
      </c>
      <c r="B228" s="242">
        <v>19001590</v>
      </c>
      <c r="C228" s="106">
        <v>9</v>
      </c>
      <c r="D228" s="246">
        <v>788970</v>
      </c>
      <c r="E228" s="242" t="s">
        <v>270</v>
      </c>
      <c r="F228" s="247">
        <v>11</v>
      </c>
      <c r="G228" s="246">
        <v>1197395</v>
      </c>
      <c r="H228" s="245"/>
      <c r="I228" s="245"/>
      <c r="J228" s="246"/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43523</v>
      </c>
      <c r="B229" s="242">
        <v>19001601</v>
      </c>
      <c r="C229" s="106">
        <v>8</v>
      </c>
      <c r="D229" s="246">
        <v>954975</v>
      </c>
      <c r="E229" s="242"/>
      <c r="F229" s="247"/>
      <c r="G229" s="246"/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43523</v>
      </c>
      <c r="B230" s="242">
        <v>19001616</v>
      </c>
      <c r="C230" s="106">
        <v>4</v>
      </c>
      <c r="D230" s="246">
        <v>340000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43523</v>
      </c>
      <c r="B231" s="242">
        <v>19001624</v>
      </c>
      <c r="C231" s="106">
        <v>1</v>
      </c>
      <c r="D231" s="246">
        <v>107270</v>
      </c>
      <c r="E231" s="242"/>
      <c r="F231" s="247"/>
      <c r="G231" s="246"/>
      <c r="H231" s="245"/>
      <c r="I231" s="245">
        <v>993820</v>
      </c>
      <c r="J231" s="246" t="s">
        <v>17</v>
      </c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43524</v>
      </c>
      <c r="B232" s="242">
        <v>19001648</v>
      </c>
      <c r="C232" s="106">
        <v>15</v>
      </c>
      <c r="D232" s="246">
        <v>1638630</v>
      </c>
      <c r="E232" s="242" t="s">
        <v>273</v>
      </c>
      <c r="F232" s="247">
        <v>2</v>
      </c>
      <c r="G232" s="246">
        <v>242590</v>
      </c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43524</v>
      </c>
      <c r="B233" s="242">
        <v>19001653</v>
      </c>
      <c r="C233" s="106">
        <v>5</v>
      </c>
      <c r="D233" s="246">
        <v>578935</v>
      </c>
      <c r="E233" s="242"/>
      <c r="F233" s="247"/>
      <c r="G233" s="246"/>
      <c r="H233" s="245"/>
      <c r="I233" s="245"/>
      <c r="J233" s="246"/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43524</v>
      </c>
      <c r="B234" s="242">
        <v>19001665</v>
      </c>
      <c r="C234" s="106">
        <v>5</v>
      </c>
      <c r="D234" s="246">
        <v>579955</v>
      </c>
      <c r="E234" s="242"/>
      <c r="F234" s="247"/>
      <c r="G234" s="246"/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43524</v>
      </c>
      <c r="B235" s="242">
        <v>19001685</v>
      </c>
      <c r="C235" s="106">
        <v>8</v>
      </c>
      <c r="D235" s="246">
        <v>833340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43524</v>
      </c>
      <c r="B236" s="242">
        <v>19001688</v>
      </c>
      <c r="C236" s="106">
        <v>3</v>
      </c>
      <c r="D236" s="246">
        <v>233750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43524</v>
      </c>
      <c r="B237" s="242">
        <v>19001694</v>
      </c>
      <c r="C237" s="106">
        <v>1</v>
      </c>
      <c r="D237" s="246">
        <v>101065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43524</v>
      </c>
      <c r="B238" s="242">
        <v>19001711</v>
      </c>
      <c r="C238" s="106">
        <v>1</v>
      </c>
      <c r="D238" s="246">
        <v>147985</v>
      </c>
      <c r="E238" s="242"/>
      <c r="F238" s="247"/>
      <c r="G238" s="246"/>
      <c r="H238" s="245"/>
      <c r="I238" s="245">
        <v>3871070</v>
      </c>
      <c r="J238" s="246" t="s">
        <v>17</v>
      </c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43525</v>
      </c>
      <c r="B239" s="242">
        <v>19001725</v>
      </c>
      <c r="C239" s="106">
        <v>13</v>
      </c>
      <c r="D239" s="246">
        <v>1398165</v>
      </c>
      <c r="E239" s="242" t="s">
        <v>275</v>
      </c>
      <c r="F239" s="247">
        <v>1</v>
      </c>
      <c r="G239" s="246">
        <v>114070</v>
      </c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43525</v>
      </c>
      <c r="B240" s="242">
        <v>19001736</v>
      </c>
      <c r="C240" s="106">
        <v>17</v>
      </c>
      <c r="D240" s="246">
        <v>1895245</v>
      </c>
      <c r="E240" s="242"/>
      <c r="F240" s="247"/>
      <c r="G240" s="246"/>
      <c r="H240" s="245"/>
      <c r="I240" s="245"/>
      <c r="J240" s="246"/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43525</v>
      </c>
      <c r="B241" s="242">
        <v>19001741</v>
      </c>
      <c r="C241" s="106">
        <v>2</v>
      </c>
      <c r="D241" s="246">
        <v>291465</v>
      </c>
      <c r="E241" s="242"/>
      <c r="F241" s="247"/>
      <c r="G241" s="246"/>
      <c r="H241" s="245"/>
      <c r="I241" s="245">
        <v>3470805</v>
      </c>
      <c r="J241" s="246" t="s">
        <v>17</v>
      </c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43526</v>
      </c>
      <c r="B242" s="242">
        <v>19001787</v>
      </c>
      <c r="C242" s="106">
        <v>22</v>
      </c>
      <c r="D242" s="246">
        <v>2359600</v>
      </c>
      <c r="E242" s="242" t="s">
        <v>279</v>
      </c>
      <c r="F242" s="247">
        <v>5</v>
      </c>
      <c r="G242" s="246">
        <v>536435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43526</v>
      </c>
      <c r="B243" s="242">
        <v>19001802</v>
      </c>
      <c r="C243" s="106">
        <v>10</v>
      </c>
      <c r="D243" s="246">
        <v>924205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43526</v>
      </c>
      <c r="B244" s="242">
        <v>19001821</v>
      </c>
      <c r="C244" s="106">
        <v>5</v>
      </c>
      <c r="D244" s="246">
        <v>560660</v>
      </c>
      <c r="E244" s="242"/>
      <c r="F244" s="247"/>
      <c r="G244" s="246"/>
      <c r="H244" s="245"/>
      <c r="I244" s="245">
        <v>3308030</v>
      </c>
      <c r="J244" s="246" t="s">
        <v>17</v>
      </c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43528</v>
      </c>
      <c r="B245" s="242">
        <v>19001941</v>
      </c>
      <c r="C245" s="106">
        <v>32</v>
      </c>
      <c r="D245" s="246">
        <v>3572805</v>
      </c>
      <c r="E245" s="242" t="s">
        <v>280</v>
      </c>
      <c r="F245" s="247">
        <v>6</v>
      </c>
      <c r="G245" s="246">
        <v>784295</v>
      </c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43528</v>
      </c>
      <c r="B246" s="242">
        <v>19001946</v>
      </c>
      <c r="C246" s="106">
        <v>5</v>
      </c>
      <c r="D246" s="246">
        <v>562615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43528</v>
      </c>
      <c r="B247" s="242">
        <v>19001968</v>
      </c>
      <c r="C247" s="106">
        <v>9</v>
      </c>
      <c r="D247" s="246">
        <v>1027140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43528</v>
      </c>
      <c r="B248" s="242">
        <v>19002005</v>
      </c>
      <c r="C248" s="106">
        <v>6</v>
      </c>
      <c r="D248" s="246">
        <v>566695</v>
      </c>
      <c r="E248" s="242"/>
      <c r="F248" s="247"/>
      <c r="G248" s="246"/>
      <c r="H248" s="245"/>
      <c r="I248" s="245"/>
      <c r="J248" s="246"/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43528</v>
      </c>
      <c r="B249" s="242">
        <v>19001982</v>
      </c>
      <c r="C249" s="106">
        <v>6</v>
      </c>
      <c r="D249" s="246">
        <v>566695</v>
      </c>
      <c r="E249" s="242"/>
      <c r="F249" s="247"/>
      <c r="G249" s="246"/>
      <c r="H249" s="245"/>
      <c r="I249" s="245">
        <v>5511655</v>
      </c>
      <c r="J249" s="246" t="s">
        <v>17</v>
      </c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43529</v>
      </c>
      <c r="B250" s="242">
        <v>19002026</v>
      </c>
      <c r="C250" s="106">
        <v>18</v>
      </c>
      <c r="D250" s="246">
        <v>2200055</v>
      </c>
      <c r="E250" s="242" t="s">
        <v>286</v>
      </c>
      <c r="F250" s="247">
        <v>16</v>
      </c>
      <c r="G250" s="246">
        <v>1760040</v>
      </c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43529</v>
      </c>
      <c r="B251" s="242">
        <v>19002031</v>
      </c>
      <c r="C251" s="106">
        <v>1</v>
      </c>
      <c r="D251" s="246">
        <v>48620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43529</v>
      </c>
      <c r="B252" s="242">
        <v>19002050</v>
      </c>
      <c r="C252" s="106">
        <v>7</v>
      </c>
      <c r="D252" s="246">
        <v>881195</v>
      </c>
      <c r="E252" s="242"/>
      <c r="F252" s="247"/>
      <c r="G252" s="246"/>
      <c r="H252" s="245"/>
      <c r="I252" s="245">
        <v>1369830</v>
      </c>
      <c r="J252" s="246" t="s">
        <v>17</v>
      </c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43530</v>
      </c>
      <c r="B253" s="242">
        <v>19002086</v>
      </c>
      <c r="C253" s="106">
        <v>16</v>
      </c>
      <c r="D253" s="246">
        <v>1518100</v>
      </c>
      <c r="E253" s="242" t="s">
        <v>288</v>
      </c>
      <c r="F253" s="247">
        <v>6</v>
      </c>
      <c r="G253" s="246">
        <v>700058</v>
      </c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43530</v>
      </c>
      <c r="B254" s="242">
        <v>19002089</v>
      </c>
      <c r="C254" s="106">
        <v>5</v>
      </c>
      <c r="D254" s="246">
        <v>652885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43530</v>
      </c>
      <c r="B255" s="242">
        <v>19002102</v>
      </c>
      <c r="C255" s="106">
        <v>10</v>
      </c>
      <c r="D255" s="246">
        <v>952935</v>
      </c>
      <c r="E255" s="242"/>
      <c r="F255" s="247"/>
      <c r="G255" s="246"/>
      <c r="H255" s="245"/>
      <c r="I255" s="245"/>
      <c r="J255" s="246"/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43530</v>
      </c>
      <c r="B256" s="242">
        <v>19002110</v>
      </c>
      <c r="C256" s="106">
        <v>4</v>
      </c>
      <c r="D256" s="246">
        <v>435285</v>
      </c>
      <c r="E256" s="242"/>
      <c r="F256" s="247"/>
      <c r="G256" s="246"/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43530</v>
      </c>
      <c r="B257" s="242">
        <v>19002111</v>
      </c>
      <c r="C257" s="106">
        <v>1</v>
      </c>
      <c r="D257" s="246">
        <v>78540</v>
      </c>
      <c r="E257" s="242"/>
      <c r="F257" s="247"/>
      <c r="G257" s="246"/>
      <c r="H257" s="245"/>
      <c r="I257" s="245">
        <v>2937687</v>
      </c>
      <c r="J257" s="246" t="s">
        <v>17</v>
      </c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43531</v>
      </c>
      <c r="B258" s="242">
        <v>19002138</v>
      </c>
      <c r="C258" s="106">
        <v>15</v>
      </c>
      <c r="D258" s="246">
        <v>1754230</v>
      </c>
      <c r="E258" s="242" t="s">
        <v>294</v>
      </c>
      <c r="F258" s="247">
        <v>4</v>
      </c>
      <c r="G258" s="246">
        <v>425595</v>
      </c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43531</v>
      </c>
      <c r="B259" s="242">
        <v>19002148</v>
      </c>
      <c r="C259" s="106">
        <v>4</v>
      </c>
      <c r="D259" s="246">
        <v>507195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43531</v>
      </c>
      <c r="B260" s="242">
        <v>19002174</v>
      </c>
      <c r="C260" s="106">
        <v>3</v>
      </c>
      <c r="D260" s="246">
        <v>334475</v>
      </c>
      <c r="E260" s="242"/>
      <c r="F260" s="247"/>
      <c r="G260" s="246"/>
      <c r="H260" s="245"/>
      <c r="I260" s="245">
        <v>2170305</v>
      </c>
      <c r="J260" s="246" t="s">
        <v>17</v>
      </c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43532</v>
      </c>
      <c r="B261" s="242">
        <v>19002204</v>
      </c>
      <c r="C261" s="106">
        <v>11</v>
      </c>
      <c r="D261" s="246">
        <v>1073210</v>
      </c>
      <c r="E261" s="242" t="s">
        <v>295</v>
      </c>
      <c r="F261" s="247">
        <v>1</v>
      </c>
      <c r="G261" s="246">
        <v>106080</v>
      </c>
      <c r="H261" s="245"/>
      <c r="I261" s="245"/>
      <c r="J261" s="246"/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43532</v>
      </c>
      <c r="B262" s="242">
        <v>19002209</v>
      </c>
      <c r="C262" s="106">
        <v>4</v>
      </c>
      <c r="D262" s="246">
        <v>443870</v>
      </c>
      <c r="E262" s="242"/>
      <c r="F262" s="247"/>
      <c r="G262" s="246"/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43532</v>
      </c>
      <c r="B263" s="242">
        <v>19002216</v>
      </c>
      <c r="C263" s="106">
        <v>4</v>
      </c>
      <c r="D263" s="246">
        <v>388790</v>
      </c>
      <c r="E263" s="242"/>
      <c r="F263" s="247"/>
      <c r="G263" s="246"/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43532</v>
      </c>
      <c r="B264" s="242">
        <v>19002226</v>
      </c>
      <c r="C264" s="106">
        <v>2</v>
      </c>
      <c r="D264" s="246">
        <v>217940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43532</v>
      </c>
      <c r="B265" s="242">
        <v>19002238</v>
      </c>
      <c r="C265" s="106">
        <v>2</v>
      </c>
      <c r="D265" s="246">
        <v>127925</v>
      </c>
      <c r="E265" s="242"/>
      <c r="F265" s="247"/>
      <c r="G265" s="246"/>
      <c r="H265" s="245"/>
      <c r="I265" s="245">
        <v>2145655</v>
      </c>
      <c r="J265" s="246" t="s">
        <v>17</v>
      </c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43533</v>
      </c>
      <c r="B266" s="242">
        <v>19002282</v>
      </c>
      <c r="C266" s="106">
        <v>10</v>
      </c>
      <c r="D266" s="246">
        <v>1040825</v>
      </c>
      <c r="E266" s="242" t="s">
        <v>299</v>
      </c>
      <c r="F266" s="247">
        <v>5</v>
      </c>
      <c r="G266" s="246">
        <v>514250</v>
      </c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43533</v>
      </c>
      <c r="B267" s="242">
        <v>19002289</v>
      </c>
      <c r="C267" s="106">
        <v>3</v>
      </c>
      <c r="D267" s="246">
        <v>307700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43533</v>
      </c>
      <c r="B268" s="242">
        <v>19002305</v>
      </c>
      <c r="C268" s="106">
        <v>1</v>
      </c>
      <c r="D268" s="246">
        <v>119000</v>
      </c>
      <c r="E268" s="242"/>
      <c r="F268" s="247"/>
      <c r="G268" s="246"/>
      <c r="H268" s="245"/>
      <c r="I268" s="245"/>
      <c r="J268" s="246"/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43533</v>
      </c>
      <c r="B269" s="242">
        <v>19002306</v>
      </c>
      <c r="C269" s="106">
        <v>1</v>
      </c>
      <c r="D269" s="246">
        <v>101065</v>
      </c>
      <c r="E269" s="242"/>
      <c r="F269" s="247"/>
      <c r="G269" s="246"/>
      <c r="H269" s="245"/>
      <c r="I269" s="245">
        <v>953275</v>
      </c>
      <c r="J269" s="246" t="s">
        <v>17</v>
      </c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43535</v>
      </c>
      <c r="B270" s="242">
        <v>19002399</v>
      </c>
      <c r="C270" s="106">
        <v>27</v>
      </c>
      <c r="D270" s="246">
        <v>3043085</v>
      </c>
      <c r="E270" s="242" t="s">
        <v>300</v>
      </c>
      <c r="F270" s="247">
        <v>5</v>
      </c>
      <c r="G270" s="246">
        <v>507195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43535</v>
      </c>
      <c r="B271" s="242">
        <v>19002402</v>
      </c>
      <c r="C271" s="106">
        <v>7</v>
      </c>
      <c r="D271" s="246">
        <v>735250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43535</v>
      </c>
      <c r="B272" s="242">
        <v>19002407</v>
      </c>
      <c r="C272" s="106">
        <v>5</v>
      </c>
      <c r="D272" s="246">
        <v>451265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43535</v>
      </c>
      <c r="B273" s="242">
        <v>19002419</v>
      </c>
      <c r="C273" s="106">
        <v>12</v>
      </c>
      <c r="D273" s="246">
        <v>1057400</v>
      </c>
      <c r="E273" s="242"/>
      <c r="F273" s="247"/>
      <c r="G273" s="246"/>
      <c r="H273" s="245"/>
      <c r="I273" s="245"/>
      <c r="J273" s="246"/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43535</v>
      </c>
      <c r="B274" s="242">
        <v>19002427</v>
      </c>
      <c r="C274" s="106">
        <v>2</v>
      </c>
      <c r="D274" s="246">
        <v>274295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43535</v>
      </c>
      <c r="B275" s="242">
        <v>19002444</v>
      </c>
      <c r="C275" s="106">
        <v>1</v>
      </c>
      <c r="D275" s="246">
        <v>60605</v>
      </c>
      <c r="E275" s="242"/>
      <c r="F275" s="247"/>
      <c r="G275" s="246"/>
      <c r="H275" s="245"/>
      <c r="I275" s="245">
        <v>5215770</v>
      </c>
      <c r="J275" s="246" t="s">
        <v>17</v>
      </c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43536</v>
      </c>
      <c r="B276" s="242">
        <v>19002461</v>
      </c>
      <c r="C276" s="106">
        <v>10</v>
      </c>
      <c r="D276" s="246">
        <v>1103810</v>
      </c>
      <c r="E276" s="242" t="s">
        <v>302</v>
      </c>
      <c r="F276" s="247">
        <v>3</v>
      </c>
      <c r="G276" s="246">
        <v>220235</v>
      </c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43536</v>
      </c>
      <c r="B277" s="242">
        <v>19002472</v>
      </c>
      <c r="C277" s="106">
        <v>7</v>
      </c>
      <c r="D277" s="246">
        <v>848640</v>
      </c>
      <c r="E277" s="242" t="s">
        <v>304</v>
      </c>
      <c r="F277" s="247">
        <v>1</v>
      </c>
      <c r="G277" s="246">
        <v>97580</v>
      </c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43536</v>
      </c>
      <c r="B278" s="242">
        <v>19002476</v>
      </c>
      <c r="C278" s="106">
        <v>4</v>
      </c>
      <c r="D278" s="246">
        <v>522410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43536</v>
      </c>
      <c r="B279" s="242">
        <v>19002486</v>
      </c>
      <c r="C279" s="106">
        <v>5</v>
      </c>
      <c r="D279" s="246">
        <v>568990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43536</v>
      </c>
      <c r="B280" s="242">
        <v>19002495</v>
      </c>
      <c r="C280" s="106">
        <v>4</v>
      </c>
      <c r="D280" s="246">
        <v>459765</v>
      </c>
      <c r="E280" s="242"/>
      <c r="F280" s="247"/>
      <c r="G280" s="246"/>
      <c r="H280" s="245"/>
      <c r="I280" s="245"/>
      <c r="J280" s="246"/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43536</v>
      </c>
      <c r="B281" s="242">
        <v>19002505</v>
      </c>
      <c r="C281" s="106">
        <v>3</v>
      </c>
      <c r="D281" s="246">
        <v>238170</v>
      </c>
      <c r="E281" s="242"/>
      <c r="F281" s="247"/>
      <c r="G281" s="246"/>
      <c r="H281" s="245"/>
      <c r="I281" s="245">
        <v>3423970</v>
      </c>
      <c r="J281" s="246" t="s">
        <v>305</v>
      </c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43537</v>
      </c>
      <c r="B282" s="242">
        <v>19002527</v>
      </c>
      <c r="C282" s="106">
        <v>11</v>
      </c>
      <c r="D282" s="246">
        <v>1015070</v>
      </c>
      <c r="E282" s="242" t="s">
        <v>306</v>
      </c>
      <c r="F282" s="247">
        <v>3</v>
      </c>
      <c r="G282" s="246">
        <v>437580</v>
      </c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43537</v>
      </c>
      <c r="B283" s="242">
        <v>19002534</v>
      </c>
      <c r="C283" s="106">
        <v>6</v>
      </c>
      <c r="D283" s="246">
        <v>602990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43537</v>
      </c>
      <c r="B284" s="242">
        <v>19002556</v>
      </c>
      <c r="C284" s="106">
        <v>12</v>
      </c>
      <c r="D284" s="246">
        <v>1217455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43537</v>
      </c>
      <c r="B285" s="242">
        <v>19002578</v>
      </c>
      <c r="C285" s="106">
        <v>5</v>
      </c>
      <c r="D285" s="246">
        <v>655605</v>
      </c>
      <c r="E285" s="242"/>
      <c r="F285" s="247"/>
      <c r="G285" s="246"/>
      <c r="H285" s="245"/>
      <c r="I285" s="245">
        <v>3053540</v>
      </c>
      <c r="J285" s="246" t="s">
        <v>17</v>
      </c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43538</v>
      </c>
      <c r="B286" s="242">
        <v>19002602</v>
      </c>
      <c r="C286" s="106">
        <v>14</v>
      </c>
      <c r="D286" s="246">
        <v>1610665</v>
      </c>
      <c r="E286" s="242" t="s">
        <v>308</v>
      </c>
      <c r="F286" s="247">
        <v>3</v>
      </c>
      <c r="G286" s="246">
        <v>440215</v>
      </c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43538</v>
      </c>
      <c r="B287" s="242">
        <v>19002607</v>
      </c>
      <c r="C287" s="106">
        <v>3</v>
      </c>
      <c r="D287" s="246">
        <v>292400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43538</v>
      </c>
      <c r="B288" s="242">
        <v>19002631</v>
      </c>
      <c r="C288" s="106">
        <v>6</v>
      </c>
      <c r="D288" s="246">
        <v>712385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43538</v>
      </c>
      <c r="B289" s="242">
        <v>19002645</v>
      </c>
      <c r="C289" s="106">
        <v>2</v>
      </c>
      <c r="D289" s="246">
        <v>191930</v>
      </c>
      <c r="E289" s="242"/>
      <c r="F289" s="247"/>
      <c r="G289" s="246"/>
      <c r="H289" s="245"/>
      <c r="I289" s="245">
        <v>2367165</v>
      </c>
      <c r="J289" s="246" t="s">
        <v>17</v>
      </c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43539</v>
      </c>
      <c r="B290" s="242">
        <v>19002668</v>
      </c>
      <c r="C290" s="106">
        <v>16</v>
      </c>
      <c r="D290" s="246">
        <v>1560770</v>
      </c>
      <c r="E290" s="242" t="s">
        <v>313</v>
      </c>
      <c r="F290" s="247">
        <v>4</v>
      </c>
      <c r="G290" s="246">
        <v>486115</v>
      </c>
      <c r="H290" s="245"/>
      <c r="I290" s="245"/>
      <c r="J290" s="246"/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43539</v>
      </c>
      <c r="B291" s="242">
        <v>19002672</v>
      </c>
      <c r="C291" s="106">
        <v>2</v>
      </c>
      <c r="D291" s="246">
        <v>223465</v>
      </c>
      <c r="E291" s="242"/>
      <c r="F291" s="247"/>
      <c r="G291" s="246"/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43539</v>
      </c>
      <c r="B292" s="242">
        <v>19002676</v>
      </c>
      <c r="C292" s="106">
        <v>5</v>
      </c>
      <c r="D292" s="246">
        <v>578595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43539</v>
      </c>
      <c r="B293" s="242">
        <v>19002697</v>
      </c>
      <c r="C293" s="106">
        <v>4</v>
      </c>
      <c r="D293" s="246">
        <v>483055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43539</v>
      </c>
      <c r="B294" s="242">
        <v>19002704</v>
      </c>
      <c r="C294" s="106">
        <v>2</v>
      </c>
      <c r="D294" s="246">
        <v>209865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43539</v>
      </c>
      <c r="B295" s="242">
        <v>19002705</v>
      </c>
      <c r="C295" s="106">
        <v>2</v>
      </c>
      <c r="D295" s="246">
        <v>325465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43539</v>
      </c>
      <c r="B296" s="242">
        <v>19002706</v>
      </c>
      <c r="C296" s="106">
        <v>1</v>
      </c>
      <c r="D296" s="246">
        <v>92055</v>
      </c>
      <c r="E296" s="242"/>
      <c r="F296" s="247"/>
      <c r="G296" s="246"/>
      <c r="H296" s="245"/>
      <c r="I296" s="245">
        <v>2987155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43540</v>
      </c>
      <c r="B297" s="242">
        <v>19002712</v>
      </c>
      <c r="C297" s="106">
        <v>8</v>
      </c>
      <c r="D297" s="246">
        <v>889185</v>
      </c>
      <c r="E297" s="242" t="s">
        <v>315</v>
      </c>
      <c r="F297" s="247">
        <v>6</v>
      </c>
      <c r="G297" s="246">
        <v>712470</v>
      </c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43540</v>
      </c>
      <c r="B298" s="242">
        <v>19002728</v>
      </c>
      <c r="C298" s="106">
        <v>8</v>
      </c>
      <c r="D298" s="246">
        <v>823055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43540</v>
      </c>
      <c r="B299" s="242">
        <v>19002752</v>
      </c>
      <c r="C299" s="106">
        <v>8</v>
      </c>
      <c r="D299" s="246">
        <v>681105</v>
      </c>
      <c r="E299" s="242"/>
      <c r="F299" s="247"/>
      <c r="G299" s="246"/>
      <c r="H299" s="245"/>
      <c r="I299" s="245">
        <v>1680875</v>
      </c>
      <c r="J299" s="246" t="s">
        <v>17</v>
      </c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43542</v>
      </c>
      <c r="B300" s="242">
        <v>19002882</v>
      </c>
      <c r="C300" s="106">
        <v>23</v>
      </c>
      <c r="D300" s="246">
        <v>2354840</v>
      </c>
      <c r="E300" s="242" t="s">
        <v>323</v>
      </c>
      <c r="F300" s="247">
        <v>1</v>
      </c>
      <c r="G300" s="246">
        <v>104040</v>
      </c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43542</v>
      </c>
      <c r="B301" s="242">
        <v>19002891</v>
      </c>
      <c r="C301" s="106">
        <v>9</v>
      </c>
      <c r="D301" s="246">
        <v>1032240</v>
      </c>
      <c r="E301" s="242"/>
      <c r="F301" s="247"/>
      <c r="G301" s="246"/>
      <c r="H301" s="245"/>
      <c r="I301" s="245"/>
      <c r="J301" s="246"/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43542</v>
      </c>
      <c r="B302" s="242">
        <v>19002902</v>
      </c>
      <c r="C302" s="106">
        <v>4</v>
      </c>
      <c r="D302" s="246">
        <v>429080</v>
      </c>
      <c r="E302" s="242"/>
      <c r="F302" s="247"/>
      <c r="G302" s="246"/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43542</v>
      </c>
      <c r="B303" s="242">
        <v>19002909</v>
      </c>
      <c r="C303" s="106">
        <v>3</v>
      </c>
      <c r="D303" s="246">
        <v>247860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43542</v>
      </c>
      <c r="B304" s="242">
        <v>19002912</v>
      </c>
      <c r="C304" s="106">
        <v>2</v>
      </c>
      <c r="D304" s="246">
        <v>260015</v>
      </c>
      <c r="E304" s="242"/>
      <c r="F304" s="247"/>
      <c r="G304" s="246"/>
      <c r="H304" s="245"/>
      <c r="I304" s="245">
        <v>4219995</v>
      </c>
      <c r="J304" s="246" t="s">
        <v>17</v>
      </c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43543</v>
      </c>
      <c r="B305" s="242">
        <v>19002935</v>
      </c>
      <c r="C305" s="106">
        <v>15</v>
      </c>
      <c r="D305" s="246">
        <v>1896690</v>
      </c>
      <c r="E305" s="242" t="s">
        <v>324</v>
      </c>
      <c r="F305" s="247">
        <v>1</v>
      </c>
      <c r="G305" s="246">
        <v>161500</v>
      </c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43543</v>
      </c>
      <c r="B306" s="242">
        <v>19002942</v>
      </c>
      <c r="C306" s="106">
        <v>10</v>
      </c>
      <c r="D306" s="246">
        <v>1163990</v>
      </c>
      <c r="E306" s="242" t="s">
        <v>327</v>
      </c>
      <c r="F306" s="247">
        <v>1</v>
      </c>
      <c r="G306" s="246">
        <v>114325</v>
      </c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43543</v>
      </c>
      <c r="B307" s="242">
        <v>19002947</v>
      </c>
      <c r="C307" s="106">
        <v>2</v>
      </c>
      <c r="D307" s="246">
        <v>210970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43543</v>
      </c>
      <c r="B308" s="242">
        <v>19002965</v>
      </c>
      <c r="C308" s="106">
        <v>5</v>
      </c>
      <c r="D308" s="246">
        <v>433415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43543</v>
      </c>
      <c r="B309" s="242">
        <v>19002976</v>
      </c>
      <c r="C309" s="106">
        <v>3</v>
      </c>
      <c r="D309" s="246">
        <v>378845</v>
      </c>
      <c r="E309" s="242"/>
      <c r="F309" s="247"/>
      <c r="G309" s="246"/>
      <c r="H309" s="245"/>
      <c r="I309" s="245"/>
      <c r="J309" s="246"/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43543</v>
      </c>
      <c r="B310" s="242">
        <v>19002985</v>
      </c>
      <c r="C310" s="106">
        <v>3</v>
      </c>
      <c r="D310" s="246">
        <v>300900</v>
      </c>
      <c r="E310" s="242"/>
      <c r="F310" s="247"/>
      <c r="G310" s="246"/>
      <c r="H310" s="245"/>
      <c r="I310" s="245">
        <v>4108985</v>
      </c>
      <c r="J310" s="246" t="s">
        <v>17</v>
      </c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43544</v>
      </c>
      <c r="B311" s="242">
        <v>19002995</v>
      </c>
      <c r="C311" s="106">
        <v>13</v>
      </c>
      <c r="D311" s="246">
        <v>1229610</v>
      </c>
      <c r="E311" s="242" t="s">
        <v>328</v>
      </c>
      <c r="F311" s="247">
        <v>1</v>
      </c>
      <c r="G311" s="246">
        <v>112880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43544</v>
      </c>
      <c r="B312" s="242">
        <v>19003002</v>
      </c>
      <c r="C312" s="106">
        <v>1</v>
      </c>
      <c r="D312" s="246">
        <v>86360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43544</v>
      </c>
      <c r="B313" s="242">
        <v>19003022</v>
      </c>
      <c r="C313" s="106">
        <v>4</v>
      </c>
      <c r="D313" s="246">
        <v>493510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43544</v>
      </c>
      <c r="B314" s="242">
        <v>19003033</v>
      </c>
      <c r="C314" s="106">
        <v>1</v>
      </c>
      <c r="D314" s="246">
        <v>113730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43544</v>
      </c>
      <c r="B315" s="242">
        <v>19003051</v>
      </c>
      <c r="C315" s="106">
        <v>5</v>
      </c>
      <c r="D315" s="246">
        <v>425850</v>
      </c>
      <c r="E315" s="242"/>
      <c r="F315" s="247"/>
      <c r="G315" s="246"/>
      <c r="H315" s="245"/>
      <c r="I315" s="245">
        <v>2236180</v>
      </c>
      <c r="J315" s="246" t="s">
        <v>17</v>
      </c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43545</v>
      </c>
      <c r="B316" s="242">
        <v>19003058</v>
      </c>
      <c r="C316" s="106">
        <v>11</v>
      </c>
      <c r="D316" s="246">
        <v>1362720</v>
      </c>
      <c r="E316" s="242" t="s">
        <v>329</v>
      </c>
      <c r="F316" s="247">
        <v>2</v>
      </c>
      <c r="G316" s="246">
        <v>248030</v>
      </c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43545</v>
      </c>
      <c r="B317" s="242">
        <v>19003067</v>
      </c>
      <c r="C317" s="106">
        <v>4</v>
      </c>
      <c r="D317" s="246">
        <v>481695</v>
      </c>
      <c r="E317" s="242"/>
      <c r="F317" s="247"/>
      <c r="G317" s="246"/>
      <c r="H317" s="245"/>
      <c r="I317" s="245"/>
      <c r="J317" s="246"/>
      <c r="K317" s="138"/>
      <c r="L317" s="34">
        <v>833765</v>
      </c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43545</v>
      </c>
      <c r="B318" s="242">
        <v>19003090</v>
      </c>
      <c r="C318" s="106">
        <v>7</v>
      </c>
      <c r="D318" s="246">
        <v>833765</v>
      </c>
      <c r="E318" s="242"/>
      <c r="F318" s="247"/>
      <c r="G318" s="246"/>
      <c r="H318" s="245"/>
      <c r="I318" s="245"/>
      <c r="J318" s="246"/>
      <c r="K318" s="138"/>
      <c r="L318" s="34">
        <v>481695</v>
      </c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43545</v>
      </c>
      <c r="B319" s="242">
        <v>19003093</v>
      </c>
      <c r="C319" s="106">
        <v>7</v>
      </c>
      <c r="D319" s="246">
        <v>740690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43545</v>
      </c>
      <c r="B320" s="242">
        <v>19003103</v>
      </c>
      <c r="C320" s="106">
        <v>3</v>
      </c>
      <c r="D320" s="246">
        <v>255510</v>
      </c>
      <c r="E320" s="242"/>
      <c r="F320" s="247"/>
      <c r="G320" s="246"/>
      <c r="H320" s="245"/>
      <c r="I320" s="245">
        <v>3426350</v>
      </c>
      <c r="J320" s="246" t="s">
        <v>17</v>
      </c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43546</v>
      </c>
      <c r="B321" s="242">
        <v>19003115</v>
      </c>
      <c r="C321" s="106">
        <v>7</v>
      </c>
      <c r="D321" s="246">
        <v>888420</v>
      </c>
      <c r="E321" s="242" t="s">
        <v>331</v>
      </c>
      <c r="F321" s="247">
        <v>2</v>
      </c>
      <c r="G321" s="246">
        <v>227460</v>
      </c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43546</v>
      </c>
      <c r="B322" s="242">
        <v>19003130</v>
      </c>
      <c r="C322" s="106">
        <v>7</v>
      </c>
      <c r="D322" s="246">
        <v>790415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43546</v>
      </c>
      <c r="B323" s="242">
        <v>19003133</v>
      </c>
      <c r="C323" s="106">
        <v>5</v>
      </c>
      <c r="D323" s="246">
        <v>546975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43546</v>
      </c>
      <c r="B324" s="242">
        <v>19003146</v>
      </c>
      <c r="C324" s="106">
        <v>3</v>
      </c>
      <c r="D324" s="246">
        <v>362865</v>
      </c>
      <c r="E324" s="242"/>
      <c r="F324" s="247"/>
      <c r="G324" s="246"/>
      <c r="H324" s="245"/>
      <c r="I324" s="245"/>
      <c r="J324" s="246"/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43546</v>
      </c>
      <c r="B325" s="242">
        <v>19003159</v>
      </c>
      <c r="C325" s="106">
        <v>12</v>
      </c>
      <c r="D325" s="246">
        <v>1057825</v>
      </c>
      <c r="E325" s="242"/>
      <c r="F325" s="247"/>
      <c r="G325" s="246"/>
      <c r="H325" s="245"/>
      <c r="I325" s="245">
        <v>3419040</v>
      </c>
      <c r="J325" s="246" t="s">
        <v>17</v>
      </c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43547</v>
      </c>
      <c r="B326" s="242">
        <v>19003172</v>
      </c>
      <c r="C326" s="106">
        <v>16</v>
      </c>
      <c r="D326" s="246">
        <v>1348100</v>
      </c>
      <c r="E326" s="242" t="s">
        <v>339</v>
      </c>
      <c r="F326" s="247">
        <v>2</v>
      </c>
      <c r="G326" s="246">
        <v>261715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43547</v>
      </c>
      <c r="B327" s="242">
        <v>19003185</v>
      </c>
      <c r="C327" s="106">
        <v>3</v>
      </c>
      <c r="D327" s="246">
        <v>318495</v>
      </c>
      <c r="E327" s="242"/>
      <c r="F327" s="247"/>
      <c r="G327" s="246"/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43547</v>
      </c>
      <c r="B328" s="242">
        <v>19003206</v>
      </c>
      <c r="C328" s="106">
        <v>6</v>
      </c>
      <c r="D328" s="246">
        <v>665635</v>
      </c>
      <c r="E328" s="242"/>
      <c r="F328" s="247"/>
      <c r="G328" s="246"/>
      <c r="H328" s="245"/>
      <c r="I328" s="245">
        <v>2070515</v>
      </c>
      <c r="J328" s="246" t="s">
        <v>17</v>
      </c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43548</v>
      </c>
      <c r="B329" s="242">
        <v>19003294</v>
      </c>
      <c r="C329" s="106">
        <v>26</v>
      </c>
      <c r="D329" s="246">
        <v>2773975</v>
      </c>
      <c r="E329" s="242" t="s">
        <v>340</v>
      </c>
      <c r="F329" s="247">
        <v>7</v>
      </c>
      <c r="G329" s="246">
        <v>548250</v>
      </c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43548</v>
      </c>
      <c r="B330" s="242">
        <v>19003307</v>
      </c>
      <c r="C330" s="106">
        <v>4</v>
      </c>
      <c r="D330" s="246">
        <v>393125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43548</v>
      </c>
      <c r="B331" s="242">
        <v>19003311</v>
      </c>
      <c r="C331" s="106">
        <v>4</v>
      </c>
      <c r="D331" s="246">
        <v>277695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43548</v>
      </c>
      <c r="B332" s="242">
        <v>19003320</v>
      </c>
      <c r="C332" s="106">
        <v>1</v>
      </c>
      <c r="D332" s="246">
        <v>105060</v>
      </c>
      <c r="E332" s="242"/>
      <c r="F332" s="247"/>
      <c r="G332" s="246"/>
      <c r="H332" s="245"/>
      <c r="I332" s="245"/>
      <c r="J332" s="246"/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43548</v>
      </c>
      <c r="B333" s="242">
        <v>19003334</v>
      </c>
      <c r="C333" s="106">
        <v>4</v>
      </c>
      <c r="D333" s="246">
        <v>392275</v>
      </c>
      <c r="E333" s="242"/>
      <c r="F333" s="247"/>
      <c r="G333" s="246"/>
      <c r="H333" s="245"/>
      <c r="I333" s="245">
        <v>3393880</v>
      </c>
      <c r="J333" s="246" t="s">
        <v>17</v>
      </c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43550</v>
      </c>
      <c r="B334" s="242">
        <v>19003365</v>
      </c>
      <c r="C334" s="106">
        <v>11</v>
      </c>
      <c r="D334" s="246">
        <v>1274405</v>
      </c>
      <c r="E334" s="242" t="s">
        <v>341</v>
      </c>
      <c r="F334" s="247">
        <v>1</v>
      </c>
      <c r="G334" s="246">
        <v>113730</v>
      </c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43550</v>
      </c>
      <c r="B335" s="242">
        <v>19003374</v>
      </c>
      <c r="C335" s="106">
        <v>8</v>
      </c>
      <c r="D335" s="246">
        <v>868360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43550</v>
      </c>
      <c r="B336" s="242">
        <v>19003382</v>
      </c>
      <c r="C336" s="106">
        <v>1</v>
      </c>
      <c r="D336" s="246">
        <v>129030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43550</v>
      </c>
      <c r="B337" s="242">
        <v>19003396</v>
      </c>
      <c r="C337" s="106">
        <v>7</v>
      </c>
      <c r="D337" s="246">
        <v>764660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43550</v>
      </c>
      <c r="B338" s="242">
        <v>19003403</v>
      </c>
      <c r="C338" s="106">
        <v>6</v>
      </c>
      <c r="D338" s="246">
        <v>791775</v>
      </c>
      <c r="E338" s="242"/>
      <c r="F338" s="247"/>
      <c r="G338" s="246"/>
      <c r="H338" s="245"/>
      <c r="I338" s="245"/>
      <c r="J338" s="246"/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43550</v>
      </c>
      <c r="B339" s="242">
        <v>19003419</v>
      </c>
      <c r="C339" s="106">
        <v>2</v>
      </c>
      <c r="D339" s="246">
        <v>188105</v>
      </c>
      <c r="E339" s="242"/>
      <c r="F339" s="247"/>
      <c r="G339" s="246"/>
      <c r="H339" s="245"/>
      <c r="I339" s="245">
        <v>3902605</v>
      </c>
      <c r="J339" s="246" t="s">
        <v>17</v>
      </c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43551</v>
      </c>
      <c r="B340" s="242">
        <v>19003431</v>
      </c>
      <c r="C340" s="106">
        <v>13</v>
      </c>
      <c r="D340" s="246">
        <v>1545045</v>
      </c>
      <c r="E340" s="242" t="s">
        <v>342</v>
      </c>
      <c r="F340" s="247">
        <v>1</v>
      </c>
      <c r="G340" s="246">
        <v>86360</v>
      </c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43551</v>
      </c>
      <c r="B341" s="242">
        <v>19003442</v>
      </c>
      <c r="C341" s="106">
        <v>6</v>
      </c>
      <c r="D341" s="246">
        <v>663255</v>
      </c>
      <c r="E341" s="242"/>
      <c r="F341" s="247"/>
      <c r="G341" s="246"/>
      <c r="H341" s="245"/>
      <c r="I341" s="245"/>
      <c r="J341" s="246"/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43551</v>
      </c>
      <c r="B342" s="242">
        <v>19003453</v>
      </c>
      <c r="C342" s="106">
        <v>10</v>
      </c>
      <c r="D342" s="246">
        <v>1009970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43551</v>
      </c>
      <c r="B343" s="242">
        <v>19003472</v>
      </c>
      <c r="C343" s="106">
        <v>10</v>
      </c>
      <c r="D343" s="246">
        <v>1153025</v>
      </c>
      <c r="E343" s="242"/>
      <c r="F343" s="247"/>
      <c r="G343" s="246"/>
      <c r="H343" s="245"/>
      <c r="I343" s="245">
        <v>4284935</v>
      </c>
      <c r="J343" s="246" t="s">
        <v>17</v>
      </c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43552</v>
      </c>
      <c r="B344" s="242">
        <v>19003496</v>
      </c>
      <c r="C344" s="106">
        <v>19</v>
      </c>
      <c r="D344" s="246">
        <v>2189345</v>
      </c>
      <c r="E344" s="242" t="s">
        <v>344</v>
      </c>
      <c r="F344" s="247">
        <v>4</v>
      </c>
      <c r="G344" s="246">
        <v>376550</v>
      </c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43552</v>
      </c>
      <c r="B345" s="242">
        <v>19003502</v>
      </c>
      <c r="C345" s="106">
        <v>4</v>
      </c>
      <c r="D345" s="246">
        <v>480335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43552</v>
      </c>
      <c r="B346" s="242">
        <v>19003506</v>
      </c>
      <c r="C346" s="106">
        <v>6</v>
      </c>
      <c r="D346" s="246">
        <v>642005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43552</v>
      </c>
      <c r="B347" s="242">
        <v>19003523</v>
      </c>
      <c r="C347" s="106">
        <v>3</v>
      </c>
      <c r="D347" s="246">
        <v>255935</v>
      </c>
      <c r="E347" s="242"/>
      <c r="F347" s="247"/>
      <c r="G347" s="246"/>
      <c r="H347" s="245"/>
      <c r="I347" s="245"/>
      <c r="J347" s="246"/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43552</v>
      </c>
      <c r="B348" s="242">
        <v>19003529</v>
      </c>
      <c r="C348" s="106">
        <v>3</v>
      </c>
      <c r="D348" s="246">
        <v>342465</v>
      </c>
      <c r="E348" s="242"/>
      <c r="F348" s="247"/>
      <c r="G348" s="246"/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43552</v>
      </c>
      <c r="B349" s="242">
        <v>19003544</v>
      </c>
      <c r="C349" s="106">
        <v>5</v>
      </c>
      <c r="D349" s="246">
        <v>636395</v>
      </c>
      <c r="E349" s="242"/>
      <c r="F349" s="247"/>
      <c r="G349" s="246"/>
      <c r="H349" s="245"/>
      <c r="I349" s="245">
        <v>4169930</v>
      </c>
      <c r="J349" s="246" t="s">
        <v>17</v>
      </c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43553</v>
      </c>
      <c r="B350" s="242">
        <v>19003553</v>
      </c>
      <c r="C350" s="106">
        <v>6</v>
      </c>
      <c r="D350" s="246">
        <v>717740</v>
      </c>
      <c r="E350" s="242" t="s">
        <v>348</v>
      </c>
      <c r="F350" s="247">
        <v>2</v>
      </c>
      <c r="G350" s="246">
        <v>130730</v>
      </c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43553</v>
      </c>
      <c r="B351" s="242">
        <v>19003562</v>
      </c>
      <c r="C351" s="106">
        <v>9</v>
      </c>
      <c r="D351" s="246">
        <v>1027140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43553</v>
      </c>
      <c r="B352" s="242">
        <v>19003577</v>
      </c>
      <c r="C352" s="106">
        <v>13</v>
      </c>
      <c r="D352" s="246">
        <v>1569610</v>
      </c>
      <c r="E352" s="242"/>
      <c r="F352" s="247"/>
      <c r="G352" s="246"/>
      <c r="H352" s="245"/>
      <c r="I352" s="245"/>
      <c r="J352" s="246"/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43553</v>
      </c>
      <c r="B353" s="242">
        <v>19003583</v>
      </c>
      <c r="C353" s="106">
        <v>6</v>
      </c>
      <c r="D353" s="246">
        <v>594235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43553</v>
      </c>
      <c r="B354" s="242">
        <v>19003593</v>
      </c>
      <c r="C354" s="106">
        <v>3</v>
      </c>
      <c r="D354" s="246">
        <v>315010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43553</v>
      </c>
      <c r="B355" s="242">
        <v>19003599</v>
      </c>
      <c r="C355" s="106">
        <v>3</v>
      </c>
      <c r="D355" s="246">
        <v>350200</v>
      </c>
      <c r="E355" s="242"/>
      <c r="F355" s="247"/>
      <c r="G355" s="246"/>
      <c r="H355" s="245"/>
      <c r="I355" s="245">
        <v>4443205</v>
      </c>
      <c r="J355" s="246" t="s">
        <v>17</v>
      </c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43554</v>
      </c>
      <c r="B356" s="242">
        <v>19003612</v>
      </c>
      <c r="C356" s="106">
        <v>15</v>
      </c>
      <c r="D356" s="246">
        <v>1902725</v>
      </c>
      <c r="E356" s="242" t="s">
        <v>351</v>
      </c>
      <c r="F356" s="247">
        <v>1</v>
      </c>
      <c r="G356" s="246">
        <v>79050</v>
      </c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43554</v>
      </c>
      <c r="B357" s="242">
        <v>19003622</v>
      </c>
      <c r="C357" s="106">
        <v>2</v>
      </c>
      <c r="D357" s="246">
        <v>240380</v>
      </c>
      <c r="E357" s="242"/>
      <c r="F357" s="247"/>
      <c r="G357" s="246"/>
      <c r="H357" s="245"/>
      <c r="I357" s="245"/>
      <c r="J357" s="246"/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43554</v>
      </c>
      <c r="B358" s="242">
        <v>19003632</v>
      </c>
      <c r="C358" s="106">
        <v>7</v>
      </c>
      <c r="D358" s="246">
        <v>834870</v>
      </c>
      <c r="E358" s="242"/>
      <c r="F358" s="247"/>
      <c r="G358" s="246"/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43554</v>
      </c>
      <c r="B359" s="242">
        <v>19003650</v>
      </c>
      <c r="C359" s="106">
        <v>6</v>
      </c>
      <c r="D359" s="246">
        <v>643790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43554</v>
      </c>
      <c r="B360" s="242">
        <v>19003655</v>
      </c>
      <c r="C360" s="106">
        <v>1</v>
      </c>
      <c r="D360" s="246">
        <v>100045</v>
      </c>
      <c r="E360" s="242"/>
      <c r="F360" s="247"/>
      <c r="G360" s="246"/>
      <c r="H360" s="245"/>
      <c r="I360" s="245">
        <v>3642760</v>
      </c>
      <c r="J360" s="246" t="s">
        <v>17</v>
      </c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43556</v>
      </c>
      <c r="B361" s="242">
        <v>19003771</v>
      </c>
      <c r="C361" s="106">
        <v>30</v>
      </c>
      <c r="D361" s="246">
        <v>3328770</v>
      </c>
      <c r="E361" s="242"/>
      <c r="F361" s="247"/>
      <c r="G361" s="246"/>
      <c r="H361" s="245"/>
      <c r="I361" s="245"/>
      <c r="J361" s="246"/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43556</v>
      </c>
      <c r="B362" s="242">
        <v>19003787</v>
      </c>
      <c r="C362" s="106">
        <v>16</v>
      </c>
      <c r="D362" s="246">
        <v>1812200</v>
      </c>
      <c r="E362" s="242"/>
      <c r="F362" s="247"/>
      <c r="G362" s="246"/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43556</v>
      </c>
      <c r="B363" s="242">
        <v>19003789</v>
      </c>
      <c r="C363" s="106">
        <v>4</v>
      </c>
      <c r="D363" s="246">
        <v>451350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43556</v>
      </c>
      <c r="B364" s="242">
        <v>19003801</v>
      </c>
      <c r="C364" s="106">
        <v>3</v>
      </c>
      <c r="D364" s="246">
        <v>289000</v>
      </c>
      <c r="E364" s="242"/>
      <c r="F364" s="247"/>
      <c r="G364" s="246"/>
      <c r="H364" s="245"/>
      <c r="I364" s="245">
        <v>5881320</v>
      </c>
      <c r="J364" s="246" t="s">
        <v>17</v>
      </c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43557</v>
      </c>
      <c r="B365" s="242">
        <v>19003823</v>
      </c>
      <c r="C365" s="106">
        <v>13</v>
      </c>
      <c r="D365" s="246">
        <v>1499740</v>
      </c>
      <c r="E365" s="242" t="s">
        <v>354</v>
      </c>
      <c r="F365" s="247">
        <v>4</v>
      </c>
      <c r="G365" s="246">
        <v>475508</v>
      </c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43557</v>
      </c>
      <c r="B366" s="242">
        <v>19003826</v>
      </c>
      <c r="C366" s="106">
        <v>2</v>
      </c>
      <c r="D366" s="246">
        <v>173910</v>
      </c>
      <c r="E366" s="242" t="s">
        <v>355</v>
      </c>
      <c r="F366" s="247">
        <v>2</v>
      </c>
      <c r="G366" s="246">
        <v>139995</v>
      </c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43557</v>
      </c>
      <c r="B367" s="242">
        <v>19003837</v>
      </c>
      <c r="C367" s="106">
        <v>10</v>
      </c>
      <c r="D367" s="246">
        <v>1194760</v>
      </c>
      <c r="E367" s="242"/>
      <c r="F367" s="247"/>
      <c r="G367" s="246"/>
      <c r="H367" s="245"/>
      <c r="I367" s="245"/>
      <c r="J367" s="246"/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43557</v>
      </c>
      <c r="B368" s="242">
        <v>19003851</v>
      </c>
      <c r="C368" s="106">
        <v>10</v>
      </c>
      <c r="D368" s="246">
        <v>1149880</v>
      </c>
      <c r="E368" s="242"/>
      <c r="F368" s="247"/>
      <c r="G368" s="246"/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43557</v>
      </c>
      <c r="B369" s="242">
        <v>19003858</v>
      </c>
      <c r="C369" s="106">
        <v>5</v>
      </c>
      <c r="D369" s="246">
        <v>415310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43557</v>
      </c>
      <c r="B370" s="242">
        <v>19003865</v>
      </c>
      <c r="C370" s="106">
        <v>1</v>
      </c>
      <c r="D370" s="246">
        <v>147985</v>
      </c>
      <c r="E370" s="242"/>
      <c r="F370" s="247"/>
      <c r="G370" s="246"/>
      <c r="H370" s="245"/>
      <c r="I370" s="245">
        <v>3966082</v>
      </c>
      <c r="J370" s="246" t="s">
        <v>17</v>
      </c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43558</v>
      </c>
      <c r="B371" s="242">
        <v>19003891</v>
      </c>
      <c r="C371" s="106">
        <v>15</v>
      </c>
      <c r="D371" s="246">
        <v>1460725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43558</v>
      </c>
      <c r="B372" s="242">
        <v>19003909</v>
      </c>
      <c r="C372" s="106">
        <v>2</v>
      </c>
      <c r="D372" s="246">
        <v>196605</v>
      </c>
      <c r="E372" s="242"/>
      <c r="F372" s="247"/>
      <c r="G372" s="246"/>
      <c r="H372" s="245"/>
      <c r="I372" s="245"/>
      <c r="J372" s="246"/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43558</v>
      </c>
      <c r="B373" s="242">
        <v>19003926</v>
      </c>
      <c r="C373" s="106">
        <v>8</v>
      </c>
      <c r="D373" s="246">
        <v>856205</v>
      </c>
      <c r="E373" s="242"/>
      <c r="F373" s="247"/>
      <c r="G373" s="246"/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43558</v>
      </c>
      <c r="B374" s="242">
        <v>19003937</v>
      </c>
      <c r="C374" s="106">
        <v>4</v>
      </c>
      <c r="D374" s="246">
        <v>413865</v>
      </c>
      <c r="E374" s="242"/>
      <c r="F374" s="247"/>
      <c r="G374" s="246"/>
      <c r="H374" s="245"/>
      <c r="I374" s="245">
        <v>2927400</v>
      </c>
      <c r="J374" s="246" t="s">
        <v>17</v>
      </c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43528</v>
      </c>
      <c r="B375" s="242">
        <v>19003962</v>
      </c>
      <c r="C375" s="106">
        <v>16</v>
      </c>
      <c r="D375" s="246">
        <v>1799450</v>
      </c>
      <c r="E375" s="242" t="s">
        <v>357</v>
      </c>
      <c r="F375" s="247">
        <v>4</v>
      </c>
      <c r="G375" s="246">
        <v>474130</v>
      </c>
      <c r="H375" s="245"/>
      <c r="I375" s="245"/>
      <c r="J375" s="246"/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43528</v>
      </c>
      <c r="B376" s="242">
        <v>19003968</v>
      </c>
      <c r="C376" s="106">
        <v>2</v>
      </c>
      <c r="D376" s="246">
        <v>246415</v>
      </c>
      <c r="E376" s="242"/>
      <c r="F376" s="247"/>
      <c r="G376" s="246"/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43528</v>
      </c>
      <c r="B377" s="242">
        <v>19003984</v>
      </c>
      <c r="C377" s="106">
        <v>6</v>
      </c>
      <c r="D377" s="246">
        <v>858500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43528</v>
      </c>
      <c r="B378" s="242">
        <v>19003992</v>
      </c>
      <c r="C378" s="106">
        <v>11</v>
      </c>
      <c r="D378" s="246">
        <v>1167050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43528</v>
      </c>
      <c r="B379" s="242">
        <v>19004004</v>
      </c>
      <c r="C379" s="106">
        <v>4</v>
      </c>
      <c r="D379" s="246">
        <v>453985</v>
      </c>
      <c r="E379" s="242"/>
      <c r="F379" s="247"/>
      <c r="G379" s="246"/>
      <c r="H379" s="245"/>
      <c r="I379" s="245">
        <v>4051270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43560</v>
      </c>
      <c r="B380" s="242">
        <v>19004023</v>
      </c>
      <c r="C380" s="106">
        <v>12</v>
      </c>
      <c r="D380" s="246">
        <v>1465400</v>
      </c>
      <c r="E380" s="242" t="s">
        <v>360</v>
      </c>
      <c r="F380" s="247">
        <v>2</v>
      </c>
      <c r="G380" s="246">
        <v>215135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43560</v>
      </c>
      <c r="B381" s="242">
        <v>19004037</v>
      </c>
      <c r="C381" s="106">
        <v>9</v>
      </c>
      <c r="D381" s="246">
        <v>1014730</v>
      </c>
      <c r="E381" s="242"/>
      <c r="F381" s="247"/>
      <c r="G381" s="246"/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43560</v>
      </c>
      <c r="B382" s="242">
        <v>19004044</v>
      </c>
      <c r="C382" s="106">
        <v>15</v>
      </c>
      <c r="D382" s="246">
        <v>1370455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43560</v>
      </c>
      <c r="B383" s="242">
        <v>19004050</v>
      </c>
      <c r="C383" s="106">
        <v>6</v>
      </c>
      <c r="D383" s="246">
        <v>592280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43560</v>
      </c>
      <c r="B384" s="242">
        <v>19004059</v>
      </c>
      <c r="C384" s="106">
        <v>2</v>
      </c>
      <c r="D384" s="246">
        <v>167365</v>
      </c>
      <c r="E384" s="242"/>
      <c r="F384" s="247"/>
      <c r="G384" s="246"/>
      <c r="H384" s="245"/>
      <c r="I384" s="245">
        <v>4395095</v>
      </c>
      <c r="J384" s="246" t="s">
        <v>17</v>
      </c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43561</v>
      </c>
      <c r="B385" s="242">
        <v>19004079</v>
      </c>
      <c r="C385" s="106">
        <v>12</v>
      </c>
      <c r="D385" s="246">
        <v>1408025</v>
      </c>
      <c r="E385" s="242" t="s">
        <v>365</v>
      </c>
      <c r="F385" s="247">
        <v>2</v>
      </c>
      <c r="G385" s="246">
        <v>100215</v>
      </c>
      <c r="H385" s="245"/>
      <c r="I385" s="245">
        <v>2803248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43561</v>
      </c>
      <c r="B386" s="242">
        <v>19004102</v>
      </c>
      <c r="C386" s="106">
        <v>19</v>
      </c>
      <c r="D386" s="246">
        <v>2084200</v>
      </c>
      <c r="E386" s="242"/>
      <c r="F386" s="247"/>
      <c r="G386" s="246"/>
      <c r="H386" s="245"/>
      <c r="I386" s="245">
        <v>588762</v>
      </c>
      <c r="J386" s="246" t="s">
        <v>17</v>
      </c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98">
        <v>43563</v>
      </c>
      <c r="B387" s="99">
        <v>19004223</v>
      </c>
      <c r="C387" s="412">
        <v>35</v>
      </c>
      <c r="D387" s="34">
        <v>3926320</v>
      </c>
      <c r="E387" s="99" t="s">
        <v>368</v>
      </c>
      <c r="F387" s="100">
        <v>2</v>
      </c>
      <c r="G387" s="34">
        <v>230010</v>
      </c>
      <c r="H387" s="102"/>
      <c r="I387" s="102"/>
      <c r="J387" s="34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98">
        <v>43563</v>
      </c>
      <c r="B388" s="99">
        <v>19004227</v>
      </c>
      <c r="C388" s="412">
        <v>5</v>
      </c>
      <c r="D388" s="34">
        <v>640390</v>
      </c>
      <c r="E388" s="99"/>
      <c r="F388" s="100"/>
      <c r="G388" s="34"/>
      <c r="H388" s="102"/>
      <c r="I388" s="102"/>
      <c r="J388" s="34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98">
        <v>43563</v>
      </c>
      <c r="B389" s="99">
        <v>19004233</v>
      </c>
      <c r="C389" s="412">
        <v>5</v>
      </c>
      <c r="D389" s="34">
        <v>644555</v>
      </c>
      <c r="E389" s="99"/>
      <c r="F389" s="100"/>
      <c r="G389" s="34"/>
      <c r="H389" s="102"/>
      <c r="I389" s="102"/>
      <c r="J389" s="34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98">
        <v>43563</v>
      </c>
      <c r="B390" s="99">
        <v>19004248</v>
      </c>
      <c r="C390" s="412">
        <v>2</v>
      </c>
      <c r="D390" s="34">
        <v>190145</v>
      </c>
      <c r="E390" s="99"/>
      <c r="F390" s="100"/>
      <c r="G390" s="34"/>
      <c r="H390" s="102"/>
      <c r="I390" s="102"/>
      <c r="J390" s="34"/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98">
        <v>43563</v>
      </c>
      <c r="B391" s="99">
        <v>19004256</v>
      </c>
      <c r="C391" s="412">
        <v>2</v>
      </c>
      <c r="D391" s="34">
        <v>219810</v>
      </c>
      <c r="E391" s="99"/>
      <c r="F391" s="100"/>
      <c r="G391" s="34"/>
      <c r="H391" s="102"/>
      <c r="I391" s="102"/>
      <c r="J391" s="34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98">
        <v>43563</v>
      </c>
      <c r="B392" s="99">
        <v>19004276</v>
      </c>
      <c r="C392" s="412">
        <v>2</v>
      </c>
      <c r="D392" s="34">
        <v>230010</v>
      </c>
      <c r="E392" s="99"/>
      <c r="F392" s="100"/>
      <c r="G392" s="34"/>
      <c r="H392" s="102"/>
      <c r="I392" s="102"/>
      <c r="J392" s="34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98"/>
      <c r="B393" s="99"/>
      <c r="C393" s="412"/>
      <c r="D393" s="34"/>
      <c r="E393" s="99"/>
      <c r="F393" s="100"/>
      <c r="G393" s="34"/>
      <c r="H393" s="102"/>
      <c r="I393" s="102"/>
      <c r="J393" s="34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98"/>
      <c r="B394" s="99"/>
      <c r="C394" s="412"/>
      <c r="D394" s="34"/>
      <c r="E394" s="99"/>
      <c r="F394" s="100"/>
      <c r="G394" s="34"/>
      <c r="H394" s="102"/>
      <c r="I394" s="102"/>
      <c r="J394" s="34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98"/>
      <c r="B395" s="99"/>
      <c r="C395" s="412"/>
      <c r="D395" s="34"/>
      <c r="E395" s="99"/>
      <c r="F395" s="100"/>
      <c r="G395" s="34"/>
      <c r="H395" s="102"/>
      <c r="I395" s="102"/>
      <c r="J395" s="34"/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98"/>
      <c r="B396" s="99"/>
      <c r="C396" s="412"/>
      <c r="D396" s="34"/>
      <c r="E396" s="99"/>
      <c r="F396" s="100"/>
      <c r="G396" s="34"/>
      <c r="H396" s="102"/>
      <c r="I396" s="102"/>
      <c r="J396" s="34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98"/>
      <c r="B397" s="99"/>
      <c r="C397" s="412"/>
      <c r="D397" s="34"/>
      <c r="E397" s="99"/>
      <c r="F397" s="100"/>
      <c r="G397" s="34"/>
      <c r="H397" s="102"/>
      <c r="I397" s="102"/>
      <c r="J397" s="34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98"/>
      <c r="B398" s="99"/>
      <c r="C398" s="412"/>
      <c r="D398" s="34"/>
      <c r="E398" s="99"/>
      <c r="F398" s="100"/>
      <c r="G398" s="34"/>
      <c r="H398" s="102"/>
      <c r="I398" s="102"/>
      <c r="J398" s="34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98"/>
      <c r="B399" s="99"/>
      <c r="C399" s="412"/>
      <c r="D399" s="34"/>
      <c r="E399" s="99"/>
      <c r="F399" s="100"/>
      <c r="G399" s="34"/>
      <c r="H399" s="102"/>
      <c r="I399" s="102"/>
      <c r="J399" s="34"/>
      <c r="K399" s="138"/>
      <c r="L399" s="138"/>
      <c r="M399" s="138"/>
      <c r="N399" s="138"/>
      <c r="O399" s="138"/>
      <c r="P399" s="138"/>
      <c r="Q399" s="138"/>
      <c r="R399" s="138"/>
    </row>
    <row r="400" spans="1:18" x14ac:dyDescent="0.25">
      <c r="A400" s="235"/>
      <c r="B400" s="234"/>
      <c r="C400" s="240"/>
      <c r="D400" s="236"/>
      <c r="E400" s="234"/>
      <c r="F400" s="240"/>
      <c r="G400" s="236"/>
      <c r="H400" s="239"/>
      <c r="I400" s="239"/>
      <c r="J400" s="236"/>
    </row>
    <row r="401" spans="1:18" s="218" customFormat="1" x14ac:dyDescent="0.25">
      <c r="A401" s="226"/>
      <c r="B401" s="223" t="s">
        <v>11</v>
      </c>
      <c r="C401" s="232">
        <f>SUM(C8:C400)</f>
        <v>3746</v>
      </c>
      <c r="D401" s="224">
        <f>SUM(D8:D400)</f>
        <v>404698136</v>
      </c>
      <c r="E401" s="223" t="s">
        <v>11</v>
      </c>
      <c r="F401" s="232">
        <f>SUM(F8:F400)</f>
        <v>351</v>
      </c>
      <c r="G401" s="224">
        <f>SUM(G8:G400)</f>
        <v>38150206</v>
      </c>
      <c r="H401" s="232">
        <f>SUM(H8:H400)</f>
        <v>0</v>
      </c>
      <c r="I401" s="232">
        <f>SUM(I8:I400)</f>
        <v>360926710</v>
      </c>
      <c r="J401" s="224"/>
      <c r="K401" s="220"/>
      <c r="L401" s="220"/>
      <c r="M401" s="220"/>
      <c r="N401" s="220"/>
      <c r="O401" s="220"/>
      <c r="P401" s="220"/>
      <c r="Q401" s="220"/>
      <c r="R401" s="220"/>
    </row>
    <row r="402" spans="1:18" s="218" customFormat="1" x14ac:dyDescent="0.25">
      <c r="A402" s="226"/>
      <c r="B402" s="223"/>
      <c r="C402" s="232"/>
      <c r="D402" s="224"/>
      <c r="E402" s="223"/>
      <c r="F402" s="232"/>
      <c r="G402" s="224"/>
      <c r="H402" s="232"/>
      <c r="I402" s="232"/>
      <c r="J402" s="224"/>
      <c r="K402" s="220"/>
      <c r="M402" s="220"/>
      <c r="N402" s="220"/>
      <c r="O402" s="220"/>
      <c r="P402" s="220"/>
      <c r="Q402" s="220"/>
      <c r="R402" s="220"/>
    </row>
    <row r="403" spans="1:18" x14ac:dyDescent="0.25">
      <c r="A403" s="225"/>
      <c r="B403" s="226"/>
      <c r="C403" s="240"/>
      <c r="D403" s="236"/>
      <c r="E403" s="223"/>
      <c r="F403" s="240"/>
      <c r="G403" s="423" t="s">
        <v>12</v>
      </c>
      <c r="H403" s="424"/>
      <c r="I403" s="236"/>
      <c r="J403" s="227">
        <f>SUM(D8:D400)</f>
        <v>404698136</v>
      </c>
      <c r="P403" s="220"/>
      <c r="Q403" s="220"/>
      <c r="R403" s="233"/>
    </row>
    <row r="404" spans="1:18" x14ac:dyDescent="0.25">
      <c r="A404" s="235"/>
      <c r="B404" s="234"/>
      <c r="C404" s="240"/>
      <c r="D404" s="236"/>
      <c r="E404" s="234"/>
      <c r="F404" s="240"/>
      <c r="G404" s="423" t="s">
        <v>13</v>
      </c>
      <c r="H404" s="424"/>
      <c r="I404" s="237"/>
      <c r="J404" s="227">
        <f>SUM(G8:G400)</f>
        <v>38150206</v>
      </c>
      <c r="R404" s="233"/>
    </row>
    <row r="405" spans="1:18" x14ac:dyDescent="0.25">
      <c r="A405" s="228"/>
      <c r="B405" s="237"/>
      <c r="C405" s="240"/>
      <c r="D405" s="236"/>
      <c r="E405" s="234"/>
      <c r="F405" s="240"/>
      <c r="G405" s="423" t="s">
        <v>14</v>
      </c>
      <c r="H405" s="424"/>
      <c r="I405" s="229"/>
      <c r="J405" s="229">
        <f>J403-J404</f>
        <v>366547930</v>
      </c>
      <c r="L405" s="220"/>
      <c r="R405" s="233"/>
    </row>
    <row r="406" spans="1:18" x14ac:dyDescent="0.25">
      <c r="A406" s="235"/>
      <c r="B406" s="230"/>
      <c r="C406" s="240"/>
      <c r="D406" s="231"/>
      <c r="E406" s="234"/>
      <c r="F406" s="240"/>
      <c r="G406" s="423" t="s">
        <v>15</v>
      </c>
      <c r="H406" s="424"/>
      <c r="I406" s="237"/>
      <c r="J406" s="227">
        <f>SUM(H8:H400)</f>
        <v>0</v>
      </c>
      <c r="R406" s="233"/>
    </row>
    <row r="407" spans="1:18" x14ac:dyDescent="0.25">
      <c r="A407" s="235"/>
      <c r="B407" s="230"/>
      <c r="C407" s="240"/>
      <c r="D407" s="231"/>
      <c r="E407" s="234"/>
      <c r="F407" s="240"/>
      <c r="G407" s="423" t="s">
        <v>16</v>
      </c>
      <c r="H407" s="424"/>
      <c r="I407" s="237"/>
      <c r="J407" s="227">
        <f>J405+J406</f>
        <v>366547930</v>
      </c>
      <c r="R407" s="233"/>
    </row>
    <row r="408" spans="1:18" x14ac:dyDescent="0.25">
      <c r="A408" s="235"/>
      <c r="B408" s="230"/>
      <c r="C408" s="240"/>
      <c r="D408" s="231"/>
      <c r="E408" s="234"/>
      <c r="F408" s="240"/>
      <c r="G408" s="423" t="s">
        <v>5</v>
      </c>
      <c r="H408" s="424"/>
      <c r="I408" s="237"/>
      <c r="J408" s="227">
        <f>SUM(I8:I400)</f>
        <v>360926710</v>
      </c>
      <c r="R408" s="233"/>
    </row>
    <row r="409" spans="1:18" x14ac:dyDescent="0.25">
      <c r="A409" s="235"/>
      <c r="B409" s="230"/>
      <c r="C409" s="240"/>
      <c r="D409" s="231"/>
      <c r="E409" s="234"/>
      <c r="F409" s="240"/>
      <c r="G409" s="423" t="s">
        <v>31</v>
      </c>
      <c r="H409" s="424"/>
      <c r="I409" s="234" t="str">
        <f>IF(J409&gt;0,"SALDO",IF(J409&lt;0,"PIUTANG",IF(J409=0,"LUNAS")))</f>
        <v>PIUTANG</v>
      </c>
      <c r="J409" s="227">
        <f>J408-J407</f>
        <v>-5621220</v>
      </c>
      <c r="R409" s="233"/>
    </row>
  </sheetData>
  <mergeCells count="13">
    <mergeCell ref="A5:J5"/>
    <mergeCell ref="A6:A7"/>
    <mergeCell ref="B6:G6"/>
    <mergeCell ref="H6:H7"/>
    <mergeCell ref="I6:I7"/>
    <mergeCell ref="J6:J7"/>
    <mergeCell ref="G409:H409"/>
    <mergeCell ref="G403:H403"/>
    <mergeCell ref="G404:H404"/>
    <mergeCell ref="G405:H405"/>
    <mergeCell ref="G406:H406"/>
    <mergeCell ref="G407:H407"/>
    <mergeCell ref="G408:H408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4" t="s">
        <v>22</v>
      </c>
      <c r="G1" s="414"/>
      <c r="H1" s="414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20" t="s">
        <v>12</v>
      </c>
      <c r="H53" s="420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20" t="s">
        <v>13</v>
      </c>
      <c r="H54" s="420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20" t="s">
        <v>14</v>
      </c>
      <c r="H55" s="420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20" t="s">
        <v>15</v>
      </c>
      <c r="H56" s="420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20" t="s">
        <v>16</v>
      </c>
      <c r="H57" s="420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20" t="s">
        <v>5</v>
      </c>
      <c r="H58" s="420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20" t="s">
        <v>31</v>
      </c>
      <c r="H59" s="420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6"/>
      <c r="I7" s="458"/>
      <c r="J7" s="430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4" t="s">
        <v>22</v>
      </c>
      <c r="G1" s="414"/>
      <c r="H1" s="414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4" t="s">
        <v>21</v>
      </c>
      <c r="G2" s="414"/>
      <c r="H2" s="414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6"/>
      <c r="I7" s="458"/>
      <c r="J7" s="430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20" t="s">
        <v>12</v>
      </c>
      <c r="H35" s="420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20" t="s">
        <v>13</v>
      </c>
      <c r="H36" s="420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20" t="s">
        <v>14</v>
      </c>
      <c r="H37" s="420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20" t="s">
        <v>15</v>
      </c>
      <c r="H38" s="420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20" t="s">
        <v>16</v>
      </c>
      <c r="H39" s="420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20" t="s">
        <v>5</v>
      </c>
      <c r="H40" s="420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20" t="s">
        <v>31</v>
      </c>
      <c r="H41" s="420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4" t="s">
        <v>22</v>
      </c>
      <c r="G1" s="414"/>
      <c r="H1" s="414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4" t="s">
        <v>21</v>
      </c>
      <c r="G2" s="414"/>
      <c r="H2" s="414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7" x14ac:dyDescent="0.25">
      <c r="A7" s="451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6"/>
      <c r="I7" s="458"/>
      <c r="J7" s="430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4" t="s">
        <v>21</v>
      </c>
      <c r="G2" s="414"/>
      <c r="H2" s="414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6"/>
      <c r="I7" s="458"/>
      <c r="J7" s="430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20" t="s">
        <v>12</v>
      </c>
      <c r="H35" s="420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20" t="s">
        <v>13</v>
      </c>
      <c r="H36" s="420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20" t="s">
        <v>14</v>
      </c>
      <c r="H37" s="420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20" t="s">
        <v>15</v>
      </c>
      <c r="H38" s="420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20" t="s">
        <v>16</v>
      </c>
      <c r="H39" s="420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20" t="s">
        <v>5</v>
      </c>
      <c r="H40" s="420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20" t="s">
        <v>31</v>
      </c>
      <c r="H41" s="420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4" t="s">
        <v>21</v>
      </c>
      <c r="G2" s="414"/>
      <c r="H2" s="414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6"/>
      <c r="I7" s="458"/>
      <c r="J7" s="430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4" t="s">
        <v>22</v>
      </c>
      <c r="G1" s="414"/>
      <c r="H1" s="414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6" x14ac:dyDescent="0.25">
      <c r="A7" s="451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6"/>
      <c r="I7" s="458"/>
      <c r="J7" s="430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20" t="s">
        <v>12</v>
      </c>
      <c r="H158" s="420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20" t="s">
        <v>13</v>
      </c>
      <c r="H159" s="420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20" t="s">
        <v>14</v>
      </c>
      <c r="H160" s="420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20" t="s">
        <v>15</v>
      </c>
      <c r="H161" s="420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20" t="s">
        <v>16</v>
      </c>
      <c r="H162" s="420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20" t="s">
        <v>5</v>
      </c>
      <c r="H163" s="420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20" t="s">
        <v>31</v>
      </c>
      <c r="H164" s="420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4" t="s">
        <v>22</v>
      </c>
      <c r="G1" s="414"/>
      <c r="H1" s="414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4" t="s">
        <v>21</v>
      </c>
      <c r="G2" s="414"/>
      <c r="H2" s="41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9"/>
      <c r="J7" s="41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74"/>
      <c r="M5" s="18"/>
      <c r="O5" s="18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  <c r="L6" s="174"/>
    </row>
    <row r="7" spans="1:15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6"/>
      <c r="I7" s="458"/>
      <c r="J7" s="430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20" t="s">
        <v>12</v>
      </c>
      <c r="H57" s="420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20" t="s">
        <v>13</v>
      </c>
      <c r="H58" s="420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20" t="s">
        <v>14</v>
      </c>
      <c r="H59" s="420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20" t="s">
        <v>15</v>
      </c>
      <c r="H60" s="420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20" t="s">
        <v>16</v>
      </c>
      <c r="H61" s="420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20" t="s">
        <v>5</v>
      </c>
      <c r="H62" s="420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20" t="s">
        <v>31</v>
      </c>
      <c r="H63" s="420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4" t="s">
        <v>22</v>
      </c>
      <c r="G1" s="414"/>
      <c r="H1" s="414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4" t="s">
        <v>21</v>
      </c>
      <c r="G2" s="414"/>
      <c r="H2" s="414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1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1" x14ac:dyDescent="0.25">
      <c r="A7" s="451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20" t="s">
        <v>12</v>
      </c>
      <c r="H116" s="420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20" t="s">
        <v>13</v>
      </c>
      <c r="H117" s="420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20" t="s">
        <v>14</v>
      </c>
      <c r="H118" s="420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20" t="s">
        <v>15</v>
      </c>
      <c r="H119" s="420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20" t="s">
        <v>16</v>
      </c>
      <c r="H120" s="420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20" t="s">
        <v>5</v>
      </c>
      <c r="H121" s="420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20" t="s">
        <v>31</v>
      </c>
      <c r="H122" s="420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32" activePane="bottomLeft" state="frozen"/>
      <selection pane="bottomLeft" activeCell="C1" sqref="C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  <c r="O4" s="219">
        <v>1924738</v>
      </c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46" t="s">
        <v>12</v>
      </c>
      <c r="H745" s="446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46" t="s">
        <v>13</v>
      </c>
      <c r="H746" s="446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46" t="s">
        <v>14</v>
      </c>
      <c r="H747" s="446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46" t="s">
        <v>15</v>
      </c>
      <c r="H748" s="446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46" t="s">
        <v>16</v>
      </c>
      <c r="H749" s="446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46" t="s">
        <v>5</v>
      </c>
      <c r="H750" s="446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46" t="s">
        <v>31</v>
      </c>
      <c r="H751" s="446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9"/>
      <c r="J7" s="41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J72*-1</f>
        <v>0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5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2"/>
      <c r="J6" s="48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4" t="s">
        <v>12</v>
      </c>
      <c r="H66" s="484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4" t="s">
        <v>13</v>
      </c>
      <c r="H67" s="484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4" t="s">
        <v>14</v>
      </c>
      <c r="H68" s="484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4" t="s">
        <v>15</v>
      </c>
      <c r="H69" s="484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4" t="s">
        <v>16</v>
      </c>
      <c r="H70" s="484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4" t="s">
        <v>5</v>
      </c>
      <c r="H71" s="484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4" t="s">
        <v>31</v>
      </c>
      <c r="H72" s="484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J40*-1</f>
        <v>0</v>
      </c>
      <c r="J2" s="20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5" x14ac:dyDescent="0.25">
      <c r="A6" s="45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6"/>
      <c r="I6" s="458"/>
      <c r="J6" s="430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20" t="s">
        <v>12</v>
      </c>
      <c r="H34" s="420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20" t="s">
        <v>13</v>
      </c>
      <c r="H35" s="420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20" t="s">
        <v>14</v>
      </c>
      <c r="H36" s="420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20" t="s">
        <v>15</v>
      </c>
      <c r="H37" s="420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20" t="s">
        <v>16</v>
      </c>
      <c r="H38" s="420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20" t="s">
        <v>5</v>
      </c>
      <c r="H39" s="420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20" t="s">
        <v>31</v>
      </c>
      <c r="H40" s="420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J71*-1</f>
        <v>12110891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5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2"/>
      <c r="J6" s="48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4" t="s">
        <v>12</v>
      </c>
      <c r="H65" s="484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4" t="s">
        <v>13</v>
      </c>
      <c r="H66" s="484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4" t="s">
        <v>14</v>
      </c>
      <c r="H67" s="484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4" t="s">
        <v>15</v>
      </c>
      <c r="H68" s="484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4" t="s">
        <v>16</v>
      </c>
      <c r="H69" s="484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4" t="s">
        <v>5</v>
      </c>
      <c r="H70" s="484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4" t="s">
        <v>31</v>
      </c>
      <c r="H71" s="484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7" t="s">
        <v>12</v>
      </c>
      <c r="H650" s="447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46" t="s">
        <v>13</v>
      </c>
      <c r="H651" s="446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46" t="s">
        <v>14</v>
      </c>
      <c r="H652" s="446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46" t="s">
        <v>15</v>
      </c>
      <c r="H653" s="446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46" t="s">
        <v>16</v>
      </c>
      <c r="H654" s="446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46" t="s">
        <v>5</v>
      </c>
      <c r="H655" s="446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46" t="s">
        <v>31</v>
      </c>
      <c r="H656" s="446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254"/>
  <sheetViews>
    <sheetView zoomScale="85" zoomScaleNormal="85" workbookViewId="0">
      <pane ySplit="7" topLeftCell="A223" activePane="bottomLeft" state="frozen"/>
      <selection pane="bottomLeft" activeCell="B234" sqref="B23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M1" s="219">
        <f>SUM(D216:D228)</f>
        <v>28718997</v>
      </c>
      <c r="N1" s="219">
        <v>28718997</v>
      </c>
      <c r="O1" s="219">
        <f>N1-M1</f>
        <v>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J248*-1</f>
        <v>12375225</v>
      </c>
      <c r="J2" s="218"/>
      <c r="M2" s="219">
        <f>SUM(G216:G228)</f>
        <v>1009215</v>
      </c>
      <c r="N2" s="219">
        <v>1009215</v>
      </c>
      <c r="O2" s="219">
        <f>N2-M2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27709782</v>
      </c>
      <c r="N3" s="219">
        <f>N1-N2</f>
        <v>27709782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6"/>
      <c r="I7" s="458"/>
      <c r="J7" s="430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19">
        <f>SUM(D94:D109)</f>
        <v>15434428</v>
      </c>
      <c r="N93" s="219">
        <v>15326365</v>
      </c>
      <c r="O93" s="238">
        <f>M93-N93</f>
        <v>108063</v>
      </c>
      <c r="P93" s="233"/>
    </row>
    <row r="94" spans="1:16" x14ac:dyDescent="0.25">
      <c r="A94" s="241">
        <v>43498</v>
      </c>
      <c r="B94" s="242">
        <v>19000200</v>
      </c>
      <c r="C94" s="247">
        <v>8</v>
      </c>
      <c r="D94" s="246">
        <v>933978</v>
      </c>
      <c r="E94" s="244"/>
      <c r="F94" s="242"/>
      <c r="G94" s="246"/>
      <c r="H94" s="245"/>
      <c r="I94" s="245"/>
      <c r="J94" s="246"/>
      <c r="K94" s="233"/>
      <c r="L94" s="233"/>
      <c r="M94" s="219">
        <f>SUM(G94:G109)</f>
        <v>214113</v>
      </c>
      <c r="N94" s="219">
        <v>214113</v>
      </c>
      <c r="O94" s="233"/>
      <c r="P94" s="233"/>
    </row>
    <row r="95" spans="1:16" x14ac:dyDescent="0.25">
      <c r="A95" s="241">
        <v>43498</v>
      </c>
      <c r="B95" s="242">
        <v>19000228</v>
      </c>
      <c r="C95" s="247">
        <v>16</v>
      </c>
      <c r="D95" s="246">
        <v>1705204</v>
      </c>
      <c r="E95" s="244"/>
      <c r="F95" s="242"/>
      <c r="G95" s="246"/>
      <c r="H95" s="245"/>
      <c r="I95" s="245"/>
      <c r="J95" s="246"/>
      <c r="K95" s="233"/>
      <c r="L95" s="233"/>
      <c r="M95" s="219">
        <f>M93-M94</f>
        <v>15220315</v>
      </c>
      <c r="O95" s="233"/>
      <c r="P95" s="233"/>
    </row>
    <row r="96" spans="1:16" x14ac:dyDescent="0.25">
      <c r="A96" s="241">
        <v>43500</v>
      </c>
      <c r="B96" s="242">
        <v>19000287</v>
      </c>
      <c r="C96" s="247">
        <v>17</v>
      </c>
      <c r="D96" s="246">
        <v>1646342</v>
      </c>
      <c r="E96" s="244"/>
      <c r="F96" s="242"/>
      <c r="G96" s="246"/>
      <c r="H96" s="245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43500</v>
      </c>
      <c r="B97" s="242">
        <v>19000289</v>
      </c>
      <c r="C97" s="247">
        <v>2</v>
      </c>
      <c r="D97" s="246">
        <v>170976</v>
      </c>
      <c r="E97" s="244"/>
      <c r="F97" s="242"/>
      <c r="G97" s="246"/>
      <c r="H97" s="245"/>
      <c r="I97" s="245"/>
      <c r="J97" s="246"/>
      <c r="K97" s="233"/>
      <c r="L97" s="233"/>
      <c r="M97" s="233"/>
      <c r="N97" s="233"/>
      <c r="O97" s="233"/>
      <c r="P97" s="233"/>
    </row>
    <row r="98" spans="1:16" x14ac:dyDescent="0.25">
      <c r="A98" s="241">
        <v>43500</v>
      </c>
      <c r="B98" s="242">
        <v>19000318</v>
      </c>
      <c r="C98" s="247">
        <v>13</v>
      </c>
      <c r="D98" s="246">
        <v>1424064</v>
      </c>
      <c r="E98" s="244"/>
      <c r="F98" s="242"/>
      <c r="G98" s="246"/>
      <c r="H98" s="245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43501</v>
      </c>
      <c r="B99" s="242">
        <v>19000341</v>
      </c>
      <c r="C99" s="247">
        <v>9</v>
      </c>
      <c r="D99" s="246">
        <v>1003190</v>
      </c>
      <c r="E99" s="244"/>
      <c r="F99" s="242"/>
      <c r="G99" s="246"/>
      <c r="H99" s="245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43501</v>
      </c>
      <c r="B100" s="242">
        <v>19000361</v>
      </c>
      <c r="C100" s="247">
        <v>11</v>
      </c>
      <c r="D100" s="246">
        <v>1068600</v>
      </c>
      <c r="E100" s="244"/>
      <c r="F100" s="242"/>
      <c r="G100" s="246"/>
      <c r="H100" s="245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43502</v>
      </c>
      <c r="B101" s="242">
        <v>19000383</v>
      </c>
      <c r="C101" s="247">
        <v>7</v>
      </c>
      <c r="D101" s="246">
        <v>680402</v>
      </c>
      <c r="E101" s="244"/>
      <c r="F101" s="242"/>
      <c r="G101" s="246"/>
      <c r="H101" s="245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43502</v>
      </c>
      <c r="B102" s="242">
        <v>19000414</v>
      </c>
      <c r="C102" s="247">
        <v>15</v>
      </c>
      <c r="D102" s="246">
        <v>1738396</v>
      </c>
      <c r="E102" s="244"/>
      <c r="F102" s="242"/>
      <c r="G102" s="246"/>
      <c r="H102" s="245"/>
      <c r="I102" s="245"/>
      <c r="J102" s="246"/>
      <c r="K102" s="233"/>
      <c r="L102" s="233"/>
      <c r="M102" s="233"/>
      <c r="N102" s="233"/>
      <c r="O102" s="233"/>
      <c r="P102" s="233"/>
    </row>
    <row r="103" spans="1:16" x14ac:dyDescent="0.25">
      <c r="A103" s="241">
        <v>43503</v>
      </c>
      <c r="B103" s="242">
        <v>19000442</v>
      </c>
      <c r="C103" s="247">
        <v>6</v>
      </c>
      <c r="D103" s="246">
        <v>542239</v>
      </c>
      <c r="E103" s="244"/>
      <c r="F103" s="242"/>
      <c r="G103" s="246"/>
      <c r="H103" s="245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43503</v>
      </c>
      <c r="B104" s="242">
        <v>19000443</v>
      </c>
      <c r="C104" s="247">
        <v>1</v>
      </c>
      <c r="D104" s="246">
        <v>120050</v>
      </c>
      <c r="E104" s="244"/>
      <c r="F104" s="242"/>
      <c r="G104" s="246"/>
      <c r="H104" s="245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43503</v>
      </c>
      <c r="B105" s="242">
        <v>19000463</v>
      </c>
      <c r="C105" s="247">
        <v>19</v>
      </c>
      <c r="D105" s="246">
        <v>1886941</v>
      </c>
      <c r="E105" s="244"/>
      <c r="F105" s="242"/>
      <c r="G105" s="246"/>
      <c r="H105" s="245"/>
      <c r="I105" s="245"/>
      <c r="J105" s="246"/>
      <c r="K105" s="233"/>
      <c r="L105" s="233"/>
      <c r="M105" s="233"/>
      <c r="N105" s="233"/>
      <c r="O105" s="233"/>
      <c r="P105" s="233"/>
    </row>
    <row r="106" spans="1:16" x14ac:dyDescent="0.25">
      <c r="A106" s="241">
        <v>43504</v>
      </c>
      <c r="B106" s="242">
        <v>19000486</v>
      </c>
      <c r="C106" s="247">
        <v>12</v>
      </c>
      <c r="D106" s="246">
        <v>997516</v>
      </c>
      <c r="E106" s="244" t="s">
        <v>239</v>
      </c>
      <c r="F106" s="242">
        <v>1</v>
      </c>
      <c r="G106" s="246">
        <v>106050</v>
      </c>
      <c r="H106" s="245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43504</v>
      </c>
      <c r="B107" s="242">
        <v>19000490</v>
      </c>
      <c r="C107" s="247">
        <v>1</v>
      </c>
      <c r="D107" s="246">
        <v>101500</v>
      </c>
      <c r="E107" s="244"/>
      <c r="F107" s="242"/>
      <c r="G107" s="246"/>
      <c r="H107" s="245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43504</v>
      </c>
      <c r="B108" s="242">
        <v>19000512</v>
      </c>
      <c r="C108" s="247">
        <v>11</v>
      </c>
      <c r="D108" s="246">
        <v>1415030</v>
      </c>
      <c r="E108" s="244"/>
      <c r="F108" s="242"/>
      <c r="G108" s="246"/>
      <c r="H108" s="245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43505</v>
      </c>
      <c r="B109" s="242"/>
      <c r="C109" s="247"/>
      <c r="D109" s="246"/>
      <c r="E109" s="244" t="s">
        <v>240</v>
      </c>
      <c r="F109" s="242">
        <v>1</v>
      </c>
      <c r="G109" s="246">
        <v>108063</v>
      </c>
      <c r="H109" s="245"/>
      <c r="I109" s="245">
        <v>15220315</v>
      </c>
      <c r="J109" s="246" t="s">
        <v>17</v>
      </c>
      <c r="K109" s="233"/>
      <c r="L109" s="233"/>
      <c r="M109" s="233"/>
      <c r="N109" s="233"/>
      <c r="O109" s="233"/>
      <c r="P109" s="233"/>
    </row>
    <row r="110" spans="1:16" x14ac:dyDescent="0.25">
      <c r="A110" s="241">
        <v>43505</v>
      </c>
      <c r="B110" s="242">
        <v>19000529</v>
      </c>
      <c r="C110" s="247">
        <v>1</v>
      </c>
      <c r="D110" s="246">
        <v>110075</v>
      </c>
      <c r="E110" s="244"/>
      <c r="F110" s="242"/>
      <c r="G110" s="246"/>
      <c r="H110" s="245"/>
      <c r="I110" s="245"/>
      <c r="J110" s="246"/>
      <c r="K110" s="233"/>
      <c r="L110" s="233"/>
      <c r="M110" s="233"/>
      <c r="N110" s="233"/>
      <c r="O110" s="233"/>
      <c r="P110" s="233"/>
    </row>
    <row r="111" spans="1:16" x14ac:dyDescent="0.25">
      <c r="A111" s="241">
        <v>43505</v>
      </c>
      <c r="B111" s="242">
        <v>19000540</v>
      </c>
      <c r="C111" s="247">
        <v>10</v>
      </c>
      <c r="D111" s="246">
        <v>1085847</v>
      </c>
      <c r="E111" s="244"/>
      <c r="F111" s="242"/>
      <c r="G111" s="246"/>
      <c r="H111" s="245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43505</v>
      </c>
      <c r="B112" s="242">
        <v>19000549</v>
      </c>
      <c r="C112" s="247">
        <v>1</v>
      </c>
      <c r="D112" s="246">
        <v>95025</v>
      </c>
      <c r="E112" s="244"/>
      <c r="F112" s="242"/>
      <c r="G112" s="246"/>
      <c r="H112" s="245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43505</v>
      </c>
      <c r="B113" s="242">
        <v>19000573</v>
      </c>
      <c r="C113" s="247">
        <v>9</v>
      </c>
      <c r="D113" s="246">
        <v>1014514</v>
      </c>
      <c r="E113" s="244"/>
      <c r="F113" s="242"/>
      <c r="G113" s="246"/>
      <c r="H113" s="245"/>
      <c r="I113" s="245"/>
      <c r="J113" s="246"/>
      <c r="K113" s="233"/>
      <c r="L113" s="233" t="s">
        <v>250</v>
      </c>
      <c r="M113" s="238">
        <f>SUM(D111:D125)</f>
        <v>14330134</v>
      </c>
      <c r="N113" s="233"/>
      <c r="O113" s="233"/>
      <c r="P113" s="233"/>
    </row>
    <row r="114" spans="1:16" x14ac:dyDescent="0.25">
      <c r="A114" s="241">
        <v>43507</v>
      </c>
      <c r="B114" s="242">
        <v>19000648</v>
      </c>
      <c r="C114" s="247">
        <v>8</v>
      </c>
      <c r="D114" s="246">
        <v>849579</v>
      </c>
      <c r="E114" s="244"/>
      <c r="F114" s="242"/>
      <c r="G114" s="246"/>
      <c r="H114" s="245"/>
      <c r="I114" s="245"/>
      <c r="J114" s="246"/>
      <c r="K114" s="233"/>
      <c r="L114" s="233" t="s">
        <v>251</v>
      </c>
      <c r="M114" s="238">
        <f>SUM(G111:G125)</f>
        <v>204663</v>
      </c>
      <c r="N114" s="233"/>
      <c r="O114" s="233"/>
      <c r="P114" s="233"/>
    </row>
    <row r="115" spans="1:16" x14ac:dyDescent="0.25">
      <c r="A115" s="241">
        <v>43507</v>
      </c>
      <c r="B115" s="242">
        <v>19000675</v>
      </c>
      <c r="C115" s="247">
        <v>14</v>
      </c>
      <c r="D115" s="246">
        <v>1481378</v>
      </c>
      <c r="E115" s="244"/>
      <c r="F115" s="242"/>
      <c r="G115" s="246"/>
      <c r="H115" s="245"/>
      <c r="I115" s="245"/>
      <c r="J115" s="246"/>
      <c r="K115" s="233"/>
      <c r="L115" s="233" t="s">
        <v>252</v>
      </c>
      <c r="M115" s="238">
        <f>M113-M114</f>
        <v>14125471</v>
      </c>
      <c r="N115" s="233"/>
      <c r="O115" s="233"/>
      <c r="P115" s="233"/>
    </row>
    <row r="116" spans="1:16" x14ac:dyDescent="0.25">
      <c r="A116" s="241">
        <v>43508</v>
      </c>
      <c r="B116" s="242">
        <v>19000705</v>
      </c>
      <c r="C116" s="247">
        <v>12</v>
      </c>
      <c r="D116" s="246">
        <v>1173958</v>
      </c>
      <c r="E116" s="244"/>
      <c r="F116" s="242"/>
      <c r="G116" s="246"/>
      <c r="H116" s="245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43508</v>
      </c>
      <c r="B117" s="242">
        <v>19000736</v>
      </c>
      <c r="C117" s="247">
        <v>12</v>
      </c>
      <c r="D117" s="246">
        <v>1325640</v>
      </c>
      <c r="E117" s="244"/>
      <c r="F117" s="242"/>
      <c r="G117" s="246"/>
      <c r="H117" s="245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43509</v>
      </c>
      <c r="B118" s="242">
        <v>19000760</v>
      </c>
      <c r="C118" s="247">
        <v>1</v>
      </c>
      <c r="D118" s="246">
        <v>110163</v>
      </c>
      <c r="E118" s="244"/>
      <c r="F118" s="242"/>
      <c r="G118" s="246"/>
      <c r="H118" s="245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43509</v>
      </c>
      <c r="B119" s="242">
        <v>19000766</v>
      </c>
      <c r="C119" s="247">
        <v>13</v>
      </c>
      <c r="D119" s="246">
        <v>1244034</v>
      </c>
      <c r="E119" s="244"/>
      <c r="F119" s="242"/>
      <c r="G119" s="246"/>
      <c r="H119" s="245"/>
      <c r="I119" s="245"/>
      <c r="J119" s="246"/>
      <c r="K119" s="233"/>
      <c r="L119" s="233"/>
      <c r="M119" s="238"/>
      <c r="N119" s="233"/>
      <c r="O119" s="233"/>
      <c r="P119" s="233"/>
    </row>
    <row r="120" spans="1:16" x14ac:dyDescent="0.25">
      <c r="A120" s="241">
        <v>43509</v>
      </c>
      <c r="B120" s="242">
        <v>19000794</v>
      </c>
      <c r="C120" s="247">
        <v>18</v>
      </c>
      <c r="D120" s="246">
        <v>1926461</v>
      </c>
      <c r="E120" s="244"/>
      <c r="F120" s="242"/>
      <c r="G120" s="246"/>
      <c r="H120" s="245"/>
      <c r="I120" s="245"/>
      <c r="J120" s="246"/>
      <c r="K120" s="233"/>
      <c r="L120" s="233"/>
      <c r="M120" s="238"/>
      <c r="N120" s="233"/>
      <c r="O120" s="233"/>
      <c r="P120" s="233"/>
    </row>
    <row r="121" spans="1:16" x14ac:dyDescent="0.25">
      <c r="A121" s="241">
        <v>43510</v>
      </c>
      <c r="B121" s="242">
        <v>19000804</v>
      </c>
      <c r="C121" s="247">
        <v>2</v>
      </c>
      <c r="D121" s="246">
        <v>225576</v>
      </c>
      <c r="E121" s="244"/>
      <c r="F121" s="242"/>
      <c r="G121" s="246"/>
      <c r="H121" s="245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43510</v>
      </c>
      <c r="B122" s="242">
        <v>19000822</v>
      </c>
      <c r="C122" s="247">
        <v>10</v>
      </c>
      <c r="D122" s="246">
        <v>902972</v>
      </c>
      <c r="E122" s="244"/>
      <c r="F122" s="242"/>
      <c r="G122" s="246"/>
      <c r="H122" s="245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43510</v>
      </c>
      <c r="B123" s="242">
        <v>19000844</v>
      </c>
      <c r="C123" s="247">
        <v>9</v>
      </c>
      <c r="D123" s="246">
        <v>794272</v>
      </c>
      <c r="E123" s="244"/>
      <c r="F123" s="242"/>
      <c r="G123" s="246"/>
      <c r="H123" s="245"/>
      <c r="I123" s="245"/>
      <c r="J123" s="246"/>
      <c r="K123" s="233"/>
      <c r="L123" s="233"/>
      <c r="M123" s="233"/>
      <c r="N123" s="233"/>
      <c r="O123" s="233"/>
      <c r="P123" s="233"/>
    </row>
    <row r="124" spans="1:16" x14ac:dyDescent="0.25">
      <c r="A124" s="241">
        <v>43511</v>
      </c>
      <c r="B124" s="242">
        <v>19000871</v>
      </c>
      <c r="C124" s="247">
        <v>9</v>
      </c>
      <c r="D124" s="246">
        <v>940262</v>
      </c>
      <c r="E124" s="244" t="s">
        <v>249</v>
      </c>
      <c r="F124" s="242">
        <v>2</v>
      </c>
      <c r="G124" s="246">
        <v>204663</v>
      </c>
      <c r="H124" s="245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43511</v>
      </c>
      <c r="B125" s="242">
        <v>19000900</v>
      </c>
      <c r="C125" s="247">
        <v>16</v>
      </c>
      <c r="D125" s="246">
        <v>1160453</v>
      </c>
      <c r="E125" s="244"/>
      <c r="F125" s="242"/>
      <c r="G125" s="246"/>
      <c r="H125" s="245"/>
      <c r="I125" s="245">
        <v>14125470</v>
      </c>
      <c r="J125" s="246" t="s">
        <v>17</v>
      </c>
      <c r="K125" s="233"/>
      <c r="L125" s="233"/>
      <c r="M125" s="238"/>
      <c r="N125" s="233"/>
      <c r="O125" s="233"/>
      <c r="P125" s="233"/>
    </row>
    <row r="126" spans="1:16" x14ac:dyDescent="0.25">
      <c r="A126" s="241">
        <v>43512</v>
      </c>
      <c r="B126" s="242">
        <v>19000943</v>
      </c>
      <c r="C126" s="247">
        <v>4</v>
      </c>
      <c r="D126" s="246">
        <v>402326</v>
      </c>
      <c r="E126" s="244"/>
      <c r="F126" s="242"/>
      <c r="G126" s="246"/>
      <c r="H126" s="245"/>
      <c r="I126" s="245"/>
      <c r="J126" s="246"/>
      <c r="K126" s="233"/>
      <c r="L126" s="233"/>
      <c r="M126" s="233"/>
      <c r="N126" s="233"/>
      <c r="O126" s="233"/>
      <c r="P126" s="233"/>
    </row>
    <row r="127" spans="1:16" x14ac:dyDescent="0.25">
      <c r="A127" s="241">
        <v>43512</v>
      </c>
      <c r="B127" s="242">
        <v>19000979</v>
      </c>
      <c r="C127" s="247">
        <v>13</v>
      </c>
      <c r="D127" s="246">
        <v>1472965</v>
      </c>
      <c r="E127" s="244"/>
      <c r="F127" s="242"/>
      <c r="G127" s="246"/>
      <c r="H127" s="245"/>
      <c r="I127" s="245"/>
      <c r="J127" s="246"/>
      <c r="K127" s="233"/>
      <c r="L127" s="233"/>
      <c r="M127" s="233"/>
      <c r="N127" s="233"/>
      <c r="O127" s="233"/>
      <c r="P127" s="233"/>
    </row>
    <row r="128" spans="1:16" x14ac:dyDescent="0.25">
      <c r="A128" s="241">
        <v>43514</v>
      </c>
      <c r="B128" s="242">
        <v>19001064</v>
      </c>
      <c r="C128" s="247">
        <v>9</v>
      </c>
      <c r="D128" s="246">
        <v>945880</v>
      </c>
      <c r="E128" s="244"/>
      <c r="F128" s="242"/>
      <c r="G128" s="246"/>
      <c r="H128" s="245"/>
      <c r="I128" s="245"/>
      <c r="J128" s="246"/>
      <c r="K128" s="233"/>
      <c r="L128" s="233"/>
      <c r="M128" s="233"/>
      <c r="N128" s="233"/>
      <c r="O128" s="233"/>
      <c r="P128" s="233"/>
    </row>
    <row r="129" spans="1:16" x14ac:dyDescent="0.25">
      <c r="A129" s="241">
        <v>43514</v>
      </c>
      <c r="B129" s="242">
        <v>19001068</v>
      </c>
      <c r="C129" s="247">
        <v>1</v>
      </c>
      <c r="D129" s="246">
        <v>137190</v>
      </c>
      <c r="E129" s="244"/>
      <c r="F129" s="242"/>
      <c r="G129" s="246"/>
      <c r="H129" s="245"/>
      <c r="I129" s="245"/>
      <c r="J129" s="246"/>
      <c r="K129" s="233"/>
      <c r="L129" s="233"/>
      <c r="M129" s="233"/>
      <c r="N129" s="233"/>
      <c r="O129" s="233"/>
      <c r="P129" s="233"/>
    </row>
    <row r="130" spans="1:16" x14ac:dyDescent="0.25">
      <c r="A130" s="241">
        <v>43514</v>
      </c>
      <c r="B130" s="242">
        <v>19001090</v>
      </c>
      <c r="C130" s="247">
        <v>10</v>
      </c>
      <c r="D130" s="246">
        <v>885190</v>
      </c>
      <c r="E130" s="244"/>
      <c r="F130" s="242"/>
      <c r="G130" s="246"/>
      <c r="H130" s="245"/>
      <c r="I130" s="245"/>
      <c r="J130" s="246"/>
      <c r="K130" s="233"/>
      <c r="L130" s="233"/>
      <c r="M130" s="233"/>
      <c r="N130" s="233"/>
      <c r="O130" s="233"/>
      <c r="P130" s="233"/>
    </row>
    <row r="131" spans="1:16" x14ac:dyDescent="0.25">
      <c r="A131" s="241">
        <v>43515</v>
      </c>
      <c r="B131" s="242">
        <v>19001129</v>
      </c>
      <c r="C131" s="247">
        <v>11</v>
      </c>
      <c r="D131" s="246">
        <v>1202425</v>
      </c>
      <c r="E131" s="244"/>
      <c r="F131" s="242"/>
      <c r="G131" s="246"/>
      <c r="H131" s="245"/>
      <c r="I131" s="245"/>
      <c r="J131" s="246"/>
      <c r="K131" s="233"/>
      <c r="L131" s="233"/>
      <c r="M131" s="233"/>
      <c r="N131" s="233"/>
      <c r="O131" s="233"/>
      <c r="P131" s="233"/>
    </row>
    <row r="132" spans="1:16" x14ac:dyDescent="0.25">
      <c r="A132" s="241">
        <v>43515</v>
      </c>
      <c r="B132" s="242">
        <v>19001155</v>
      </c>
      <c r="C132" s="247">
        <v>6</v>
      </c>
      <c r="D132" s="246">
        <v>577575</v>
      </c>
      <c r="E132" s="244"/>
      <c r="F132" s="242"/>
      <c r="G132" s="246"/>
      <c r="H132" s="245"/>
      <c r="I132" s="245"/>
      <c r="J132" s="246"/>
      <c r="K132" s="233"/>
      <c r="L132" s="233"/>
      <c r="M132" s="233"/>
      <c r="N132" s="233"/>
      <c r="O132" s="233"/>
      <c r="P132" s="233"/>
    </row>
    <row r="133" spans="1:16" x14ac:dyDescent="0.25">
      <c r="A133" s="241">
        <v>43516</v>
      </c>
      <c r="B133" s="242">
        <v>19001190</v>
      </c>
      <c r="C133" s="247">
        <v>17</v>
      </c>
      <c r="D133" s="246">
        <v>1563065</v>
      </c>
      <c r="E133" s="244"/>
      <c r="F133" s="242"/>
      <c r="G133" s="246"/>
      <c r="H133" s="245"/>
      <c r="I133" s="245"/>
      <c r="J133" s="246"/>
      <c r="K133" s="233"/>
      <c r="L133" s="233"/>
      <c r="M133" s="233"/>
      <c r="N133" s="233"/>
      <c r="O133" s="233"/>
      <c r="P133" s="233"/>
    </row>
    <row r="134" spans="1:16" x14ac:dyDescent="0.25">
      <c r="A134" s="241">
        <v>43516</v>
      </c>
      <c r="B134" s="242">
        <v>19001213</v>
      </c>
      <c r="C134" s="247">
        <v>21</v>
      </c>
      <c r="D134" s="246">
        <v>2034220</v>
      </c>
      <c r="E134" s="244"/>
      <c r="F134" s="242"/>
      <c r="G134" s="246"/>
      <c r="H134" s="245"/>
      <c r="I134" s="245"/>
      <c r="J134" s="246"/>
      <c r="K134" s="233"/>
      <c r="L134" s="233"/>
      <c r="M134" s="233"/>
      <c r="N134" s="233"/>
      <c r="O134" s="233"/>
      <c r="P134" s="233"/>
    </row>
    <row r="135" spans="1:16" x14ac:dyDescent="0.25">
      <c r="A135" s="241">
        <v>43517</v>
      </c>
      <c r="B135" s="242">
        <v>19001239</v>
      </c>
      <c r="C135" s="247">
        <v>7</v>
      </c>
      <c r="D135" s="246">
        <v>769250</v>
      </c>
      <c r="E135" s="244"/>
      <c r="F135" s="242"/>
      <c r="G135" s="246"/>
      <c r="H135" s="245"/>
      <c r="I135" s="245"/>
      <c r="J135" s="246"/>
      <c r="K135" s="233"/>
      <c r="L135" s="233"/>
      <c r="M135" s="233"/>
      <c r="N135" s="233"/>
      <c r="O135" s="233"/>
      <c r="P135" s="233"/>
    </row>
    <row r="136" spans="1:16" x14ac:dyDescent="0.25">
      <c r="A136" s="241">
        <v>43517</v>
      </c>
      <c r="B136" s="242">
        <v>19001263</v>
      </c>
      <c r="C136" s="247">
        <v>15</v>
      </c>
      <c r="D136" s="246">
        <v>1520480</v>
      </c>
      <c r="E136" s="244"/>
      <c r="F136" s="242"/>
      <c r="G136" s="246"/>
      <c r="H136" s="245"/>
      <c r="I136" s="245"/>
      <c r="J136" s="246"/>
      <c r="K136" s="233"/>
      <c r="L136" s="233"/>
      <c r="M136" s="233"/>
      <c r="N136" s="233"/>
      <c r="O136" s="233"/>
      <c r="P136" s="233"/>
    </row>
    <row r="137" spans="1:16" x14ac:dyDescent="0.25">
      <c r="A137" s="241">
        <v>43518</v>
      </c>
      <c r="B137" s="242">
        <v>19001290</v>
      </c>
      <c r="C137" s="247">
        <v>7</v>
      </c>
      <c r="D137" s="246">
        <v>642430</v>
      </c>
      <c r="E137" s="244" t="s">
        <v>263</v>
      </c>
      <c r="F137" s="242">
        <v>2</v>
      </c>
      <c r="G137" s="246">
        <v>242901</v>
      </c>
      <c r="H137" s="245"/>
      <c r="I137" s="245"/>
      <c r="J137" s="246"/>
      <c r="K137" s="233"/>
      <c r="L137" s="233"/>
      <c r="M137" s="233"/>
      <c r="N137" s="233"/>
      <c r="O137" s="233"/>
      <c r="P137" s="233"/>
    </row>
    <row r="138" spans="1:16" x14ac:dyDescent="0.25">
      <c r="A138" s="241">
        <v>43518</v>
      </c>
      <c r="B138" s="242">
        <v>19001322</v>
      </c>
      <c r="C138" s="247">
        <v>16</v>
      </c>
      <c r="D138" s="246">
        <v>1557030</v>
      </c>
      <c r="E138" s="244"/>
      <c r="F138" s="242"/>
      <c r="G138" s="246"/>
      <c r="H138" s="245"/>
      <c r="I138" s="245"/>
      <c r="J138" s="246"/>
      <c r="K138" s="233"/>
      <c r="L138" s="233"/>
      <c r="M138" s="233"/>
      <c r="N138" s="233"/>
      <c r="O138" s="233"/>
      <c r="P138" s="233"/>
    </row>
    <row r="139" spans="1:16" x14ac:dyDescent="0.25">
      <c r="A139" s="241">
        <v>43519</v>
      </c>
      <c r="B139" s="242">
        <v>19001333</v>
      </c>
      <c r="C139" s="247">
        <v>1</v>
      </c>
      <c r="D139" s="246">
        <v>98940</v>
      </c>
      <c r="E139" s="244"/>
      <c r="F139" s="242"/>
      <c r="G139" s="246"/>
      <c r="H139" s="245"/>
      <c r="I139" s="245">
        <v>13676640</v>
      </c>
      <c r="J139" s="246" t="s">
        <v>265</v>
      </c>
      <c r="K139" s="233"/>
      <c r="L139" s="233"/>
      <c r="M139" s="233"/>
      <c r="N139" s="233"/>
      <c r="O139" s="233"/>
      <c r="P139" s="233"/>
    </row>
    <row r="140" spans="1:16" x14ac:dyDescent="0.25">
      <c r="A140" s="241">
        <v>43519</v>
      </c>
      <c r="B140" s="242">
        <v>19001353</v>
      </c>
      <c r="C140" s="247">
        <v>12</v>
      </c>
      <c r="D140" s="246">
        <v>1015900</v>
      </c>
      <c r="E140" s="244"/>
      <c r="F140" s="242"/>
      <c r="G140" s="246"/>
      <c r="H140" s="245"/>
      <c r="I140" s="245"/>
      <c r="J140" s="246"/>
      <c r="K140" s="233"/>
      <c r="L140" s="233"/>
      <c r="M140" s="233"/>
      <c r="N140" s="233"/>
      <c r="O140" s="233"/>
      <c r="P140" s="233"/>
    </row>
    <row r="141" spans="1:16" x14ac:dyDescent="0.25">
      <c r="A141" s="241">
        <v>43519</v>
      </c>
      <c r="B141" s="242">
        <v>19001377</v>
      </c>
      <c r="C141" s="247">
        <v>13</v>
      </c>
      <c r="D141" s="246">
        <v>1434015</v>
      </c>
      <c r="E141" s="244"/>
      <c r="F141" s="242"/>
      <c r="G141" s="246"/>
      <c r="H141" s="245"/>
      <c r="I141" s="245"/>
      <c r="J141" s="246"/>
      <c r="K141" s="233"/>
      <c r="L141" s="233"/>
      <c r="M141" s="233"/>
      <c r="N141" s="233"/>
      <c r="O141" s="233"/>
      <c r="P141" s="233"/>
    </row>
    <row r="142" spans="1:16" x14ac:dyDescent="0.25">
      <c r="A142" s="241">
        <v>43521</v>
      </c>
      <c r="B142" s="242">
        <v>19001472</v>
      </c>
      <c r="C142" s="247">
        <v>11</v>
      </c>
      <c r="D142" s="246">
        <v>1070375</v>
      </c>
      <c r="E142" s="244" t="s">
        <v>266</v>
      </c>
      <c r="F142" s="242">
        <v>1</v>
      </c>
      <c r="G142" s="246">
        <v>137190</v>
      </c>
      <c r="H142" s="245"/>
      <c r="I142" s="245"/>
      <c r="J142" s="246"/>
      <c r="K142" s="233"/>
      <c r="L142" s="233"/>
      <c r="M142" s="233"/>
      <c r="N142" s="233"/>
      <c r="O142" s="233"/>
      <c r="P142" s="233"/>
    </row>
    <row r="143" spans="1:16" x14ac:dyDescent="0.25">
      <c r="A143" s="241">
        <v>43521</v>
      </c>
      <c r="B143" s="242">
        <v>19001504</v>
      </c>
      <c r="C143" s="247">
        <v>16</v>
      </c>
      <c r="D143" s="246">
        <v>1947180</v>
      </c>
      <c r="E143" s="244"/>
      <c r="F143" s="242"/>
      <c r="G143" s="246"/>
      <c r="H143" s="245"/>
      <c r="I143" s="245"/>
      <c r="J143" s="246"/>
      <c r="K143" s="233"/>
      <c r="L143" s="233"/>
      <c r="M143" s="233"/>
      <c r="N143" s="233"/>
      <c r="O143" s="233"/>
      <c r="P143" s="233"/>
    </row>
    <row r="144" spans="1:16" x14ac:dyDescent="0.25">
      <c r="A144" s="241">
        <v>43521</v>
      </c>
      <c r="B144" s="242">
        <v>19001511</v>
      </c>
      <c r="C144" s="247">
        <v>1</v>
      </c>
      <c r="D144" s="246">
        <v>184025</v>
      </c>
      <c r="E144" s="244"/>
      <c r="F144" s="242"/>
      <c r="G144" s="246"/>
      <c r="H144" s="245"/>
      <c r="I144" s="245"/>
      <c r="J144" s="246"/>
      <c r="K144" s="233"/>
      <c r="L144" s="233"/>
      <c r="M144" s="233"/>
      <c r="N144" s="233"/>
      <c r="O144" s="233"/>
      <c r="P144" s="233"/>
    </row>
    <row r="145" spans="1:16" x14ac:dyDescent="0.25">
      <c r="A145" s="241">
        <v>43522</v>
      </c>
      <c r="B145" s="242">
        <v>19001542</v>
      </c>
      <c r="C145" s="247">
        <v>24</v>
      </c>
      <c r="D145" s="246">
        <v>2584935</v>
      </c>
      <c r="E145" s="244"/>
      <c r="F145" s="242"/>
      <c r="G145" s="246"/>
      <c r="H145" s="245"/>
      <c r="I145" s="245"/>
      <c r="J145" s="246"/>
      <c r="K145" s="233"/>
      <c r="L145" s="233"/>
      <c r="M145" s="233"/>
      <c r="N145" s="233"/>
      <c r="O145" s="233"/>
      <c r="P145" s="233"/>
    </row>
    <row r="146" spans="1:16" x14ac:dyDescent="0.25">
      <c r="A146" s="241">
        <v>43522</v>
      </c>
      <c r="B146" s="242">
        <v>19001575</v>
      </c>
      <c r="C146" s="247">
        <v>27</v>
      </c>
      <c r="D146" s="246">
        <v>3085890</v>
      </c>
      <c r="E146" s="244"/>
      <c r="F146" s="242"/>
      <c r="G146" s="246"/>
      <c r="H146" s="245"/>
      <c r="I146" s="245"/>
      <c r="J146" s="246"/>
      <c r="K146" s="233"/>
      <c r="L146" s="233"/>
      <c r="M146" s="233"/>
      <c r="N146" s="233"/>
      <c r="O146" s="233"/>
      <c r="P146" s="233"/>
    </row>
    <row r="147" spans="1:16" x14ac:dyDescent="0.25">
      <c r="A147" s="241">
        <v>43522</v>
      </c>
      <c r="B147" s="242">
        <v>19001577</v>
      </c>
      <c r="C147" s="247">
        <v>1</v>
      </c>
      <c r="D147" s="246">
        <v>104975</v>
      </c>
      <c r="E147" s="244"/>
      <c r="F147" s="242"/>
      <c r="G147" s="246"/>
      <c r="H147" s="245"/>
      <c r="I147" s="245"/>
      <c r="J147" s="246"/>
      <c r="K147" s="233"/>
      <c r="L147" s="233"/>
      <c r="M147" s="233"/>
      <c r="N147" s="233"/>
      <c r="O147" s="233"/>
      <c r="P147" s="233"/>
    </row>
    <row r="148" spans="1:16" x14ac:dyDescent="0.25">
      <c r="A148" s="241">
        <v>43522</v>
      </c>
      <c r="B148" s="242">
        <v>19001580</v>
      </c>
      <c r="C148" s="247">
        <v>1</v>
      </c>
      <c r="D148" s="246">
        <v>77180</v>
      </c>
      <c r="E148" s="244"/>
      <c r="F148" s="242"/>
      <c r="G148" s="246"/>
      <c r="H148" s="245"/>
      <c r="I148" s="245"/>
      <c r="J148" s="246"/>
      <c r="K148" s="233"/>
      <c r="L148" s="233"/>
      <c r="M148" s="233"/>
      <c r="N148" s="233"/>
      <c r="O148" s="233"/>
      <c r="P148" s="233"/>
    </row>
    <row r="149" spans="1:16" x14ac:dyDescent="0.25">
      <c r="A149" s="241">
        <v>43523</v>
      </c>
      <c r="B149" s="242">
        <v>19001587</v>
      </c>
      <c r="C149" s="247">
        <v>2</v>
      </c>
      <c r="D149" s="246">
        <v>268735</v>
      </c>
      <c r="E149" s="244" t="s">
        <v>271</v>
      </c>
      <c r="F149" s="242">
        <v>1</v>
      </c>
      <c r="G149" s="246">
        <v>147985</v>
      </c>
      <c r="H149" s="245"/>
      <c r="I149" s="245"/>
      <c r="J149" s="246"/>
      <c r="K149" s="233"/>
      <c r="L149" s="233"/>
      <c r="M149" s="233"/>
      <c r="N149" s="233"/>
      <c r="O149" s="233"/>
      <c r="P149" s="233"/>
    </row>
    <row r="150" spans="1:16" x14ac:dyDescent="0.25">
      <c r="A150" s="241">
        <v>43523</v>
      </c>
      <c r="B150" s="242">
        <v>19001603</v>
      </c>
      <c r="C150" s="247">
        <v>23</v>
      </c>
      <c r="D150" s="246">
        <v>2360960</v>
      </c>
      <c r="E150" s="244"/>
      <c r="F150" s="242"/>
      <c r="G150" s="246"/>
      <c r="H150" s="245"/>
      <c r="I150" s="245"/>
      <c r="J150" s="246"/>
      <c r="K150" s="233"/>
      <c r="L150" s="233"/>
      <c r="M150" s="233"/>
      <c r="N150" s="233"/>
      <c r="O150" s="233"/>
      <c r="P150" s="233"/>
    </row>
    <row r="151" spans="1:16" x14ac:dyDescent="0.25">
      <c r="A151" s="241">
        <v>43523</v>
      </c>
      <c r="B151" s="242">
        <v>19001631</v>
      </c>
      <c r="C151" s="247">
        <v>12</v>
      </c>
      <c r="D151" s="246">
        <v>1308660</v>
      </c>
      <c r="E151" s="244"/>
      <c r="F151" s="242"/>
      <c r="G151" s="246"/>
      <c r="H151" s="245"/>
      <c r="I151" s="245"/>
      <c r="J151" s="246"/>
      <c r="K151" s="233"/>
      <c r="L151" s="233"/>
      <c r="M151" s="233"/>
      <c r="N151" s="233"/>
      <c r="O151" s="233"/>
      <c r="P151" s="233"/>
    </row>
    <row r="152" spans="1:16" x14ac:dyDescent="0.25">
      <c r="A152" s="241">
        <v>43524</v>
      </c>
      <c r="B152" s="242">
        <v>19001672</v>
      </c>
      <c r="C152" s="247">
        <v>19</v>
      </c>
      <c r="D152" s="246">
        <v>2099245</v>
      </c>
      <c r="E152" s="244"/>
      <c r="F152" s="242"/>
      <c r="G152" s="246"/>
      <c r="H152" s="245"/>
      <c r="I152" s="245"/>
      <c r="J152" s="246"/>
      <c r="K152" s="233"/>
      <c r="L152" s="233"/>
      <c r="M152" s="233"/>
      <c r="N152" s="233"/>
      <c r="O152" s="233"/>
      <c r="P152" s="233"/>
    </row>
    <row r="153" spans="1:16" x14ac:dyDescent="0.25">
      <c r="A153" s="241">
        <v>43524</v>
      </c>
      <c r="B153" s="242">
        <v>19001708</v>
      </c>
      <c r="C153" s="247">
        <v>21</v>
      </c>
      <c r="D153" s="246">
        <v>2202990</v>
      </c>
      <c r="E153" s="244"/>
      <c r="F153" s="242"/>
      <c r="G153" s="246"/>
      <c r="H153" s="245"/>
      <c r="I153" s="245"/>
      <c r="J153" s="246"/>
      <c r="K153" s="233"/>
      <c r="L153" s="233"/>
      <c r="M153" s="233"/>
      <c r="N153" s="233"/>
      <c r="O153" s="233"/>
      <c r="P153" s="233"/>
    </row>
    <row r="154" spans="1:16" x14ac:dyDescent="0.25">
      <c r="A154" s="241">
        <v>43525</v>
      </c>
      <c r="B154" s="242">
        <v>19001750</v>
      </c>
      <c r="C154" s="247">
        <v>31</v>
      </c>
      <c r="D154" s="246">
        <v>3272505</v>
      </c>
      <c r="E154" s="244"/>
      <c r="F154" s="242"/>
      <c r="G154" s="246"/>
      <c r="H154" s="245"/>
      <c r="I154" s="245">
        <v>22732395</v>
      </c>
      <c r="J154" s="246" t="s">
        <v>17</v>
      </c>
      <c r="K154" s="233"/>
      <c r="L154" s="233"/>
      <c r="M154" s="233"/>
      <c r="N154" s="233"/>
      <c r="O154" s="233"/>
      <c r="P154" s="233"/>
    </row>
    <row r="155" spans="1:16" x14ac:dyDescent="0.25">
      <c r="A155" s="241">
        <v>43526</v>
      </c>
      <c r="B155" s="242">
        <v>19001795</v>
      </c>
      <c r="C155" s="247">
        <v>12</v>
      </c>
      <c r="D155" s="246">
        <v>1182748</v>
      </c>
      <c r="E155" s="244"/>
      <c r="F155" s="242"/>
      <c r="G155" s="246"/>
      <c r="H155" s="245"/>
      <c r="I155" s="245"/>
      <c r="J155" s="246"/>
      <c r="K155" s="233"/>
      <c r="L155" s="233"/>
      <c r="M155" s="233"/>
      <c r="N155" s="233"/>
      <c r="O155" s="233"/>
      <c r="P155" s="233"/>
    </row>
    <row r="156" spans="1:16" x14ac:dyDescent="0.25">
      <c r="A156" s="241">
        <v>43526</v>
      </c>
      <c r="B156" s="242">
        <v>19001809</v>
      </c>
      <c r="C156" s="247">
        <v>84</v>
      </c>
      <c r="D156" s="246">
        <v>4194325</v>
      </c>
      <c r="E156" s="244"/>
      <c r="F156" s="242"/>
      <c r="G156" s="246"/>
      <c r="H156" s="245"/>
      <c r="I156" s="245"/>
      <c r="J156" s="246"/>
      <c r="K156" s="233"/>
      <c r="L156" s="233"/>
      <c r="M156" s="233"/>
      <c r="N156" s="233"/>
      <c r="O156" s="233"/>
      <c r="P156" s="233"/>
    </row>
    <row r="157" spans="1:16" x14ac:dyDescent="0.25">
      <c r="A157" s="241">
        <v>43526</v>
      </c>
      <c r="B157" s="242">
        <v>19001822</v>
      </c>
      <c r="C157" s="247">
        <v>8</v>
      </c>
      <c r="D157" s="246">
        <v>933385</v>
      </c>
      <c r="E157" s="244"/>
      <c r="F157" s="242"/>
      <c r="G157" s="246"/>
      <c r="H157" s="245"/>
      <c r="I157" s="245"/>
      <c r="J157" s="246"/>
      <c r="K157" s="233"/>
      <c r="L157" s="233"/>
      <c r="M157" s="233"/>
      <c r="N157" s="233"/>
      <c r="O157" s="233"/>
      <c r="P157" s="233"/>
    </row>
    <row r="158" spans="1:16" x14ac:dyDescent="0.25">
      <c r="A158" s="241">
        <v>43526</v>
      </c>
      <c r="B158" s="242">
        <v>19001825</v>
      </c>
      <c r="C158" s="247">
        <v>5</v>
      </c>
      <c r="D158" s="246">
        <v>604605</v>
      </c>
      <c r="E158" s="244"/>
      <c r="F158" s="242"/>
      <c r="G158" s="246"/>
      <c r="H158" s="245"/>
      <c r="I158" s="245"/>
      <c r="J158" s="246"/>
      <c r="K158" s="233"/>
      <c r="L158" s="233"/>
      <c r="M158" s="233"/>
      <c r="N158" s="233"/>
      <c r="O158" s="233"/>
      <c r="P158" s="233"/>
    </row>
    <row r="159" spans="1:16" x14ac:dyDescent="0.25">
      <c r="A159" s="241">
        <v>43528</v>
      </c>
      <c r="B159" s="242">
        <v>19001951</v>
      </c>
      <c r="C159" s="247">
        <v>27</v>
      </c>
      <c r="D159" s="246">
        <v>2762663</v>
      </c>
      <c r="E159" s="244"/>
      <c r="F159" s="242"/>
      <c r="G159" s="246"/>
      <c r="H159" s="245"/>
      <c r="I159" s="245"/>
      <c r="J159" s="246"/>
      <c r="K159" s="233"/>
      <c r="L159" s="233"/>
      <c r="M159" s="233"/>
      <c r="N159" s="233"/>
      <c r="O159" s="233"/>
      <c r="P159" s="233"/>
    </row>
    <row r="160" spans="1:16" x14ac:dyDescent="0.25">
      <c r="A160" s="241">
        <v>43528</v>
      </c>
      <c r="B160" s="242">
        <v>19001953</v>
      </c>
      <c r="C160" s="247">
        <v>3</v>
      </c>
      <c r="D160" s="246">
        <v>338980</v>
      </c>
      <c r="E160" s="244"/>
      <c r="F160" s="242"/>
      <c r="G160" s="246"/>
      <c r="H160" s="245"/>
      <c r="I160" s="245"/>
      <c r="J160" s="246"/>
      <c r="K160" s="233"/>
      <c r="L160" s="233"/>
      <c r="M160" s="233"/>
      <c r="N160" s="233"/>
      <c r="O160" s="233"/>
      <c r="P160" s="233"/>
    </row>
    <row r="161" spans="1:16" x14ac:dyDescent="0.25">
      <c r="A161" s="241">
        <v>43528</v>
      </c>
      <c r="B161" s="242">
        <v>19002007</v>
      </c>
      <c r="C161" s="247">
        <v>31</v>
      </c>
      <c r="D161" s="246">
        <v>3257035</v>
      </c>
      <c r="E161" s="244"/>
      <c r="F161" s="242"/>
      <c r="G161" s="246"/>
      <c r="H161" s="245"/>
      <c r="I161" s="245"/>
      <c r="J161" s="246"/>
      <c r="K161" s="233"/>
      <c r="L161" s="233"/>
      <c r="M161" s="233"/>
      <c r="N161" s="233"/>
      <c r="O161" s="233"/>
      <c r="P161" s="233"/>
    </row>
    <row r="162" spans="1:16" x14ac:dyDescent="0.25">
      <c r="A162" s="241">
        <v>43529</v>
      </c>
      <c r="B162" s="242">
        <v>19002016</v>
      </c>
      <c r="C162" s="247">
        <v>3</v>
      </c>
      <c r="D162" s="246">
        <v>345270</v>
      </c>
      <c r="E162" s="244" t="s">
        <v>287</v>
      </c>
      <c r="F162" s="242">
        <v>3</v>
      </c>
      <c r="G162" s="246">
        <v>430518</v>
      </c>
      <c r="H162" s="245"/>
      <c r="I162" s="245"/>
      <c r="J162" s="246"/>
      <c r="K162" s="233"/>
      <c r="L162" s="233"/>
      <c r="M162" s="233"/>
      <c r="N162" s="233"/>
      <c r="O162" s="233"/>
      <c r="P162" s="233"/>
    </row>
    <row r="163" spans="1:16" x14ac:dyDescent="0.25">
      <c r="A163" s="241">
        <v>43529</v>
      </c>
      <c r="B163" s="242">
        <v>19002044</v>
      </c>
      <c r="C163" s="247">
        <v>32</v>
      </c>
      <c r="D163" s="246">
        <v>3174205</v>
      </c>
      <c r="E163" s="244"/>
      <c r="F163" s="242"/>
      <c r="G163" s="246"/>
      <c r="H163" s="245"/>
      <c r="I163" s="245"/>
      <c r="J163" s="246"/>
      <c r="K163" s="233"/>
      <c r="L163" s="233"/>
      <c r="M163" s="233"/>
      <c r="N163" s="233"/>
      <c r="O163" s="233"/>
      <c r="P163" s="233"/>
    </row>
    <row r="164" spans="1:16" x14ac:dyDescent="0.25">
      <c r="A164" s="241">
        <v>43529</v>
      </c>
      <c r="B164" s="242">
        <v>19002064</v>
      </c>
      <c r="C164" s="247">
        <v>16</v>
      </c>
      <c r="D164" s="246">
        <v>1643220</v>
      </c>
      <c r="E164" s="244"/>
      <c r="F164" s="242"/>
      <c r="G164" s="246"/>
      <c r="H164" s="245"/>
      <c r="I164" s="245"/>
      <c r="J164" s="246"/>
      <c r="K164" s="233"/>
      <c r="L164" s="233"/>
      <c r="M164" s="233"/>
      <c r="N164" s="233"/>
      <c r="O164" s="233"/>
      <c r="P164" s="233"/>
    </row>
    <row r="165" spans="1:16" x14ac:dyDescent="0.25">
      <c r="A165" s="241">
        <v>43529</v>
      </c>
      <c r="B165" s="242">
        <v>19002071</v>
      </c>
      <c r="C165" s="247">
        <v>1</v>
      </c>
      <c r="D165" s="246">
        <v>209610</v>
      </c>
      <c r="E165" s="244"/>
      <c r="F165" s="242"/>
      <c r="G165" s="246"/>
      <c r="H165" s="245"/>
      <c r="I165" s="245"/>
      <c r="J165" s="246"/>
      <c r="K165" s="233"/>
      <c r="L165" s="233"/>
      <c r="M165" s="233"/>
      <c r="N165" s="233"/>
      <c r="O165" s="233"/>
      <c r="P165" s="233"/>
    </row>
    <row r="166" spans="1:16" x14ac:dyDescent="0.25">
      <c r="A166" s="241">
        <v>43529</v>
      </c>
      <c r="B166" s="242">
        <v>19002072</v>
      </c>
      <c r="C166" s="247">
        <v>2</v>
      </c>
      <c r="D166" s="246">
        <v>256105</v>
      </c>
      <c r="E166" s="244"/>
      <c r="F166" s="242"/>
      <c r="G166" s="246"/>
      <c r="H166" s="245"/>
      <c r="I166" s="245"/>
      <c r="J166" s="246"/>
      <c r="K166" s="233"/>
      <c r="L166" s="233"/>
      <c r="M166" s="233"/>
      <c r="N166" s="233"/>
      <c r="O166" s="233"/>
      <c r="P166" s="233"/>
    </row>
    <row r="167" spans="1:16" x14ac:dyDescent="0.25">
      <c r="A167" s="241">
        <v>43530</v>
      </c>
      <c r="B167" s="242">
        <v>19002083</v>
      </c>
      <c r="C167" s="247">
        <v>4</v>
      </c>
      <c r="D167" s="246">
        <v>330268</v>
      </c>
      <c r="E167" s="244" t="s">
        <v>289</v>
      </c>
      <c r="F167" s="242">
        <v>3</v>
      </c>
      <c r="G167" s="246">
        <v>348755</v>
      </c>
      <c r="H167" s="245"/>
      <c r="I167" s="245"/>
      <c r="J167" s="246"/>
      <c r="K167" s="233"/>
      <c r="L167" s="233"/>
      <c r="M167" s="233"/>
      <c r="N167" s="233"/>
      <c r="O167" s="233"/>
      <c r="P167" s="233"/>
    </row>
    <row r="168" spans="1:16" x14ac:dyDescent="0.25">
      <c r="A168" s="241">
        <v>43530</v>
      </c>
      <c r="B168" s="242">
        <v>19002095</v>
      </c>
      <c r="C168" s="247">
        <v>22</v>
      </c>
      <c r="D168" s="246">
        <v>2282420</v>
      </c>
      <c r="E168" s="244"/>
      <c r="F168" s="242"/>
      <c r="G168" s="246"/>
      <c r="H168" s="245"/>
      <c r="I168" s="245"/>
      <c r="J168" s="246"/>
      <c r="K168" s="233"/>
      <c r="L168" s="233"/>
      <c r="M168" s="233"/>
      <c r="N168" s="233"/>
      <c r="O168" s="233"/>
      <c r="P168" s="233"/>
    </row>
    <row r="169" spans="1:16" x14ac:dyDescent="0.25">
      <c r="A169" s="241">
        <v>43530</v>
      </c>
      <c r="B169" s="242">
        <v>19002118</v>
      </c>
      <c r="C169" s="247">
        <v>26</v>
      </c>
      <c r="D169" s="246">
        <v>2707493</v>
      </c>
      <c r="E169" s="244"/>
      <c r="F169" s="242"/>
      <c r="G169" s="246"/>
      <c r="H169" s="245"/>
      <c r="I169" s="245"/>
      <c r="J169" s="246"/>
      <c r="K169" s="233"/>
      <c r="L169" s="233"/>
      <c r="M169" s="233"/>
      <c r="N169" s="233"/>
      <c r="O169" s="233"/>
      <c r="P169" s="233"/>
    </row>
    <row r="170" spans="1:16" x14ac:dyDescent="0.25">
      <c r="A170" s="241">
        <v>43531</v>
      </c>
      <c r="B170" s="242">
        <v>19002157</v>
      </c>
      <c r="C170" s="247">
        <v>21</v>
      </c>
      <c r="D170" s="246">
        <v>1498210</v>
      </c>
      <c r="E170" s="244"/>
      <c r="F170" s="242"/>
      <c r="G170" s="246"/>
      <c r="H170" s="245"/>
      <c r="I170" s="245"/>
      <c r="J170" s="246"/>
      <c r="K170" s="233"/>
      <c r="L170" s="233"/>
      <c r="M170" s="233"/>
      <c r="N170" s="233"/>
      <c r="O170" s="233"/>
      <c r="P170" s="233"/>
    </row>
    <row r="171" spans="1:16" x14ac:dyDescent="0.25">
      <c r="A171" s="241">
        <v>43531</v>
      </c>
      <c r="B171" s="242">
        <v>19002188</v>
      </c>
      <c r="C171" s="247">
        <v>16</v>
      </c>
      <c r="D171" s="246">
        <v>2051475</v>
      </c>
      <c r="E171" s="244"/>
      <c r="F171" s="242"/>
      <c r="G171" s="246"/>
      <c r="H171" s="245"/>
      <c r="I171" s="245"/>
      <c r="J171" s="246"/>
      <c r="K171" s="233"/>
      <c r="L171" s="233"/>
      <c r="M171" s="233"/>
      <c r="N171" s="233"/>
      <c r="O171" s="233"/>
      <c r="P171" s="233"/>
    </row>
    <row r="172" spans="1:16" x14ac:dyDescent="0.25">
      <c r="A172" s="241">
        <v>43532</v>
      </c>
      <c r="B172" s="242">
        <v>19002213</v>
      </c>
      <c r="C172" s="247">
        <v>17</v>
      </c>
      <c r="D172" s="246">
        <v>1648065</v>
      </c>
      <c r="E172" s="244" t="s">
        <v>296</v>
      </c>
      <c r="F172" s="242">
        <v>1</v>
      </c>
      <c r="G172" s="246">
        <v>130730</v>
      </c>
      <c r="H172" s="245"/>
      <c r="I172" s="245"/>
      <c r="J172" s="246"/>
      <c r="K172" s="233"/>
      <c r="L172" s="233"/>
      <c r="M172" s="233"/>
      <c r="N172" s="233"/>
      <c r="O172" s="233"/>
      <c r="P172" s="233"/>
    </row>
    <row r="173" spans="1:16" x14ac:dyDescent="0.25">
      <c r="A173" s="241">
        <v>43532</v>
      </c>
      <c r="B173" s="242">
        <v>19002243</v>
      </c>
      <c r="C173" s="247">
        <v>34</v>
      </c>
      <c r="D173" s="246">
        <v>3522880</v>
      </c>
      <c r="E173" s="244"/>
      <c r="F173" s="242"/>
      <c r="G173" s="246"/>
      <c r="H173" s="245"/>
      <c r="I173" s="245">
        <v>32032959</v>
      </c>
      <c r="J173" s="246" t="s">
        <v>17</v>
      </c>
      <c r="K173" s="233"/>
      <c r="L173" s="233"/>
      <c r="M173" s="233"/>
      <c r="N173" s="233"/>
      <c r="O173" s="233"/>
      <c r="P173" s="233"/>
    </row>
    <row r="174" spans="1:16" x14ac:dyDescent="0.25">
      <c r="A174" s="241">
        <v>43533</v>
      </c>
      <c r="B174" s="242">
        <v>19002274</v>
      </c>
      <c r="C174" s="247">
        <v>1</v>
      </c>
      <c r="D174" s="246">
        <v>116450</v>
      </c>
      <c r="E174" s="244"/>
      <c r="F174" s="242"/>
      <c r="G174" s="246"/>
      <c r="H174" s="245"/>
      <c r="I174" s="245"/>
      <c r="J174" s="246"/>
      <c r="K174" s="233"/>
      <c r="L174" s="233"/>
      <c r="M174" s="233"/>
      <c r="N174" s="233"/>
      <c r="O174" s="233"/>
      <c r="P174" s="233"/>
    </row>
    <row r="175" spans="1:16" x14ac:dyDescent="0.25">
      <c r="A175" s="241">
        <v>43533</v>
      </c>
      <c r="B175" s="242">
        <v>19002293</v>
      </c>
      <c r="C175" s="247">
        <v>19</v>
      </c>
      <c r="D175" s="246">
        <v>2089100</v>
      </c>
      <c r="E175" s="244"/>
      <c r="F175" s="242"/>
      <c r="G175" s="246"/>
      <c r="H175" s="245"/>
      <c r="I175" s="245"/>
      <c r="J175" s="246"/>
      <c r="K175" s="233"/>
      <c r="L175" s="233"/>
      <c r="M175" s="233"/>
      <c r="N175" s="233"/>
      <c r="O175" s="233"/>
      <c r="P175" s="233"/>
    </row>
    <row r="176" spans="1:16" x14ac:dyDescent="0.25">
      <c r="A176" s="241">
        <v>43533</v>
      </c>
      <c r="B176" s="242">
        <v>19002318</v>
      </c>
      <c r="C176" s="247">
        <v>19</v>
      </c>
      <c r="D176" s="246">
        <v>1905615</v>
      </c>
      <c r="E176" s="244"/>
      <c r="F176" s="242"/>
      <c r="G176" s="246"/>
      <c r="H176" s="245"/>
      <c r="I176" s="245"/>
      <c r="J176" s="246"/>
      <c r="K176" s="233"/>
      <c r="L176" s="233"/>
      <c r="M176" s="233"/>
      <c r="N176" s="233"/>
      <c r="O176" s="233"/>
      <c r="P176" s="233"/>
    </row>
    <row r="177" spans="1:16" x14ac:dyDescent="0.25">
      <c r="A177" s="241">
        <v>43535</v>
      </c>
      <c r="B177" s="242">
        <v>19002393</v>
      </c>
      <c r="C177" s="247">
        <v>1</v>
      </c>
      <c r="D177" s="246">
        <v>98940</v>
      </c>
      <c r="E177" s="244"/>
      <c r="F177" s="242"/>
      <c r="G177" s="246"/>
      <c r="H177" s="245"/>
      <c r="I177" s="245"/>
      <c r="J177" s="246"/>
      <c r="K177" s="233"/>
      <c r="L177" s="233"/>
      <c r="M177" s="233"/>
      <c r="N177" s="233"/>
      <c r="O177" s="233"/>
      <c r="P177" s="233"/>
    </row>
    <row r="178" spans="1:16" x14ac:dyDescent="0.25">
      <c r="A178" s="241">
        <v>43535</v>
      </c>
      <c r="B178" s="242">
        <v>19002409</v>
      </c>
      <c r="C178" s="247">
        <v>29</v>
      </c>
      <c r="D178" s="246">
        <v>2951894</v>
      </c>
      <c r="E178" s="244"/>
      <c r="F178" s="242"/>
      <c r="G178" s="246"/>
      <c r="H178" s="245"/>
      <c r="I178" s="245"/>
      <c r="J178" s="246"/>
      <c r="K178" s="233"/>
      <c r="L178" s="233"/>
      <c r="M178" s="233"/>
      <c r="N178" s="233"/>
      <c r="O178" s="233"/>
      <c r="P178" s="233"/>
    </row>
    <row r="179" spans="1:16" x14ac:dyDescent="0.25">
      <c r="A179" s="241">
        <v>43535</v>
      </c>
      <c r="B179" s="242">
        <v>19002434</v>
      </c>
      <c r="C179" s="247">
        <v>36</v>
      </c>
      <c r="D179" s="246">
        <v>3937085</v>
      </c>
      <c r="E179" s="244"/>
      <c r="F179" s="242"/>
      <c r="G179" s="246"/>
      <c r="H179" s="245"/>
      <c r="I179" s="245"/>
      <c r="J179" s="246"/>
      <c r="K179" s="233"/>
      <c r="L179" s="233"/>
      <c r="M179" s="233"/>
      <c r="N179" s="233"/>
      <c r="O179" s="233"/>
      <c r="P179" s="233"/>
    </row>
    <row r="180" spans="1:16" x14ac:dyDescent="0.25">
      <c r="A180" s="241">
        <v>43536</v>
      </c>
      <c r="B180" s="242">
        <v>19002468</v>
      </c>
      <c r="C180" s="247">
        <v>14</v>
      </c>
      <c r="D180" s="246">
        <v>1262930</v>
      </c>
      <c r="E180" s="244" t="s">
        <v>303</v>
      </c>
      <c r="F180" s="242">
        <v>6</v>
      </c>
      <c r="G180" s="246">
        <v>725645</v>
      </c>
      <c r="H180" s="245"/>
      <c r="I180" s="245"/>
      <c r="J180" s="246"/>
      <c r="K180" s="233"/>
      <c r="L180" s="233"/>
      <c r="M180" s="233"/>
      <c r="N180" s="233"/>
      <c r="O180" s="233"/>
      <c r="P180" s="233"/>
    </row>
    <row r="181" spans="1:16" x14ac:dyDescent="0.25">
      <c r="A181" s="241">
        <v>43536</v>
      </c>
      <c r="B181" s="242">
        <v>19002503</v>
      </c>
      <c r="C181" s="247">
        <v>48</v>
      </c>
      <c r="D181" s="246">
        <v>5092026</v>
      </c>
      <c r="E181" s="244"/>
      <c r="F181" s="242"/>
      <c r="G181" s="246"/>
      <c r="H181" s="245"/>
      <c r="I181" s="245"/>
      <c r="J181" s="246"/>
      <c r="K181" s="233"/>
      <c r="L181" s="233"/>
      <c r="M181" s="233"/>
      <c r="N181" s="233"/>
      <c r="O181" s="233"/>
      <c r="P181" s="233"/>
    </row>
    <row r="182" spans="1:16" x14ac:dyDescent="0.25">
      <c r="A182" s="241">
        <v>43537</v>
      </c>
      <c r="B182" s="242">
        <v>19002539</v>
      </c>
      <c r="C182" s="247">
        <v>23</v>
      </c>
      <c r="D182" s="246">
        <v>1954745</v>
      </c>
      <c r="E182" s="244"/>
      <c r="F182" s="242"/>
      <c r="G182" s="246"/>
      <c r="H182" s="245"/>
      <c r="I182" s="245"/>
      <c r="J182" s="246"/>
      <c r="K182" s="233"/>
      <c r="L182" s="233"/>
      <c r="M182" s="233"/>
      <c r="N182" s="233"/>
      <c r="O182" s="233"/>
      <c r="P182" s="233"/>
    </row>
    <row r="183" spans="1:16" x14ac:dyDescent="0.25">
      <c r="A183" s="241">
        <v>43537</v>
      </c>
      <c r="B183" s="242">
        <v>19002570</v>
      </c>
      <c r="C183" s="247">
        <v>30</v>
      </c>
      <c r="D183" s="246">
        <v>2926125</v>
      </c>
      <c r="E183" s="244"/>
      <c r="F183" s="242"/>
      <c r="G183" s="246"/>
      <c r="H183" s="245"/>
      <c r="I183" s="245"/>
      <c r="J183" s="246"/>
      <c r="K183" s="233"/>
      <c r="L183" s="233"/>
      <c r="M183" s="233"/>
      <c r="N183" s="233"/>
      <c r="O183" s="233"/>
      <c r="P183" s="233"/>
    </row>
    <row r="184" spans="1:16" x14ac:dyDescent="0.25">
      <c r="A184" s="241">
        <v>43538</v>
      </c>
      <c r="B184" s="242">
        <v>19002617</v>
      </c>
      <c r="C184" s="247">
        <v>11</v>
      </c>
      <c r="D184" s="246">
        <v>1208105</v>
      </c>
      <c r="E184" s="244"/>
      <c r="F184" s="242"/>
      <c r="G184" s="246"/>
      <c r="H184" s="245"/>
      <c r="I184" s="245"/>
      <c r="J184" s="246"/>
      <c r="K184" s="233"/>
      <c r="L184" s="233"/>
      <c r="M184" s="233"/>
      <c r="N184" s="233"/>
      <c r="O184" s="233"/>
      <c r="P184" s="233"/>
    </row>
    <row r="185" spans="1:16" x14ac:dyDescent="0.25">
      <c r="A185" s="241">
        <v>43538</v>
      </c>
      <c r="B185" s="242">
        <v>19002639</v>
      </c>
      <c r="C185" s="247">
        <v>26</v>
      </c>
      <c r="D185" s="246">
        <v>2730625</v>
      </c>
      <c r="E185" s="244"/>
      <c r="F185" s="242"/>
      <c r="G185" s="246"/>
      <c r="H185" s="245"/>
      <c r="I185" s="245"/>
      <c r="J185" s="246"/>
      <c r="K185" s="233"/>
      <c r="L185" s="233"/>
      <c r="M185" s="233"/>
      <c r="N185" s="233"/>
      <c r="O185" s="233"/>
      <c r="P185" s="233"/>
    </row>
    <row r="186" spans="1:16" x14ac:dyDescent="0.25">
      <c r="A186" s="241">
        <v>43539</v>
      </c>
      <c r="B186" s="242">
        <v>19002671</v>
      </c>
      <c r="C186" s="247">
        <v>9</v>
      </c>
      <c r="D186" s="246">
        <v>1021190</v>
      </c>
      <c r="E186" s="244" t="s">
        <v>312</v>
      </c>
      <c r="F186" s="242">
        <v>4</v>
      </c>
      <c r="G186" s="246">
        <v>282795</v>
      </c>
      <c r="H186" s="245"/>
      <c r="I186" s="245"/>
      <c r="J186" s="246"/>
      <c r="K186" s="233"/>
      <c r="L186" s="233"/>
      <c r="M186" s="233"/>
      <c r="N186" s="233"/>
      <c r="O186" s="233"/>
      <c r="P186" s="233"/>
    </row>
    <row r="187" spans="1:16" x14ac:dyDescent="0.25">
      <c r="A187" s="241">
        <v>43539</v>
      </c>
      <c r="B187" s="242">
        <v>19002684</v>
      </c>
      <c r="C187" s="247">
        <v>24</v>
      </c>
      <c r="D187" s="246">
        <v>2264995</v>
      </c>
      <c r="E187" s="244"/>
      <c r="F187" s="242"/>
      <c r="G187" s="246"/>
      <c r="H187" s="245"/>
      <c r="I187" s="245">
        <v>28551385</v>
      </c>
      <c r="J187" s="246" t="s">
        <v>17</v>
      </c>
      <c r="K187" s="233"/>
      <c r="L187" s="233"/>
      <c r="M187" s="233"/>
      <c r="N187" s="233"/>
      <c r="O187" s="233"/>
      <c r="P187" s="233"/>
    </row>
    <row r="188" spans="1:16" x14ac:dyDescent="0.25">
      <c r="A188" s="241">
        <v>43540</v>
      </c>
      <c r="B188" s="242">
        <v>19002778</v>
      </c>
      <c r="C188" s="247">
        <v>23</v>
      </c>
      <c r="D188" s="246">
        <v>2471205</v>
      </c>
      <c r="E188" s="244"/>
      <c r="F188" s="242"/>
      <c r="G188" s="246"/>
      <c r="H188" s="245"/>
      <c r="I188" s="245"/>
      <c r="J188" s="246"/>
      <c r="K188" s="233"/>
      <c r="L188" s="233"/>
      <c r="M188" s="233"/>
      <c r="N188" s="233"/>
      <c r="O188" s="233"/>
      <c r="P188" s="233"/>
    </row>
    <row r="189" spans="1:16" x14ac:dyDescent="0.25">
      <c r="A189" s="241">
        <v>43542</v>
      </c>
      <c r="B189" s="242">
        <v>19002892</v>
      </c>
      <c r="C189" s="247">
        <v>32</v>
      </c>
      <c r="D189" s="246">
        <v>3111170</v>
      </c>
      <c r="E189" s="244" t="s">
        <v>322</v>
      </c>
      <c r="F189" s="242">
        <v>6</v>
      </c>
      <c r="G189" s="246">
        <v>740775</v>
      </c>
      <c r="H189" s="245"/>
      <c r="I189" s="245"/>
      <c r="J189" s="246"/>
      <c r="K189" s="233"/>
      <c r="L189" s="233"/>
      <c r="M189" s="233"/>
      <c r="N189" s="233"/>
      <c r="O189" s="233"/>
      <c r="P189" s="233"/>
    </row>
    <row r="190" spans="1:16" x14ac:dyDescent="0.25">
      <c r="A190" s="241">
        <v>43542</v>
      </c>
      <c r="B190" s="242">
        <v>19002917</v>
      </c>
      <c r="C190" s="247">
        <v>14</v>
      </c>
      <c r="D190" s="246">
        <v>1349885</v>
      </c>
      <c r="E190" s="244"/>
      <c r="F190" s="242"/>
      <c r="G190" s="246"/>
      <c r="H190" s="245"/>
      <c r="I190" s="245"/>
      <c r="J190" s="246"/>
      <c r="K190" s="233"/>
      <c r="L190" s="233"/>
      <c r="M190" s="233"/>
      <c r="N190" s="233"/>
      <c r="O190" s="233"/>
      <c r="P190" s="233"/>
    </row>
    <row r="191" spans="1:16" x14ac:dyDescent="0.25">
      <c r="A191" s="241">
        <v>43543</v>
      </c>
      <c r="B191" s="242">
        <v>19002949</v>
      </c>
      <c r="C191" s="247">
        <v>15</v>
      </c>
      <c r="D191" s="246">
        <v>1723290</v>
      </c>
      <c r="E191" s="244" t="s">
        <v>325</v>
      </c>
      <c r="F191" s="242">
        <v>4</v>
      </c>
      <c r="G191" s="246">
        <v>455430</v>
      </c>
      <c r="H191" s="245"/>
      <c r="I191" s="245"/>
      <c r="J191" s="246"/>
      <c r="K191" s="233"/>
      <c r="L191" s="233"/>
      <c r="M191" s="233"/>
      <c r="N191" s="233"/>
      <c r="O191" s="233"/>
      <c r="P191" s="233"/>
    </row>
    <row r="192" spans="1:16" x14ac:dyDescent="0.25">
      <c r="A192" s="241">
        <v>43543</v>
      </c>
      <c r="B192" s="242">
        <v>19002975</v>
      </c>
      <c r="C192" s="247">
        <v>41</v>
      </c>
      <c r="D192" s="246">
        <v>4391603</v>
      </c>
      <c r="E192" s="244"/>
      <c r="F192" s="242"/>
      <c r="G192" s="246"/>
      <c r="H192" s="245"/>
      <c r="I192" s="245"/>
      <c r="J192" s="246"/>
      <c r="K192" s="233"/>
      <c r="L192" s="233"/>
      <c r="M192" s="233"/>
      <c r="N192" s="233"/>
      <c r="O192" s="233"/>
      <c r="P192" s="233"/>
    </row>
    <row r="193" spans="1:16" x14ac:dyDescent="0.25">
      <c r="A193" s="241">
        <v>43544</v>
      </c>
      <c r="B193" s="242">
        <v>19003004</v>
      </c>
      <c r="C193" s="247">
        <v>16</v>
      </c>
      <c r="D193" s="246">
        <v>1819595</v>
      </c>
      <c r="E193" s="244" t="s">
        <v>333</v>
      </c>
      <c r="F193" s="242">
        <v>6</v>
      </c>
      <c r="G193" s="246">
        <v>597890</v>
      </c>
      <c r="H193" s="245"/>
      <c r="I193" s="245"/>
      <c r="J193" s="246"/>
      <c r="K193" s="233"/>
      <c r="L193" s="233"/>
      <c r="M193" s="233"/>
      <c r="N193" s="233"/>
      <c r="O193" s="233"/>
      <c r="P193" s="233"/>
    </row>
    <row r="194" spans="1:16" x14ac:dyDescent="0.25">
      <c r="A194" s="241">
        <v>43544</v>
      </c>
      <c r="B194" s="242">
        <v>19003035</v>
      </c>
      <c r="C194" s="247">
        <v>30</v>
      </c>
      <c r="D194" s="246">
        <v>2807770</v>
      </c>
      <c r="E194" s="244"/>
      <c r="F194" s="242"/>
      <c r="G194" s="246"/>
      <c r="H194" s="245"/>
      <c r="I194" s="245"/>
      <c r="J194" s="246"/>
      <c r="K194" s="233"/>
      <c r="L194" s="233"/>
      <c r="M194" s="233"/>
      <c r="N194" s="233"/>
      <c r="O194" s="233"/>
      <c r="P194" s="233"/>
    </row>
    <row r="195" spans="1:16" x14ac:dyDescent="0.25">
      <c r="A195" s="241">
        <v>43545</v>
      </c>
      <c r="B195" s="242">
        <v>19003071</v>
      </c>
      <c r="C195" s="247">
        <v>15</v>
      </c>
      <c r="D195" s="246">
        <v>1630045</v>
      </c>
      <c r="E195" s="244" t="s">
        <v>334</v>
      </c>
      <c r="F195" s="242">
        <v>1</v>
      </c>
      <c r="G195" s="246">
        <v>85935</v>
      </c>
      <c r="H195" s="245"/>
      <c r="I195" s="245"/>
      <c r="J195" s="246"/>
      <c r="K195" s="233"/>
      <c r="L195" s="233"/>
      <c r="M195" s="233"/>
      <c r="N195" s="233"/>
      <c r="O195" s="233"/>
      <c r="P195" s="233"/>
    </row>
    <row r="196" spans="1:16" x14ac:dyDescent="0.25">
      <c r="A196" s="241">
        <v>43545</v>
      </c>
      <c r="B196" s="242">
        <v>19003102</v>
      </c>
      <c r="C196" s="247">
        <v>19</v>
      </c>
      <c r="D196" s="246">
        <v>2053515</v>
      </c>
      <c r="E196" s="244"/>
      <c r="F196" s="242"/>
      <c r="G196" s="246"/>
      <c r="H196" s="245"/>
      <c r="I196" s="245"/>
      <c r="J196" s="246"/>
      <c r="K196" s="233"/>
      <c r="L196" s="233"/>
      <c r="M196" s="233"/>
      <c r="N196" s="233"/>
      <c r="O196" s="233"/>
      <c r="P196" s="233"/>
    </row>
    <row r="197" spans="1:16" x14ac:dyDescent="0.25">
      <c r="A197" s="241">
        <v>43546</v>
      </c>
      <c r="B197" s="242">
        <v>19003154</v>
      </c>
      <c r="C197" s="247">
        <v>72</v>
      </c>
      <c r="D197" s="246">
        <v>7350765</v>
      </c>
      <c r="E197" s="244" t="s">
        <v>337</v>
      </c>
      <c r="F197" s="242">
        <v>1</v>
      </c>
      <c r="G197" s="246">
        <v>89080</v>
      </c>
      <c r="H197" s="245"/>
      <c r="I197" s="245">
        <v>26739733</v>
      </c>
      <c r="J197" s="246" t="s">
        <v>17</v>
      </c>
      <c r="K197" s="233"/>
      <c r="L197" s="233"/>
      <c r="M197" s="233"/>
      <c r="N197" s="233"/>
      <c r="O197" s="233"/>
      <c r="P197" s="233"/>
    </row>
    <row r="198" spans="1:16" x14ac:dyDescent="0.25">
      <c r="A198" s="241">
        <v>43547</v>
      </c>
      <c r="B198" s="242">
        <v>19003190</v>
      </c>
      <c r="C198" s="247">
        <v>13</v>
      </c>
      <c r="D198" s="246">
        <v>1649045</v>
      </c>
      <c r="E198" s="244"/>
      <c r="F198" s="242"/>
      <c r="G198" s="246"/>
      <c r="H198" s="245"/>
      <c r="I198" s="245"/>
      <c r="J198" s="246"/>
      <c r="K198" s="233"/>
      <c r="L198" s="233"/>
      <c r="M198" s="233"/>
      <c r="N198" s="233"/>
      <c r="O198" s="233"/>
      <c r="P198" s="233"/>
    </row>
    <row r="199" spans="1:16" x14ac:dyDescent="0.25">
      <c r="A199" s="241">
        <v>43547</v>
      </c>
      <c r="B199" s="242">
        <v>19003222</v>
      </c>
      <c r="C199" s="247">
        <v>25</v>
      </c>
      <c r="D199" s="246">
        <v>2567935</v>
      </c>
      <c r="E199" s="244"/>
      <c r="F199" s="242"/>
      <c r="G199" s="246"/>
      <c r="H199" s="245"/>
      <c r="I199" s="245"/>
      <c r="J199" s="246"/>
      <c r="K199" s="233"/>
      <c r="L199" s="233"/>
      <c r="M199" s="233"/>
      <c r="N199" s="233"/>
      <c r="O199" s="233"/>
      <c r="P199" s="233"/>
    </row>
    <row r="200" spans="1:16" x14ac:dyDescent="0.25">
      <c r="A200" s="241">
        <v>43549</v>
      </c>
      <c r="B200" s="242">
        <v>19003293</v>
      </c>
      <c r="C200" s="247">
        <v>1</v>
      </c>
      <c r="D200" s="246">
        <v>109055</v>
      </c>
      <c r="E200" s="244"/>
      <c r="F200" s="242"/>
      <c r="G200" s="246"/>
      <c r="H200" s="245"/>
      <c r="I200" s="245"/>
      <c r="J200" s="246"/>
      <c r="K200" s="233"/>
      <c r="L200" s="233"/>
      <c r="M200" s="233"/>
      <c r="N200" s="233"/>
      <c r="O200" s="233"/>
      <c r="P200" s="233"/>
    </row>
    <row r="201" spans="1:16" x14ac:dyDescent="0.25">
      <c r="A201" s="241">
        <v>43549</v>
      </c>
      <c r="B201" s="242">
        <v>19003305</v>
      </c>
      <c r="C201" s="247">
        <v>20</v>
      </c>
      <c r="D201" s="246">
        <v>2044250</v>
      </c>
      <c r="E201" s="244"/>
      <c r="F201" s="242"/>
      <c r="G201" s="246"/>
      <c r="H201" s="245"/>
      <c r="I201" s="245"/>
      <c r="J201" s="246"/>
      <c r="K201" s="233"/>
      <c r="L201" s="233"/>
      <c r="M201" s="233"/>
      <c r="N201" s="233"/>
      <c r="O201" s="233"/>
      <c r="P201" s="233"/>
    </row>
    <row r="202" spans="1:16" x14ac:dyDescent="0.25">
      <c r="A202" s="241">
        <v>43549</v>
      </c>
      <c r="B202" s="242">
        <v>19003339</v>
      </c>
      <c r="C202" s="247">
        <v>16</v>
      </c>
      <c r="D202" s="246">
        <v>1727833</v>
      </c>
      <c r="E202" s="244"/>
      <c r="F202" s="242"/>
      <c r="G202" s="246"/>
      <c r="H202" s="245"/>
      <c r="I202" s="245"/>
      <c r="J202" s="246"/>
      <c r="K202" s="233"/>
      <c r="L202" s="233"/>
      <c r="M202" s="233"/>
      <c r="N202" s="233"/>
      <c r="O202" s="233"/>
      <c r="P202" s="233"/>
    </row>
    <row r="203" spans="1:16" x14ac:dyDescent="0.25">
      <c r="A203" s="241">
        <v>43549</v>
      </c>
      <c r="B203" s="242">
        <v>19003348</v>
      </c>
      <c r="C203" s="247">
        <v>2</v>
      </c>
      <c r="D203" s="246">
        <v>165070</v>
      </c>
      <c r="E203" s="244"/>
      <c r="F203" s="242"/>
      <c r="G203" s="246"/>
      <c r="H203" s="245"/>
      <c r="I203" s="245"/>
      <c r="J203" s="246"/>
      <c r="K203" s="233"/>
      <c r="L203" s="233"/>
      <c r="M203" s="233"/>
      <c r="N203" s="233"/>
      <c r="O203" s="233"/>
      <c r="P203" s="233"/>
    </row>
    <row r="204" spans="1:16" x14ac:dyDescent="0.25">
      <c r="A204" s="241">
        <v>43550</v>
      </c>
      <c r="B204" s="242">
        <v>19003378</v>
      </c>
      <c r="C204" s="247">
        <v>12</v>
      </c>
      <c r="D204" s="246">
        <v>1202923</v>
      </c>
      <c r="E204" s="244" t="s">
        <v>350</v>
      </c>
      <c r="F204" s="242">
        <v>19</v>
      </c>
      <c r="G204" s="246">
        <v>1240830</v>
      </c>
      <c r="H204" s="245"/>
      <c r="I204" s="245"/>
      <c r="J204" s="246"/>
      <c r="K204" s="233"/>
      <c r="L204" s="233"/>
      <c r="M204" s="233"/>
      <c r="N204" s="233"/>
      <c r="O204" s="233"/>
      <c r="P204" s="233"/>
    </row>
    <row r="205" spans="1:16" x14ac:dyDescent="0.25">
      <c r="A205" s="241">
        <v>43550</v>
      </c>
      <c r="B205" s="242">
        <v>19003408</v>
      </c>
      <c r="C205" s="247">
        <v>29</v>
      </c>
      <c r="D205" s="246">
        <v>2836193</v>
      </c>
      <c r="E205" s="244"/>
      <c r="F205" s="242"/>
      <c r="G205" s="246"/>
      <c r="H205" s="245"/>
      <c r="I205" s="245"/>
      <c r="J205" s="246"/>
      <c r="K205" s="233"/>
      <c r="L205" s="233"/>
      <c r="M205" s="233"/>
      <c r="N205" s="233"/>
      <c r="O205" s="233"/>
      <c r="P205" s="233"/>
    </row>
    <row r="206" spans="1:16" x14ac:dyDescent="0.25">
      <c r="A206" s="241">
        <v>43551</v>
      </c>
      <c r="B206" s="242">
        <v>19003449</v>
      </c>
      <c r="C206" s="247">
        <v>24</v>
      </c>
      <c r="D206" s="246">
        <v>2764423</v>
      </c>
      <c r="E206" s="244"/>
      <c r="F206" s="242"/>
      <c r="G206" s="246"/>
      <c r="H206" s="245"/>
      <c r="I206" s="245"/>
      <c r="J206" s="246"/>
      <c r="K206" s="233"/>
      <c r="L206" s="233"/>
      <c r="M206" s="233"/>
      <c r="N206" s="233"/>
      <c r="O206" s="233"/>
      <c r="P206" s="233"/>
    </row>
    <row r="207" spans="1:16" x14ac:dyDescent="0.25">
      <c r="A207" s="241">
        <v>43551</v>
      </c>
      <c r="B207" s="242">
        <v>19003477</v>
      </c>
      <c r="C207" s="247">
        <v>23</v>
      </c>
      <c r="D207" s="246">
        <v>2419305</v>
      </c>
      <c r="E207" s="244"/>
      <c r="F207" s="242"/>
      <c r="G207" s="246"/>
      <c r="H207" s="245"/>
      <c r="I207" s="245"/>
      <c r="J207" s="246"/>
      <c r="K207" s="233"/>
      <c r="L207" s="233"/>
      <c r="M207" s="233"/>
      <c r="N207" s="233"/>
      <c r="O207" s="233"/>
      <c r="P207" s="233"/>
    </row>
    <row r="208" spans="1:16" x14ac:dyDescent="0.25">
      <c r="A208" s="241">
        <v>43551</v>
      </c>
      <c r="B208" s="242">
        <v>19003480</v>
      </c>
      <c r="C208" s="247">
        <v>1</v>
      </c>
      <c r="D208" s="246">
        <v>97738</v>
      </c>
      <c r="E208" s="244"/>
      <c r="F208" s="242"/>
      <c r="G208" s="246"/>
      <c r="H208" s="245"/>
      <c r="I208" s="245"/>
      <c r="J208" s="246"/>
      <c r="K208" s="233"/>
      <c r="L208" s="233"/>
      <c r="M208" s="233"/>
      <c r="N208" s="233"/>
      <c r="O208" s="233"/>
      <c r="P208" s="233"/>
    </row>
    <row r="209" spans="1:16" x14ac:dyDescent="0.25">
      <c r="A209" s="241">
        <v>43551</v>
      </c>
      <c r="B209" s="242">
        <v>19003487</v>
      </c>
      <c r="C209" s="247">
        <v>1</v>
      </c>
      <c r="D209" s="246">
        <v>62645</v>
      </c>
      <c r="E209" s="244"/>
      <c r="F209" s="242"/>
      <c r="G209" s="246"/>
      <c r="H209" s="245"/>
      <c r="I209" s="245"/>
      <c r="J209" s="246"/>
      <c r="K209" s="233"/>
      <c r="L209" s="233"/>
      <c r="M209" s="233"/>
      <c r="N209" s="233"/>
      <c r="O209" s="233"/>
      <c r="P209" s="233"/>
    </row>
    <row r="210" spans="1:16" x14ac:dyDescent="0.25">
      <c r="A210" s="241">
        <v>43552</v>
      </c>
      <c r="B210" s="242">
        <v>19003508</v>
      </c>
      <c r="C210" s="247">
        <v>22</v>
      </c>
      <c r="D210" s="246">
        <v>2288030</v>
      </c>
      <c r="E210" s="244" t="s">
        <v>345</v>
      </c>
      <c r="F210" s="242">
        <v>3</v>
      </c>
      <c r="G210" s="246">
        <v>384540</v>
      </c>
      <c r="H210" s="245"/>
      <c r="I210" s="245"/>
      <c r="J210" s="246"/>
      <c r="K210" s="233"/>
      <c r="L210" s="233"/>
      <c r="M210" s="233"/>
      <c r="N210" s="233"/>
      <c r="O210" s="233"/>
      <c r="P210" s="233"/>
    </row>
    <row r="211" spans="1:16" x14ac:dyDescent="0.25">
      <c r="A211" s="241">
        <v>43552</v>
      </c>
      <c r="B211" s="242">
        <v>19003527</v>
      </c>
      <c r="C211" s="247">
        <v>31</v>
      </c>
      <c r="D211" s="246">
        <v>3078860</v>
      </c>
      <c r="E211" s="244"/>
      <c r="F211" s="242"/>
      <c r="G211" s="246"/>
      <c r="H211" s="245"/>
      <c r="I211" s="245"/>
      <c r="J211" s="246"/>
      <c r="K211" s="233"/>
      <c r="L211" s="233"/>
      <c r="M211" s="233"/>
      <c r="N211" s="233"/>
      <c r="O211" s="233"/>
      <c r="P211" s="233"/>
    </row>
    <row r="212" spans="1:16" x14ac:dyDescent="0.25">
      <c r="A212" s="241">
        <v>43553</v>
      </c>
      <c r="B212" s="242">
        <v>19003552</v>
      </c>
      <c r="C212" s="247">
        <v>1</v>
      </c>
      <c r="D212" s="246">
        <v>96220</v>
      </c>
      <c r="E212" s="244" t="s">
        <v>349</v>
      </c>
      <c r="F212" s="242">
        <v>2</v>
      </c>
      <c r="G212" s="246">
        <v>206040</v>
      </c>
      <c r="H212" s="245"/>
      <c r="I212" s="245"/>
      <c r="J212" s="246"/>
      <c r="K212" s="233"/>
      <c r="L212" s="233"/>
      <c r="M212" s="233"/>
      <c r="N212" s="233"/>
      <c r="O212" s="233"/>
      <c r="P212" s="233"/>
    </row>
    <row r="213" spans="1:16" x14ac:dyDescent="0.25">
      <c r="A213" s="241">
        <v>43553</v>
      </c>
      <c r="B213" s="242">
        <v>19003566</v>
      </c>
      <c r="C213" s="247">
        <v>18</v>
      </c>
      <c r="D213" s="246">
        <v>2014415</v>
      </c>
      <c r="E213" s="244"/>
      <c r="F213" s="242"/>
      <c r="G213" s="246"/>
      <c r="H213" s="245"/>
      <c r="I213" s="245"/>
      <c r="J213" s="246"/>
      <c r="K213" s="233"/>
      <c r="L213" s="233"/>
      <c r="M213" s="233"/>
      <c r="N213" s="233"/>
      <c r="O213" s="233"/>
      <c r="P213" s="233"/>
    </row>
    <row r="214" spans="1:16" x14ac:dyDescent="0.25">
      <c r="A214" s="241">
        <v>43553</v>
      </c>
      <c r="B214" s="242">
        <v>19003598</v>
      </c>
      <c r="C214" s="247">
        <v>20</v>
      </c>
      <c r="D214" s="246">
        <v>2049180</v>
      </c>
      <c r="E214" s="244"/>
      <c r="F214" s="242"/>
      <c r="G214" s="246"/>
      <c r="H214" s="245"/>
      <c r="I214" s="245"/>
      <c r="J214" s="246"/>
      <c r="K214" s="233"/>
      <c r="L214" s="233"/>
      <c r="M214" s="233"/>
      <c r="N214" s="233"/>
      <c r="O214" s="233"/>
      <c r="P214" s="233"/>
    </row>
    <row r="215" spans="1:16" x14ac:dyDescent="0.25">
      <c r="A215" s="241">
        <v>43553</v>
      </c>
      <c r="B215" s="242">
        <v>19003604</v>
      </c>
      <c r="C215" s="247">
        <v>2</v>
      </c>
      <c r="D215" s="246">
        <v>206040</v>
      </c>
      <c r="E215" s="244"/>
      <c r="F215" s="242"/>
      <c r="G215" s="246"/>
      <c r="H215" s="245"/>
      <c r="I215" s="245">
        <v>25547750</v>
      </c>
      <c r="J215" s="246" t="s">
        <v>17</v>
      </c>
      <c r="K215" s="233"/>
      <c r="L215" s="233"/>
      <c r="M215" s="233"/>
      <c r="N215" s="233"/>
      <c r="O215" s="233"/>
      <c r="P215" s="233"/>
    </row>
    <row r="216" spans="1:16" x14ac:dyDescent="0.25">
      <c r="A216" s="241">
        <v>43554</v>
      </c>
      <c r="B216" s="242">
        <v>19003630</v>
      </c>
      <c r="C216" s="247">
        <v>19</v>
      </c>
      <c r="D216" s="246">
        <v>1794860</v>
      </c>
      <c r="E216" s="244" t="s">
        <v>352</v>
      </c>
      <c r="F216" s="242">
        <v>2</v>
      </c>
      <c r="G216" s="246">
        <v>208080</v>
      </c>
      <c r="H216" s="245"/>
      <c r="I216" s="245"/>
      <c r="J216" s="246"/>
      <c r="K216" s="233"/>
      <c r="L216" s="233"/>
      <c r="M216" s="233"/>
      <c r="N216" s="233"/>
      <c r="O216" s="233"/>
      <c r="P216" s="233"/>
    </row>
    <row r="217" spans="1:16" x14ac:dyDescent="0.25">
      <c r="A217" s="241">
        <v>43554</v>
      </c>
      <c r="B217" s="242">
        <v>19003663</v>
      </c>
      <c r="C217" s="247">
        <v>26</v>
      </c>
      <c r="D217" s="246">
        <v>3136160</v>
      </c>
      <c r="E217" s="244"/>
      <c r="F217" s="242"/>
      <c r="G217" s="246"/>
      <c r="H217" s="245"/>
      <c r="I217" s="245"/>
      <c r="J217" s="246"/>
      <c r="K217" s="233"/>
      <c r="L217" s="233"/>
      <c r="M217" s="233"/>
      <c r="N217" s="233"/>
      <c r="O217" s="233"/>
      <c r="P217" s="233"/>
    </row>
    <row r="218" spans="1:16" x14ac:dyDescent="0.25">
      <c r="A218" s="241">
        <v>43556</v>
      </c>
      <c r="B218" s="242">
        <v>19003767</v>
      </c>
      <c r="C218" s="247">
        <v>35</v>
      </c>
      <c r="D218" s="246">
        <v>3405613</v>
      </c>
      <c r="E218" s="244"/>
      <c r="F218" s="242"/>
      <c r="G218" s="246"/>
      <c r="H218" s="245"/>
      <c r="I218" s="245"/>
      <c r="J218" s="246"/>
      <c r="K218" s="233"/>
      <c r="L218" s="233"/>
      <c r="M218" s="233"/>
      <c r="N218" s="233"/>
      <c r="O218" s="233"/>
      <c r="P218" s="233"/>
    </row>
    <row r="219" spans="1:16" x14ac:dyDescent="0.25">
      <c r="A219" s="241">
        <v>43556</v>
      </c>
      <c r="B219" s="242">
        <v>19003800</v>
      </c>
      <c r="C219" s="247">
        <v>22</v>
      </c>
      <c r="D219" s="246">
        <v>2364700</v>
      </c>
      <c r="E219" s="244"/>
      <c r="F219" s="242"/>
      <c r="G219" s="246"/>
      <c r="H219" s="245"/>
      <c r="I219" s="245"/>
      <c r="J219" s="246"/>
      <c r="K219" s="233"/>
      <c r="L219" s="233"/>
      <c r="M219" s="233"/>
      <c r="N219" s="233"/>
      <c r="O219" s="233"/>
      <c r="P219" s="233"/>
    </row>
    <row r="220" spans="1:16" x14ac:dyDescent="0.25">
      <c r="A220" s="241">
        <v>43557</v>
      </c>
      <c r="B220" s="242">
        <v>19003831</v>
      </c>
      <c r="C220" s="247">
        <v>12</v>
      </c>
      <c r="D220" s="246">
        <v>1164245</v>
      </c>
      <c r="E220" s="244" t="s">
        <v>356</v>
      </c>
      <c r="F220" s="242">
        <v>4</v>
      </c>
      <c r="G220" s="246">
        <v>697860</v>
      </c>
      <c r="H220" s="245"/>
      <c r="I220" s="245"/>
      <c r="J220" s="246"/>
      <c r="K220" s="233"/>
      <c r="L220" s="233"/>
      <c r="M220" s="233"/>
      <c r="N220" s="233"/>
      <c r="O220" s="233"/>
      <c r="P220" s="233"/>
    </row>
    <row r="221" spans="1:16" x14ac:dyDescent="0.25">
      <c r="A221" s="241">
        <v>43557</v>
      </c>
      <c r="B221" s="242">
        <v>19003864</v>
      </c>
      <c r="C221" s="247">
        <v>37</v>
      </c>
      <c r="D221" s="246">
        <v>4096816</v>
      </c>
      <c r="E221" s="244"/>
      <c r="F221" s="242"/>
      <c r="G221" s="246"/>
      <c r="H221" s="245"/>
      <c r="I221" s="245"/>
      <c r="J221" s="246"/>
      <c r="K221" s="233"/>
      <c r="L221" s="233"/>
      <c r="M221" s="233"/>
      <c r="N221" s="233"/>
      <c r="O221" s="233"/>
      <c r="P221" s="233"/>
    </row>
    <row r="222" spans="1:16" x14ac:dyDescent="0.25">
      <c r="A222" s="241">
        <v>43558</v>
      </c>
      <c r="B222" s="242">
        <v>19003915</v>
      </c>
      <c r="C222" s="247">
        <v>12</v>
      </c>
      <c r="D222" s="246">
        <v>1319965</v>
      </c>
      <c r="E222" s="244"/>
      <c r="F222" s="242"/>
      <c r="G222" s="246"/>
      <c r="H222" s="245"/>
      <c r="I222" s="245"/>
      <c r="J222" s="246"/>
      <c r="K222" s="233"/>
      <c r="L222" s="233"/>
      <c r="M222" s="233"/>
      <c r="N222" s="233"/>
      <c r="O222" s="233"/>
      <c r="P222" s="233"/>
    </row>
    <row r="223" spans="1:16" x14ac:dyDescent="0.25">
      <c r="A223" s="241">
        <v>43558</v>
      </c>
      <c r="B223" s="242">
        <v>19003938</v>
      </c>
      <c r="C223" s="247">
        <v>22</v>
      </c>
      <c r="D223" s="246">
        <v>2465000</v>
      </c>
      <c r="E223" s="244"/>
      <c r="F223" s="242"/>
      <c r="G223" s="246"/>
      <c r="H223" s="245"/>
      <c r="I223" s="245"/>
      <c r="J223" s="246"/>
      <c r="K223" s="233"/>
      <c r="L223" s="233"/>
      <c r="M223" s="233"/>
      <c r="N223" s="233"/>
      <c r="O223" s="233"/>
      <c r="P223" s="233"/>
    </row>
    <row r="224" spans="1:16" x14ac:dyDescent="0.25">
      <c r="A224" s="241">
        <v>43559</v>
      </c>
      <c r="B224" s="242">
        <v>19003969</v>
      </c>
      <c r="C224" s="247">
        <v>26</v>
      </c>
      <c r="D224" s="246">
        <v>2636413</v>
      </c>
      <c r="E224" s="244"/>
      <c r="F224" s="242"/>
      <c r="G224" s="246"/>
      <c r="H224" s="245"/>
      <c r="I224" s="245"/>
      <c r="J224" s="246"/>
      <c r="K224" s="233"/>
      <c r="L224" s="233"/>
      <c r="M224" s="233"/>
      <c r="N224" s="233"/>
      <c r="O224" s="233"/>
      <c r="P224" s="233"/>
    </row>
    <row r="225" spans="1:16" x14ac:dyDescent="0.25">
      <c r="A225" s="241">
        <v>43559</v>
      </c>
      <c r="B225" s="242">
        <v>19004001</v>
      </c>
      <c r="C225" s="247">
        <v>24</v>
      </c>
      <c r="D225" s="246">
        <v>2580090</v>
      </c>
      <c r="E225" s="244"/>
      <c r="F225" s="242"/>
      <c r="G225" s="246"/>
      <c r="H225" s="245"/>
      <c r="I225" s="245"/>
      <c r="J225" s="246"/>
      <c r="K225" s="233"/>
      <c r="L225" s="233"/>
      <c r="M225" s="233"/>
      <c r="N225" s="233"/>
      <c r="O225" s="233"/>
      <c r="P225" s="233"/>
    </row>
    <row r="226" spans="1:16" x14ac:dyDescent="0.25">
      <c r="A226" s="241">
        <v>43560</v>
      </c>
      <c r="B226" s="242">
        <v>19004021</v>
      </c>
      <c r="C226" s="247">
        <v>1</v>
      </c>
      <c r="D226" s="246">
        <v>98855</v>
      </c>
      <c r="E226" s="244" t="s">
        <v>359</v>
      </c>
      <c r="F226" s="242">
        <v>1</v>
      </c>
      <c r="G226" s="246">
        <v>103275</v>
      </c>
      <c r="H226" s="245"/>
      <c r="I226" s="245"/>
      <c r="J226" s="246"/>
      <c r="K226" s="233"/>
      <c r="L226" s="233"/>
      <c r="M226" s="233"/>
      <c r="N226" s="233"/>
      <c r="O226" s="233"/>
      <c r="P226" s="233"/>
    </row>
    <row r="227" spans="1:16" x14ac:dyDescent="0.25">
      <c r="A227" s="241">
        <v>43560</v>
      </c>
      <c r="B227" s="242">
        <v>19004032</v>
      </c>
      <c r="C227" s="247">
        <v>12</v>
      </c>
      <c r="D227" s="246">
        <v>1292890</v>
      </c>
      <c r="E227" s="244"/>
      <c r="F227" s="242"/>
      <c r="G227" s="246"/>
      <c r="H227" s="245"/>
      <c r="I227" s="245"/>
      <c r="J227" s="246"/>
      <c r="K227" s="233"/>
      <c r="L227" s="233"/>
      <c r="M227" s="233"/>
      <c r="N227" s="233"/>
      <c r="O227" s="233"/>
      <c r="P227" s="233"/>
    </row>
    <row r="228" spans="1:16" x14ac:dyDescent="0.25">
      <c r="A228" s="241">
        <v>43560</v>
      </c>
      <c r="B228" s="242">
        <v>19004053</v>
      </c>
      <c r="C228" s="247">
        <v>22</v>
      </c>
      <c r="D228" s="246">
        <v>2363390</v>
      </c>
      <c r="E228" s="244"/>
      <c r="F228" s="242"/>
      <c r="G228" s="246"/>
      <c r="H228" s="245"/>
      <c r="I228" s="245">
        <v>27709482</v>
      </c>
      <c r="J228" s="246" t="s">
        <v>17</v>
      </c>
      <c r="K228" s="233"/>
      <c r="L228" s="233"/>
      <c r="M228" s="233"/>
      <c r="N228" s="233"/>
      <c r="O228" s="233"/>
      <c r="P228" s="233"/>
    </row>
    <row r="229" spans="1:16" x14ac:dyDescent="0.25">
      <c r="A229" s="98">
        <v>43561</v>
      </c>
      <c r="B229" s="99">
        <v>19004083</v>
      </c>
      <c r="C229" s="100">
        <v>1</v>
      </c>
      <c r="D229" s="34">
        <v>75055</v>
      </c>
      <c r="E229" s="101"/>
      <c r="F229" s="99"/>
      <c r="G229" s="34"/>
      <c r="H229" s="102"/>
      <c r="I229" s="102"/>
      <c r="J229" s="34"/>
      <c r="K229" s="233"/>
      <c r="L229" s="233"/>
      <c r="M229" s="233"/>
      <c r="N229" s="233"/>
      <c r="O229" s="233"/>
      <c r="P229" s="233"/>
    </row>
    <row r="230" spans="1:16" x14ac:dyDescent="0.25">
      <c r="A230" s="98">
        <v>43561</v>
      </c>
      <c r="B230" s="99">
        <v>19004095</v>
      </c>
      <c r="C230" s="100">
        <v>28</v>
      </c>
      <c r="D230" s="34">
        <v>2982905</v>
      </c>
      <c r="E230" s="101"/>
      <c r="F230" s="99"/>
      <c r="G230" s="34"/>
      <c r="H230" s="102"/>
      <c r="I230" s="102"/>
      <c r="J230" s="34"/>
      <c r="K230" s="233"/>
      <c r="L230" s="233"/>
      <c r="M230" s="233"/>
      <c r="N230" s="233"/>
      <c r="O230" s="233"/>
      <c r="P230" s="233"/>
    </row>
    <row r="231" spans="1:16" x14ac:dyDescent="0.25">
      <c r="A231" s="98">
        <v>43561</v>
      </c>
      <c r="B231" s="99">
        <v>19004128</v>
      </c>
      <c r="C231" s="100">
        <v>28</v>
      </c>
      <c r="D231" s="34">
        <v>3145050</v>
      </c>
      <c r="E231" s="101"/>
      <c r="F231" s="99"/>
      <c r="G231" s="34"/>
      <c r="H231" s="102"/>
      <c r="I231" s="102"/>
      <c r="J231" s="34"/>
      <c r="K231" s="233"/>
      <c r="L231" s="233"/>
      <c r="M231" s="233"/>
      <c r="N231" s="233"/>
      <c r="O231" s="233"/>
      <c r="P231" s="233"/>
    </row>
    <row r="232" spans="1:16" x14ac:dyDescent="0.25">
      <c r="A232" s="98">
        <v>43563</v>
      </c>
      <c r="B232" s="99">
        <v>19004217</v>
      </c>
      <c r="C232" s="100">
        <v>1</v>
      </c>
      <c r="D232" s="34">
        <v>119340</v>
      </c>
      <c r="E232" s="101"/>
      <c r="F232" s="99"/>
      <c r="G232" s="34"/>
      <c r="H232" s="102"/>
      <c r="I232" s="102"/>
      <c r="J232" s="34"/>
      <c r="K232" s="233"/>
      <c r="L232" s="233"/>
      <c r="M232" s="233"/>
      <c r="N232" s="233"/>
      <c r="O232" s="233"/>
      <c r="P232" s="233"/>
    </row>
    <row r="233" spans="1:16" x14ac:dyDescent="0.25">
      <c r="A233" s="98">
        <v>43563</v>
      </c>
      <c r="B233" s="99">
        <v>19004235</v>
      </c>
      <c r="C233" s="100">
        <v>21</v>
      </c>
      <c r="D233" s="34">
        <v>1887648</v>
      </c>
      <c r="E233" s="101"/>
      <c r="F233" s="99"/>
      <c r="G233" s="34"/>
      <c r="H233" s="102"/>
      <c r="I233" s="102"/>
      <c r="J233" s="34"/>
      <c r="K233" s="233"/>
      <c r="L233" s="233"/>
      <c r="M233" s="233"/>
      <c r="N233" s="233"/>
      <c r="O233" s="233"/>
      <c r="P233" s="233"/>
    </row>
    <row r="234" spans="1:16" x14ac:dyDescent="0.25">
      <c r="A234" s="98">
        <v>43563</v>
      </c>
      <c r="B234" s="99">
        <v>19004251</v>
      </c>
      <c r="C234" s="100">
        <v>6</v>
      </c>
      <c r="D234" s="34">
        <v>4165340</v>
      </c>
      <c r="E234" s="101"/>
      <c r="F234" s="99"/>
      <c r="G234" s="34"/>
      <c r="H234" s="102"/>
      <c r="I234" s="102"/>
      <c r="J234" s="34"/>
      <c r="K234" s="233"/>
      <c r="L234" s="233"/>
      <c r="M234" s="233"/>
      <c r="N234" s="233"/>
      <c r="O234" s="233"/>
      <c r="P234" s="233"/>
    </row>
    <row r="235" spans="1:16" x14ac:dyDescent="0.25">
      <c r="A235" s="98"/>
      <c r="B235" s="99"/>
      <c r="C235" s="100"/>
      <c r="D235" s="34"/>
      <c r="E235" s="101"/>
      <c r="F235" s="99"/>
      <c r="G235" s="34"/>
      <c r="H235" s="102"/>
      <c r="I235" s="102"/>
      <c r="J235" s="34"/>
      <c r="K235" s="233"/>
      <c r="L235" s="233"/>
      <c r="M235" s="233"/>
      <c r="N235" s="233"/>
      <c r="O235" s="233"/>
      <c r="P235" s="233"/>
    </row>
    <row r="236" spans="1:16" x14ac:dyDescent="0.25">
      <c r="A236" s="98"/>
      <c r="B236" s="99"/>
      <c r="C236" s="100"/>
      <c r="D236" s="34"/>
      <c r="E236" s="101"/>
      <c r="F236" s="99"/>
      <c r="G236" s="34"/>
      <c r="H236" s="102"/>
      <c r="I236" s="102"/>
      <c r="J236" s="34"/>
      <c r="K236" s="233"/>
      <c r="L236" s="233"/>
      <c r="M236" s="233"/>
      <c r="N236" s="233"/>
      <c r="O236" s="233"/>
      <c r="P236" s="233"/>
    </row>
    <row r="237" spans="1:16" x14ac:dyDescent="0.25">
      <c r="A237" s="98"/>
      <c r="B237" s="99"/>
      <c r="C237" s="100"/>
      <c r="D237" s="34"/>
      <c r="E237" s="101"/>
      <c r="F237" s="99"/>
      <c r="G237" s="34"/>
      <c r="H237" s="102"/>
      <c r="I237" s="102"/>
      <c r="J237" s="34"/>
      <c r="K237" s="233"/>
      <c r="L237" s="233"/>
      <c r="M237" s="233"/>
      <c r="N237" s="233"/>
      <c r="O237" s="233"/>
      <c r="P237" s="233"/>
    </row>
    <row r="238" spans="1:16" x14ac:dyDescent="0.25">
      <c r="A238" s="98"/>
      <c r="B238" s="99"/>
      <c r="C238" s="100"/>
      <c r="D238" s="34"/>
      <c r="E238" s="101"/>
      <c r="F238" s="99"/>
      <c r="G238" s="34"/>
      <c r="H238" s="102"/>
      <c r="I238" s="102"/>
      <c r="J238" s="34"/>
      <c r="K238" s="233"/>
      <c r="L238" s="233"/>
      <c r="M238" s="233"/>
      <c r="N238" s="233"/>
      <c r="O238" s="233"/>
      <c r="P238" s="233"/>
    </row>
    <row r="239" spans="1:16" x14ac:dyDescent="0.25">
      <c r="A239" s="235"/>
      <c r="B239" s="234"/>
      <c r="C239" s="240"/>
      <c r="D239" s="236"/>
      <c r="E239" s="237"/>
      <c r="F239" s="234"/>
      <c r="G239" s="236"/>
      <c r="H239" s="239"/>
      <c r="I239" s="239"/>
      <c r="J239" s="236"/>
      <c r="K239" s="233"/>
      <c r="L239" s="233"/>
      <c r="M239" s="233"/>
      <c r="N239" s="233"/>
      <c r="O239" s="233"/>
      <c r="P239" s="233"/>
    </row>
    <row r="240" spans="1:16" x14ac:dyDescent="0.25">
      <c r="A240" s="235"/>
      <c r="B240" s="223" t="s">
        <v>11</v>
      </c>
      <c r="C240" s="232">
        <f>SUM(C8:C239)</f>
        <v>2899</v>
      </c>
      <c r="D240" s="224"/>
      <c r="E240" s="223" t="s">
        <v>11</v>
      </c>
      <c r="F240" s="223">
        <f>SUM(F8:F239)</f>
        <v>109</v>
      </c>
      <c r="G240" s="224">
        <f>SUM(G8:G239)</f>
        <v>11637394</v>
      </c>
      <c r="H240" s="239"/>
      <c r="I240" s="239"/>
      <c r="J240" s="236"/>
      <c r="K240" s="233"/>
      <c r="L240" s="233"/>
      <c r="M240" s="233"/>
      <c r="N240" s="233"/>
      <c r="O240" s="233"/>
      <c r="P240" s="233"/>
    </row>
    <row r="241" spans="1:16" x14ac:dyDescent="0.25">
      <c r="A241" s="235"/>
      <c r="B241" s="223"/>
      <c r="C241" s="232"/>
      <c r="D241" s="224"/>
      <c r="E241" s="237"/>
      <c r="F241" s="234"/>
      <c r="G241" s="236"/>
      <c r="H241" s="239"/>
      <c r="I241" s="239"/>
      <c r="J241" s="236"/>
      <c r="K241" s="233"/>
      <c r="L241" s="233"/>
      <c r="M241" s="233"/>
      <c r="N241" s="233"/>
      <c r="O241" s="233"/>
      <c r="P241" s="233"/>
    </row>
    <row r="242" spans="1:16" x14ac:dyDescent="0.25">
      <c r="A242" s="225"/>
      <c r="B242" s="226"/>
      <c r="C242" s="240"/>
      <c r="D242" s="236"/>
      <c r="E242" s="223"/>
      <c r="F242" s="234"/>
      <c r="G242" s="420" t="s">
        <v>12</v>
      </c>
      <c r="H242" s="420"/>
      <c r="I242" s="239"/>
      <c r="J242" s="227">
        <f>SUM(D8:D239)</f>
        <v>302191145</v>
      </c>
      <c r="K242" s="233"/>
      <c r="L242" s="233"/>
      <c r="M242" s="233"/>
      <c r="N242" s="233"/>
      <c r="O242" s="233"/>
      <c r="P242" s="233"/>
    </row>
    <row r="243" spans="1:16" x14ac:dyDescent="0.25">
      <c r="A243" s="235"/>
      <c r="B243" s="234"/>
      <c r="C243" s="240"/>
      <c r="D243" s="236"/>
      <c r="E243" s="223"/>
      <c r="F243" s="234"/>
      <c r="G243" s="420" t="s">
        <v>13</v>
      </c>
      <c r="H243" s="420"/>
      <c r="I243" s="239"/>
      <c r="J243" s="227">
        <f>SUM(G8:G239)</f>
        <v>11637394</v>
      </c>
    </row>
    <row r="244" spans="1:16" x14ac:dyDescent="0.25">
      <c r="A244" s="228"/>
      <c r="B244" s="237"/>
      <c r="C244" s="240"/>
      <c r="D244" s="236"/>
      <c r="E244" s="237"/>
      <c r="F244" s="234"/>
      <c r="G244" s="420" t="s">
        <v>14</v>
      </c>
      <c r="H244" s="420"/>
      <c r="I244" s="41"/>
      <c r="J244" s="229">
        <f>J242-J243</f>
        <v>290553751</v>
      </c>
    </row>
    <row r="245" spans="1:16" x14ac:dyDescent="0.25">
      <c r="A245" s="235"/>
      <c r="B245" s="230"/>
      <c r="C245" s="240"/>
      <c r="D245" s="231"/>
      <c r="E245" s="237"/>
      <c r="F245" s="223"/>
      <c r="G245" s="420" t="s">
        <v>15</v>
      </c>
      <c r="H245" s="420"/>
      <c r="I245" s="239"/>
      <c r="J245" s="227">
        <f>SUM(H8:H241)</f>
        <v>0</v>
      </c>
    </row>
    <row r="246" spans="1:16" x14ac:dyDescent="0.25">
      <c r="A246" s="235"/>
      <c r="B246" s="230"/>
      <c r="C246" s="240"/>
      <c r="D246" s="231"/>
      <c r="E246" s="237"/>
      <c r="F246" s="223"/>
      <c r="G246" s="420" t="s">
        <v>16</v>
      </c>
      <c r="H246" s="420"/>
      <c r="I246" s="239"/>
      <c r="J246" s="227">
        <f>J244+J245</f>
        <v>290553751</v>
      </c>
    </row>
    <row r="247" spans="1:16" x14ac:dyDescent="0.25">
      <c r="A247" s="235"/>
      <c r="B247" s="230"/>
      <c r="C247" s="240"/>
      <c r="D247" s="231"/>
      <c r="E247" s="237"/>
      <c r="F247" s="234"/>
      <c r="G247" s="420" t="s">
        <v>5</v>
      </c>
      <c r="H247" s="420"/>
      <c r="I247" s="239"/>
      <c r="J247" s="227">
        <f>SUM(I8:I241)</f>
        <v>278178526</v>
      </c>
    </row>
    <row r="248" spans="1:16" x14ac:dyDescent="0.25">
      <c r="A248" s="235"/>
      <c r="B248" s="230"/>
      <c r="C248" s="240"/>
      <c r="D248" s="231"/>
      <c r="E248" s="237"/>
      <c r="F248" s="234"/>
      <c r="G248" s="420" t="s">
        <v>31</v>
      </c>
      <c r="H248" s="420"/>
      <c r="I248" s="240" t="str">
        <f>IF(J248&gt;0,"SALDO",IF(J248&lt;0,"PIUTANG",IF(J248=0,"LUNAS")))</f>
        <v>PIUTANG</v>
      </c>
      <c r="J248" s="227">
        <f>J247-J246</f>
        <v>-12375225</v>
      </c>
    </row>
    <row r="249" spans="1:16" x14ac:dyDescent="0.25">
      <c r="F249" s="219"/>
      <c r="G249" s="219"/>
      <c r="J249" s="219"/>
    </row>
    <row r="250" spans="1:16" x14ac:dyDescent="0.25">
      <c r="C250" s="219"/>
      <c r="D250" s="219"/>
      <c r="F250" s="219"/>
      <c r="G250" s="219"/>
      <c r="J250" s="219"/>
      <c r="L250" s="233"/>
      <c r="M250" s="233"/>
      <c r="N250" s="233"/>
      <c r="O250" s="233"/>
      <c r="P250" s="233"/>
    </row>
    <row r="251" spans="1:16" x14ac:dyDescent="0.25">
      <c r="C251" s="219"/>
      <c r="D251" s="219"/>
      <c r="F251" s="219"/>
      <c r="G251" s="219"/>
      <c r="J251" s="219"/>
      <c r="L251" s="233"/>
      <c r="M251" s="233"/>
      <c r="N251" s="233"/>
      <c r="O251" s="233"/>
      <c r="P251" s="233"/>
    </row>
    <row r="252" spans="1:16" x14ac:dyDescent="0.25">
      <c r="C252" s="219"/>
      <c r="D252" s="219"/>
      <c r="F252" s="219"/>
      <c r="G252" s="219"/>
      <c r="J252" s="219"/>
      <c r="L252" s="233"/>
      <c r="M252" s="233"/>
      <c r="N252" s="233"/>
      <c r="O252" s="233"/>
      <c r="P252" s="233"/>
    </row>
    <row r="253" spans="1:16" x14ac:dyDescent="0.25">
      <c r="C253" s="219"/>
      <c r="D253" s="219"/>
      <c r="F253" s="219"/>
      <c r="G253" s="219"/>
      <c r="J253" s="219"/>
      <c r="L253" s="233"/>
      <c r="M253" s="233"/>
      <c r="N253" s="233"/>
      <c r="O253" s="233"/>
      <c r="P253" s="233"/>
    </row>
    <row r="254" spans="1:16" x14ac:dyDescent="0.25">
      <c r="C254" s="219"/>
      <c r="D254" s="219"/>
      <c r="L254" s="233"/>
      <c r="M254" s="233"/>
      <c r="N254" s="233"/>
      <c r="O254" s="233"/>
      <c r="P254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48:H248"/>
    <mergeCell ref="G242:H242"/>
    <mergeCell ref="G243:H243"/>
    <mergeCell ref="G244:H244"/>
    <mergeCell ref="G245:H245"/>
    <mergeCell ref="G246:H246"/>
    <mergeCell ref="G247:H24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191"/>
  <sheetViews>
    <sheetView workbookViewId="0">
      <pane ySplit="7" topLeftCell="A165" activePane="bottomLeft" state="frozen"/>
      <selection pane="bottomLeft" activeCell="F172" sqref="F17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L1" s="219">
        <f>SUM(D163:D169)</f>
        <v>1506600</v>
      </c>
      <c r="M1" s="219">
        <v>53505</v>
      </c>
      <c r="N1" s="238">
        <f>L1+M1</f>
        <v>1560105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J185*-1</f>
        <v>274958</v>
      </c>
      <c r="J2" s="218"/>
      <c r="L2" s="219">
        <f>SUM(G143:G153)</f>
        <v>0</v>
      </c>
      <c r="N2" s="238"/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1506600</v>
      </c>
      <c r="N3" s="238">
        <f>N1-N2</f>
        <v>1560105</v>
      </c>
    </row>
    <row r="4" spans="1:16" x14ac:dyDescent="0.25">
      <c r="P4" s="238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P5" s="238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6"/>
      <c r="I7" s="458"/>
      <c r="J7" s="430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2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2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2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2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2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2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2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2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2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2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2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2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2" x14ac:dyDescent="0.25">
      <c r="A61" s="241">
        <v>43498</v>
      </c>
      <c r="B61" s="242">
        <v>19000130</v>
      </c>
      <c r="C61" s="247">
        <v>5</v>
      </c>
      <c r="D61" s="246">
        <v>235755</v>
      </c>
      <c r="E61" s="244"/>
      <c r="F61" s="242"/>
      <c r="G61" s="246"/>
      <c r="H61" s="245"/>
      <c r="I61" s="245"/>
      <c r="J61" s="246"/>
    </row>
    <row r="62" spans="1:12" x14ac:dyDescent="0.25">
      <c r="A62" s="241">
        <v>43500</v>
      </c>
      <c r="B62" s="242">
        <v>19000134</v>
      </c>
      <c r="C62" s="247">
        <v>1</v>
      </c>
      <c r="D62" s="246">
        <v>37140</v>
      </c>
      <c r="E62" s="244"/>
      <c r="F62" s="242"/>
      <c r="G62" s="246"/>
      <c r="H62" s="245"/>
      <c r="I62" s="245"/>
      <c r="J62" s="246"/>
      <c r="L62" s="219">
        <f>D61+D62+D63+D64+D65+D66+D68+D69+D70+D71+D72+D73</f>
        <v>1060260</v>
      </c>
    </row>
    <row r="63" spans="1:12" x14ac:dyDescent="0.25">
      <c r="A63" s="241">
        <v>43501</v>
      </c>
      <c r="B63" s="242">
        <v>19000139</v>
      </c>
      <c r="C63" s="247">
        <v>1</v>
      </c>
      <c r="D63" s="246">
        <v>34545</v>
      </c>
      <c r="E63" s="244"/>
      <c r="F63" s="242"/>
      <c r="G63" s="246"/>
      <c r="H63" s="245"/>
      <c r="I63" s="245"/>
      <c r="J63" s="246"/>
      <c r="L63" s="219">
        <f>L62+M1</f>
        <v>1113765</v>
      </c>
    </row>
    <row r="64" spans="1:12" x14ac:dyDescent="0.25">
      <c r="A64" s="241">
        <v>43502</v>
      </c>
      <c r="B64" s="242">
        <v>19000142</v>
      </c>
      <c r="C64" s="247">
        <v>6</v>
      </c>
      <c r="D64" s="246">
        <v>241560</v>
      </c>
      <c r="E64" s="244" t="s">
        <v>237</v>
      </c>
      <c r="F64" s="242">
        <v>1</v>
      </c>
      <c r="G64" s="246">
        <v>72000</v>
      </c>
      <c r="H64" s="245"/>
      <c r="I64" s="245"/>
      <c r="J64" s="246"/>
    </row>
    <row r="65" spans="1:10" x14ac:dyDescent="0.25">
      <c r="A65" s="241">
        <v>43502</v>
      </c>
      <c r="B65" s="242">
        <v>19000143</v>
      </c>
      <c r="C65" s="247">
        <v>1</v>
      </c>
      <c r="D65" s="246">
        <v>18870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43502</v>
      </c>
      <c r="B66" s="242">
        <v>19000146</v>
      </c>
      <c r="C66" s="247">
        <v>1</v>
      </c>
      <c r="D66" s="246">
        <v>94665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43502</v>
      </c>
      <c r="B67" s="242">
        <v>19000148</v>
      </c>
      <c r="C67" s="247">
        <v>1</v>
      </c>
      <c r="D67" s="246">
        <v>35445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43503</v>
      </c>
      <c r="B68" s="242">
        <v>19000155</v>
      </c>
      <c r="C68" s="247">
        <v>1</v>
      </c>
      <c r="D68" s="246">
        <v>45705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43503</v>
      </c>
      <c r="B69" s="242">
        <v>19000157</v>
      </c>
      <c r="C69" s="247">
        <v>1</v>
      </c>
      <c r="D69" s="246">
        <v>50940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43504</v>
      </c>
      <c r="B70" s="242">
        <v>19000159</v>
      </c>
      <c r="C70" s="247">
        <v>1</v>
      </c>
      <c r="D70" s="246">
        <v>23775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43504</v>
      </c>
      <c r="B71" s="242">
        <v>19000162</v>
      </c>
      <c r="C71" s="247">
        <v>2</v>
      </c>
      <c r="D71" s="246">
        <v>50310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43504</v>
      </c>
      <c r="B72" s="242">
        <v>19000163</v>
      </c>
      <c r="C72" s="247">
        <v>1</v>
      </c>
      <c r="D72" s="246">
        <v>63810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43505</v>
      </c>
      <c r="B73" s="242">
        <v>19000165</v>
      </c>
      <c r="C73" s="247">
        <v>4</v>
      </c>
      <c r="D73" s="246">
        <v>163185</v>
      </c>
      <c r="E73" s="244"/>
      <c r="F73" s="242"/>
      <c r="G73" s="246"/>
      <c r="H73" s="245"/>
      <c r="I73" s="245">
        <v>1023705</v>
      </c>
      <c r="J73" s="246" t="s">
        <v>17</v>
      </c>
    </row>
    <row r="74" spans="1:10" x14ac:dyDescent="0.25">
      <c r="A74" s="241">
        <v>43505</v>
      </c>
      <c r="B74" s="242">
        <v>19000166</v>
      </c>
      <c r="C74" s="247">
        <v>1</v>
      </c>
      <c r="D74" s="246">
        <v>36330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43505</v>
      </c>
      <c r="B75" s="242">
        <v>19000167</v>
      </c>
      <c r="C75" s="247">
        <v>1</v>
      </c>
      <c r="D75" s="246">
        <v>36750</v>
      </c>
      <c r="E75" s="244"/>
      <c r="F75" s="242"/>
      <c r="G75" s="246"/>
      <c r="H75" s="245"/>
      <c r="I75" s="245"/>
      <c r="J75" s="246"/>
    </row>
    <row r="76" spans="1:10" x14ac:dyDescent="0.25">
      <c r="A76" s="241">
        <v>43507</v>
      </c>
      <c r="B76" s="242">
        <v>19000182</v>
      </c>
      <c r="C76" s="247">
        <v>2</v>
      </c>
      <c r="D76" s="246">
        <v>72195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43507</v>
      </c>
      <c r="B77" s="242">
        <v>19000183</v>
      </c>
      <c r="C77" s="247">
        <v>1</v>
      </c>
      <c r="D77" s="246">
        <v>24375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43508</v>
      </c>
      <c r="B78" s="242">
        <v>19000190</v>
      </c>
      <c r="C78" s="247">
        <v>2</v>
      </c>
      <c r="D78" s="246">
        <v>101160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43509</v>
      </c>
      <c r="B79" s="242">
        <v>19000192</v>
      </c>
      <c r="C79" s="247">
        <v>4</v>
      </c>
      <c r="D79" s="246">
        <v>155085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43509</v>
      </c>
      <c r="B80" s="242">
        <v>19000194</v>
      </c>
      <c r="C80" s="247">
        <v>4</v>
      </c>
      <c r="D80" s="246">
        <v>160380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43509</v>
      </c>
      <c r="B81" s="242">
        <v>19000195</v>
      </c>
      <c r="C81" s="247">
        <v>3</v>
      </c>
      <c r="D81" s="246">
        <v>118305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43510</v>
      </c>
      <c r="B82" s="242">
        <v>19000197</v>
      </c>
      <c r="C82" s="247">
        <v>1</v>
      </c>
      <c r="D82" s="246">
        <v>42090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43510</v>
      </c>
      <c r="B83" s="242">
        <v>19000201</v>
      </c>
      <c r="C83" s="247">
        <v>1</v>
      </c>
      <c r="D83" s="246">
        <v>38385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43510</v>
      </c>
      <c r="B84" s="242">
        <v>19000202</v>
      </c>
      <c r="C84" s="247">
        <v>1</v>
      </c>
      <c r="D84" s="246">
        <v>45480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43511</v>
      </c>
      <c r="B85" s="242">
        <v>19000203</v>
      </c>
      <c r="C85" s="247">
        <v>2</v>
      </c>
      <c r="D85" s="246">
        <v>83865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43512</v>
      </c>
      <c r="B86" s="242">
        <v>19000209</v>
      </c>
      <c r="C86" s="247">
        <v>10</v>
      </c>
      <c r="D86" s="246">
        <v>340755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43512</v>
      </c>
      <c r="B87" s="242">
        <v>19000210</v>
      </c>
      <c r="C87" s="247">
        <v>19</v>
      </c>
      <c r="D87" s="246">
        <v>828495</v>
      </c>
      <c r="E87" s="244"/>
      <c r="F87" s="242"/>
      <c r="G87" s="246"/>
      <c r="H87" s="245"/>
      <c r="I87" s="245">
        <v>2083650</v>
      </c>
      <c r="J87" s="246" t="s">
        <v>17</v>
      </c>
    </row>
    <row r="88" spans="1:10" x14ac:dyDescent="0.25">
      <c r="A88" s="241">
        <v>43512</v>
      </c>
      <c r="B88" s="242">
        <v>19000217</v>
      </c>
      <c r="C88" s="247">
        <v>13</v>
      </c>
      <c r="D88" s="246">
        <v>490350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43512</v>
      </c>
      <c r="B89" s="242">
        <v>19000218</v>
      </c>
      <c r="C89" s="247">
        <v>10</v>
      </c>
      <c r="D89" s="246">
        <v>317475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43512</v>
      </c>
      <c r="B90" s="242">
        <v>19000220</v>
      </c>
      <c r="C90" s="247">
        <v>1</v>
      </c>
      <c r="D90" s="246">
        <v>32115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43514</v>
      </c>
      <c r="B91" s="242">
        <v>19000231</v>
      </c>
      <c r="C91" s="247">
        <v>1</v>
      </c>
      <c r="D91" s="246">
        <v>54945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43514</v>
      </c>
      <c r="B92" s="242">
        <v>19000237</v>
      </c>
      <c r="C92" s="247">
        <v>1</v>
      </c>
      <c r="D92" s="246">
        <v>36720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43514</v>
      </c>
      <c r="B93" s="242">
        <v>19000238</v>
      </c>
      <c r="C93" s="247">
        <v>2</v>
      </c>
      <c r="D93" s="246">
        <v>95790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43515</v>
      </c>
      <c r="B94" s="242">
        <v>19000241</v>
      </c>
      <c r="C94" s="247">
        <v>1</v>
      </c>
      <c r="D94" s="246">
        <v>40635</v>
      </c>
      <c r="E94" s="244"/>
      <c r="F94" s="242"/>
      <c r="G94" s="246"/>
      <c r="H94" s="245"/>
      <c r="I94" s="245"/>
      <c r="J94" s="246"/>
    </row>
    <row r="95" spans="1:10" x14ac:dyDescent="0.25">
      <c r="A95" s="241">
        <v>43515</v>
      </c>
      <c r="B95" s="242">
        <v>19000242</v>
      </c>
      <c r="C95" s="247">
        <v>3</v>
      </c>
      <c r="D95" s="246">
        <v>139635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43516</v>
      </c>
      <c r="B96" s="242">
        <v>19000246</v>
      </c>
      <c r="C96" s="247">
        <v>4</v>
      </c>
      <c r="D96" s="246">
        <v>190395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43517</v>
      </c>
      <c r="B97" s="242">
        <v>19000249</v>
      </c>
      <c r="C97" s="247">
        <v>9</v>
      </c>
      <c r="D97" s="246">
        <v>448305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43517</v>
      </c>
      <c r="B98" s="242">
        <v>19000253</v>
      </c>
      <c r="C98" s="247">
        <v>6</v>
      </c>
      <c r="D98" s="246">
        <v>311655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43517</v>
      </c>
      <c r="B99" s="242">
        <v>19000254</v>
      </c>
      <c r="C99" s="247">
        <v>4</v>
      </c>
      <c r="D99" s="246">
        <v>136365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43517</v>
      </c>
      <c r="B100" s="242">
        <v>19000255</v>
      </c>
      <c r="C100" s="247">
        <v>8</v>
      </c>
      <c r="D100" s="246">
        <v>297000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43519</v>
      </c>
      <c r="B101" s="242">
        <v>19000262</v>
      </c>
      <c r="C101" s="247">
        <v>4</v>
      </c>
      <c r="D101" s="246">
        <v>280110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43519</v>
      </c>
      <c r="B102" s="242">
        <v>19000264</v>
      </c>
      <c r="C102" s="247">
        <v>5</v>
      </c>
      <c r="D102" s="413">
        <v>245475</v>
      </c>
      <c r="E102" s="244"/>
      <c r="F102" s="242"/>
      <c r="G102" s="246"/>
      <c r="H102" s="245"/>
      <c r="I102" s="245">
        <v>3116970</v>
      </c>
      <c r="J102" s="246" t="s">
        <v>17</v>
      </c>
    </row>
    <row r="103" spans="1:10" x14ac:dyDescent="0.25">
      <c r="A103" s="241">
        <v>43519</v>
      </c>
      <c r="B103" s="242">
        <v>19000268</v>
      </c>
      <c r="C103" s="247">
        <v>2</v>
      </c>
      <c r="D103" s="246">
        <v>101730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43519</v>
      </c>
      <c r="B104" s="242">
        <v>19000269</v>
      </c>
      <c r="C104" s="247">
        <v>2</v>
      </c>
      <c r="D104" s="246">
        <v>76260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43521</v>
      </c>
      <c r="B105" s="242">
        <v>19000284</v>
      </c>
      <c r="C105" s="247">
        <v>1</v>
      </c>
      <c r="D105" s="246">
        <v>49785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43521</v>
      </c>
      <c r="B106" s="242">
        <v>19000289</v>
      </c>
      <c r="C106" s="247">
        <v>3</v>
      </c>
      <c r="D106" s="246">
        <v>135720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43521</v>
      </c>
      <c r="B107" s="242">
        <v>19000290</v>
      </c>
      <c r="C107" s="247">
        <v>4</v>
      </c>
      <c r="D107" s="246">
        <v>194580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43522</v>
      </c>
      <c r="B108" s="242">
        <v>19000292</v>
      </c>
      <c r="C108" s="247">
        <v>1</v>
      </c>
      <c r="D108" s="246">
        <v>50700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43522</v>
      </c>
      <c r="B109" s="242">
        <v>19000297</v>
      </c>
      <c r="C109" s="247">
        <v>2</v>
      </c>
      <c r="D109" s="246">
        <v>64635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43523</v>
      </c>
      <c r="B110" s="242">
        <v>19000302</v>
      </c>
      <c r="C110" s="247">
        <v>5</v>
      </c>
      <c r="D110" s="246">
        <v>191985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43523</v>
      </c>
      <c r="B111" s="242">
        <v>19000303</v>
      </c>
      <c r="C111" s="247">
        <v>6</v>
      </c>
      <c r="D111" s="246">
        <v>254115</v>
      </c>
      <c r="E111" s="244"/>
      <c r="F111" s="242"/>
      <c r="G111" s="246"/>
      <c r="H111" s="245"/>
      <c r="I111" s="245"/>
      <c r="J111" s="246"/>
    </row>
    <row r="112" spans="1:10" x14ac:dyDescent="0.25">
      <c r="A112" s="241">
        <v>43523</v>
      </c>
      <c r="B112" s="242">
        <v>19000308</v>
      </c>
      <c r="C112" s="247">
        <v>2</v>
      </c>
      <c r="D112" s="246">
        <v>74835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43523</v>
      </c>
      <c r="B113" s="242">
        <v>19000309</v>
      </c>
      <c r="C113" s="247">
        <v>1</v>
      </c>
      <c r="D113" s="246">
        <v>94935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43524</v>
      </c>
      <c r="B114" s="242">
        <v>19000319</v>
      </c>
      <c r="C114" s="247">
        <v>4</v>
      </c>
      <c r="D114" s="246">
        <v>142035</v>
      </c>
      <c r="E114" s="244"/>
      <c r="F114" s="242"/>
      <c r="G114" s="246"/>
      <c r="H114" s="245"/>
      <c r="I114" s="245"/>
      <c r="J114" s="246"/>
    </row>
    <row r="115" spans="1:10" x14ac:dyDescent="0.25">
      <c r="A115" s="241">
        <v>43524</v>
      </c>
      <c r="B115" s="242">
        <v>19000320</v>
      </c>
      <c r="C115" s="247">
        <v>3</v>
      </c>
      <c r="D115" s="246">
        <v>136710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43524</v>
      </c>
      <c r="B116" s="242">
        <v>19000325</v>
      </c>
      <c r="C116" s="247">
        <v>3</v>
      </c>
      <c r="D116" s="246">
        <v>186285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43524</v>
      </c>
      <c r="B117" s="242">
        <v>19000326</v>
      </c>
      <c r="C117" s="247">
        <v>1</v>
      </c>
      <c r="D117" s="246">
        <v>24375</v>
      </c>
      <c r="E117" s="244"/>
      <c r="F117" s="242"/>
      <c r="G117" s="246"/>
      <c r="H117" s="245"/>
      <c r="I117" s="245">
        <v>1778685</v>
      </c>
      <c r="J117" s="246" t="s">
        <v>17</v>
      </c>
    </row>
    <row r="118" spans="1:10" x14ac:dyDescent="0.25">
      <c r="A118" s="241">
        <v>43526</v>
      </c>
      <c r="B118" s="242">
        <v>19000343</v>
      </c>
      <c r="C118" s="247">
        <v>5</v>
      </c>
      <c r="D118" s="246">
        <v>321150</v>
      </c>
      <c r="E118" s="244" t="s">
        <v>278</v>
      </c>
      <c r="F118" s="242">
        <v>1</v>
      </c>
      <c r="G118" s="246">
        <v>31590</v>
      </c>
      <c r="H118" s="245"/>
      <c r="I118" s="245"/>
      <c r="J118" s="246"/>
    </row>
    <row r="119" spans="1:10" x14ac:dyDescent="0.25">
      <c r="A119" s="241">
        <v>43526</v>
      </c>
      <c r="B119" s="242">
        <v>19000345</v>
      </c>
      <c r="C119" s="247">
        <v>4</v>
      </c>
      <c r="D119" s="246">
        <v>316890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43526</v>
      </c>
      <c r="B120" s="242">
        <v>19000346</v>
      </c>
      <c r="C120" s="247">
        <v>1</v>
      </c>
      <c r="D120" s="246">
        <v>65250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43528</v>
      </c>
      <c r="B121" s="242">
        <v>19000356</v>
      </c>
      <c r="C121" s="247">
        <v>1</v>
      </c>
      <c r="D121" s="246">
        <v>103500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43528</v>
      </c>
      <c r="B122" s="242">
        <v>19000359</v>
      </c>
      <c r="C122" s="247">
        <v>3</v>
      </c>
      <c r="D122" s="246">
        <v>174000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43529</v>
      </c>
      <c r="B123" s="242">
        <v>19000361</v>
      </c>
      <c r="C123" s="247">
        <v>1</v>
      </c>
      <c r="D123" s="246">
        <v>46200</v>
      </c>
      <c r="E123" s="244"/>
      <c r="F123" s="242"/>
      <c r="G123" s="246"/>
      <c r="H123" s="245"/>
      <c r="I123" s="245"/>
      <c r="J123" s="246"/>
    </row>
    <row r="124" spans="1:10" x14ac:dyDescent="0.25">
      <c r="A124" s="241">
        <v>43529</v>
      </c>
      <c r="B124" s="242">
        <v>19000362</v>
      </c>
      <c r="C124" s="247">
        <v>2</v>
      </c>
      <c r="D124" s="246">
        <v>80070</v>
      </c>
      <c r="E124" s="244"/>
      <c r="F124" s="242"/>
      <c r="G124" s="246"/>
      <c r="H124" s="245"/>
      <c r="I124" s="245"/>
      <c r="J124" s="246"/>
    </row>
    <row r="125" spans="1:10" x14ac:dyDescent="0.25">
      <c r="A125" s="241">
        <v>43529</v>
      </c>
      <c r="B125" s="242">
        <v>19000364</v>
      </c>
      <c r="C125" s="247">
        <v>1</v>
      </c>
      <c r="D125" s="246">
        <v>68040</v>
      </c>
      <c r="E125" s="244"/>
      <c r="F125" s="242"/>
      <c r="G125" s="246"/>
      <c r="H125" s="245"/>
      <c r="I125" s="245"/>
      <c r="J125" s="246"/>
    </row>
    <row r="126" spans="1:10" x14ac:dyDescent="0.25">
      <c r="A126" s="241">
        <v>43530</v>
      </c>
      <c r="B126" s="242">
        <v>19000366</v>
      </c>
      <c r="C126" s="247">
        <v>1</v>
      </c>
      <c r="D126" s="246">
        <v>46500</v>
      </c>
      <c r="E126" s="244" t="s">
        <v>291</v>
      </c>
      <c r="F126" s="242">
        <v>1</v>
      </c>
      <c r="G126" s="246">
        <v>58500</v>
      </c>
      <c r="H126" s="245"/>
      <c r="I126" s="245"/>
      <c r="J126" s="246"/>
    </row>
    <row r="127" spans="1:10" x14ac:dyDescent="0.25">
      <c r="A127" s="241">
        <v>43530</v>
      </c>
      <c r="B127" s="242">
        <v>19000369</v>
      </c>
      <c r="C127" s="247">
        <v>1</v>
      </c>
      <c r="D127" s="246">
        <v>61200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43530</v>
      </c>
      <c r="B128" s="242">
        <v>19000370</v>
      </c>
      <c r="C128" s="247">
        <v>1</v>
      </c>
      <c r="D128" s="246">
        <v>78750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43531</v>
      </c>
      <c r="B129" s="242">
        <v>19000374</v>
      </c>
      <c r="C129" s="247">
        <v>1</v>
      </c>
      <c r="D129" s="246">
        <v>42750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43531</v>
      </c>
      <c r="B130" s="242">
        <v>19000376</v>
      </c>
      <c r="C130" s="247">
        <v>1</v>
      </c>
      <c r="D130" s="246">
        <v>58500</v>
      </c>
      <c r="E130" s="244"/>
      <c r="F130" s="242"/>
      <c r="G130" s="246"/>
      <c r="H130" s="245"/>
      <c r="I130" s="245">
        <v>1372710</v>
      </c>
      <c r="J130" s="246" t="s">
        <v>17</v>
      </c>
    </row>
    <row r="131" spans="1:10" x14ac:dyDescent="0.25">
      <c r="A131" s="241">
        <v>43533</v>
      </c>
      <c r="B131" s="242">
        <v>19000384</v>
      </c>
      <c r="C131" s="247">
        <v>1</v>
      </c>
      <c r="D131" s="246">
        <v>45000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43535</v>
      </c>
      <c r="B132" s="242">
        <v>19000393</v>
      </c>
      <c r="C132" s="247">
        <v>1</v>
      </c>
      <c r="D132" s="246">
        <v>61875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43535</v>
      </c>
      <c r="B133" s="242">
        <v>19000394</v>
      </c>
      <c r="C133" s="247">
        <v>1</v>
      </c>
      <c r="D133" s="246">
        <v>51300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43535</v>
      </c>
      <c r="B134" s="242">
        <v>19000395</v>
      </c>
      <c r="C134" s="247">
        <v>1</v>
      </c>
      <c r="D134" s="246">
        <v>65250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43535</v>
      </c>
      <c r="B135" s="242">
        <v>19000397</v>
      </c>
      <c r="C135" s="247">
        <v>2</v>
      </c>
      <c r="D135" s="246">
        <v>169515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43536</v>
      </c>
      <c r="B136" s="242">
        <v>19000399</v>
      </c>
      <c r="C136" s="247">
        <v>1</v>
      </c>
      <c r="D136" s="246">
        <v>46500</v>
      </c>
      <c r="E136" s="244" t="s">
        <v>310</v>
      </c>
      <c r="F136" s="242">
        <v>2</v>
      </c>
      <c r="G136" s="246">
        <v>78120</v>
      </c>
      <c r="H136" s="245"/>
      <c r="I136" s="245"/>
      <c r="J136" s="246"/>
    </row>
    <row r="137" spans="1:10" x14ac:dyDescent="0.25">
      <c r="A137" s="241">
        <v>43537</v>
      </c>
      <c r="B137" s="242">
        <v>19000403</v>
      </c>
      <c r="C137" s="247">
        <v>1</v>
      </c>
      <c r="D137" s="246">
        <v>58500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43537</v>
      </c>
      <c r="B138" s="242">
        <v>19000404</v>
      </c>
      <c r="C138" s="247">
        <v>2</v>
      </c>
      <c r="D138" s="246">
        <v>114375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43537</v>
      </c>
      <c r="B139" s="242">
        <v>19000405</v>
      </c>
      <c r="C139" s="247">
        <v>1</v>
      </c>
      <c r="D139" s="246">
        <v>65835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43538</v>
      </c>
      <c r="B140" s="242">
        <v>19000409</v>
      </c>
      <c r="C140" s="247">
        <v>1</v>
      </c>
      <c r="D140" s="246">
        <v>84330</v>
      </c>
      <c r="E140" s="244" t="s">
        <v>311</v>
      </c>
      <c r="F140" s="242">
        <v>1</v>
      </c>
      <c r="G140" s="246">
        <v>46500</v>
      </c>
      <c r="H140" s="245"/>
      <c r="I140" s="245"/>
      <c r="J140" s="246"/>
    </row>
    <row r="141" spans="1:10" x14ac:dyDescent="0.25">
      <c r="A141" s="241">
        <v>43538</v>
      </c>
      <c r="B141" s="242">
        <v>19000410</v>
      </c>
      <c r="C141" s="247">
        <v>2</v>
      </c>
      <c r="D141" s="246">
        <v>112500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43540</v>
      </c>
      <c r="B142" s="242">
        <v>19000417</v>
      </c>
      <c r="C142" s="247">
        <v>2</v>
      </c>
      <c r="D142" s="246">
        <v>146790</v>
      </c>
      <c r="E142" s="244"/>
      <c r="F142" s="242"/>
      <c r="G142" s="246"/>
      <c r="H142" s="245"/>
      <c r="I142" s="245">
        <v>897150</v>
      </c>
      <c r="J142" s="246" t="s">
        <v>17</v>
      </c>
    </row>
    <row r="143" spans="1:10" x14ac:dyDescent="0.25">
      <c r="A143" s="241">
        <v>43540</v>
      </c>
      <c r="B143" s="242">
        <v>19000423</v>
      </c>
      <c r="C143" s="247">
        <v>3</v>
      </c>
      <c r="D143" s="246">
        <v>207900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43540</v>
      </c>
      <c r="B144" s="242">
        <v>19000424</v>
      </c>
      <c r="C144" s="247">
        <v>1</v>
      </c>
      <c r="D144" s="246">
        <v>82500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43542</v>
      </c>
      <c r="B145" s="242">
        <v>19000443</v>
      </c>
      <c r="C145" s="247">
        <v>2</v>
      </c>
      <c r="D145" s="246">
        <v>115065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43542</v>
      </c>
      <c r="B146" s="242">
        <v>19000447</v>
      </c>
      <c r="C146" s="247">
        <v>1</v>
      </c>
      <c r="D146" s="246">
        <v>46875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43542</v>
      </c>
      <c r="B147" s="242">
        <v>19000448</v>
      </c>
      <c r="C147" s="247">
        <v>3</v>
      </c>
      <c r="D147" s="246">
        <v>175770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43544</v>
      </c>
      <c r="B148" s="242">
        <v>19000454</v>
      </c>
      <c r="C148" s="247">
        <v>5</v>
      </c>
      <c r="D148" s="246">
        <v>234900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43544</v>
      </c>
      <c r="B149" s="242">
        <v>19000455</v>
      </c>
      <c r="C149" s="247">
        <v>2</v>
      </c>
      <c r="D149" s="246">
        <v>121500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43544</v>
      </c>
      <c r="B150" s="242">
        <v>19000456</v>
      </c>
      <c r="C150" s="247">
        <v>1</v>
      </c>
      <c r="D150" s="246">
        <v>68985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43545</v>
      </c>
      <c r="B151" s="242">
        <v>19000458</v>
      </c>
      <c r="C151" s="247">
        <v>1</v>
      </c>
      <c r="D151" s="246">
        <v>46500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43545</v>
      </c>
      <c r="B152" s="242">
        <v>19000459</v>
      </c>
      <c r="C152" s="247">
        <v>2</v>
      </c>
      <c r="D152" s="246">
        <v>111285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43546</v>
      </c>
      <c r="B153" s="242">
        <v>19000472</v>
      </c>
      <c r="C153" s="247">
        <v>1</v>
      </c>
      <c r="D153" s="246">
        <v>83250</v>
      </c>
      <c r="E153" s="244"/>
      <c r="F153" s="242"/>
      <c r="G153" s="246"/>
      <c r="H153" s="245"/>
      <c r="I153" s="245">
        <v>1295070</v>
      </c>
      <c r="J153" s="246" t="s">
        <v>17</v>
      </c>
    </row>
    <row r="154" spans="1:10" x14ac:dyDescent="0.25">
      <c r="A154" s="241">
        <v>43549</v>
      </c>
      <c r="B154" s="242">
        <v>19000487</v>
      </c>
      <c r="C154" s="247">
        <v>1</v>
      </c>
      <c r="D154" s="246">
        <v>72000</v>
      </c>
      <c r="E154" s="244"/>
      <c r="F154" s="242"/>
      <c r="G154" s="246"/>
      <c r="H154" s="245"/>
      <c r="I154" s="245"/>
      <c r="J154" s="246"/>
    </row>
    <row r="155" spans="1:10" x14ac:dyDescent="0.25">
      <c r="A155" s="241">
        <v>43549</v>
      </c>
      <c r="B155" s="242">
        <v>19000489</v>
      </c>
      <c r="C155" s="247">
        <v>1</v>
      </c>
      <c r="D155" s="246">
        <v>45000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43550</v>
      </c>
      <c r="B156" s="242">
        <v>19000490</v>
      </c>
      <c r="C156" s="247">
        <v>3</v>
      </c>
      <c r="D156" s="246">
        <v>244800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43550</v>
      </c>
      <c r="B157" s="242">
        <v>19000491</v>
      </c>
      <c r="C157" s="247">
        <v>1</v>
      </c>
      <c r="D157" s="246">
        <v>41325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43550</v>
      </c>
      <c r="B158" s="242">
        <v>19000493</v>
      </c>
      <c r="C158" s="247">
        <v>1</v>
      </c>
      <c r="D158" s="246">
        <v>68400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43551</v>
      </c>
      <c r="B159" s="242">
        <v>19000496</v>
      </c>
      <c r="C159" s="247">
        <v>1</v>
      </c>
      <c r="D159" s="246">
        <v>84330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43552</v>
      </c>
      <c r="B160" s="242">
        <v>19000504</v>
      </c>
      <c r="C160" s="247">
        <v>1</v>
      </c>
      <c r="D160" s="246">
        <v>40230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43552</v>
      </c>
      <c r="B161" s="242">
        <v>19000505</v>
      </c>
      <c r="C161" s="247">
        <v>1</v>
      </c>
      <c r="D161" s="246">
        <v>61200</v>
      </c>
      <c r="E161" s="244"/>
      <c r="F161" s="242"/>
      <c r="G161" s="246"/>
      <c r="H161" s="245"/>
      <c r="I161" s="245"/>
      <c r="J161" s="246"/>
    </row>
    <row r="162" spans="1:10" x14ac:dyDescent="0.25">
      <c r="A162" s="241">
        <v>43553</v>
      </c>
      <c r="B162" s="242">
        <v>19000510</v>
      </c>
      <c r="C162" s="247">
        <v>1</v>
      </c>
      <c r="D162" s="246">
        <v>63270</v>
      </c>
      <c r="E162" s="244"/>
      <c r="F162" s="242"/>
      <c r="G162" s="246"/>
      <c r="H162" s="245"/>
      <c r="I162" s="245">
        <v>720645</v>
      </c>
      <c r="J162" s="246" t="s">
        <v>17</v>
      </c>
    </row>
    <row r="163" spans="1:10" x14ac:dyDescent="0.25">
      <c r="A163" s="241">
        <v>43556</v>
      </c>
      <c r="B163" s="242">
        <v>19000521</v>
      </c>
      <c r="C163" s="247">
        <v>4</v>
      </c>
      <c r="D163" s="246">
        <v>280620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43557</v>
      </c>
      <c r="B164" s="242">
        <v>19000524</v>
      </c>
      <c r="C164" s="247">
        <v>7</v>
      </c>
      <c r="D164" s="246">
        <v>451620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43557</v>
      </c>
      <c r="B165" s="242">
        <v>19000525</v>
      </c>
      <c r="C165" s="247">
        <v>3</v>
      </c>
      <c r="D165" s="246">
        <v>198000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43557</v>
      </c>
      <c r="B166" s="242">
        <v>19000530</v>
      </c>
      <c r="C166" s="247">
        <v>2</v>
      </c>
      <c r="D166" s="246">
        <v>89190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43558</v>
      </c>
      <c r="B167" s="242">
        <v>19000537</v>
      </c>
      <c r="C167" s="247">
        <v>2</v>
      </c>
      <c r="D167" s="246">
        <v>105570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43559</v>
      </c>
      <c r="B168" s="242">
        <v>19000549</v>
      </c>
      <c r="C168" s="247">
        <v>2</v>
      </c>
      <c r="D168" s="246">
        <v>130500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43560</v>
      </c>
      <c r="B169" s="242">
        <v>19000552</v>
      </c>
      <c r="C169" s="247">
        <v>3</v>
      </c>
      <c r="D169" s="246">
        <v>251100</v>
      </c>
      <c r="E169" s="244"/>
      <c r="F169" s="242"/>
      <c r="G169" s="246"/>
      <c r="H169" s="245"/>
      <c r="I169" s="245">
        <v>1506600</v>
      </c>
      <c r="J169" s="246" t="s">
        <v>17</v>
      </c>
    </row>
    <row r="170" spans="1:10" x14ac:dyDescent="0.25">
      <c r="A170" s="98">
        <v>43561</v>
      </c>
      <c r="B170" s="99">
        <v>19000559</v>
      </c>
      <c r="C170" s="100">
        <v>2</v>
      </c>
      <c r="D170" s="34">
        <v>162900</v>
      </c>
      <c r="E170" s="101"/>
      <c r="F170" s="99"/>
      <c r="G170" s="34"/>
      <c r="H170" s="102"/>
      <c r="I170" s="102"/>
      <c r="J170" s="34"/>
    </row>
    <row r="171" spans="1:10" x14ac:dyDescent="0.25">
      <c r="A171" s="98">
        <v>43561</v>
      </c>
      <c r="B171" s="99">
        <v>19000560</v>
      </c>
      <c r="C171" s="100">
        <v>1</v>
      </c>
      <c r="D171" s="34">
        <v>48750</v>
      </c>
      <c r="E171" s="101"/>
      <c r="F171" s="99"/>
      <c r="G171" s="34"/>
      <c r="H171" s="102"/>
      <c r="I171" s="102"/>
      <c r="J171" s="34"/>
    </row>
    <row r="172" spans="1:10" x14ac:dyDescent="0.25">
      <c r="A172" s="98">
        <v>43563</v>
      </c>
      <c r="B172" s="99">
        <v>19000567</v>
      </c>
      <c r="C172" s="100">
        <v>1</v>
      </c>
      <c r="D172" s="34">
        <v>63938</v>
      </c>
      <c r="E172" s="101"/>
      <c r="F172" s="99"/>
      <c r="G172" s="34"/>
      <c r="H172" s="102"/>
      <c r="I172" s="102"/>
      <c r="J172" s="34"/>
    </row>
    <row r="173" spans="1:10" x14ac:dyDescent="0.25">
      <c r="A173" s="98"/>
      <c r="B173" s="99"/>
      <c r="C173" s="100"/>
      <c r="D173" s="34"/>
      <c r="E173" s="101"/>
      <c r="F173" s="99"/>
      <c r="G173" s="34"/>
      <c r="H173" s="102"/>
      <c r="I173" s="102"/>
      <c r="J173" s="34"/>
    </row>
    <row r="174" spans="1:10" x14ac:dyDescent="0.25">
      <c r="A174" s="98"/>
      <c r="B174" s="99"/>
      <c r="C174" s="100"/>
      <c r="D174" s="34"/>
      <c r="E174" s="101"/>
      <c r="F174" s="99"/>
      <c r="G174" s="34"/>
      <c r="H174" s="102"/>
      <c r="I174" s="102"/>
      <c r="J174" s="34"/>
    </row>
    <row r="175" spans="1:10" x14ac:dyDescent="0.25">
      <c r="A175" s="98"/>
      <c r="B175" s="99"/>
      <c r="C175" s="100"/>
      <c r="D175" s="34"/>
      <c r="E175" s="101"/>
      <c r="F175" s="99"/>
      <c r="G175" s="34"/>
      <c r="H175" s="102"/>
      <c r="I175" s="102"/>
      <c r="J175" s="34"/>
    </row>
    <row r="176" spans="1:10" x14ac:dyDescent="0.25">
      <c r="A176" s="235"/>
      <c r="B176" s="234"/>
      <c r="C176" s="240"/>
      <c r="D176" s="236"/>
      <c r="E176" s="237"/>
      <c r="F176" s="234"/>
      <c r="G176" s="236"/>
      <c r="H176" s="239"/>
      <c r="I176" s="239"/>
      <c r="J176" s="236"/>
    </row>
    <row r="177" spans="1:10" x14ac:dyDescent="0.25">
      <c r="A177" s="235"/>
      <c r="B177" s="223" t="s">
        <v>11</v>
      </c>
      <c r="C177" s="232">
        <f>SUM(C8:C176)</f>
        <v>409</v>
      </c>
      <c r="D177" s="224"/>
      <c r="E177" s="223" t="s">
        <v>11</v>
      </c>
      <c r="F177" s="223">
        <f>SUM(F8:F176)</f>
        <v>11</v>
      </c>
      <c r="G177" s="224">
        <f>SUM(G8:G176)</f>
        <v>553740</v>
      </c>
      <c r="H177" s="239"/>
      <c r="I177" s="239"/>
      <c r="J177" s="236"/>
    </row>
    <row r="178" spans="1:10" x14ac:dyDescent="0.25">
      <c r="A178" s="235"/>
      <c r="B178" s="223"/>
      <c r="C178" s="232"/>
      <c r="D178" s="224"/>
      <c r="E178" s="237"/>
      <c r="F178" s="234"/>
      <c r="G178" s="236"/>
      <c r="H178" s="239"/>
      <c r="I178" s="239"/>
      <c r="J178" s="236"/>
    </row>
    <row r="179" spans="1:10" x14ac:dyDescent="0.25">
      <c r="A179" s="225"/>
      <c r="B179" s="226"/>
      <c r="C179" s="240"/>
      <c r="D179" s="236"/>
      <c r="E179" s="223"/>
      <c r="F179" s="234"/>
      <c r="G179" s="420" t="s">
        <v>12</v>
      </c>
      <c r="H179" s="420"/>
      <c r="I179" s="239"/>
      <c r="J179" s="227">
        <f>SUM(D8:D176)</f>
        <v>20099648</v>
      </c>
    </row>
    <row r="180" spans="1:10" x14ac:dyDescent="0.25">
      <c r="A180" s="235"/>
      <c r="B180" s="234"/>
      <c r="C180" s="240"/>
      <c r="D180" s="236"/>
      <c r="E180" s="223"/>
      <c r="F180" s="234"/>
      <c r="G180" s="420" t="s">
        <v>13</v>
      </c>
      <c r="H180" s="420"/>
      <c r="I180" s="239"/>
      <c r="J180" s="227">
        <f>SUM(G8:G176)</f>
        <v>553740</v>
      </c>
    </row>
    <row r="181" spans="1:10" x14ac:dyDescent="0.25">
      <c r="A181" s="228"/>
      <c r="B181" s="237"/>
      <c r="C181" s="240"/>
      <c r="D181" s="236"/>
      <c r="E181" s="237"/>
      <c r="F181" s="234"/>
      <c r="G181" s="420" t="s">
        <v>14</v>
      </c>
      <c r="H181" s="420"/>
      <c r="I181" s="41"/>
      <c r="J181" s="229">
        <f>J179-J180</f>
        <v>19545908</v>
      </c>
    </row>
    <row r="182" spans="1:10" x14ac:dyDescent="0.25">
      <c r="A182" s="235"/>
      <c r="B182" s="230"/>
      <c r="C182" s="240"/>
      <c r="D182" s="231"/>
      <c r="E182" s="237"/>
      <c r="F182" s="223"/>
      <c r="G182" s="420" t="s">
        <v>15</v>
      </c>
      <c r="H182" s="420"/>
      <c r="I182" s="239"/>
      <c r="J182" s="227">
        <f>SUM(H8:H178)</f>
        <v>0</v>
      </c>
    </row>
    <row r="183" spans="1:10" x14ac:dyDescent="0.25">
      <c r="A183" s="235"/>
      <c r="B183" s="230"/>
      <c r="C183" s="240"/>
      <c r="D183" s="231"/>
      <c r="E183" s="237"/>
      <c r="F183" s="223"/>
      <c r="G183" s="420" t="s">
        <v>16</v>
      </c>
      <c r="H183" s="420"/>
      <c r="I183" s="239"/>
      <c r="J183" s="227">
        <f>J181+J182</f>
        <v>19545908</v>
      </c>
    </row>
    <row r="184" spans="1:10" x14ac:dyDescent="0.25">
      <c r="A184" s="235"/>
      <c r="B184" s="230"/>
      <c r="C184" s="240"/>
      <c r="D184" s="231"/>
      <c r="E184" s="237"/>
      <c r="F184" s="234"/>
      <c r="G184" s="420" t="s">
        <v>5</v>
      </c>
      <c r="H184" s="420"/>
      <c r="I184" s="239"/>
      <c r="J184" s="227">
        <f>SUM(I8:I178)</f>
        <v>19270950</v>
      </c>
    </row>
    <row r="185" spans="1:10" x14ac:dyDescent="0.25">
      <c r="A185" s="235"/>
      <c r="B185" s="230"/>
      <c r="C185" s="240"/>
      <c r="D185" s="231"/>
      <c r="E185" s="237"/>
      <c r="F185" s="234"/>
      <c r="G185" s="420" t="s">
        <v>31</v>
      </c>
      <c r="H185" s="420"/>
      <c r="I185" s="240" t="str">
        <f>IF(J185&gt;0,"SALDO",IF(J185&lt;0,"PIUTANG",IF(J185=0,"LUNAS")))</f>
        <v>PIUTANG</v>
      </c>
      <c r="J185" s="227">
        <f>J184-J183</f>
        <v>-274958</v>
      </c>
    </row>
    <row r="186" spans="1:10" x14ac:dyDescent="0.25">
      <c r="F186" s="219"/>
      <c r="G186" s="219"/>
      <c r="J186" s="219"/>
    </row>
    <row r="187" spans="1:10" x14ac:dyDescent="0.25">
      <c r="C187" s="219"/>
      <c r="D187" s="219"/>
      <c r="F187" s="219"/>
      <c r="G187" s="219"/>
      <c r="J187" s="219"/>
    </row>
    <row r="188" spans="1:10" x14ac:dyDescent="0.25">
      <c r="C188" s="219"/>
      <c r="D188" s="219"/>
      <c r="F188" s="219"/>
      <c r="G188" s="219"/>
      <c r="J188" s="219"/>
    </row>
    <row r="189" spans="1:10" x14ac:dyDescent="0.25">
      <c r="C189" s="219"/>
      <c r="D189" s="219"/>
      <c r="F189" s="219"/>
      <c r="G189" s="219"/>
      <c r="J189" s="219"/>
    </row>
    <row r="190" spans="1:10" x14ac:dyDescent="0.25">
      <c r="C190" s="219"/>
      <c r="D190" s="219"/>
      <c r="F190" s="219"/>
      <c r="G190" s="219"/>
      <c r="J190" s="219"/>
    </row>
    <row r="191" spans="1:10" x14ac:dyDescent="0.25">
      <c r="C191" s="219"/>
      <c r="D191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85:H185"/>
    <mergeCell ref="G179:H179"/>
    <mergeCell ref="G180:H180"/>
    <mergeCell ref="G181:H181"/>
    <mergeCell ref="G182:H182"/>
    <mergeCell ref="G183:H183"/>
    <mergeCell ref="G184:H18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76"/>
  <sheetViews>
    <sheetView workbookViewId="0">
      <pane ySplit="7" topLeftCell="A56" activePane="bottomLeft" state="frozen"/>
      <selection pane="bottomLeft" activeCell="B58" sqref="B5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4" t="s">
        <v>22</v>
      </c>
      <c r="G1" s="414"/>
      <c r="H1" s="414"/>
      <c r="I1" s="220" t="s">
        <v>187</v>
      </c>
      <c r="J1" s="218"/>
      <c r="L1" s="238">
        <f>SUM(D44:D50)</f>
        <v>3062665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4" t="s">
        <v>21</v>
      </c>
      <c r="G2" s="414"/>
      <c r="H2" s="414"/>
      <c r="I2" s="220">
        <f>J76*-1</f>
        <v>0</v>
      </c>
      <c r="J2" s="218"/>
      <c r="L2" s="238">
        <f>SUM(G29:G32)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3062665</v>
      </c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6"/>
      <c r="I7" s="458"/>
      <c r="J7" s="430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241">
        <v>43502</v>
      </c>
      <c r="B25" s="242">
        <v>19000413</v>
      </c>
      <c r="C25" s="129">
        <v>13</v>
      </c>
      <c r="D25" s="246">
        <v>1497743</v>
      </c>
      <c r="E25" s="244"/>
      <c r="F25" s="242"/>
      <c r="G25" s="246"/>
      <c r="H25" s="244"/>
      <c r="I25" s="245"/>
      <c r="J25" s="246"/>
      <c r="L25" s="238"/>
    </row>
    <row r="26" spans="1:12" x14ac:dyDescent="0.25">
      <c r="A26" s="241">
        <v>43503</v>
      </c>
      <c r="B26" s="242">
        <v>19000448</v>
      </c>
      <c r="C26" s="129">
        <v>1</v>
      </c>
      <c r="D26" s="246">
        <v>92575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43504</v>
      </c>
      <c r="B27" s="242">
        <v>19000476</v>
      </c>
      <c r="C27" s="129">
        <v>1</v>
      </c>
      <c r="D27" s="246">
        <v>91700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43508</v>
      </c>
      <c r="B28" s="242">
        <v>19000742</v>
      </c>
      <c r="C28" s="129">
        <v>10</v>
      </c>
      <c r="D28" s="246">
        <v>1048779</v>
      </c>
      <c r="E28" s="244"/>
      <c r="F28" s="242"/>
      <c r="G28" s="246"/>
      <c r="H28" s="244"/>
      <c r="I28" s="245">
        <v>2730797</v>
      </c>
      <c r="J28" s="246" t="s">
        <v>17</v>
      </c>
      <c r="L28" s="238"/>
    </row>
    <row r="29" spans="1:12" x14ac:dyDescent="0.25">
      <c r="A29" s="241">
        <v>43509</v>
      </c>
      <c r="B29" s="242">
        <v>19000781</v>
      </c>
      <c r="C29" s="129">
        <v>5</v>
      </c>
      <c r="D29" s="246">
        <v>566302</v>
      </c>
      <c r="E29" s="244"/>
      <c r="F29" s="242"/>
      <c r="G29" s="246"/>
      <c r="H29" s="244"/>
      <c r="I29" s="245"/>
      <c r="J29" s="246"/>
      <c r="L29" s="238"/>
    </row>
    <row r="30" spans="1:12" x14ac:dyDescent="0.25">
      <c r="A30" s="241">
        <v>43509</v>
      </c>
      <c r="B30" s="242">
        <v>19000798</v>
      </c>
      <c r="C30" s="129">
        <v>3</v>
      </c>
      <c r="D30" s="246">
        <v>482126</v>
      </c>
      <c r="E30" s="244"/>
      <c r="F30" s="242"/>
      <c r="G30" s="246"/>
      <c r="H30" s="244"/>
      <c r="I30" s="245"/>
      <c r="J30" s="246"/>
      <c r="L30" s="238"/>
    </row>
    <row r="31" spans="1:12" x14ac:dyDescent="0.25">
      <c r="A31" s="241">
        <v>43511</v>
      </c>
      <c r="B31" s="242">
        <v>19000894</v>
      </c>
      <c r="C31" s="129">
        <v>3</v>
      </c>
      <c r="D31" s="246">
        <v>301701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43512</v>
      </c>
      <c r="B32" s="242">
        <v>19000947</v>
      </c>
      <c r="C32" s="129">
        <v>2</v>
      </c>
      <c r="D32" s="246">
        <v>218576</v>
      </c>
      <c r="E32" s="244"/>
      <c r="F32" s="242"/>
      <c r="G32" s="246"/>
      <c r="H32" s="244"/>
      <c r="I32" s="245">
        <v>1568705</v>
      </c>
      <c r="J32" s="246" t="s">
        <v>17</v>
      </c>
      <c r="L32" s="238"/>
    </row>
    <row r="33" spans="1:12" x14ac:dyDescent="0.25">
      <c r="A33" s="241">
        <v>43514</v>
      </c>
      <c r="B33" s="242">
        <v>19001096</v>
      </c>
      <c r="C33" s="129">
        <v>5</v>
      </c>
      <c r="D33" s="246">
        <v>493425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43514</v>
      </c>
      <c r="B34" s="242">
        <v>19001098</v>
      </c>
      <c r="C34" s="129">
        <v>1</v>
      </c>
      <c r="D34" s="246">
        <v>100045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43515</v>
      </c>
      <c r="B35" s="242">
        <v>19001135</v>
      </c>
      <c r="C35" s="129">
        <v>2</v>
      </c>
      <c r="D35" s="246">
        <v>251090</v>
      </c>
      <c r="E35" s="244"/>
      <c r="F35" s="242"/>
      <c r="G35" s="246"/>
      <c r="H35" s="244"/>
      <c r="I35" s="245"/>
      <c r="J35" s="246"/>
      <c r="L35" s="238"/>
    </row>
    <row r="36" spans="1:12" x14ac:dyDescent="0.25">
      <c r="A36" s="241">
        <v>43516</v>
      </c>
      <c r="B36" s="242">
        <v>19001186</v>
      </c>
      <c r="C36" s="129">
        <v>2</v>
      </c>
      <c r="D36" s="246">
        <v>251260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43517</v>
      </c>
      <c r="B37" s="242">
        <v>19001229</v>
      </c>
      <c r="C37" s="129">
        <v>5</v>
      </c>
      <c r="D37" s="246">
        <v>510255</v>
      </c>
      <c r="E37" s="244"/>
      <c r="F37" s="242"/>
      <c r="G37" s="246"/>
      <c r="H37" s="244"/>
      <c r="I37" s="245">
        <v>1606075</v>
      </c>
      <c r="J37" s="246" t="s">
        <v>17</v>
      </c>
      <c r="L37" s="238"/>
    </row>
    <row r="38" spans="1:12" x14ac:dyDescent="0.25">
      <c r="A38" s="241">
        <v>43519</v>
      </c>
      <c r="B38" s="242">
        <v>19001352</v>
      </c>
      <c r="C38" s="129">
        <v>8</v>
      </c>
      <c r="D38" s="246">
        <v>943160</v>
      </c>
      <c r="E38" s="244"/>
      <c r="F38" s="242"/>
      <c r="G38" s="246"/>
      <c r="H38" s="244"/>
      <c r="I38" s="245"/>
      <c r="J38" s="246"/>
      <c r="L38" s="238"/>
    </row>
    <row r="39" spans="1:12" x14ac:dyDescent="0.25">
      <c r="A39" s="241">
        <v>43519</v>
      </c>
      <c r="B39" s="242">
        <v>19001359</v>
      </c>
      <c r="C39" s="129">
        <v>1</v>
      </c>
      <c r="D39" s="246">
        <v>90695</v>
      </c>
      <c r="E39" s="244"/>
      <c r="F39" s="242"/>
      <c r="G39" s="246"/>
      <c r="H39" s="244"/>
      <c r="I39" s="245"/>
      <c r="J39" s="246"/>
      <c r="L39" s="238"/>
    </row>
    <row r="40" spans="1:12" x14ac:dyDescent="0.25">
      <c r="A40" s="241">
        <v>43522</v>
      </c>
      <c r="B40" s="242">
        <v>19001572</v>
      </c>
      <c r="C40" s="129">
        <v>9</v>
      </c>
      <c r="D40" s="246">
        <v>965720</v>
      </c>
      <c r="E40" s="244"/>
      <c r="F40" s="242"/>
      <c r="G40" s="246"/>
      <c r="H40" s="244"/>
      <c r="I40" s="245"/>
      <c r="J40" s="246"/>
      <c r="L40" s="238"/>
    </row>
    <row r="41" spans="1:12" x14ac:dyDescent="0.25">
      <c r="A41" s="241">
        <v>43523</v>
      </c>
      <c r="B41" s="242">
        <v>19001634</v>
      </c>
      <c r="C41" s="129">
        <v>2</v>
      </c>
      <c r="D41" s="246">
        <v>200090</v>
      </c>
      <c r="E41" s="244"/>
      <c r="F41" s="242"/>
      <c r="G41" s="246"/>
      <c r="H41" s="244"/>
      <c r="I41" s="245"/>
      <c r="J41" s="246"/>
      <c r="L41" s="238"/>
    </row>
    <row r="42" spans="1:12" x14ac:dyDescent="0.25">
      <c r="A42" s="241">
        <v>43524</v>
      </c>
      <c r="B42" s="242">
        <v>19001715</v>
      </c>
      <c r="C42" s="129">
        <v>2</v>
      </c>
      <c r="D42" s="246">
        <v>255595</v>
      </c>
      <c r="E42" s="244"/>
      <c r="F42" s="242"/>
      <c r="G42" s="246"/>
      <c r="H42" s="244"/>
      <c r="I42" s="245"/>
      <c r="J42" s="246"/>
      <c r="L42" s="238"/>
    </row>
    <row r="43" spans="1:12" x14ac:dyDescent="0.25">
      <c r="A43" s="241">
        <v>43526</v>
      </c>
      <c r="B43" s="242">
        <v>19001793</v>
      </c>
      <c r="C43" s="129">
        <v>3</v>
      </c>
      <c r="D43" s="246">
        <v>257295</v>
      </c>
      <c r="E43" s="244"/>
      <c r="F43" s="242"/>
      <c r="G43" s="246"/>
      <c r="H43" s="244"/>
      <c r="I43" s="245">
        <v>2712555</v>
      </c>
      <c r="J43" s="246" t="s">
        <v>17</v>
      </c>
      <c r="L43" s="238"/>
    </row>
    <row r="44" spans="1:12" x14ac:dyDescent="0.25">
      <c r="A44" s="241">
        <v>43529</v>
      </c>
      <c r="B44" s="242">
        <v>19002051</v>
      </c>
      <c r="C44" s="129">
        <v>2</v>
      </c>
      <c r="D44" s="246">
        <v>236045</v>
      </c>
      <c r="E44" s="244"/>
      <c r="F44" s="242"/>
      <c r="G44" s="246"/>
      <c r="H44" s="244"/>
      <c r="I44" s="245"/>
      <c r="J44" s="246"/>
      <c r="L44" s="238"/>
    </row>
    <row r="45" spans="1:12" x14ac:dyDescent="0.25">
      <c r="A45" s="241">
        <v>43529</v>
      </c>
      <c r="B45" s="242">
        <v>19002073</v>
      </c>
      <c r="C45" s="129">
        <v>9</v>
      </c>
      <c r="D45" s="246">
        <v>882760</v>
      </c>
      <c r="E45" s="244"/>
      <c r="F45" s="242"/>
      <c r="G45" s="246"/>
      <c r="H45" s="244"/>
      <c r="I45" s="245"/>
      <c r="J45" s="246"/>
      <c r="L45" s="238"/>
    </row>
    <row r="46" spans="1:12" x14ac:dyDescent="0.25">
      <c r="A46" s="241">
        <v>43530</v>
      </c>
      <c r="B46" s="242">
        <v>19002122</v>
      </c>
      <c r="C46" s="129">
        <v>4</v>
      </c>
      <c r="D46" s="246">
        <v>417180</v>
      </c>
      <c r="E46" s="244"/>
      <c r="F46" s="242"/>
      <c r="G46" s="246"/>
      <c r="H46" s="244"/>
      <c r="I46" s="245"/>
      <c r="J46" s="246"/>
      <c r="L46" s="238"/>
    </row>
    <row r="47" spans="1:12" x14ac:dyDescent="0.25">
      <c r="A47" s="241">
        <v>43530</v>
      </c>
      <c r="B47" s="242">
        <v>19002123</v>
      </c>
      <c r="C47" s="129">
        <v>1</v>
      </c>
      <c r="D47" s="246">
        <v>95030</v>
      </c>
      <c r="E47" s="244"/>
      <c r="F47" s="242"/>
      <c r="G47" s="246"/>
      <c r="H47" s="244"/>
      <c r="I47" s="245"/>
      <c r="J47" s="246"/>
      <c r="L47" s="238"/>
    </row>
    <row r="48" spans="1:12" x14ac:dyDescent="0.25">
      <c r="A48" s="241">
        <v>43531</v>
      </c>
      <c r="B48" s="242">
        <v>19002191</v>
      </c>
      <c r="C48" s="129">
        <v>2</v>
      </c>
      <c r="D48" s="246">
        <v>194395</v>
      </c>
      <c r="E48" s="244"/>
      <c r="F48" s="242"/>
      <c r="G48" s="246"/>
      <c r="H48" s="244"/>
      <c r="I48" s="245"/>
      <c r="J48" s="246"/>
      <c r="L48" s="238"/>
    </row>
    <row r="49" spans="1:12" x14ac:dyDescent="0.25">
      <c r="A49" s="241">
        <v>43532</v>
      </c>
      <c r="B49" s="242">
        <v>19002227</v>
      </c>
      <c r="C49" s="129">
        <v>11</v>
      </c>
      <c r="D49" s="246">
        <v>1141715</v>
      </c>
      <c r="E49" s="244"/>
      <c r="F49" s="242"/>
      <c r="G49" s="246"/>
      <c r="H49" s="244"/>
      <c r="I49" s="245"/>
      <c r="J49" s="246"/>
      <c r="L49" s="238"/>
    </row>
    <row r="50" spans="1:12" x14ac:dyDescent="0.25">
      <c r="A50" s="241">
        <v>43532</v>
      </c>
      <c r="B50" s="242">
        <v>19002230</v>
      </c>
      <c r="C50" s="129">
        <v>1</v>
      </c>
      <c r="D50" s="246">
        <v>95540</v>
      </c>
      <c r="E50" s="244"/>
      <c r="F50" s="242"/>
      <c r="G50" s="246"/>
      <c r="H50" s="244"/>
      <c r="I50" s="245">
        <v>3062665</v>
      </c>
      <c r="J50" s="246" t="s">
        <v>17</v>
      </c>
      <c r="L50" s="238"/>
    </row>
    <row r="51" spans="1:12" x14ac:dyDescent="0.25">
      <c r="A51" s="241">
        <v>43536</v>
      </c>
      <c r="B51" s="242">
        <v>19002516</v>
      </c>
      <c r="C51" s="129">
        <v>6</v>
      </c>
      <c r="D51" s="246">
        <v>717455</v>
      </c>
      <c r="E51" s="244"/>
      <c r="F51" s="242"/>
      <c r="G51" s="246"/>
      <c r="H51" s="244"/>
      <c r="I51" s="245"/>
      <c r="J51" s="246"/>
      <c r="L51" s="238"/>
    </row>
    <row r="52" spans="1:12" x14ac:dyDescent="0.25">
      <c r="A52" s="241">
        <v>43537</v>
      </c>
      <c r="B52" s="242">
        <v>19002581</v>
      </c>
      <c r="C52" s="129">
        <v>6</v>
      </c>
      <c r="D52" s="246">
        <v>572390</v>
      </c>
      <c r="E52" s="244"/>
      <c r="F52" s="242"/>
      <c r="G52" s="246"/>
      <c r="H52" s="244"/>
      <c r="I52" s="245"/>
      <c r="J52" s="246"/>
      <c r="L52" s="238"/>
    </row>
    <row r="53" spans="1:12" x14ac:dyDescent="0.25">
      <c r="A53" s="241">
        <v>43538</v>
      </c>
      <c r="B53" s="242">
        <v>19002647</v>
      </c>
      <c r="C53" s="129">
        <v>4</v>
      </c>
      <c r="D53" s="246">
        <v>372725</v>
      </c>
      <c r="E53" s="244"/>
      <c r="F53" s="242"/>
      <c r="G53" s="246"/>
      <c r="H53" s="244"/>
      <c r="I53" s="245">
        <v>1662570</v>
      </c>
      <c r="J53" s="246" t="s">
        <v>17</v>
      </c>
      <c r="L53" s="238"/>
    </row>
    <row r="54" spans="1:12" x14ac:dyDescent="0.25">
      <c r="A54" s="241">
        <v>43540</v>
      </c>
      <c r="B54" s="242">
        <v>19002759</v>
      </c>
      <c r="C54" s="129">
        <v>3</v>
      </c>
      <c r="D54" s="246">
        <v>295375</v>
      </c>
      <c r="E54" s="244"/>
      <c r="F54" s="242"/>
      <c r="G54" s="246"/>
      <c r="H54" s="244"/>
      <c r="I54" s="245"/>
      <c r="J54" s="246"/>
      <c r="L54" s="238"/>
    </row>
    <row r="55" spans="1:12" x14ac:dyDescent="0.25">
      <c r="A55" s="241">
        <v>43543</v>
      </c>
      <c r="B55" s="242">
        <v>19002982</v>
      </c>
      <c r="C55" s="129">
        <v>4</v>
      </c>
      <c r="D55" s="246">
        <v>416160</v>
      </c>
      <c r="E55" s="244"/>
      <c r="F55" s="242"/>
      <c r="G55" s="246"/>
      <c r="H55" s="244"/>
      <c r="I55" s="245"/>
      <c r="J55" s="246"/>
      <c r="L55" s="238"/>
    </row>
    <row r="56" spans="1:12" x14ac:dyDescent="0.25">
      <c r="A56" s="241">
        <v>43543</v>
      </c>
      <c r="B56" s="242">
        <v>19002984</v>
      </c>
      <c r="C56" s="129">
        <v>8</v>
      </c>
      <c r="D56" s="246">
        <v>774520</v>
      </c>
      <c r="E56" s="244"/>
      <c r="F56" s="242"/>
      <c r="G56" s="246"/>
      <c r="H56" s="244"/>
      <c r="I56" s="245"/>
      <c r="J56" s="246"/>
      <c r="L56" s="238"/>
    </row>
    <row r="57" spans="1:12" x14ac:dyDescent="0.25">
      <c r="A57" s="241">
        <v>43544</v>
      </c>
      <c r="B57" s="242">
        <v>19003046</v>
      </c>
      <c r="C57" s="129">
        <v>1</v>
      </c>
      <c r="D57" s="246">
        <v>95540</v>
      </c>
      <c r="E57" s="244"/>
      <c r="F57" s="242"/>
      <c r="G57" s="246"/>
      <c r="H57" s="244"/>
      <c r="I57" s="245">
        <v>1581595</v>
      </c>
      <c r="J57" s="246" t="s">
        <v>17</v>
      </c>
      <c r="L57" s="238"/>
    </row>
    <row r="58" spans="1:12" x14ac:dyDescent="0.25">
      <c r="A58" s="98">
        <v>43554</v>
      </c>
      <c r="B58" s="99">
        <v>19003625</v>
      </c>
      <c r="C58" s="253">
        <v>9</v>
      </c>
      <c r="D58" s="34">
        <v>975615</v>
      </c>
      <c r="E58" s="101"/>
      <c r="F58" s="99"/>
      <c r="G58" s="34"/>
      <c r="H58" s="101"/>
      <c r="I58" s="102">
        <v>975615</v>
      </c>
      <c r="J58" s="34" t="s">
        <v>17</v>
      </c>
      <c r="L58" s="238"/>
    </row>
    <row r="59" spans="1:12" x14ac:dyDescent="0.25">
      <c r="A59" s="98"/>
      <c r="B59" s="99"/>
      <c r="C59" s="253"/>
      <c r="D59" s="34"/>
      <c r="E59" s="101"/>
      <c r="F59" s="99"/>
      <c r="G59" s="34"/>
      <c r="H59" s="101"/>
      <c r="I59" s="102"/>
      <c r="J59" s="34"/>
      <c r="L59" s="238"/>
    </row>
    <row r="60" spans="1:12" x14ac:dyDescent="0.25">
      <c r="A60" s="98"/>
      <c r="B60" s="99"/>
      <c r="C60" s="253"/>
      <c r="D60" s="34"/>
      <c r="E60" s="101"/>
      <c r="F60" s="99"/>
      <c r="G60" s="34"/>
      <c r="H60" s="101"/>
      <c r="I60" s="102"/>
      <c r="J60" s="34"/>
      <c r="L60" s="238"/>
    </row>
    <row r="61" spans="1:12" x14ac:dyDescent="0.25">
      <c r="A61" s="98"/>
      <c r="B61" s="99"/>
      <c r="C61" s="253"/>
      <c r="D61" s="34"/>
      <c r="E61" s="101"/>
      <c r="F61" s="99"/>
      <c r="G61" s="34"/>
      <c r="H61" s="101"/>
      <c r="I61" s="102"/>
      <c r="J61" s="34"/>
      <c r="L61" s="238"/>
    </row>
    <row r="62" spans="1:12" x14ac:dyDescent="0.25">
      <c r="A62" s="98"/>
      <c r="B62" s="99"/>
      <c r="C62" s="253"/>
      <c r="D62" s="34"/>
      <c r="E62" s="101"/>
      <c r="F62" s="99"/>
      <c r="G62" s="34"/>
      <c r="H62" s="101"/>
      <c r="I62" s="102"/>
      <c r="J62" s="34"/>
      <c r="L62" s="238"/>
    </row>
    <row r="63" spans="1:12" x14ac:dyDescent="0.25">
      <c r="A63" s="98"/>
      <c r="B63" s="99"/>
      <c r="C63" s="253"/>
      <c r="D63" s="34"/>
      <c r="E63" s="101"/>
      <c r="F63" s="99"/>
      <c r="G63" s="34"/>
      <c r="H63" s="101"/>
      <c r="I63" s="102"/>
      <c r="J63" s="34"/>
      <c r="L63" s="238"/>
    </row>
    <row r="64" spans="1:12" x14ac:dyDescent="0.25">
      <c r="A64" s="98"/>
      <c r="B64" s="99"/>
      <c r="C64" s="253"/>
      <c r="D64" s="34"/>
      <c r="E64" s="101"/>
      <c r="F64" s="99"/>
      <c r="G64" s="34"/>
      <c r="H64" s="101"/>
      <c r="I64" s="102"/>
      <c r="J64" s="34"/>
      <c r="L64" s="238"/>
    </row>
    <row r="65" spans="1:12" x14ac:dyDescent="0.25">
      <c r="A65" s="98"/>
      <c r="B65" s="99"/>
      <c r="C65" s="253"/>
      <c r="D65" s="34"/>
      <c r="E65" s="101"/>
      <c r="F65" s="99"/>
      <c r="G65" s="34"/>
      <c r="H65" s="101"/>
      <c r="I65" s="102"/>
      <c r="J65" s="34"/>
      <c r="L65" s="238"/>
    </row>
    <row r="66" spans="1:12" x14ac:dyDescent="0.25">
      <c r="A66" s="98"/>
      <c r="B66" s="99"/>
      <c r="C66" s="253"/>
      <c r="D66" s="34"/>
      <c r="E66" s="101"/>
      <c r="F66" s="99"/>
      <c r="G66" s="34"/>
      <c r="H66" s="101"/>
      <c r="I66" s="102"/>
      <c r="J66" s="34"/>
      <c r="L66" s="238"/>
    </row>
    <row r="67" spans="1:12" x14ac:dyDescent="0.25">
      <c r="A67" s="235"/>
      <c r="B67" s="234"/>
      <c r="C67" s="26"/>
      <c r="D67" s="236"/>
      <c r="E67" s="237"/>
      <c r="F67" s="234"/>
      <c r="G67" s="236"/>
      <c r="H67" s="237"/>
      <c r="I67" s="239"/>
      <c r="J67" s="236"/>
    </row>
    <row r="68" spans="1:12" x14ac:dyDescent="0.25">
      <c r="A68" s="235"/>
      <c r="B68" s="223" t="s">
        <v>11</v>
      </c>
      <c r="C68" s="27">
        <f>SUM(C8:C67)</f>
        <v>261</v>
      </c>
      <c r="D68" s="224"/>
      <c r="E68" s="223" t="s">
        <v>11</v>
      </c>
      <c r="F68" s="223">
        <f>SUM(F8:F67)</f>
        <v>8</v>
      </c>
      <c r="G68" s="5"/>
      <c r="H68" s="234"/>
      <c r="I68" s="240"/>
      <c r="J68" s="5"/>
    </row>
    <row r="69" spans="1:12" x14ac:dyDescent="0.25">
      <c r="A69" s="235"/>
      <c r="B69" s="223"/>
      <c r="C69" s="27"/>
      <c r="D69" s="224"/>
      <c r="E69" s="223"/>
      <c r="F69" s="223"/>
      <c r="G69" s="32"/>
      <c r="H69" s="33"/>
      <c r="I69" s="240"/>
      <c r="J69" s="5"/>
    </row>
    <row r="70" spans="1:12" x14ac:dyDescent="0.25">
      <c r="A70" s="225"/>
      <c r="B70" s="226"/>
      <c r="C70" s="26"/>
      <c r="D70" s="236"/>
      <c r="E70" s="223"/>
      <c r="F70" s="234"/>
      <c r="G70" s="420" t="s">
        <v>12</v>
      </c>
      <c r="H70" s="420"/>
      <c r="I70" s="239"/>
      <c r="J70" s="227">
        <f>SUM(D8:D67)</f>
        <v>28525175</v>
      </c>
    </row>
    <row r="71" spans="1:12" x14ac:dyDescent="0.25">
      <c r="A71" s="235"/>
      <c r="B71" s="234"/>
      <c r="C71" s="26"/>
      <c r="D71" s="236"/>
      <c r="E71" s="237"/>
      <c r="F71" s="234"/>
      <c r="G71" s="420" t="s">
        <v>13</v>
      </c>
      <c r="H71" s="420"/>
      <c r="I71" s="239"/>
      <c r="J71" s="227">
        <f>SUM(G8:G67)</f>
        <v>537950</v>
      </c>
    </row>
    <row r="72" spans="1:12" x14ac:dyDescent="0.25">
      <c r="A72" s="228"/>
      <c r="B72" s="237"/>
      <c r="C72" s="26"/>
      <c r="D72" s="236"/>
      <c r="E72" s="237"/>
      <c r="F72" s="234"/>
      <c r="G72" s="420" t="s">
        <v>14</v>
      </c>
      <c r="H72" s="420"/>
      <c r="I72" s="41"/>
      <c r="J72" s="229">
        <f>J70-J71</f>
        <v>27987225</v>
      </c>
    </row>
    <row r="73" spans="1:12" x14ac:dyDescent="0.25">
      <c r="A73" s="235"/>
      <c r="B73" s="230"/>
      <c r="C73" s="26"/>
      <c r="D73" s="231"/>
      <c r="E73" s="237"/>
      <c r="F73" s="234"/>
      <c r="G73" s="420" t="s">
        <v>15</v>
      </c>
      <c r="H73" s="420"/>
      <c r="I73" s="239"/>
      <c r="J73" s="227">
        <f>SUM(H8:H68)</f>
        <v>0</v>
      </c>
    </row>
    <row r="74" spans="1:12" x14ac:dyDescent="0.25">
      <c r="A74" s="235"/>
      <c r="B74" s="230"/>
      <c r="C74" s="26"/>
      <c r="D74" s="231"/>
      <c r="E74" s="237"/>
      <c r="F74" s="234"/>
      <c r="G74" s="420" t="s">
        <v>16</v>
      </c>
      <c r="H74" s="420"/>
      <c r="I74" s="239"/>
      <c r="J74" s="227">
        <f>J72+J73</f>
        <v>27987225</v>
      </c>
    </row>
    <row r="75" spans="1:12" x14ac:dyDescent="0.25">
      <c r="A75" s="235"/>
      <c r="B75" s="230"/>
      <c r="C75" s="26"/>
      <c r="D75" s="231"/>
      <c r="E75" s="237"/>
      <c r="F75" s="234"/>
      <c r="G75" s="420" t="s">
        <v>5</v>
      </c>
      <c r="H75" s="420"/>
      <c r="I75" s="239"/>
      <c r="J75" s="227">
        <f>SUM(I8:I68)</f>
        <v>27987225</v>
      </c>
    </row>
    <row r="76" spans="1:12" x14ac:dyDescent="0.25">
      <c r="A76" s="235"/>
      <c r="B76" s="230"/>
      <c r="C76" s="26"/>
      <c r="D76" s="231"/>
      <c r="E76" s="237"/>
      <c r="F76" s="234"/>
      <c r="G76" s="420" t="s">
        <v>31</v>
      </c>
      <c r="H76" s="420"/>
      <c r="I76" s="240" t="str">
        <f>IF(J76&gt;0,"SALDO",IF(J76&lt;0,"PIUTANG",IF(J76=0,"LUNAS")))</f>
        <v>LUNAS</v>
      </c>
      <c r="J76" s="227">
        <f>J75-J74</f>
        <v>0</v>
      </c>
    </row>
  </sheetData>
  <mergeCells count="15">
    <mergeCell ref="G76:H76"/>
    <mergeCell ref="G70:H70"/>
    <mergeCell ref="G71:H71"/>
    <mergeCell ref="G72:H72"/>
    <mergeCell ref="G73:H73"/>
    <mergeCell ref="G74:H74"/>
    <mergeCell ref="G75:H75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113"/>
  <sheetViews>
    <sheetView workbookViewId="0">
      <pane ySplit="7" topLeftCell="A89" activePane="bottomLeft" state="frozen"/>
      <selection pane="bottomLeft" activeCell="E97" sqref="E97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4" t="s">
        <v>22</v>
      </c>
      <c r="G1" s="414"/>
      <c r="H1" s="414"/>
      <c r="I1" s="38" t="s">
        <v>36</v>
      </c>
      <c r="J1" s="20"/>
      <c r="L1" s="37">
        <f>SUM(D93:D96)</f>
        <v>2261170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J113*-1</f>
        <v>-452990</v>
      </c>
      <c r="J2" s="20"/>
      <c r="L2" s="37">
        <f>SUM(G93:G96)</f>
        <v>0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2261170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M5" s="37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  <c r="M6" s="37"/>
    </row>
    <row r="7" spans="1:17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241">
        <v>43510</v>
      </c>
      <c r="B84" s="242">
        <v>19000806</v>
      </c>
      <c r="C84" s="247">
        <v>2</v>
      </c>
      <c r="D84" s="246">
        <v>165155</v>
      </c>
      <c r="E84" s="244"/>
      <c r="F84" s="242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</row>
    <row r="85" spans="1:17" s="134" customFormat="1" x14ac:dyDescent="0.25">
      <c r="A85" s="241">
        <v>43513</v>
      </c>
      <c r="B85" s="242">
        <v>19001024</v>
      </c>
      <c r="C85" s="247">
        <v>2</v>
      </c>
      <c r="D85" s="246">
        <v>207570</v>
      </c>
      <c r="E85" s="244"/>
      <c r="F85" s="242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</row>
    <row r="86" spans="1:17" s="134" customFormat="1" x14ac:dyDescent="0.25">
      <c r="A86" s="241">
        <v>43517</v>
      </c>
      <c r="B86" s="242">
        <v>19001225</v>
      </c>
      <c r="C86" s="247">
        <v>2</v>
      </c>
      <c r="D86" s="246">
        <v>256530</v>
      </c>
      <c r="E86" s="244"/>
      <c r="F86" s="242"/>
      <c r="G86" s="246"/>
      <c r="H86" s="245"/>
      <c r="I86" s="245">
        <v>629255</v>
      </c>
      <c r="J86" s="246" t="s">
        <v>17</v>
      </c>
      <c r="K86" s="138"/>
      <c r="L86" s="138"/>
      <c r="M86" s="138"/>
      <c r="N86" s="138"/>
      <c r="O86" s="138"/>
      <c r="P86" s="138"/>
      <c r="Q86" s="138"/>
    </row>
    <row r="87" spans="1:17" s="134" customFormat="1" x14ac:dyDescent="0.25">
      <c r="A87" s="241">
        <v>43524</v>
      </c>
      <c r="B87" s="242">
        <v>19001651</v>
      </c>
      <c r="C87" s="247">
        <v>4</v>
      </c>
      <c r="D87" s="246">
        <v>427125</v>
      </c>
      <c r="E87" s="244"/>
      <c r="F87" s="242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</row>
    <row r="88" spans="1:17" s="134" customFormat="1" x14ac:dyDescent="0.25">
      <c r="A88" s="241">
        <v>43527</v>
      </c>
      <c r="B88" s="242">
        <v>19001884</v>
      </c>
      <c r="C88" s="247">
        <v>2</v>
      </c>
      <c r="D88" s="246">
        <v>256870</v>
      </c>
      <c r="E88" s="244"/>
      <c r="F88" s="242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</row>
    <row r="89" spans="1:17" s="134" customFormat="1" x14ac:dyDescent="0.25">
      <c r="A89" s="241">
        <v>43531</v>
      </c>
      <c r="B89" s="242">
        <v>19002194</v>
      </c>
      <c r="C89" s="247">
        <v>1</v>
      </c>
      <c r="D89" s="246">
        <v>106335</v>
      </c>
      <c r="E89" s="244" t="s">
        <v>293</v>
      </c>
      <c r="F89" s="242">
        <v>2</v>
      </c>
      <c r="G89" s="246">
        <v>204425</v>
      </c>
      <c r="H89" s="245"/>
      <c r="I89" s="245"/>
      <c r="J89" s="246"/>
      <c r="K89" s="138"/>
      <c r="L89" s="138"/>
      <c r="M89" s="138"/>
      <c r="N89" s="138"/>
      <c r="O89" s="138"/>
      <c r="P89" s="138"/>
      <c r="Q89" s="138"/>
    </row>
    <row r="90" spans="1:17" s="134" customFormat="1" x14ac:dyDescent="0.25">
      <c r="A90" s="241">
        <v>43534</v>
      </c>
      <c r="B90" s="242">
        <v>19002333</v>
      </c>
      <c r="C90" s="247">
        <v>5</v>
      </c>
      <c r="D90" s="246">
        <v>609110</v>
      </c>
      <c r="E90" s="244"/>
      <c r="F90" s="242"/>
      <c r="G90" s="246"/>
      <c r="H90" s="245"/>
      <c r="I90" s="245">
        <v>1195015</v>
      </c>
      <c r="J90" s="246" t="s">
        <v>17</v>
      </c>
      <c r="K90" s="138"/>
      <c r="L90" s="138"/>
      <c r="M90" s="138"/>
      <c r="N90" s="138"/>
      <c r="O90" s="138"/>
      <c r="P90" s="138"/>
      <c r="Q90" s="138"/>
    </row>
    <row r="91" spans="1:17" s="134" customFormat="1" x14ac:dyDescent="0.25">
      <c r="A91" s="241">
        <v>43543</v>
      </c>
      <c r="B91" s="242"/>
      <c r="C91" s="247"/>
      <c r="D91" s="246"/>
      <c r="E91" s="244" t="s">
        <v>332</v>
      </c>
      <c r="F91" s="242">
        <v>3</v>
      </c>
      <c r="G91" s="246">
        <v>300815</v>
      </c>
      <c r="H91" s="245"/>
      <c r="I91" s="245"/>
      <c r="J91" s="246"/>
      <c r="K91" s="138"/>
      <c r="L91" s="138"/>
      <c r="M91" s="138"/>
      <c r="N91" s="138"/>
      <c r="O91" s="138"/>
      <c r="P91" s="138"/>
      <c r="Q91" s="138"/>
    </row>
    <row r="92" spans="1:17" s="134" customFormat="1" x14ac:dyDescent="0.25">
      <c r="A92" s="241">
        <v>43545</v>
      </c>
      <c r="B92" s="242">
        <v>19003062</v>
      </c>
      <c r="C92" s="247">
        <v>6</v>
      </c>
      <c r="D92" s="246">
        <v>855525</v>
      </c>
      <c r="E92" s="244"/>
      <c r="F92" s="242"/>
      <c r="G92" s="246"/>
      <c r="H92" s="245"/>
      <c r="I92" s="245">
        <v>574710</v>
      </c>
      <c r="J92" s="246" t="s">
        <v>17</v>
      </c>
      <c r="K92" s="138"/>
      <c r="L92" s="138"/>
      <c r="M92" s="138"/>
      <c r="N92" s="138"/>
      <c r="O92" s="138"/>
      <c r="P92" s="138"/>
      <c r="Q92" s="138"/>
    </row>
    <row r="93" spans="1:17" s="134" customFormat="1" x14ac:dyDescent="0.25">
      <c r="A93" s="241">
        <v>43548</v>
      </c>
      <c r="B93" s="242">
        <v>19003265</v>
      </c>
      <c r="C93" s="247">
        <v>6</v>
      </c>
      <c r="D93" s="246">
        <v>781235</v>
      </c>
      <c r="E93" s="244"/>
      <c r="F93" s="242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</row>
    <row r="94" spans="1:17" s="134" customFormat="1" x14ac:dyDescent="0.25">
      <c r="A94" s="241">
        <v>43552</v>
      </c>
      <c r="B94" s="242">
        <v>19003526</v>
      </c>
      <c r="C94" s="247">
        <v>2</v>
      </c>
      <c r="D94" s="246">
        <v>224060</v>
      </c>
      <c r="E94" s="244"/>
      <c r="F94" s="242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</row>
    <row r="95" spans="1:17" s="134" customFormat="1" x14ac:dyDescent="0.25">
      <c r="A95" s="241">
        <v>43555</v>
      </c>
      <c r="B95" s="242">
        <v>19003685</v>
      </c>
      <c r="C95" s="247">
        <v>2</v>
      </c>
      <c r="D95" s="246">
        <v>235620</v>
      </c>
      <c r="E95" s="244"/>
      <c r="F95" s="242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</row>
    <row r="96" spans="1:17" s="134" customFormat="1" x14ac:dyDescent="0.25">
      <c r="A96" s="241">
        <v>43559</v>
      </c>
      <c r="B96" s="242">
        <v>19003964</v>
      </c>
      <c r="C96" s="247">
        <v>5</v>
      </c>
      <c r="D96" s="246">
        <v>1020255</v>
      </c>
      <c r="E96" s="244"/>
      <c r="F96" s="242"/>
      <c r="G96" s="246"/>
      <c r="H96" s="245"/>
      <c r="I96" s="245">
        <v>2261170</v>
      </c>
      <c r="J96" s="246" t="s">
        <v>17</v>
      </c>
      <c r="K96" s="138"/>
      <c r="L96" s="138"/>
      <c r="M96" s="138"/>
      <c r="N96" s="138"/>
      <c r="O96" s="138"/>
      <c r="P96" s="138"/>
      <c r="Q96" s="138"/>
    </row>
    <row r="97" spans="1:17" s="134" customFormat="1" x14ac:dyDescent="0.25">
      <c r="A97" s="98"/>
      <c r="B97" s="99"/>
      <c r="C97" s="100"/>
      <c r="D97" s="34"/>
      <c r="E97" s="101" t="s">
        <v>366</v>
      </c>
      <c r="F97" s="99">
        <v>4</v>
      </c>
      <c r="G97" s="34">
        <v>432990</v>
      </c>
      <c r="H97" s="102"/>
      <c r="I97" s="102"/>
      <c r="J97" s="34"/>
      <c r="K97" s="138"/>
      <c r="L97" s="138"/>
      <c r="M97" s="138"/>
      <c r="N97" s="138"/>
      <c r="O97" s="138"/>
      <c r="P97" s="138"/>
      <c r="Q97" s="138"/>
    </row>
    <row r="98" spans="1:17" s="134" customFormat="1" x14ac:dyDescent="0.25">
      <c r="A98" s="98"/>
      <c r="B98" s="99"/>
      <c r="C98" s="100"/>
      <c r="D98" s="34"/>
      <c r="E98" s="101"/>
      <c r="F98" s="99"/>
      <c r="G98" s="34"/>
      <c r="H98" s="102"/>
      <c r="I98" s="102"/>
      <c r="J98" s="34"/>
      <c r="K98" s="138"/>
      <c r="L98" s="138"/>
      <c r="M98" s="138"/>
      <c r="N98" s="138"/>
      <c r="O98" s="138"/>
      <c r="P98" s="138"/>
      <c r="Q98" s="138"/>
    </row>
    <row r="99" spans="1:17" s="134" customFormat="1" x14ac:dyDescent="0.25">
      <c r="A99" s="98"/>
      <c r="B99" s="99"/>
      <c r="C99" s="100"/>
      <c r="D99" s="34"/>
      <c r="E99" s="101"/>
      <c r="F99" s="99"/>
      <c r="G99" s="34"/>
      <c r="H99" s="102"/>
      <c r="I99" s="102"/>
      <c r="J99" s="34"/>
      <c r="K99" s="138"/>
      <c r="L99" s="138"/>
      <c r="M99" s="138"/>
      <c r="N99" s="138"/>
      <c r="O99" s="138"/>
      <c r="P99" s="138"/>
      <c r="Q99" s="138"/>
    </row>
    <row r="100" spans="1:17" s="134" customFormat="1" x14ac:dyDescent="0.25">
      <c r="A100" s="98"/>
      <c r="B100" s="99"/>
      <c r="C100" s="100"/>
      <c r="D100" s="34"/>
      <c r="E100" s="101"/>
      <c r="F100" s="99"/>
      <c r="G100" s="34"/>
      <c r="H100" s="102"/>
      <c r="I100" s="102"/>
      <c r="J100" s="34"/>
      <c r="K100" s="138"/>
      <c r="L100" s="138"/>
      <c r="M100" s="138"/>
      <c r="N100" s="138"/>
      <c r="O100" s="138"/>
      <c r="P100" s="138"/>
      <c r="Q100" s="138"/>
    </row>
    <row r="101" spans="1:17" s="134" customFormat="1" x14ac:dyDescent="0.25">
      <c r="A101" s="98"/>
      <c r="B101" s="99"/>
      <c r="C101" s="100"/>
      <c r="D101" s="34"/>
      <c r="E101" s="101"/>
      <c r="F101" s="99"/>
      <c r="G101" s="34"/>
      <c r="H101" s="102"/>
      <c r="I101" s="102"/>
      <c r="J101" s="34"/>
      <c r="K101" s="138"/>
      <c r="L101" s="138"/>
      <c r="M101" s="138"/>
      <c r="N101" s="138"/>
      <c r="O101" s="138"/>
      <c r="P101" s="138"/>
      <c r="Q101" s="138"/>
    </row>
    <row r="102" spans="1:17" s="134" customFormat="1" x14ac:dyDescent="0.25">
      <c r="A102" s="98"/>
      <c r="B102" s="99"/>
      <c r="C102" s="100"/>
      <c r="D102" s="34"/>
      <c r="E102" s="101"/>
      <c r="F102" s="99"/>
      <c r="G102" s="34"/>
      <c r="H102" s="102"/>
      <c r="I102" s="102"/>
      <c r="J102" s="34"/>
      <c r="K102" s="138"/>
      <c r="L102" s="138"/>
      <c r="M102" s="138"/>
      <c r="N102" s="138"/>
      <c r="O102" s="138"/>
      <c r="P102" s="138"/>
      <c r="Q102" s="138"/>
    </row>
    <row r="103" spans="1:17" s="134" customFormat="1" x14ac:dyDescent="0.25">
      <c r="A103" s="98"/>
      <c r="B103" s="99"/>
      <c r="C103" s="100"/>
      <c r="D103" s="34"/>
      <c r="E103" s="101"/>
      <c r="F103" s="99"/>
      <c r="G103" s="34"/>
      <c r="H103" s="102"/>
      <c r="I103" s="102"/>
      <c r="J103" s="34"/>
      <c r="K103" s="138"/>
      <c r="L103" s="138"/>
      <c r="M103" s="138"/>
      <c r="N103" s="138"/>
      <c r="O103" s="138"/>
      <c r="P103" s="138"/>
      <c r="Q103" s="138"/>
    </row>
    <row r="104" spans="1:17" x14ac:dyDescent="0.25">
      <c r="A104" s="4"/>
      <c r="B104" s="3"/>
      <c r="C104" s="40"/>
      <c r="D104" s="6"/>
      <c r="E104" s="237"/>
      <c r="F104" s="3"/>
      <c r="G104" s="6"/>
      <c r="H104" s="39"/>
      <c r="I104" s="39"/>
      <c r="J104" s="6"/>
      <c r="M104" s="37"/>
    </row>
    <row r="105" spans="1:17" x14ac:dyDescent="0.25">
      <c r="A105" s="4"/>
      <c r="B105" s="8" t="s">
        <v>11</v>
      </c>
      <c r="C105" s="77">
        <f>SUM(C8:C104)</f>
        <v>455</v>
      </c>
      <c r="D105" s="9"/>
      <c r="E105" s="8" t="s">
        <v>11</v>
      </c>
      <c r="F105" s="8">
        <f>SUM(F8:F104)</f>
        <v>132</v>
      </c>
      <c r="G105" s="5"/>
      <c r="H105" s="40"/>
      <c r="I105" s="40"/>
      <c r="J105" s="5"/>
      <c r="M105" s="37"/>
    </row>
    <row r="106" spans="1:17" x14ac:dyDescent="0.25">
      <c r="A106" s="4"/>
      <c r="B106" s="8"/>
      <c r="C106" s="77"/>
      <c r="D106" s="9"/>
      <c r="E106" s="8"/>
      <c r="F106" s="8"/>
      <c r="G106" s="32"/>
      <c r="H106" s="52"/>
      <c r="I106" s="40"/>
      <c r="J106" s="5"/>
      <c r="M106" s="37"/>
    </row>
    <row r="107" spans="1:17" x14ac:dyDescent="0.25">
      <c r="A107" s="10"/>
      <c r="B107" s="11"/>
      <c r="C107" s="40"/>
      <c r="D107" s="6"/>
      <c r="E107" s="8"/>
      <c r="F107" s="3"/>
      <c r="G107" s="420" t="s">
        <v>12</v>
      </c>
      <c r="H107" s="420"/>
      <c r="I107" s="39"/>
      <c r="J107" s="13">
        <f>SUM(D8:D104)</f>
        <v>51686831</v>
      </c>
      <c r="M107" s="37"/>
    </row>
    <row r="108" spans="1:17" x14ac:dyDescent="0.25">
      <c r="A108" s="4"/>
      <c r="B108" s="3"/>
      <c r="C108" s="40"/>
      <c r="D108" s="6"/>
      <c r="E108" s="7"/>
      <c r="F108" s="3"/>
      <c r="G108" s="420" t="s">
        <v>13</v>
      </c>
      <c r="H108" s="420"/>
      <c r="I108" s="39"/>
      <c r="J108" s="13">
        <f>SUM(G8:G104)</f>
        <v>15352803</v>
      </c>
      <c r="M108" s="37"/>
    </row>
    <row r="109" spans="1:17" x14ac:dyDescent="0.25">
      <c r="A109" s="14"/>
      <c r="B109" s="7"/>
      <c r="C109" s="40"/>
      <c r="D109" s="6"/>
      <c r="E109" s="7"/>
      <c r="F109" s="3"/>
      <c r="G109" s="420" t="s">
        <v>14</v>
      </c>
      <c r="H109" s="420"/>
      <c r="I109" s="41"/>
      <c r="J109" s="15">
        <f>J107-J108</f>
        <v>36334028</v>
      </c>
      <c r="M109" s="37"/>
    </row>
    <row r="110" spans="1:17" x14ac:dyDescent="0.25">
      <c r="A110" s="4"/>
      <c r="B110" s="16"/>
      <c r="C110" s="40"/>
      <c r="D110" s="17"/>
      <c r="E110" s="7"/>
      <c r="F110" s="3"/>
      <c r="G110" s="420" t="s">
        <v>15</v>
      </c>
      <c r="H110" s="420"/>
      <c r="I110" s="39"/>
      <c r="J110" s="13">
        <f>SUM(H8:H105)</f>
        <v>0</v>
      </c>
      <c r="M110" s="37"/>
    </row>
    <row r="111" spans="1:17" x14ac:dyDescent="0.25">
      <c r="A111" s="4"/>
      <c r="B111" s="16"/>
      <c r="C111" s="40"/>
      <c r="D111" s="17"/>
      <c r="E111" s="7"/>
      <c r="F111" s="3"/>
      <c r="G111" s="420" t="s">
        <v>16</v>
      </c>
      <c r="H111" s="420"/>
      <c r="I111" s="39"/>
      <c r="J111" s="13">
        <f>J109+J110</f>
        <v>36334028</v>
      </c>
      <c r="M111" s="37"/>
    </row>
    <row r="112" spans="1:17" x14ac:dyDescent="0.25">
      <c r="A112" s="4"/>
      <c r="B112" s="16"/>
      <c r="C112" s="40"/>
      <c r="D112" s="17"/>
      <c r="E112" s="7"/>
      <c r="F112" s="3"/>
      <c r="G112" s="420" t="s">
        <v>5</v>
      </c>
      <c r="H112" s="420"/>
      <c r="I112" s="39"/>
      <c r="J112" s="13">
        <f>SUM(I8:I105)</f>
        <v>36787018</v>
      </c>
      <c r="M112" s="37"/>
    </row>
    <row r="113" spans="1:13" x14ac:dyDescent="0.25">
      <c r="A113" s="4"/>
      <c r="B113" s="16"/>
      <c r="C113" s="40"/>
      <c r="D113" s="17"/>
      <c r="E113" s="7"/>
      <c r="F113" s="3"/>
      <c r="G113" s="420" t="s">
        <v>31</v>
      </c>
      <c r="H113" s="420"/>
      <c r="I113" s="40" t="str">
        <f>IF(J113&gt;0,"SALDO",IF(J113&lt;0,"PIUTANG",IF(J113=0,"LUNAS")))</f>
        <v>SALDO</v>
      </c>
      <c r="J113" s="13">
        <f>J112-J111</f>
        <v>452990</v>
      </c>
      <c r="M113" s="37"/>
    </row>
  </sheetData>
  <mergeCells count="15">
    <mergeCell ref="G113:H113"/>
    <mergeCell ref="G107:H107"/>
    <mergeCell ref="G108:H108"/>
    <mergeCell ref="G109:H109"/>
    <mergeCell ref="G110:H110"/>
    <mergeCell ref="G111:H111"/>
    <mergeCell ref="G112:H11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Anip</vt:lpstr>
      <vt:lpstr>Agus</vt:lpstr>
      <vt:lpstr>Bentang</vt:lpstr>
      <vt:lpstr>Febri</vt:lpstr>
      <vt:lpstr>Azalea</vt:lpstr>
      <vt:lpstr>Sofya</vt:lpstr>
      <vt:lpstr>Imas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dewi finance</cp:lastModifiedBy>
  <cp:lastPrinted>2019-03-22T04:06:44Z</cp:lastPrinted>
  <dcterms:created xsi:type="dcterms:W3CDTF">2016-05-07T01:49:09Z</dcterms:created>
  <dcterms:modified xsi:type="dcterms:W3CDTF">2019-04-09T00:49:34Z</dcterms:modified>
</cp:coreProperties>
</file>