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909" activeTab="16"/>
  </bookViews>
  <sheets>
    <sheet name="Taufik ST" sheetId="54" r:id="rId1"/>
    <sheet name="Indra Fashion" sheetId="2" r:id="rId2"/>
    <sheet name="Bandros" sheetId="58" r:id="rId3"/>
    <sheet name="ESP" sheetId="57" r:id="rId4"/>
    <sheet name="Sale ESP" sheetId="64" r:id="rId5"/>
    <sheet name="Yuan" sheetId="61" r:id="rId6"/>
    <sheet name="Yanyan" sheetId="12" r:id="rId7"/>
    <sheet name="Anip" sheetId="35" r:id="rId8"/>
    <sheet name="Agus" sheetId="32" r:id="rId9"/>
    <sheet name="Bentang" sheetId="55" r:id="rId10"/>
    <sheet name="Febri" sheetId="5" r:id="rId11"/>
    <sheet name="Azalea" sheetId="56" r:id="rId12"/>
    <sheet name="Sofya" sheetId="16" r:id="rId13"/>
    <sheet name="Mano" sheetId="66" r:id="rId14"/>
    <sheet name="Mano Sale" sheetId="67" r:id="rId15"/>
    <sheet name="Dedi" sheetId="65" r:id="rId16"/>
    <sheet name="Laporan" sheetId="15" r:id="rId17"/>
    <sheet name="Atlantis" sheetId="63" r:id="rId18"/>
    <sheet name="Sale Atlantis" sheetId="62" r:id="rId19"/>
    <sheet name="Imas" sheetId="18" r:id="rId20"/>
    <sheet name="Jarkasih" sheetId="19" r:id="rId21"/>
    <sheet name="Bambang" sheetId="30" r:id="rId22"/>
    <sheet name="Sale" sheetId="60" r:id="rId23"/>
    <sheet name="Ghaisan" sheetId="20" r:id="rId24"/>
    <sheet name="PM" sheetId="4" r:id="rId25"/>
    <sheet name="LATIF" sheetId="29" r:id="rId26"/>
    <sheet name="PYK" sheetId="21" r:id="rId27"/>
    <sheet name="Anang" sheetId="34" r:id="rId28"/>
    <sheet name="BOJES" sheetId="50" r:id="rId29"/>
    <sheet name="Aneka" sheetId="6" r:id="rId30"/>
    <sheet name="Okris" sheetId="33" r:id="rId31"/>
    <sheet name="Widya" sheetId="25" r:id="rId32"/>
    <sheet name="Aspuri" sheetId="11" r:id="rId33"/>
    <sheet name="Sambas" sheetId="40" r:id="rId34"/>
    <sheet name="Gafur" sheetId="46" r:id="rId35"/>
    <sheet name="Dudung" sheetId="41" r:id="rId36"/>
    <sheet name="Dadang S" sheetId="38" r:id="rId37"/>
    <sheet name="Heni" sheetId="42" r:id="rId38"/>
    <sheet name="Kusno" sheetId="39" r:id="rId39"/>
    <sheet name="ANDI" sheetId="47" r:id="rId40"/>
    <sheet name="Nina" sheetId="17" r:id="rId41"/>
    <sheet name="Arif Rah" sheetId="13" r:id="rId42"/>
    <sheet name="ARVAN" sheetId="48" r:id="rId43"/>
    <sheet name="Sheet5" sheetId="27" r:id="rId44"/>
    <sheet name="Dadang" sheetId="14" r:id="rId45"/>
    <sheet name="Sheet2" sheetId="9" r:id="rId46"/>
    <sheet name="Sheet1" sheetId="28" r:id="rId47"/>
    <sheet name="Sheet4" sheetId="45" r:id="rId48"/>
  </sheets>
  <definedNames>
    <definedName name="_xlnm.Print_Area" localSheetId="39">ANDI!$A$1:$J$38</definedName>
    <definedName name="_xlnm.Print_Area" localSheetId="42">ARVAN!$A$1:$J$38</definedName>
    <definedName name="_xlnm.Print_Area" localSheetId="17">Atlantis!$L$733:$N$742</definedName>
    <definedName name="_xlnm.Print_Area" localSheetId="21">Bambang!$M$41:$P$53</definedName>
    <definedName name="_xlnm.Print_Area" localSheetId="2">Bandros!$F$343:$I$454</definedName>
    <definedName name="_xlnm.Print_Area" localSheetId="9">Bentang!$A$1:$J$161</definedName>
    <definedName name="_xlnm.Print_Area" localSheetId="28">BOJES!$A$1:$J$38</definedName>
    <definedName name="_xlnm.Print_Area" localSheetId="15">Dedi!$A$1:$J$67</definedName>
    <definedName name="_xlnm.Print_Area" localSheetId="10">Febri!$A$1:$J$70</definedName>
    <definedName name="_xlnm.Print_Area" localSheetId="23">Ghaisan!$A$1:$J$126</definedName>
    <definedName name="_xlnm.Print_Area" localSheetId="1">'Indra Fashion'!$A$1:$J$7</definedName>
    <definedName name="_xlnm.Print_Area" localSheetId="20">Jarkasih!$A$1:$J$50</definedName>
    <definedName name="_xlnm.Print_Area" localSheetId="16">Laporan!$A$1:$C$27</definedName>
    <definedName name="_xlnm.Print_Area" localSheetId="13">Mano!$A$5:$J$241</definedName>
    <definedName name="_xlnm.Print_Area" localSheetId="14">'Mano Sale'!$A$5:$J$242</definedName>
    <definedName name="_xlnm.Print_Area" localSheetId="24">PM!$A$1:$J$95</definedName>
    <definedName name="_xlnm.Print_Area" localSheetId="22">Sale!$L$60:$M$75</definedName>
    <definedName name="_xlnm.Print_Area" localSheetId="18">'Sale Atlantis'!$L$61:$M$78</definedName>
    <definedName name="_xlnm.Print_Area" localSheetId="45">Sheet2!$A$4:$J$71</definedName>
    <definedName name="_xlnm.Print_Area" localSheetId="43">Sheet5!$A$4:$J$72</definedName>
    <definedName name="_xlnm.Print_Area" localSheetId="0">'Taufik ST'!$A$5:$J$332</definedName>
    <definedName name="_xlnm.Print_Area" localSheetId="31">Widya!$A$1:$J$25</definedName>
    <definedName name="_xlnm.Print_Area" localSheetId="5">Yuan!$L$97:$L$120</definedName>
  </definedNames>
  <calcPr calcId="144525"/>
</workbook>
</file>

<file path=xl/calcChain.xml><?xml version="1.0" encoding="utf-8"?>
<calcChain xmlns="http://schemas.openxmlformats.org/spreadsheetml/2006/main">
  <c r="N3" i="66" l="1"/>
  <c r="N2" i="66"/>
  <c r="N1" i="66"/>
  <c r="M2" i="66"/>
  <c r="M1" i="66"/>
  <c r="L2" i="66"/>
  <c r="L1" i="66"/>
  <c r="L2" i="58"/>
  <c r="L1" i="58"/>
  <c r="B19" i="15" l="1"/>
  <c r="B18" i="15"/>
  <c r="B15" i="15"/>
  <c r="B14" i="15"/>
  <c r="B10" i="15"/>
  <c r="B9" i="15"/>
  <c r="B8" i="15"/>
  <c r="B6" i="15"/>
  <c r="B5" i="15"/>
  <c r="L2" i="54"/>
  <c r="L1" i="54"/>
  <c r="L2" i="64" l="1"/>
  <c r="L1" i="64"/>
  <c r="M2" i="57"/>
  <c r="M1" i="57"/>
  <c r="L1" i="67" l="1"/>
  <c r="L1" i="61" l="1"/>
  <c r="L2" i="61"/>
  <c r="L2" i="35" l="1"/>
  <c r="L1" i="35"/>
  <c r="M2" i="58" l="1"/>
  <c r="M1" i="58"/>
  <c r="L2" i="2" l="1"/>
  <c r="L1" i="2"/>
  <c r="L2" i="67" l="1"/>
  <c r="M3" i="66"/>
  <c r="C11" i="15" l="1"/>
  <c r="B21" i="15"/>
  <c r="B23" i="15"/>
  <c r="C21" i="15"/>
  <c r="C22" i="15"/>
  <c r="C23" i="15"/>
  <c r="J241" i="67" l="1"/>
  <c r="J239" i="67"/>
  <c r="J237" i="67"/>
  <c r="J236" i="67"/>
  <c r="I234" i="67"/>
  <c r="H234" i="67"/>
  <c r="G234" i="67"/>
  <c r="F234" i="67"/>
  <c r="D234" i="67"/>
  <c r="C234" i="67"/>
  <c r="J238" i="67" l="1"/>
  <c r="J240" i="67" s="1"/>
  <c r="J242" i="67" s="1"/>
  <c r="I2" i="67" s="1"/>
  <c r="C19" i="15" s="1"/>
  <c r="L3" i="67"/>
  <c r="I242" i="67" l="1"/>
  <c r="N1" i="54" l="1"/>
  <c r="J240" i="66" l="1"/>
  <c r="J238" i="66"/>
  <c r="J236" i="66"/>
  <c r="J235" i="66"/>
  <c r="I233" i="66"/>
  <c r="H233" i="66"/>
  <c r="G233" i="66"/>
  <c r="F233" i="66"/>
  <c r="D233" i="66"/>
  <c r="C233" i="66"/>
  <c r="J66" i="65"/>
  <c r="J64" i="65"/>
  <c r="J62" i="65"/>
  <c r="J61" i="65"/>
  <c r="I59" i="65"/>
  <c r="H59" i="65"/>
  <c r="G59" i="65"/>
  <c r="F59" i="65"/>
  <c r="D59" i="65"/>
  <c r="C59" i="65"/>
  <c r="M3" i="65"/>
  <c r="L2" i="65"/>
  <c r="N2" i="65" s="1"/>
  <c r="L1" i="65"/>
  <c r="L3" i="65" s="1"/>
  <c r="N3" i="65" s="1"/>
  <c r="J63" i="65" l="1"/>
  <c r="J65" i="65" s="1"/>
  <c r="J67" i="65" s="1"/>
  <c r="L3" i="66"/>
  <c r="J237" i="66"/>
  <c r="J239" i="66" s="1"/>
  <c r="J241" i="66" s="1"/>
  <c r="I241" i="66" s="1"/>
  <c r="N1" i="65"/>
  <c r="I2" i="66" l="1"/>
  <c r="C18" i="15" s="1"/>
  <c r="I2" i="65"/>
  <c r="I67" i="65"/>
  <c r="L1" i="12" l="1"/>
  <c r="L36" i="56" l="1"/>
  <c r="L100" i="12" l="1"/>
  <c r="L29" i="56" l="1"/>
  <c r="J94" i="16" l="1"/>
  <c r="I87" i="16"/>
  <c r="H87" i="16"/>
  <c r="J92" i="16"/>
  <c r="D87" i="16"/>
  <c r="L2" i="12" l="1"/>
  <c r="N1" i="64" l="1"/>
  <c r="N3" i="64" s="1"/>
  <c r="L63" i="16" l="1"/>
  <c r="L3" i="58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I62" i="5" l="1"/>
  <c r="L3" i="64" l="1"/>
  <c r="J304" i="64"/>
  <c r="J303" i="64"/>
  <c r="N2" i="16" l="1"/>
  <c r="L23" i="56" l="1"/>
  <c r="M2" i="2" l="1"/>
  <c r="M1" i="2"/>
  <c r="N2" i="54" l="1"/>
  <c r="L66" i="62" l="1"/>
  <c r="L678" i="63" l="1"/>
  <c r="L677" i="63"/>
  <c r="J308" i="64"/>
  <c r="J306" i="64"/>
  <c r="G301" i="64"/>
  <c r="F301" i="64"/>
  <c r="C301" i="64"/>
  <c r="J305" i="64" l="1"/>
  <c r="J307" i="64" s="1"/>
  <c r="J309" i="64" s="1"/>
  <c r="I2" i="64" s="1"/>
  <c r="C9" i="15" s="1"/>
  <c r="L679" i="63"/>
  <c r="I309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128" i="61" l="1"/>
  <c r="J126" i="61"/>
  <c r="J124" i="61"/>
  <c r="J123" i="61"/>
  <c r="F121" i="61"/>
  <c r="C121" i="61"/>
  <c r="J125" i="61" l="1"/>
  <c r="J127" i="61" s="1"/>
  <c r="J129" i="61" s="1"/>
  <c r="I129" i="61" s="1"/>
  <c r="I2" i="61" l="1"/>
  <c r="C10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890" i="58" l="1"/>
  <c r="J888" i="58"/>
  <c r="J886" i="58"/>
  <c r="J885" i="58"/>
  <c r="I883" i="58"/>
  <c r="H883" i="58"/>
  <c r="G883" i="58"/>
  <c r="F883" i="58"/>
  <c r="D883" i="58"/>
  <c r="C883" i="58"/>
  <c r="M3" i="58"/>
  <c r="N5" i="58" s="1"/>
  <c r="N3" i="58" l="1"/>
  <c r="J887" i="58"/>
  <c r="J889" i="58" s="1"/>
  <c r="J891" i="58" s="1"/>
  <c r="I891" i="58" l="1"/>
  <c r="I2" i="58"/>
  <c r="C7" i="15" s="1"/>
  <c r="J412" i="57" l="1"/>
  <c r="J410" i="57"/>
  <c r="J408" i="57"/>
  <c r="J407" i="57"/>
  <c r="G405" i="57"/>
  <c r="F405" i="57"/>
  <c r="C405" i="57"/>
  <c r="J409" i="57" l="1"/>
  <c r="J411" i="57" s="1"/>
  <c r="J413" i="57" s="1"/>
  <c r="I413" i="57" s="1"/>
  <c r="I2" i="57" l="1"/>
  <c r="C8" i="15" s="1"/>
  <c r="J48" i="56"/>
  <c r="J46" i="56"/>
  <c r="J44" i="56"/>
  <c r="J43" i="56"/>
  <c r="G41" i="56"/>
  <c r="F41" i="56"/>
  <c r="C41" i="56"/>
  <c r="J45" i="56" l="1"/>
  <c r="J47" i="56" s="1"/>
  <c r="J49" i="56" s="1"/>
  <c r="I49" i="56" s="1"/>
  <c r="I2" i="56" l="1"/>
  <c r="J160" i="55"/>
  <c r="J158" i="55"/>
  <c r="J156" i="55"/>
  <c r="J155" i="55"/>
  <c r="G153" i="55"/>
  <c r="F153" i="55"/>
  <c r="C153" i="55"/>
  <c r="M1" i="56" l="1"/>
  <c r="J157" i="55"/>
  <c r="J159" i="55" s="1"/>
  <c r="J161" i="55" s="1"/>
  <c r="I161" i="55" s="1"/>
  <c r="I2" i="55" l="1"/>
  <c r="C14" i="15" s="1"/>
  <c r="I42" i="30" l="1"/>
  <c r="I44" i="30"/>
  <c r="I37" i="18" l="1"/>
  <c r="I39" i="18"/>
  <c r="L3" i="12" l="1"/>
  <c r="J331" i="54" l="1"/>
  <c r="J329" i="54"/>
  <c r="J327" i="54"/>
  <c r="J326" i="54"/>
  <c r="I324" i="54"/>
  <c r="H324" i="54"/>
  <c r="G324" i="54"/>
  <c r="F324" i="54"/>
  <c r="D324" i="54"/>
  <c r="C324" i="54"/>
  <c r="J328" i="54" l="1"/>
  <c r="J330" i="54" s="1"/>
  <c r="J332" i="54" s="1"/>
  <c r="I2" i="54" s="1"/>
  <c r="C5" i="15" s="1"/>
  <c r="L3" i="54"/>
  <c r="N3" i="54" s="1"/>
  <c r="I332" i="54" l="1"/>
  <c r="J295" i="35" l="1"/>
  <c r="J299" i="35"/>
  <c r="J297" i="35"/>
  <c r="J294" i="35"/>
  <c r="G292" i="35"/>
  <c r="F292" i="35"/>
  <c r="J296" i="35" l="1"/>
  <c r="J298" i="35" s="1"/>
  <c r="J300" i="35" s="1"/>
  <c r="N1" i="2" l="1"/>
  <c r="O1" i="2" s="1"/>
  <c r="L2" i="20" l="1"/>
  <c r="L4" i="20" s="1"/>
  <c r="L112" i="20" s="1"/>
  <c r="L1" i="4" l="1"/>
  <c r="L2" i="33" l="1"/>
  <c r="J126" i="29" l="1"/>
  <c r="J124" i="29"/>
  <c r="J122" i="29"/>
  <c r="I2" i="35" l="1"/>
  <c r="C12" i="15" s="1"/>
  <c r="C292" i="35" l="1"/>
  <c r="L4" i="35" l="1"/>
  <c r="N5" i="35" s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82" i="2" l="1"/>
  <c r="I77" i="2"/>
  <c r="H77" i="2"/>
  <c r="G77" i="2"/>
  <c r="F7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6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69" i="5" l="1"/>
  <c r="J67" i="5"/>
  <c r="J65" i="5"/>
  <c r="J64" i="5"/>
  <c r="H62" i="5"/>
  <c r="G62" i="5"/>
  <c r="F62" i="5"/>
  <c r="D62" i="5"/>
  <c r="C62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51" i="32"/>
  <c r="J49" i="32"/>
  <c r="J47" i="32"/>
  <c r="F44" i="32"/>
  <c r="C44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90" i="16"/>
  <c r="J89" i="16"/>
  <c r="F87" i="16"/>
  <c r="C87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26" i="12"/>
  <c r="J124" i="12"/>
  <c r="J122" i="12"/>
  <c r="J121" i="12"/>
  <c r="F119" i="12"/>
  <c r="C119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84" i="2"/>
  <c r="J80" i="2"/>
  <c r="C77" i="2"/>
  <c r="J36" i="14" l="1"/>
  <c r="J38" i="14" s="1"/>
  <c r="J40" i="14" s="1"/>
  <c r="J36" i="6"/>
  <c r="L36" i="13"/>
  <c r="M3" i="5"/>
  <c r="J66" i="5"/>
  <c r="J68" i="5" s="1"/>
  <c r="J70" i="5" s="1"/>
  <c r="J52" i="18"/>
  <c r="I2" i="18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91" i="16"/>
  <c r="J93" i="16" s="1"/>
  <c r="J95" i="16" s="1"/>
  <c r="I95" i="16" s="1"/>
  <c r="J55" i="11"/>
  <c r="J57" i="11" s="1"/>
  <c r="J59" i="11" s="1"/>
  <c r="J59" i="34"/>
  <c r="I2" i="21"/>
  <c r="I59" i="21"/>
  <c r="J122" i="20"/>
  <c r="J124" i="20" s="1"/>
  <c r="J126" i="20" s="1"/>
  <c r="I2" i="20" s="1"/>
  <c r="J123" i="12"/>
  <c r="J125" i="12" s="1"/>
  <c r="J127" i="12" s="1"/>
  <c r="J25" i="25"/>
  <c r="I2" i="25" s="1"/>
  <c r="J77" i="33"/>
  <c r="J79" i="33" s="1"/>
  <c r="I2" i="33" s="1"/>
  <c r="J91" i="4"/>
  <c r="J93" i="4" s="1"/>
  <c r="J95" i="4" s="1"/>
  <c r="I2" i="4" s="1"/>
  <c r="J48" i="32"/>
  <c r="J50" i="32" s="1"/>
  <c r="J52" i="32" s="1"/>
  <c r="J38" i="6"/>
  <c r="I38" i="6" s="1"/>
  <c r="I2" i="30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I2" i="9"/>
  <c r="I71" i="9"/>
  <c r="I70" i="5"/>
  <c r="I2" i="5"/>
  <c r="C15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27" i="12"/>
  <c r="I126" i="20"/>
  <c r="I52" i="18"/>
  <c r="I95" i="4"/>
  <c r="I52" i="32"/>
  <c r="I2" i="32"/>
  <c r="I2" i="6"/>
  <c r="I2" i="17"/>
  <c r="I2" i="16"/>
  <c r="I25" i="25"/>
  <c r="I300" i="35"/>
  <c r="I2" i="39"/>
  <c r="I164" i="39"/>
  <c r="J3" i="19" l="1"/>
  <c r="C31" i="15" s="1"/>
  <c r="I50" i="19"/>
  <c r="J121" i="29" l="1"/>
  <c r="J123" i="29" s="1"/>
  <c r="J125" i="29" s="1"/>
  <c r="J127" i="29" s="1"/>
  <c r="I2" i="29" l="1"/>
  <c r="I127" i="29"/>
  <c r="D77" i="2"/>
  <c r="J79" i="2"/>
  <c r="J81" i="2" s="1"/>
  <c r="J83" i="2" s="1"/>
  <c r="J85" i="2" s="1"/>
  <c r="I85" i="2" l="1"/>
  <c r="I2" i="2"/>
  <c r="C6" i="15" s="1"/>
  <c r="C26" i="15" l="1"/>
</calcChain>
</file>

<file path=xl/comments1.xml><?xml version="1.0" encoding="utf-8"?>
<comments xmlns="http://schemas.openxmlformats.org/spreadsheetml/2006/main">
  <authors>
    <author>Win-7</author>
    <author>dewi finance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  <comment ref="J146" authorId="1">
      <text>
        <r>
          <rPr>
            <b/>
            <sz val="9"/>
            <color indexed="81"/>
            <rFont val="Tahoma"/>
            <family val="2"/>
          </rPr>
          <t>26/03/19  TRANSFER IBNK TAUFIK HIDAYAT TO ABDUL RAHMAN
  6.629.705,00  74.898.038,80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8" authorId="1">
      <text>
        <r>
          <rPr>
            <b/>
            <sz val="9"/>
            <color indexed="81"/>
            <rFont val="Tahoma"/>
            <family val="2"/>
          </rPr>
          <t xml:space="preserve"> PEND
TRSF E-BANKING CR
0204/FTSCY/WS95011
8616050.00
Pembayaran Taufik
TAUFIK HIDAYAT
0000
8,616,050.00
CR
201,989,704.02</t>
        </r>
      </text>
    </comment>
    <comment ref="J167" authorId="1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8574350.00
Pembayaran Taufik
TAUFIK HIDAYAT
0000
8,574,350.00
CR
238,557,584.02</t>
        </r>
      </text>
    </comment>
    <comment ref="J179" authorId="1">
      <text>
        <r>
          <rPr>
            <b/>
            <sz val="9"/>
            <color indexed="81"/>
            <rFont val="Tahoma"/>
            <family val="2"/>
          </rPr>
          <t xml:space="preserve"> PEND
TRSF E-BANKING CR
1804/FTSCY/WS95011
8945298.00
Pembayaran Taufik
TAUFIK HIDAYAT
0000
8,945,298.00
CR
298,444,064.02</t>
        </r>
      </text>
    </comment>
    <comment ref="J188" authorId="1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10205270.00
Pembayaran Taufik
TAUFIK HIDAYAT
0000
10,205,270.00
CR
343,159,376.02</t>
        </r>
      </text>
    </comment>
    <comment ref="J201" authorId="1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10139395.00
Pembayaran Taufik
TAUFIK HIDAYAT
0000
10,139,395.00
CR
330,424,278.34</t>
        </r>
      </text>
    </comment>
    <comment ref="J211" authorId="1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10802055.00
Pembayaran Taufik
TAUFIK HIDAYAT
0000
10,802,055.00
CR
384,583,963.34</t>
        </r>
      </text>
    </comment>
    <comment ref="J223" authorId="1">
      <text>
        <r>
          <rPr>
            <b/>
            <sz val="9"/>
            <color indexed="81"/>
            <rFont val="Tahoma"/>
            <family val="2"/>
          </rPr>
          <t xml:space="preserve"> PEND
TRSF E-BANKING CR
1505/FTSCY/WS95011
22714125.00
Pembayaran Taufik
TAUFIK HIDAYAT
0000
22,714,125.00
CR
486,362,357.34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1">
      <text>
        <r>
          <rPr>
            <b/>
            <sz val="9"/>
            <color indexed="81"/>
            <rFont val="Tahoma"/>
            <family val="2"/>
          </rPr>
          <t xml:space="preserve"> PEND
TRSF E-BANKING CR
2305/FTSCY/WS95011
28376060.00
pembayaran taufik
TAUFIK HIDAYAT
0000
28,376,060.00
CR
589,658,869.34</t>
        </r>
      </text>
    </comment>
    <comment ref="J243" authorId="1">
      <text>
        <r>
          <rPr>
            <b/>
            <sz val="9"/>
            <color indexed="81"/>
            <rFont val="Tahoma"/>
            <family val="2"/>
          </rPr>
          <t xml:space="preserve"> PEND
TRSF E-BANKING CR
3105/FTSCY/WS95011
25822150.00
Pembayaran Taufik
TAUFIK HIDAYAT
0000
25,822,150.00
CR
702,421,748.34</t>
        </r>
      </text>
    </comment>
    <comment ref="J248" authorId="1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15192955.00
pembayaran taufik
TAUFIK HIDAYAT
0000
15,192,955.00
CR
657,344,760.99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0" authorId="1">
      <text>
        <r>
          <rPr>
            <b/>
            <sz val="9"/>
            <color indexed="81"/>
            <rFont val="Tahoma"/>
            <family val="2"/>
          </rPr>
          <t xml:space="preserve"> 20/06
TRSF E-BANKING CR
2006/FTSCY/WS95011
4038860.00
Pembayaran Taufik
TAUFIK HIDAYAT
0000
4,038,860.00
CR
597,745,203.99</t>
        </r>
      </text>
    </comment>
    <comment ref="J257" authorId="1">
      <text>
        <r>
          <rPr>
            <b/>
            <sz val="9"/>
            <color indexed="81"/>
            <rFont val="Tahoma"/>
            <family val="2"/>
          </rPr>
          <t xml:space="preserve"> PEND
TRSF E-BANKING CR
2606/FTSCY/WS95011
3816415.00
Pembayaran Taufik
TAUFIK HIDAYAT
0000
3,816,415.00
CR
676,476,315.99</t>
        </r>
      </text>
    </comment>
    <comment ref="J271" authorId="1">
      <text>
        <r>
          <rPr>
            <b/>
            <sz val="9"/>
            <color indexed="81"/>
            <rFont val="Tahoma"/>
            <family val="2"/>
          </rPr>
          <t xml:space="preserve"> PEND
TRSF E-BANKING CR
0207/FTSCY/WS95011
7824165.00
Pembayaran Taufik
TAUFIK HIDAYAT
0000
7,824,165.00
CR
666,313,732.72</t>
        </r>
      </text>
    </comment>
    <comment ref="J284" authorId="1">
      <text>
        <r>
          <rPr>
            <b/>
            <sz val="9"/>
            <color indexed="81"/>
            <rFont val="Tahoma"/>
            <family val="2"/>
          </rPr>
          <t xml:space="preserve"> 09/07
TRSF E-BANKING CR
0907/FTSCY/WS95011
8169010.00
Pembayaran Taufik
TAUFIK HIDAYAT
0000
8,169,010.00
CR
742,205,908.72</t>
        </r>
      </text>
    </comment>
    <comment ref="J296" authorId="1">
      <text>
        <r>
          <rPr>
            <b/>
            <sz val="9"/>
            <color indexed="81"/>
            <rFont val="Tahoma"/>
            <family val="2"/>
          </rPr>
          <t xml:space="preserve"> PEND
TRSF E-BANKING CR
1607/FTSCY/WS95011
7333630.00
Pembayaran Taufik
TAUFIK HIDAYAT
0000
7,333,630.00
CR
815,298,064.72</t>
        </r>
      </text>
    </comment>
    <comment ref="J309" authorId="1">
      <text>
        <r>
          <rPr>
            <b/>
            <sz val="9"/>
            <color indexed="81"/>
            <rFont val="Tahoma"/>
            <family val="2"/>
          </rPr>
          <t xml:space="preserve"> PEND
TRSF E-BANKING CR
2207/FTSCY/WS95011
8614750.00
Pembayaran Taufik
TAUFIK HIDAYAT
0000
8,614,750.00
CR
836,815,007.72</t>
        </r>
      </text>
    </comment>
  </commentList>
</comments>
</file>

<file path=xl/comments10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  <comment ref="J103" authorId="1">
      <text>
        <r>
          <rPr>
            <b/>
            <sz val="9"/>
            <color indexed="81"/>
            <rFont val="Tahoma"/>
            <family val="2"/>
          </rPr>
          <t>25/03/19  SETORAN TANPA BUKU BP IMAT
  20.000.000,00  67.871.080,80</t>
        </r>
      </text>
    </comment>
    <comment ref="J109" authorId="1">
      <text>
        <r>
          <rPr>
            <b/>
            <sz val="9"/>
            <color indexed="81"/>
            <rFont val="Tahoma"/>
            <family val="2"/>
          </rPr>
          <t>04/04/19  SETORAN TANPA BUKU IMAT-400301000897500
  14.000.000,00  55.063.061,80</t>
        </r>
      </text>
    </comment>
    <comment ref="J110" authorId="1">
      <text>
        <r>
          <rPr>
            <b/>
            <sz val="9"/>
            <color indexed="81"/>
            <rFont val="Tahoma"/>
            <family val="2"/>
          </rPr>
          <t>04/04/19  TRANSFER WBNKSETOR#5016473969 400301000897500#307
  5.163.000,00  40.845.461,80</t>
        </r>
      </text>
    </comment>
    <comment ref="J115" authorId="1">
      <text>
        <r>
          <rPr>
            <b/>
            <sz val="9"/>
            <color indexed="81"/>
            <rFont val="Tahoma"/>
            <family val="2"/>
          </rPr>
          <t>14/04/19  TRANSFER WBNKSETOR#5016473969 400301000897500#750 STR#01000897500 TRX#???????EDC00011255
  7.723.761,00  56.443.507,80</t>
        </r>
      </text>
    </comment>
    <comment ref="J116" authorId="1">
      <text>
        <r>
          <rPr>
            <b/>
            <sz val="9"/>
            <color indexed="81"/>
            <rFont val="Tahoma"/>
            <family val="2"/>
          </rPr>
          <t>15/04/19  SETORAN TANPA BUKU IMAT-400301000897500
  8.000.000,00  64.646.572,80</t>
        </r>
      </text>
    </comment>
    <comment ref="J121" authorId="1">
      <text>
        <r>
          <rPr>
            <b/>
            <sz val="9"/>
            <color indexed="81"/>
            <rFont val="Tahoma"/>
            <family val="2"/>
          </rPr>
          <t xml:space="preserve">24/04/19 TRANSFER WBNKSETOR#5016473969 400301000897500#852 4.895.000,00 72.497.403,80 </t>
        </r>
      </text>
    </comment>
    <comment ref="J122" authorId="1">
      <text>
        <r>
          <rPr>
            <b/>
            <sz val="9"/>
            <color indexed="81"/>
            <rFont val="Tahoma"/>
            <family val="2"/>
          </rPr>
          <t>24/04/19  SETORAN TANPA BUKU IMAT-400301000897500
  10.000.000,00  82.730.403,80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8" authorId="1">
      <text>
        <r>
          <rPr>
            <b/>
            <sz val="9"/>
            <color indexed="81"/>
            <rFont val="Tahoma"/>
            <family val="2"/>
          </rPr>
          <t>04/05/19  TRANSFER WBNKSETOR#5016473969 400301000897500#046
  4.557.000,00  47.610.083,80</t>
        </r>
      </text>
    </comment>
    <comment ref="J129" authorId="1">
      <text>
        <r>
          <rPr>
            <b/>
            <sz val="9"/>
            <color indexed="81"/>
            <rFont val="Tahoma"/>
            <family val="2"/>
          </rPr>
          <t>04/05/19  TRANSFER ATM RIKA RESTIANA TO ABDUL RAHMAN k
  5.000.000,00  52.610.083,80</t>
        </r>
      </text>
    </comment>
    <comment ref="J131" authorId="1">
      <text>
        <r>
          <rPr>
            <b/>
            <sz val="9"/>
            <color indexed="81"/>
            <rFont val="Tahoma"/>
            <family val="2"/>
          </rPr>
          <t xml:space="preserve">13/05/19 TRANSFER WBNKSETOR#5016473969 400301000897500#940 2.270.000,00 48.879.961,80 </t>
        </r>
      </text>
    </comment>
    <comment ref="J132" authorId="1">
      <text>
        <r>
          <rPr>
            <b/>
            <sz val="9"/>
            <color indexed="81"/>
            <rFont val="Tahoma"/>
            <family val="2"/>
          </rPr>
          <t>14/05/19  TRANSFER ATM RIKA RESTIANA TO ABDUL RAHMAN k
  453.125,00  50.515.171,80</t>
        </r>
      </text>
    </comment>
    <comment ref="J134" authorId="1">
      <text>
        <r>
          <rPr>
            <b/>
            <sz val="9"/>
            <color indexed="81"/>
            <rFont val="Tahoma"/>
            <family val="2"/>
          </rPr>
          <t>23/05/19  TRANSFER EDCSETOR#5025559659 400301000897500#2812 STR#01000897500 TRX#1682812EDC08521083
  1.049.000,00  17.862.638,80</t>
        </r>
      </text>
    </comment>
    <comment ref="J136" authorId="1">
      <text>
        <r>
          <rPr>
            <b/>
            <sz val="9"/>
            <color indexed="81"/>
            <rFont val="Tahoma"/>
            <family val="2"/>
          </rPr>
          <t>23/06/19  TRANSFER EDCSETOR#5025559659 400301000897500#9921 STR#01000897500 TRX#1279921EDC08521083
  345.000,00  44.839.351,80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7" authorId="1">
      <text>
        <r>
          <rPr>
            <b/>
            <sz val="9"/>
            <color indexed="81"/>
            <rFont val="Tahoma"/>
            <family val="2"/>
          </rPr>
          <t>26/06/19  SETORAN TANPA BUKU IMAT-400301000897500
  1.628.175,00  49.263.756,80</t>
        </r>
      </text>
    </comment>
    <comment ref="J138" authorId="1">
      <text>
        <r>
          <rPr>
            <b/>
            <sz val="9"/>
            <color indexed="81"/>
            <rFont val="Tahoma"/>
            <family val="2"/>
          </rPr>
          <t>03/07/19  SETORAN TANPA BUKU
  3.037.730,00  47.530.765,80</t>
        </r>
      </text>
    </comment>
    <comment ref="J139" authorId="1">
      <text>
        <r>
          <rPr>
            <b/>
            <sz val="9"/>
            <color indexed="81"/>
            <rFont val="Tahoma"/>
            <charset val="1"/>
          </rPr>
          <t xml:space="preserve">06/07/19 TRANSFER EDC AGUS RACHMAWAN TO ABDUL RAHMAN 650.080,00 49.817.445,80 </t>
        </r>
      </text>
    </comment>
    <comment ref="J140" authorId="1">
      <text>
        <r>
          <rPr>
            <b/>
            <sz val="9"/>
            <color indexed="81"/>
            <rFont val="Tahoma"/>
            <family val="2"/>
          </rPr>
          <t>12/07/19  SETORAN TANPA BUKU 4409351 2111 SA Cash Dep NoBook
  1.816.025,00  50.520.008,80</t>
        </r>
      </text>
    </comment>
    <comment ref="J141" authorId="1">
      <text>
        <r>
          <rPr>
            <b/>
            <sz val="9"/>
            <color indexed="81"/>
            <rFont val="Tahoma"/>
            <family val="2"/>
          </rPr>
          <t>16/07/19  SETORAN TANPA BUKU
  1.500.335,00  55.595.973,80</t>
        </r>
      </text>
    </comment>
    <comment ref="J142" authorId="1">
      <text>
        <r>
          <rPr>
            <b/>
            <sz val="9"/>
            <color indexed="81"/>
            <rFont val="Tahoma"/>
            <family val="2"/>
          </rPr>
          <t>24/07/19  SETORAN TANPA BUKU
  2.069.240,00  62.519.602,80</t>
        </r>
      </text>
    </comment>
    <comment ref="J146" authorId="1">
      <text>
        <r>
          <rPr>
            <b/>
            <sz val="9"/>
            <color indexed="81"/>
            <rFont val="Tahoma"/>
            <charset val="1"/>
          </rPr>
          <t>27/07/19  TRANSFER EDC AGUS RACHMAWAN TO ABDUL RAHMAN
  1.336.030,00  70.415.860,80</t>
        </r>
      </text>
    </comment>
  </commentList>
</comments>
</file>

<file path=xl/comments11.xml><?xml version="1.0" encoding="utf-8"?>
<comments xmlns="http://schemas.openxmlformats.org/spreadsheetml/2006/main">
  <authors>
    <author>Win-7</author>
    <author>dewi finance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  <comment ref="J38" authorId="1">
      <text>
        <r>
          <rPr>
            <b/>
            <sz val="9"/>
            <color indexed="81"/>
            <rFont val="Tahoma"/>
            <family val="2"/>
          </rPr>
          <t>28/03 
SA Cash Dep NoBook FEBRIAN ABDUL RAHMAN
 - 700,000.00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1">
      <text>
        <r>
          <rPr>
            <b/>
            <sz val="9"/>
            <color indexed="81"/>
            <rFont val="Tahoma"/>
            <family val="2"/>
          </rPr>
          <t>04/04 
SA Cash Dep NoBook FEBRIAN ABDUL RAHMAN
 - 1,000,000.00</t>
        </r>
      </text>
    </comment>
    <comment ref="J41" authorId="1">
      <text>
        <r>
          <rPr>
            <b/>
            <sz val="9"/>
            <color indexed="81"/>
            <rFont val="Tahoma"/>
            <family val="2"/>
          </rPr>
          <t>11/04 
SA Cash Dep NoBook FEBRIAN ABDUL RAHMAN
 - 600,000.00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1">
      <text>
        <r>
          <rPr>
            <b/>
            <sz val="9"/>
            <color indexed="81"/>
            <rFont val="Tahoma"/>
            <family val="2"/>
          </rPr>
          <t>12/04 
SA Cash Dep NoBook FEBRIAN ABDUL RAHMAN
 - 1,100,000.00</t>
        </r>
      </text>
    </comment>
    <comment ref="J43" authorId="1">
      <text>
        <r>
          <rPr>
            <b/>
            <sz val="9"/>
            <color indexed="81"/>
            <rFont val="Tahoma"/>
            <family val="2"/>
          </rPr>
          <t>23/04 
SA Cash Dep NoBook FEBRIAN ABDUL RAHMAN
 - 1,250,000.00</t>
        </r>
      </text>
    </comment>
    <comment ref="J47" authorId="1">
      <text>
        <r>
          <rPr>
            <b/>
            <sz val="9"/>
            <color indexed="81"/>
            <rFont val="Tahoma"/>
            <family val="2"/>
          </rPr>
          <t>06/05 
SA Cash Dep NoBook FEBRIAN ABDUL RAHMAN
 - 1,000,000.00</t>
        </r>
      </text>
    </comment>
    <comment ref="J49" authorId="1">
      <text>
        <r>
          <rPr>
            <b/>
            <sz val="9"/>
            <color indexed="81"/>
            <rFont val="Tahoma"/>
            <family val="2"/>
          </rPr>
          <t>20/05 
SA Cash Dep NoBook FEBRIAN ABDUL RAHMAN
 - 1,700,000.00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1">
      <text>
        <r>
          <rPr>
            <b/>
            <sz val="9"/>
            <color indexed="81"/>
            <rFont val="Tahoma"/>
            <family val="2"/>
          </rPr>
          <t>25/05 
ATMLINK CR Transfer 1300012670983 5210838280798909 S1FCRB02OX/1757 /LNK-0010000000009
 - 1,350,000.00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1">
      <text>
        <r>
          <rPr>
            <b/>
            <sz val="9"/>
            <color indexed="81"/>
            <rFont val="Tahoma"/>
            <family val="2"/>
          </rPr>
          <t>31/05 
ATMLINK CR Transfer 1300012670983 5210838280798909 S1DCRB04EO/3573 /LNK-0010000000009
 - 450,000.00</t>
        </r>
      </text>
    </comment>
    <comment ref="J52" authorId="1">
      <text>
        <r>
          <rPr>
            <b/>
            <sz val="9"/>
            <color indexed="81"/>
            <rFont val="Tahoma"/>
            <family val="2"/>
          </rPr>
          <t>28/06 
SA Cash Dep NoBook FEBRIAN ABDUL RAHMAN
 - 900,000.00</t>
        </r>
      </text>
    </comment>
    <comment ref="J53" authorId="1">
      <text>
        <r>
          <rPr>
            <b/>
            <sz val="9"/>
            <color indexed="81"/>
            <rFont val="Tahoma"/>
            <family val="2"/>
          </rPr>
          <t>28/06 
ATMLINK CR Transfer 1300012670983 5210838280798909 S1BCRB12VV/8877 /LNK-0010000000009
 - 412,000.00</t>
        </r>
      </text>
    </comment>
    <comment ref="J55" authorId="1">
      <text>
        <r>
          <rPr>
            <b/>
            <sz val="9"/>
            <color indexed="81"/>
            <rFont val="Tahoma"/>
            <charset val="1"/>
          </rPr>
          <t xml:space="preserve">27/07 ATM-MP Cr Tfr 1300012670983 5210838280798909 S1HCRB12FF/5024 /LMP-99000000009/G1 - 109,000.00 </t>
        </r>
      </text>
    </comment>
  </commentList>
</comments>
</file>

<file path=xl/comments12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  <comment ref="J33" authorId="1">
      <text>
        <r>
          <rPr>
            <b/>
            <sz val="9"/>
            <color indexed="81"/>
            <rFont val="Tahoma"/>
            <family val="2"/>
          </rPr>
          <t xml:space="preserve">28-Mar TRSF E-BANKING CR 1,201,520.00 CR 206,673,624.88
 03/28 95031   
 AZALEA   
 ADI DAMAR ISMANDA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" authorId="1">
      <text>
        <r>
          <rPr>
            <b/>
            <sz val="9"/>
            <color indexed="81"/>
            <rFont val="Tahoma"/>
            <family val="2"/>
          </rPr>
          <t xml:space="preserve">PEND TRSF E-BANKING CR 10/05 WSID:Z2LV1 NURDIN 0000 1,875,745.00 CR 389,139,443.34 </t>
        </r>
      </text>
    </comment>
    <comment ref="J39" authorId="1">
      <text>
        <r>
          <rPr>
            <b/>
            <sz val="9"/>
            <color indexed="81"/>
            <rFont val="Tahoma"/>
            <family val="2"/>
          </rPr>
          <t xml:space="preserve"> 26/06
TRSF E-BANKING CR
26/06 WSID:344K1
NURDIN
0000
70,578.00
CR
676,546,893.99</t>
        </r>
      </text>
    </comment>
  </commentList>
</comments>
</file>

<file path=xl/comments13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  <comment ref="J68" authorId="1">
      <text>
        <r>
          <rPr>
            <b/>
            <sz val="9"/>
            <color indexed="81"/>
            <rFont val="Tahoma"/>
            <family val="2"/>
          </rPr>
          <t>26/03/19  TRANSFER ATM SOFYA TO ABDUL RAHMAN x FROM112701000095563 TO400301000897500ATM
  3.000.000,00  77.102.788,80</t>
        </r>
      </text>
    </comment>
    <comment ref="J72" authorId="1">
      <text>
        <r>
          <rPr>
            <b/>
            <sz val="9"/>
            <color indexed="81"/>
            <rFont val="Tahoma"/>
            <family val="2"/>
          </rPr>
          <t>07/04/19  TRANSFER FROM112701000095563 TO400301000897500MP
  6.000.000,00  63.854.611,80</t>
        </r>
      </text>
    </comment>
    <comment ref="J73" authorId="1">
      <text>
        <r>
          <rPr>
            <b/>
            <sz val="9"/>
            <color indexed="81"/>
            <rFont val="Tahoma"/>
            <family val="2"/>
          </rPr>
          <t>18/04/19  TRANSFER FROM112701000095563 TO400301000897500MP
  8.000.000,00  79.970.678,80</t>
        </r>
      </text>
    </comment>
    <comment ref="J75" authorId="1">
      <text>
        <r>
          <rPr>
            <b/>
            <sz val="9"/>
            <color indexed="81"/>
            <rFont val="Tahoma"/>
            <family val="2"/>
          </rPr>
          <t>28/04/19  TRANSAKSI KREDIT DARI BANK LAIN 5326595005770123#000000000083#MP #TRFHMB LN 400301000897500MP 5326595005770123
  4.700.000,00  65.649.063,80</t>
        </r>
      </text>
    </comment>
    <comment ref="J77" authorId="1">
      <text>
        <r>
          <rPr>
            <b/>
            <sz val="9"/>
            <color indexed="81"/>
            <rFont val="Tahoma"/>
            <family val="2"/>
          </rPr>
          <t>08/05/19  TRANSAKSI KREDIT DARI BANK LAIN 5326595005770123#000000002392#MP #TRFHMB
  6.300.000,00  40.092.473,80</t>
        </r>
      </text>
    </comment>
    <comment ref="J79" authorId="1">
      <text>
        <r>
          <rPr>
            <b/>
            <sz val="9"/>
            <color indexed="81"/>
            <rFont val="Tahoma"/>
            <family val="2"/>
          </rPr>
          <t>17/05/19  TRANSFER ATM SOFYA TO ABDUL RAHMAN x
  7.000.000,00  57.004.521,80</t>
        </r>
      </text>
    </comment>
    <comment ref="J80" authorId="1">
      <text>
        <r>
          <rPr>
            <b/>
            <sz val="9"/>
            <color indexed="81"/>
            <rFont val="Tahoma"/>
            <family val="2"/>
          </rPr>
          <t>18/05/19  TRANSAKSI KREDIT DARI BANK LAIN 4215701560001528#004131791861#ATM #TRFHM
  250.000,00  60.164.942,80</t>
        </r>
      </text>
    </comment>
    <comment ref="J81" authorId="1">
      <text>
        <r>
          <rPr>
            <b/>
            <sz val="9"/>
            <color indexed="81"/>
            <rFont val="Tahoma"/>
            <family val="2"/>
          </rPr>
          <t>28/05/19  TRANSFER FROM112701000095563 TO400301000897500MP
  6.500.000,00  36.423.976,80</t>
        </r>
      </text>
    </comment>
    <comment ref="J83" authorId="1">
      <text>
        <r>
          <rPr>
            <b/>
            <sz val="9"/>
            <color indexed="81"/>
            <rFont val="Tahoma"/>
            <family val="2"/>
          </rPr>
          <t>25/07/19  TRANSFER FROM112701000095563 TO400301000897500MP
  5.800.000,00  70.513.802,80</t>
        </r>
      </text>
    </comment>
  </commentList>
</comments>
</file>

<file path=xl/comments14.xml><?xml version="1.0" encoding="utf-8"?>
<comments xmlns="http://schemas.openxmlformats.org/spreadsheetml/2006/main">
  <authors>
    <author>dewi finance</author>
  </authors>
  <commentLis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2506/FTSCY/WS95011
27782321.00
Mano Tagihan
Sebelum Lebaran
ABDUL RAHIM
0000
27,782,321.00
CR
657,317,455.99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2506/FTSCY/WS95011
2287690.00
Tagihan Inficlo
Mano after lebaran
ABDUL RAHIM
0000
2,287,690.00
CR
662,028,230.99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2138260.00
Tagihan Mano
INF BCL
ABDUL RAHIM
0000
2,138,260.00
CR
687,398,985.72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15/07 
MCM InhouseTrf CS-CS Tagihan Inficlo Blackkelly Mano DARI ABDUL RAHIM Tagihan Inficlo Blackkelly Mano
 - 2,783,750.00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946475.00
Tagihan Inficlo
Mano
ABDUL RAHIM
0000
946,475.00
CR
844,099,287.72</t>
        </r>
      </text>
    </comment>
  </commentList>
</comments>
</file>

<file path=xl/comments15.xml><?xml version="1.0" encoding="utf-8"?>
<comments xmlns="http://schemas.openxmlformats.org/spreadsheetml/2006/main">
  <authors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2506/FTSCY/WS95011
2423085.00
Tagihan barang
Sale sblm lebaran
ABDUL RAHIM
0000
2,423,085.00
CR
659,740,540.99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2506/FTSCY/WS95011
637610.00
Tagihan INF BCL
Sale Mano
ABDUL RAHIM
0000
637,610.00
CR
662,665,840.99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995215.00
Tagihan INF BCL
Sale Mano
ABDUL RAHIM
0000
995,215.00
CR
690,203,317.72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44310.00
Tagihan INF Sale
Mano
ABDUL RAHIM
0000
44,310.00
CR
796,180,219.72</t>
        </r>
      </text>
    </comment>
  </commentList>
</comments>
</file>

<file path=xl/comments16.xml><?xml version="1.0" encoding="utf-8"?>
<comments xmlns="http://schemas.openxmlformats.org/spreadsheetml/2006/main">
  <authors>
    <author>dewi finance</author>
  </authors>
  <commentList>
    <comment ref="D34" authorId="0">
      <text>
        <r>
          <rPr>
            <b/>
            <sz val="9"/>
            <color indexed="81"/>
            <rFont val="Tahoma"/>
            <family val="2"/>
          </rPr>
          <t xml:space="preserve">619.395
204.000  
415.395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  <comment ref="J29" authorId="1">
      <text>
        <r>
          <rPr>
            <b/>
            <sz val="9"/>
            <color indexed="81"/>
            <rFont val="Tahoma"/>
            <family val="2"/>
          </rPr>
          <t>01/04/19  TRANSFER IBNK INDRA MASTOTI TO ABDUL RAHMAN
  1.760.528,00  33.104.906,80</t>
        </r>
      </text>
    </comment>
    <comment ref="J35" authorId="1">
      <text>
        <r>
          <rPr>
            <b/>
            <sz val="9"/>
            <color indexed="81"/>
            <rFont val="Tahoma"/>
            <family val="2"/>
          </rPr>
          <t>16/04/19  TRANSFER IBNK INDRA MASTOTI TO ABDUL RAHMAN BAYAR INFICLO FROM065001002566506 TO400301000897500IBN
  2.234.446,00  70.670.703,80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" authorId="1">
      <text>
        <r>
          <rPr>
            <b/>
            <sz val="9"/>
            <color indexed="81"/>
            <rFont val="Tahoma"/>
            <family val="2"/>
          </rPr>
          <t>25/04/19  TRANSFER IBNK INDRA MASTOTI TO ABDUL RAHMAN
  824.155,00  83.281.088,80</t>
        </r>
      </text>
    </comment>
    <comment ref="J45" authorId="1">
      <text>
        <r>
          <rPr>
            <b/>
            <sz val="9"/>
            <color indexed="81"/>
            <rFont val="Tahoma"/>
            <family val="2"/>
          </rPr>
          <t>09/05/19  TRANSFER IBNK INDRA MASTOTI TO ABDUL RAHMAN
  1.154.640,00  43.388.003,80</t>
        </r>
      </text>
    </comment>
    <comment ref="J53" authorId="1">
      <text>
        <r>
          <rPr>
            <b/>
            <sz val="9"/>
            <color indexed="81"/>
            <rFont val="Tahoma"/>
            <family val="2"/>
          </rPr>
          <t>23/05/19  TRANSFER IBNK INDRA MASTOTI TO ABDUL RAHMAN
  2.467.723,00  20.330.361,80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1058420.00
INFICLO LUNAS
INDRA MASTOTI
0000
1,058,420.00
CR
645,991,390.99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1">
      <text>
        <r>
          <rPr>
            <b/>
            <sz val="9"/>
            <color indexed="81"/>
            <rFont val="Tahoma"/>
            <family val="2"/>
          </rPr>
          <t>04/07/19  TRANSFER IBNK INDRA MASTOTI TO ABDUL RAHMAN
  1.233.435,00  49.331.090,80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2" authorId="1">
      <text>
        <r>
          <rPr>
            <b/>
            <sz val="9"/>
            <color indexed="81"/>
            <rFont val="Tahoma"/>
            <charset val="1"/>
          </rPr>
          <t>18/07/19  TRANSFER IBNK INDRA MASTOTI TO ABDUL RAHMAN
  1.259.615,00  57.431.108,80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family val="2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family val="2"/>
          </rPr>
          <t xml:space="preserve"> PEND
TRSF E-BANKING CR
2303/FTSCY/WS95011
3419040.00
Inficlo Bandros
TIKA KARTIKA SARI
0000
3,419,040.00
CR
283,766,419.88</t>
        </r>
      </text>
    </comment>
    <comment ref="J328" authorId="1">
      <text>
        <r>
          <rPr>
            <b/>
            <sz val="9"/>
            <color indexed="81"/>
            <rFont val="Tahoma"/>
            <family val="2"/>
          </rPr>
          <t xml:space="preserve"> PEND
TRSF E-BANKING CR
2503/FTSCY/WS95011
2070515.00
Inficlo Bandros
TIKA KARTIKA SARI
0000
2,070,515.00
CR
219,016,250.88</t>
        </r>
      </text>
    </comment>
    <comment ref="J333" authorId="1">
      <text>
        <r>
          <rPr>
            <b/>
            <sz val="9"/>
            <color indexed="81"/>
            <rFont val="Tahoma"/>
            <family val="2"/>
          </rPr>
          <t>26/03 
MCM InhouseTrf CS-CS Inficlo Bandros DARI TIKA KARTIKA SARI Inficlo Bandros
 - 3,393,880.00</t>
        </r>
      </text>
    </comment>
    <comment ref="J339" authorId="1">
      <text>
        <r>
          <rPr>
            <b/>
            <sz val="9"/>
            <color indexed="81"/>
            <rFont val="Tahoma"/>
            <family val="2"/>
          </rPr>
          <t>27/03 
MCM InhouseTrf CS-CS Inficlo Bandros DARI TIKA KARTIKA SARI Inficlo Bandros
 - 3,902,605.00</t>
        </r>
      </text>
    </comment>
    <comment ref="J343" authorId="1">
      <text>
        <r>
          <rPr>
            <b/>
            <sz val="9"/>
            <color indexed="81"/>
            <rFont val="Tahoma"/>
            <family val="2"/>
          </rPr>
          <t>28/03 
MCM InhouseTrf CS-CS Inficlo Bandros DARI TIKA KARTIKA SARI Inficlo Bandros
 - 4,284,935.00</t>
        </r>
      </text>
    </comment>
    <comment ref="J349" authorId="1">
      <text>
        <r>
          <rPr>
            <b/>
            <sz val="9"/>
            <color indexed="81"/>
            <rFont val="Tahoma"/>
            <family val="2"/>
          </rPr>
          <t>29/03 
SA ATM Dr Trf DARI TIKA KARTIKA SARI S1AW1CTC /6784671086/ATM-MMUCIBADUYU
 - 4,169,930.00</t>
        </r>
      </text>
    </comment>
    <comment ref="J35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4443205.00
Inficlo Bandros
TIKA KARTIKA SARI
0000
4,443,205.00
CR
214,910,679.02</t>
        </r>
      </text>
    </comment>
    <comment ref="J360" authorId="1">
      <text>
        <r>
          <rPr>
            <b/>
            <sz val="9"/>
            <color indexed="81"/>
            <rFont val="Tahoma"/>
            <family val="2"/>
          </rPr>
          <t xml:space="preserve"> PEND
TRSF E-BANKING CR
0104/FTSCY/WS95011
3642760.00
Inficlo Bandros
TIKA KARTIKA SARI
0000
3,642,760.00
CR
186,263,574.02</t>
        </r>
      </text>
    </comment>
    <comment ref="J364" authorId="1">
      <text>
        <r>
          <rPr>
            <b/>
            <sz val="9"/>
            <color indexed="81"/>
            <rFont val="Tahoma"/>
            <family val="2"/>
          </rPr>
          <t>02/04 
MCM InhouseTrf CS-CS Inficlo Bandros DARI TIKA KARTIKA SARI Inficlo Bandros
 - 5,881,320.00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0" authorId="1">
      <text>
        <r>
          <rPr>
            <b/>
            <sz val="9"/>
            <color indexed="81"/>
            <rFont val="Tahoma"/>
            <family val="2"/>
          </rPr>
          <t>03/04 
MCM InhouseTrf CS-CS Inficlo Bandros DARI TIKA KARTIKA SARI Inficlo Bandros
 - 3,966,082.00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4" authorId="1">
      <text>
        <r>
          <rPr>
            <b/>
            <sz val="9"/>
            <color indexed="81"/>
            <rFont val="Tahoma"/>
            <family val="2"/>
          </rPr>
          <t xml:space="preserve"> PEND
TRSF E-BANKING CR
0404/FTSCY/WS95011
2927400.00
Inficlo bandros
TIKA KARTIKA SARI
0000
2,927,400.00
CR
207,190,258.02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9" authorId="1">
      <text>
        <r>
          <rPr>
            <b/>
            <sz val="9"/>
            <color indexed="81"/>
            <rFont val="Tahoma"/>
            <family val="2"/>
          </rPr>
          <t>05/04 
MCM InhouseTrf CS-CS Inficlo Bandros DARI TIKA KARTIKA SARI Inficlo Bandros
 - 4,051,270.00</t>
        </r>
      </text>
    </comment>
    <comment ref="J384" authorId="1">
      <text>
        <r>
          <rPr>
            <b/>
            <sz val="9"/>
            <color indexed="81"/>
            <rFont val="Tahoma"/>
            <family val="2"/>
          </rPr>
          <t>06/04 
MCM InhouseTrf CS-CS Inficlo Bandros DARI TIKA KARTIKA SARI Inficlo Bandros
 - 4,395,095.00</t>
        </r>
      </text>
    </comment>
    <comment ref="J385" authorId="1">
      <text>
        <r>
          <rPr>
            <b/>
            <sz val="9"/>
            <color indexed="81"/>
            <rFont val="Tahoma"/>
            <family val="2"/>
          </rPr>
          <t xml:space="preserve"> PEND
TRSF E-BANKING CR
0804/FTSCY/WS95011
2803248.00
Infikids Kuzatura
Bandros
TIKA KARTIKA SARI
0000
2,803,248.00
CR
223,453,094.02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6" authorId="1">
      <text>
        <r>
          <rPr>
            <b/>
            <sz val="9"/>
            <color indexed="81"/>
            <rFont val="Tahoma"/>
            <family val="2"/>
          </rPr>
          <t>08/04 
MCM InhouseTrf CS-CS Kb Inficlo Bandros DARI TIKA KARTIKA SARI Kb Inficlo Bandros
 - 588,762.00</t>
        </r>
      </text>
    </comment>
    <comment ref="J392" authorId="1">
      <text>
        <r>
          <rPr>
            <b/>
            <sz val="9"/>
            <color indexed="81"/>
            <rFont val="Tahoma"/>
            <family val="2"/>
          </rPr>
          <t>09/04 
MCM InhouseTrf CS-CS Inficlo Bandros DARI TIKA KARTIKA SARI Inficlo Bandros
 - 5,621,220.00</t>
        </r>
      </text>
    </comment>
    <comment ref="J396" authorId="1">
      <text>
        <r>
          <rPr>
            <b/>
            <sz val="9"/>
            <color indexed="81"/>
            <rFont val="Tahoma"/>
            <family val="2"/>
          </rPr>
          <t>10/04 
MCM InhouseTrf CS-CS Inficlo Bandros DARI TIKA KARTIKA SARI Inficlo Bandros
 - 1,602,845.00</t>
        </r>
      </text>
    </comment>
    <comment ref="J402" authorId="1">
      <text>
        <r>
          <rPr>
            <b/>
            <sz val="9"/>
            <color indexed="81"/>
            <rFont val="Tahoma"/>
            <family val="2"/>
          </rPr>
          <t>11/04 
MCM InhouseTrf CS-CS Inficlo Bandros DARI TIKA KARTIKA SARI Inficlo Bandros
 - 3,366,352.00</t>
        </r>
      </text>
    </comment>
    <comment ref="J407" authorId="1">
      <text>
        <r>
          <rPr>
            <b/>
            <sz val="9"/>
            <color indexed="81"/>
            <rFont val="Tahoma"/>
            <family val="2"/>
          </rPr>
          <t>12/04 
MCM InhouseTrf CS-CS Inficlo Bandros DARI TIKA KARTIKA SARI Inficlo Bandros
 - 2,655,570.00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4" authorId="1">
      <text>
        <r>
          <rPr>
            <b/>
            <sz val="9"/>
            <color indexed="81"/>
            <rFont val="Tahoma"/>
            <family val="2"/>
          </rPr>
          <t>13/04 
MCM InhouseTrf CS-CS Inficlo Bandros DARI TIKA KARTIKA SARI Inficlo Bandros
 - 4,192,200.00</t>
        </r>
      </text>
    </comment>
    <comment ref="J419" authorId="1">
      <text>
        <r>
          <rPr>
            <b/>
            <sz val="9"/>
            <color indexed="81"/>
            <rFont val="Tahoma"/>
            <family val="2"/>
          </rPr>
          <t>15/04 
MCM InhouseTrf CS-CS Inficlo Bandros DARI TIKA KARTIKA SARI Inficlo Bandros
 - 3,509,310.00</t>
        </r>
      </text>
    </comment>
    <comment ref="J423" authorId="1">
      <text>
        <r>
          <rPr>
            <b/>
            <sz val="9"/>
            <color indexed="81"/>
            <rFont val="Tahoma"/>
            <family val="2"/>
          </rPr>
          <t xml:space="preserve"> PEND
TRSF E-BANKING CR
1604/FTSCY/WS95011
3624060.00
Inficlo Bandros
TIKA KARTIKA SARI
0000
3,624,060.00
CR
282,878,702.02</t>
        </r>
      </text>
    </comment>
    <comment ref="J429" authorId="1">
      <text>
        <r>
          <rPr>
            <b/>
            <sz val="9"/>
            <color indexed="81"/>
            <rFont val="Tahoma"/>
            <family val="2"/>
          </rPr>
          <t xml:space="preserve"> PEND
TRSF E-BANKING CR
1804/FTSCY/WS95011
2759865.00
Inficlo Bandros
TIKA KARTIKA SARI
0000
2,759,865.00
CR
287,967,572.02</t>
        </r>
      </text>
    </comment>
    <comment ref="J434" authorId="1">
      <text>
        <r>
          <rPr>
            <b/>
            <sz val="9"/>
            <color indexed="81"/>
            <rFont val="Tahoma"/>
            <family val="2"/>
          </rPr>
          <t xml:space="preserve"> PEND
TRSF E-BANKING CR
1904/FTSCY/WS95011
5301365.00
Inficlo Bandros
TIKA KARTIKA SARI
0000
5,301,365.00
CR
304,634,409.02</t>
        </r>
      </text>
    </comment>
    <comment ref="J439" authorId="1">
      <text>
        <r>
          <rPr>
            <b/>
            <sz val="9"/>
            <color indexed="81"/>
            <rFont val="Tahoma"/>
            <family val="2"/>
          </rPr>
          <t>20/04 
MCM InhouseTrf CS-CS Inficlo Bandros DARI TIKA KARTIKA SARI Inficlo Bandros
 - 2,164,185.00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5" authorId="1">
      <text>
        <r>
          <rPr>
            <b/>
            <sz val="9"/>
            <color indexed="81"/>
            <rFont val="Tahoma"/>
            <family val="2"/>
          </rPr>
          <t xml:space="preserve"> PEND
TRSF E-BANKING CR
2204/FTSCY/WS95011
2134690.00
Inficlo Bandros
TIKA KARTIKA SARI
0000
2,134,690.00
CR
341,292,273.02</t>
        </r>
      </text>
    </comment>
    <comment ref="J449" authorId="1">
      <text>
        <r>
          <rPr>
            <b/>
            <sz val="9"/>
            <color indexed="81"/>
            <rFont val="Tahoma"/>
            <family val="2"/>
          </rPr>
          <t>23/04 
MCM InhouseTrf CS-CS inficlo Bandros DARI TIKA KARTIKA SARI inficlo Bandros
 - 3,978,340.00</t>
        </r>
      </text>
    </comment>
    <comment ref="J456" authorId="1">
      <text>
        <r>
          <rPr>
            <b/>
            <sz val="9"/>
            <color indexed="81"/>
            <rFont val="Tahoma"/>
            <family val="2"/>
          </rPr>
          <t>24/04 
MCM InhouseTrf CS-CS Inficlo Bandros DARI TIKA KARTIKA SARI Inficlo Bandros
 - 4,001,035.00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3" authorId="1">
      <text>
        <r>
          <rPr>
            <b/>
            <sz val="9"/>
            <color indexed="81"/>
            <rFont val="Tahoma"/>
            <family val="2"/>
          </rPr>
          <t>25/04 
MCM InhouseTrf CS-CS Inficlo Bandros DARI TIKA KARTIKA SARI Inficlo Bandros
 - 2,651,745.00</t>
        </r>
      </text>
    </comment>
    <comment ref="J470" authorId="1">
      <text>
        <r>
          <rPr>
            <b/>
            <sz val="9"/>
            <color indexed="81"/>
            <rFont val="Tahoma"/>
            <family val="2"/>
          </rPr>
          <t>26/04 
MCM InhouseTrf CS-CS Inficlo Bandros DARI TIKA KARTIKA SARI Inficlo Bandros
 - 3,650,750.00</t>
        </r>
      </text>
    </comment>
    <comment ref="J474" authorId="1">
      <text>
        <r>
          <rPr>
            <b/>
            <sz val="9"/>
            <color indexed="81"/>
            <rFont val="Tahoma"/>
            <family val="2"/>
          </rPr>
          <t xml:space="preserve"> PEND
TRSF E-BANKING CR
2704/FTSCY/WS95011
2499170.00
Inficlo Bandros
TIKA KARTIKA SARI
0000
2,499,170.00
CR
351,940,834.02</t>
        </r>
      </text>
    </comment>
    <comment ref="J477" authorId="1">
      <text>
        <r>
          <rPr>
            <b/>
            <sz val="9"/>
            <color indexed="81"/>
            <rFont val="Tahoma"/>
            <family val="2"/>
          </rPr>
          <t>29/04 
MCM InhouseTrf CS-CS Inficlo Bandros DARI TIKA KARTIKA SARI Inficlo Bandros
 - 3,503,070.00</t>
        </r>
      </text>
    </comment>
    <comment ref="J482" authorId="1">
      <text>
        <r>
          <rPr>
            <b/>
            <sz val="9"/>
            <color indexed="81"/>
            <rFont val="Tahoma"/>
            <family val="2"/>
          </rPr>
          <t>30/04 
MCM InhouseTrf CS-CS Inficlo Bandros DARI TIKA KARTIKA SARI Inficlo Bandros
 - 6,035,340.00</t>
        </r>
      </text>
    </comment>
    <comment ref="J488" authorId="1">
      <text>
        <r>
          <rPr>
            <b/>
            <sz val="9"/>
            <color indexed="81"/>
            <rFont val="Tahoma"/>
            <family val="2"/>
          </rPr>
          <t>01/05 
MCM InhouseTrf CS-CS Inficlo Bandros DARI TIKA KARTIKA SARI Inficlo Bandros
 - 3,789,385.00</t>
        </r>
      </text>
    </comment>
    <comment ref="J493" authorId="1">
      <text>
        <r>
          <rPr>
            <b/>
            <sz val="9"/>
            <color indexed="81"/>
            <rFont val="Tahoma"/>
            <family val="2"/>
          </rPr>
          <t xml:space="preserve"> PEND
TRSF E-BANKING CR
0205/FTSCY/WS95011
3281085.00
Inficlo bandros
TIKA KARTIKA SARI
0000
3,281,085.00
CR
333,705,363.34</t>
        </r>
      </text>
    </comment>
    <comment ref="J501" authorId="1">
      <text>
        <r>
          <rPr>
            <b/>
            <sz val="9"/>
            <color indexed="81"/>
            <rFont val="Tahoma"/>
            <family val="2"/>
          </rPr>
          <t>03/05 
MCM InhouseTrf CS-CS Inficlo Bandros DARI TIKA KARTIKA SARI Inficlo Bandros
 - 3,258,390.00</t>
        </r>
      </text>
    </comment>
    <comment ref="J508" authorId="1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5269405.00
Inficlo Bandros
TIKA KARTIKA SARI
0000
5,269,405.00
CR
338,463,065.34</t>
        </r>
      </text>
    </comment>
    <comment ref="J514" authorId="1">
      <text>
        <r>
          <rPr>
            <b/>
            <sz val="9"/>
            <color indexed="81"/>
            <rFont val="Tahoma"/>
            <family val="2"/>
          </rPr>
          <t xml:space="preserve"> PEND
TRSF E-BANKING CR
0605/FTSCY/WS95011
3404080.00
Inficlo Bandros
TIKA KARTIKA SARI
0000
3,404,080.00
CR
377,882,210.34</t>
        </r>
      </text>
    </comment>
    <comment ref="J522" authorId="1">
      <text>
        <r>
          <rPr>
            <b/>
            <sz val="9"/>
            <color indexed="81"/>
            <rFont val="Tahoma"/>
            <family val="2"/>
          </rPr>
          <t>07/05 
MCM InhouseTrf CS-CS Inficlo Bandros DARI TIKA KARTIKA SARI Inficlo Bandros
 - 7,784,725.00</t>
        </r>
      </text>
    </comment>
    <comment ref="J528" authorId="1">
      <text>
        <r>
          <rPr>
            <b/>
            <sz val="9"/>
            <color indexed="81"/>
            <rFont val="Tahoma"/>
            <family val="2"/>
          </rPr>
          <t>08/05 
MCM InhouseTrf CS-CS Inficlo Bandros DARI TIKA KARTIKA SARI Inficlo Bandros
 - 3,383,765.00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35" authorId="1">
      <text>
        <r>
          <rPr>
            <b/>
            <sz val="9"/>
            <color indexed="81"/>
            <rFont val="Tahoma"/>
            <family val="2"/>
          </rPr>
          <t>09/05 
MCM InhouseTrf CS-CS Inficlo Bandros DARI TIKA KARTIKA SARI Inficlo Bandros
 - 4,181,490.00</t>
        </r>
      </text>
    </comment>
    <comment ref="J541" authorId="1">
      <text>
        <r>
          <rPr>
            <b/>
            <sz val="9"/>
            <color indexed="81"/>
            <rFont val="Tahoma"/>
            <family val="2"/>
          </rPr>
          <t>10/05 
MCM InhouseTrf CS-CS Inficlo Bandros DARI TIKA KARTIKA SARI Inficlo Bandros
 - 4,191,860.00</t>
        </r>
      </text>
    </comment>
    <comment ref="J548" authorId="1">
      <text>
        <r>
          <rPr>
            <b/>
            <sz val="9"/>
            <color indexed="81"/>
            <rFont val="Tahoma"/>
            <family val="2"/>
          </rPr>
          <t>11/05 
MCM InhouseTrf CS-CS Inficlo Bandros DARI TIKA KARTIKA SARI Inficlo Bandros
 - 5,132,810.00</t>
        </r>
      </text>
    </comment>
    <comment ref="J553" authorId="1">
      <text>
        <r>
          <rPr>
            <b/>
            <sz val="9"/>
            <color indexed="81"/>
            <rFont val="Tahoma"/>
            <family val="2"/>
          </rPr>
          <t xml:space="preserve"> PEND
TRSF E-BANKING CR
1305/FTSCY/WS95011
2702065.00
Inficlo Bandros
Tgl 11
TIKA KARTIKA SARI
0000
2,702,065.00
CR
445,537,797.34</t>
        </r>
      </text>
    </comment>
    <comment ref="J558" authorId="1">
      <text>
        <r>
          <rPr>
            <b/>
            <sz val="9"/>
            <color indexed="81"/>
            <rFont val="Tahoma"/>
            <family val="2"/>
          </rPr>
          <t xml:space="preserve"> PEND
TRSF E-BANKING CR
1405/FTSCY/WS95011
3030165.00
Inficlo Bandros
Tanggal 12
TIKA KARTIKA SARI
0000
3,030,165.00
CR
441,758,572.34</t>
        </r>
      </text>
    </comment>
    <comment ref="J563" authorId="1">
      <text>
        <r>
          <rPr>
            <b/>
            <sz val="9"/>
            <color indexed="81"/>
            <rFont val="Tahoma"/>
            <family val="2"/>
          </rPr>
          <t xml:space="preserve"> PEND
TRSF E-BANKING CR
1405/FTSCY/WS95011
6506495.00
Inficlo Bandros
TIKA KARTIKA SARI
0000
6,506,495.00
CR
449,297,717.34</t>
        </r>
      </text>
    </comment>
    <comment ref="J568" authorId="1">
      <text>
        <r>
          <rPr>
            <b/>
            <sz val="9"/>
            <color indexed="81"/>
            <rFont val="Tahoma"/>
            <family val="2"/>
          </rPr>
          <t xml:space="preserve"> PEND
TRSF E-BANKING CR
1505/FTSCY/WS95011
4678400.00
Inficlo Bandros
TIKA KARTIKA SARI
0000
4,678,400.00
CR
463,683,872.34</t>
        </r>
      </text>
    </comment>
    <comment ref="J573" authorId="1">
      <text>
        <r>
          <rPr>
            <b/>
            <sz val="9"/>
            <color indexed="81"/>
            <rFont val="Tahoma"/>
            <family val="2"/>
          </rPr>
          <t>16/05 
MCM InhouseTrf CS-CS Inficlo Bandros DARI TIKA KARTIKA SARI Inficlo Bandros
 - 7,101,155.00</t>
        </r>
      </text>
    </comment>
    <comment ref="J582" authorId="1">
      <text>
        <r>
          <rPr>
            <b/>
            <sz val="9"/>
            <color indexed="81"/>
            <rFont val="Tahoma"/>
            <family val="2"/>
          </rPr>
          <t>17/05 
MCM InhouseTrf CS-CS Inficlo Bandros DARI TIKA KARTIKA SARI Inficlo Bandros
 - 3,788,110.00</t>
        </r>
      </text>
    </comment>
    <comment ref="J586" authorId="1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6244950.00
Inficlo Bandros
TIKA KARTIKA SARI
0000
6,244,950.00
CR
546,039,683.34</t>
        </r>
      </text>
    </comment>
    <comment ref="J595" authorId="1">
      <text>
        <r>
          <rPr>
            <b/>
            <sz val="9"/>
            <color indexed="81"/>
            <rFont val="Tahoma"/>
            <family val="2"/>
          </rPr>
          <t>20/05 
MCM InhouseTrf CS-CS Inficlo 17 dan 18 Bandros DARI TIKA KARTIKA SARI Inficlo 17 dan 18 Bandros
 - 9,717,880.00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6" authorId="1">
      <text>
        <r>
          <rPr>
            <b/>
            <sz val="9"/>
            <color indexed="81"/>
            <rFont val="Tahoma"/>
            <family val="2"/>
          </rPr>
          <t>20/05 
MCM InhouseTrf CS-CS Inficlo Bandros DARI TIKA KARTIKA SARI Inficlo Bandros
 - 2,388,585.00</t>
        </r>
      </text>
    </comment>
    <comment ref="J608" authorId="1">
      <text>
        <r>
          <rPr>
            <b/>
            <sz val="9"/>
            <color indexed="81"/>
            <rFont val="Tahoma"/>
            <family val="2"/>
          </rPr>
          <t>22/05 
MCM InhouseTrf CS-CS Inficlo Bandros DARI TIKA KARTIKA SARI Inficlo Bandros
 - 5,302,980.00</t>
        </r>
      </text>
    </comment>
    <comment ref="J613" authorId="1">
      <text>
        <r>
          <rPr>
            <b/>
            <sz val="9"/>
            <color indexed="81"/>
            <rFont val="Tahoma"/>
            <family val="2"/>
          </rPr>
          <t>23/05 
MCM InhouseTrf CS-CS Inficlo Bandros DARI TIKA KARTIKA SARI Inficlo Bandros
 - 7,278,550.00</t>
        </r>
      </text>
    </comment>
    <comment ref="J618" authorId="1">
      <text>
        <r>
          <rPr>
            <b/>
            <sz val="9"/>
            <color indexed="81"/>
            <rFont val="Tahoma"/>
            <family val="2"/>
          </rPr>
          <t>24/05 
MCM InhouseTrf CS-CS Inficlo Bandros DARI TIKA KARTIKA SARI Inficlo Bandros
 - 4,480,945.00</t>
        </r>
      </text>
    </comment>
    <comment ref="J624" authorId="1">
      <text>
        <r>
          <rPr>
            <b/>
            <sz val="9"/>
            <color indexed="81"/>
            <rFont val="Tahoma"/>
            <family val="2"/>
          </rPr>
          <t xml:space="preserve"> PEND
TRSF E-BANKING CR
2505/FTSCY/WS95011
5595890.00
Inficlo Bandros
TIKA KARTIKA SARI
0000
5,595,890.00
CR
597,709,354.34</t>
        </r>
      </text>
    </comment>
    <comment ref="J630" authorId="1">
      <text>
        <r>
          <rPr>
            <b/>
            <sz val="9"/>
            <color indexed="81"/>
            <rFont val="Tahoma"/>
            <family val="2"/>
          </rPr>
          <t>27/05 
MCM InhouseTrf CS-CS Inficlo Bandros 25 DARI TIKA KARTIKA SARI Inficlo Bandros 25
 - 5,744,980.00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35" authorId="1">
      <text>
        <r>
          <rPr>
            <b/>
            <sz val="9"/>
            <color indexed="81"/>
            <rFont val="Tahoma"/>
            <family val="2"/>
          </rPr>
          <t xml:space="preserve"> PEND
TRSF E-BANKING CR
2705/FTSCY/WS95011
5651480.00
Inficlo bandros
TIKA KARTIKA SARI
0000
5,651,480.00
CR
674,064,514.34</t>
        </r>
      </text>
    </comment>
    <comment ref="J638" authorId="1">
      <text>
        <r>
          <rPr>
            <b/>
            <sz val="9"/>
            <color indexed="81"/>
            <rFont val="Tahoma"/>
            <family val="2"/>
          </rPr>
          <t>28/05 
MCM InhouseTrf CS-CS Inficlo Bandros DARI TIKA KARTIKA SARI Inficlo Bandros
 - 5,706,390.00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43" authorId="1">
      <text>
        <r>
          <rPr>
            <b/>
            <sz val="9"/>
            <color indexed="81"/>
            <rFont val="Tahoma"/>
            <family val="2"/>
          </rPr>
          <t>29/05 
MCM InhouseTrf CS-CS Inficlo Bandros DARI TIKA KARTIKA SARI Inficlo Bandros
 - 9,229,555.00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48" authorId="1">
      <text>
        <r>
          <rPr>
            <b/>
            <sz val="9"/>
            <color indexed="81"/>
            <rFont val="Tahoma"/>
            <family val="2"/>
          </rPr>
          <t>30/05 
MCM InhouseTrf CS-CS Inficlo Bandros DARI TIKA KARTIKA SARI Inficlo Bandros
 - 4,956,520.00</t>
        </r>
      </text>
    </comment>
    <comment ref="J654" authorId="1">
      <text>
        <r>
          <rPr>
            <b/>
            <sz val="9"/>
            <color indexed="81"/>
            <rFont val="Tahoma"/>
            <family val="2"/>
          </rPr>
          <t>31/05 
MCM InhouseTrf CS-CS Inficlo Bandros DARI TIKA KARTIKA SARI Inficlo Bandros
 - 2,196,655.00</t>
        </r>
      </text>
    </comment>
    <comment ref="J658" authorId="1">
      <text>
        <r>
          <rPr>
            <b/>
            <sz val="9"/>
            <color indexed="81"/>
            <rFont val="Tahoma"/>
            <family val="2"/>
          </rPr>
          <t xml:space="preserve"> PEND
TRSF E-BANKING CR
0106/FTSCY/WS95011
982430.00
Inficlo Bandros
TIKA KARTIKA SARI
0000
982,430.00
CR
658,327,190.99</t>
        </r>
      </text>
    </comment>
    <comment ref="J665" authorId="1">
      <text>
        <r>
          <rPr>
            <b/>
            <sz val="9"/>
            <color indexed="81"/>
            <rFont val="Tahoma"/>
            <family val="2"/>
          </rPr>
          <t xml:space="preserve"> PEND
TRSF E-BANKING CR
1806/FTSCY/WS95011
8836175.00
Inficlo Bandros
TIKA KARTIKA SARI
0000
8,836,175.00
CR
658,056,530.99</t>
        </r>
      </text>
    </comment>
    <comment ref="J671" authorId="1">
      <text>
        <r>
          <rPr>
            <b/>
            <sz val="9"/>
            <color indexed="81"/>
            <rFont val="Tahoma"/>
            <family val="2"/>
          </rPr>
          <t xml:space="preserve"> PEND
TRSF E-BANKING CR
1906/FTSCY/WS95011
3422355.00
Inficlo Bandros
TIKA KARTIKA SARI
0000
3,422,355.00
CR
663,772,393.99</t>
        </r>
      </text>
    </comment>
    <comment ref="J679" authorId="1">
      <text>
        <r>
          <rPr>
            <b/>
            <sz val="9"/>
            <color indexed="81"/>
            <rFont val="Tahoma"/>
            <family val="2"/>
          </rPr>
          <t xml:space="preserve"> PEND
TRSF E-BANKING CR
2006/FTSCY/WS95011
2136135.00
Inficlo Bandros
TIKA KARTIKA SARI
0000
2,136,135.00
CR
593,304,953.99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85" authorId="1">
      <text>
        <r>
          <rPr>
            <b/>
            <sz val="9"/>
            <color indexed="81"/>
            <rFont val="Tahoma"/>
            <family val="2"/>
          </rPr>
          <t xml:space="preserve"> PEND
TRSF E-BANKING CR
2106/FTSCY/WS95011
4322930.00
Inficlo Bandros
TIKA KARTIKA SARI
0000
4,322,930.00
CR
603,313,018.99</t>
        </r>
      </text>
    </comment>
    <comment ref="J689" authorId="1">
      <text>
        <r>
          <rPr>
            <b/>
            <sz val="9"/>
            <color indexed="81"/>
            <rFont val="Tahoma"/>
            <family val="2"/>
          </rPr>
          <t xml:space="preserve"> PEND
TRSF E-BANKING CR
2206/FTSCY/WS95011
2653360.00
Inficlo Bandros
TIKA KARTIKA SARI
0000
2,653,360.00
CR
626,747,414.99</t>
        </r>
      </text>
    </comment>
    <comment ref="J695" authorId="1">
      <text>
        <r>
          <rPr>
            <b/>
            <sz val="9"/>
            <color indexed="81"/>
            <rFont val="Tahoma"/>
            <family val="2"/>
          </rPr>
          <t>24/06 
MCM InhouseTrf CS-CS Inficlo Bandros DARI TIKA KARTIKA SARI Inficlo Bandros
 - 4,084,590.00</t>
        </r>
      </text>
    </comment>
    <comment ref="J699" authorId="1">
      <text>
        <r>
          <rPr>
            <b/>
            <sz val="9"/>
            <color indexed="81"/>
            <rFont val="Tahoma"/>
            <family val="2"/>
          </rPr>
          <t>25/06 
MCM InhouseTrf CS-CS Inficlo Bandros DARI TIKA KARTIKA SARI Inficlo Bandros
 - 6,284,305.00</t>
        </r>
      </text>
    </comment>
    <comment ref="J705" authorId="1">
      <text>
        <r>
          <rPr>
            <b/>
            <sz val="9"/>
            <color indexed="81"/>
            <rFont val="Tahoma"/>
            <family val="2"/>
          </rPr>
          <t xml:space="preserve"> PEND
TRSF E-BANKING CR
2606/FTSCY/WS95011
2317015.00
Inficlo Bandros
TIKA KARTIKA SARI
0000
2,317,015.00
CR
666,785,685.99</t>
        </r>
      </text>
    </comment>
    <comment ref="J711" authorId="1">
      <text>
        <r>
          <rPr>
            <b/>
            <sz val="9"/>
            <color indexed="81"/>
            <rFont val="Tahoma"/>
            <family val="2"/>
          </rPr>
          <t xml:space="preserve"> PEND
TRSF E-BANKING CR
2706/FTSCY/WS95011
5188825.00
Inficlo Bandros
TIKA KARTIKA SARI
0000
5,188,825.00
CR
682,472,838.99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17" authorId="1">
      <text>
        <r>
          <rPr>
            <b/>
            <sz val="9"/>
            <color indexed="81"/>
            <rFont val="Tahoma"/>
            <family val="2"/>
          </rPr>
          <t xml:space="preserve"> PEND
TRSF E-BANKING CR
2806/FTSCY/WS95011
3603490.00
Inficlo Bandros
TIKA KARTIKA SARI
0000
3,603,490.00
CR
687,719,393.99</t>
        </r>
      </text>
    </comment>
    <comment ref="J722" authorId="1">
      <text>
        <r>
          <rPr>
            <b/>
            <sz val="9"/>
            <color indexed="81"/>
            <rFont val="Tahoma"/>
            <family val="2"/>
          </rPr>
          <t xml:space="preserve"> PEND
TRSF E-BANKING CR
2906/FTSCY/WS95011
2391135.00
Inficlo Bandros
TIKA KARTIKA SARI
0000
2,391,135.00
CR
691,117,342.72</t>
        </r>
      </text>
    </comment>
    <comment ref="J728" authorId="1">
      <text>
        <r>
          <rPr>
            <b/>
            <sz val="9"/>
            <color indexed="81"/>
            <rFont val="Tahoma"/>
            <family val="2"/>
          </rPr>
          <t xml:space="preserve"> PEND
TRSF E-BANKING CR
0107/FTSCY/WS95011
4191945.00
Inficlo Bandros
TIKA KARTIKA SARI
0000
4,191,945.00
CR
664,481,057.72</t>
        </r>
      </text>
    </comment>
    <comment ref="J735" authorId="1">
      <text>
        <r>
          <rPr>
            <b/>
            <sz val="9"/>
            <color indexed="81"/>
            <rFont val="Tahoma"/>
            <family val="2"/>
          </rPr>
          <t>02/07 
MCM InhouseTrf CS-CS Inficlo Bandros DARI TIKA KARTIKA SARI Inficlo Bandros
 - 6,239,255.00</t>
        </r>
      </text>
    </comment>
    <comment ref="J742" authorId="1">
      <text>
        <r>
          <rPr>
            <b/>
            <sz val="9"/>
            <color indexed="81"/>
            <rFont val="Tahoma"/>
            <family val="2"/>
          </rPr>
          <t xml:space="preserve"> PEND
TRSF E-BANKING CR
0307/FTSCY/WS95011
5617310.00
Inficlo Bandros
TIKA KARTIKA SARI
0000
5,617,310.00
CR
679,568,242.72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8" authorId="1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4650520.00
Inficlo Bandros
03 juli
TIKA KARTIKA SARI
0000
4,650,520.00
CR
694,853,837.72</t>
        </r>
      </text>
    </comment>
    <comment ref="J754" authorId="1">
      <text>
        <r>
          <rPr>
            <b/>
            <sz val="9"/>
            <color indexed="81"/>
            <rFont val="Tahoma"/>
            <family val="2"/>
          </rPr>
          <t xml:space="preserve"> PEND
TRSF E-BANKING CR
0507/FTSCY/WS95011
2101100.00
Inficlo Bandros
04 Juli
TIKA KARTIKA SARI
0000
2,101,100.00
CR
695,639,245.72</t>
        </r>
      </text>
    </comment>
    <comment ref="J759" authorId="1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2625395.00
Inficlo Bandros
TIKA KARTIKA SARI
0000
2,625,395.00
CR
699,914,015.72</t>
        </r>
      </text>
    </comment>
    <comment ref="J764" authorId="1">
      <text>
        <r>
          <rPr>
            <b/>
            <sz val="9"/>
            <color indexed="81"/>
            <rFont val="Tahoma"/>
            <charset val="1"/>
          </rPr>
          <t xml:space="preserve"> PEND
TRSF E-BANKING CR
0807/FTSCY/WS95011
3027700.00
iNFICLO Bandros
TIKA KARTIKA SARI
0000
3,027,700.00
CR
730,374,995.72</t>
        </r>
      </text>
    </comment>
    <comment ref="J771" authorId="1">
      <text>
        <r>
          <rPr>
            <b/>
            <sz val="9"/>
            <color indexed="81"/>
            <rFont val="Tahoma"/>
            <family val="2"/>
          </rPr>
          <t xml:space="preserve"> PEND
TRSF E-BANKING CR
0907/FTSCY/WS95011
7316375.00
Inficlo Bandros
TIKA KARTIKA SARI
0000
7,316,375.00
CR
741,573,220.72</t>
        </r>
      </text>
    </comment>
    <comment ref="J777" authorId="1">
      <text>
        <r>
          <rPr>
            <b/>
            <sz val="9"/>
            <color indexed="81"/>
            <rFont val="Tahoma"/>
            <charset val="1"/>
          </rPr>
          <t xml:space="preserve"> PEND
TRSF E-BANKING CR
1007/FTSCY/WS95011
5330775.00
Inficlo Bandros
TIKA KARTIKA SARI
0000
5,330,775.00
CR
748,103,498.72</t>
        </r>
      </text>
    </comment>
    <comment ref="J782" authorId="1">
      <text>
        <r>
          <rPr>
            <b/>
            <sz val="9"/>
            <color indexed="81"/>
            <rFont val="Tahoma"/>
            <family val="2"/>
          </rPr>
          <t xml:space="preserve"> PEND
TRSF E-BANKING CR
1107/FTSCY/WS95011
1646450.00
Inficlo Bandros
TIKA KARTIKA SARI
0000
1,646,450.00
CR
754,521,873.72</t>
        </r>
      </text>
    </comment>
    <comment ref="J788" authorId="1">
      <text>
        <r>
          <rPr>
            <b/>
            <sz val="9"/>
            <color indexed="81"/>
            <rFont val="Tahoma"/>
            <charset val="1"/>
          </rPr>
          <t xml:space="preserve"> PEND
TRSF E-BANKING CR
1207/FTSCY/WS95011
2957575.00
Inficlo Bandros
TIKA KARTIKA SARI
0000
2,957,575.00
CR
758,371,053.72</t>
        </r>
      </text>
    </comment>
    <comment ref="J795" authorId="1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4247875.00
Inficlo Bandros
TIKA KARTIKA SARI
0000
4,247,875.00
CR
761,253,058.72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01" authorId="1">
      <text>
        <r>
          <rPr>
            <b/>
            <sz val="9"/>
            <color indexed="81"/>
            <rFont val="Tahoma"/>
            <family val="2"/>
          </rPr>
          <t xml:space="preserve"> PEND
TRSF E-BANKING CR
1607/FTSCY/WS95011
5223675.00
Inficlo Bandros
13 Juli
TIKA KARTIKA SARI
0000
5,223,675.00
CR
802,025,194.72</t>
        </r>
      </text>
    </comment>
    <comment ref="J807" authorId="1">
      <text>
        <r>
          <rPr>
            <b/>
            <sz val="9"/>
            <color indexed="81"/>
            <rFont val="Tahoma"/>
            <family val="2"/>
          </rPr>
          <t xml:space="preserve"> PEND
TRSF E-BANKING CR
1607/FTSCY/WS95011
4505680.00
Inficlo Bandros
TIKA KARTIKA SARI
0000
4,505,680.00
CR
806,530,874.72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4" authorId="1">
      <text>
        <r>
          <rPr>
            <b/>
            <sz val="9"/>
            <color indexed="81"/>
            <rFont val="Tahoma"/>
            <family val="2"/>
          </rPr>
          <t xml:space="preserve"> PEND
TRSF E-BANKING CR
1707/FTSCY/WS95011
3243430.00
Inficlo Bandros
TIKA KARTIKA SARI
0000
3,243,430.00
CR
820,051,834.72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19" authorId="1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2451655.00
Inficlo Bandros
TIKA KARTIKA SARI
0000
2,451,655.00
CR
821,340,054.72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25" authorId="1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3880505.00
Inficlo Bandros
TIKA KARTIKA SARI
0000
3,880,505.00
CR
815,445,572.72</t>
        </r>
      </text>
    </comment>
    <comment ref="J831" authorId="1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1312570.00
Inficlo Bandros
TIKA KARTIKA SARI
0000
1,312,570.00
CR
816,840,367.72</t>
        </r>
      </text>
    </comment>
    <comment ref="J835" authorId="1">
      <text>
        <r>
          <rPr>
            <b/>
            <sz val="9"/>
            <color indexed="81"/>
            <rFont val="Tahoma"/>
            <family val="2"/>
          </rPr>
          <t xml:space="preserve"> PEND
TRSF E-BANKING CR
2207/FTSCY/WS95011
1346145.00
Inficlo Bandros
TIKA KARTIKA SARI
0000
1,346,145.00
CR
827,478,937.72</t>
        </r>
      </text>
    </comment>
    <comment ref="J841" authorId="1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4998680.00
Inficlo Bandros
TIKA KARTIKA SARI
0000
4,998,680.00
CR
842,631,167.72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6" authorId="1">
      <text>
        <r>
          <rPr>
            <b/>
            <sz val="9"/>
            <color indexed="81"/>
            <rFont val="Tahoma"/>
            <charset val="1"/>
          </rPr>
          <t xml:space="preserve"> PEND
TRSF E-BANKING CR
2407/FTSCY/WS95011
3061700.00
Inficlo Bandros
TIKA KARTIKA SARI
0000
3,061,700.00
CR
848,119,697.72</t>
        </r>
      </text>
    </comment>
    <comment ref="J854" authorId="1">
      <text>
        <r>
          <rPr>
            <b/>
            <sz val="9"/>
            <color indexed="81"/>
            <rFont val="Tahoma"/>
            <charset val="1"/>
          </rPr>
          <t xml:space="preserve"> PEND
TRSF E-BANKING CR
2507/FTSCY/WS95011
2749155.00
Inficlo Bandros
TIKA KARTIKA SARI
0000
2,749,155.00
CR
876,492,172.72</t>
        </r>
      </text>
    </comment>
    <comment ref="J860" authorId="1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1625880.00
Inficlo Bandros
TIKA KARTIKA SARI
0000
1,625,880.00
CR
78,545,039.72</t>
        </r>
      </text>
    </comment>
    <comment ref="J866" authorId="1">
      <text>
        <r>
          <rPr>
            <b/>
            <sz val="9"/>
            <color indexed="81"/>
            <rFont val="Tahoma"/>
            <family val="2"/>
          </rPr>
          <t xml:space="preserve"> PEND
TRSF E-BANKING CR
2707/FTSCY/WS95011
2850475.00
Inficlo Bandros
TIKA KARTIKA SARI
0000
2,850,475.00
CR
82,139,439.72</t>
        </r>
      </text>
    </comment>
    <comment ref="J871" authorId="1">
      <text>
        <r>
          <rPr>
            <b/>
            <sz val="9"/>
            <color indexed="81"/>
            <rFont val="Tahoma"/>
            <charset val="1"/>
          </rPr>
          <t xml:space="preserve"> PEND
TRSF E-BANKING CR
2907/FTSCY/WS95011
2198528.00
Inficlo Bandros
TIKA KARTIKA SARI
0000
2,198,528.00
CR
104,769,695.72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4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family val="2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25547750.00
TRANSFER
INF BCL REGULER
WAHYUNI
0000
25,547,750.00
CR
241,095,294.02</t>
        </r>
      </text>
    </comment>
    <comment ref="J228" authorId="1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27709482.00
TRANSFER
INF BCL
WAHYUNI
0000
27,709,482.00
CR
217,721,240.02</t>
        </r>
      </text>
    </comment>
    <comment ref="J242" authorId="1">
      <text>
        <r>
          <rPr>
            <b/>
            <sz val="9"/>
            <color indexed="81"/>
            <rFont val="Tahoma"/>
            <family val="2"/>
          </rPr>
          <t xml:space="preserve"> PEND
TRSF E-BANKING CR
1304/FTSCY/WS95011
30120846.00
TRANSFER
INF BCL REGULER
WAHYUNI
0000
30,120,846.00
CR
271,129,646.02</t>
        </r>
      </text>
    </comment>
    <comment ref="J254" authorId="1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29009146.00
TRANSFER
INFICLO REGULER
WAHYUNI
0000
29,009,146.00
CR
335,702,888.02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1">
      <text>
        <r>
          <rPr>
            <b/>
            <sz val="9"/>
            <color indexed="81"/>
            <rFont val="Tahoma"/>
            <family val="2"/>
          </rPr>
          <t xml:space="preserve"> PEND
TRSF E-BANKING CR
2704/FTSCY/WS95011
28037634.00
TRANSFER
INF REGULER
WAHYUNI
0000
28,037,634.00
CR
380,153,143.02</t>
        </r>
      </text>
    </comment>
    <comment ref="J283" authorId="1">
      <text>
        <r>
          <rPr>
            <b/>
            <sz val="9"/>
            <color indexed="81"/>
            <rFont val="Tahoma"/>
            <family val="2"/>
          </rPr>
          <t xml:space="preserve"> PEND
TRSF E-BANKING CR
0405/FTSCY/WS95011
28754472.00
TRANSFER
INF BCL
WAHYUNI
0000
28,754,472.00
CR
367,728,727.34</t>
        </r>
      </text>
    </comment>
    <comment ref="J295" authorId="1">
      <text>
        <r>
          <rPr>
            <b/>
            <sz val="9"/>
            <color indexed="81"/>
            <rFont val="Tahoma"/>
            <family val="2"/>
          </rPr>
          <t xml:space="preserve"> PEND
TRSF E-BANKING CR
1105/FTSCY/WS95011
36786920.00
TRANSFER
INF BCL REG
WAHYUNI
0000
36,786,920.00
CR
431,228,559.34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8" authorId="1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47334905.00
TRANSFER
INF REGULER
WAHYUNI
0000
47,334,905.00
CR
531,581,320.34</t>
        </r>
      </text>
    </comment>
    <comment ref="J320" authorId="1">
      <text>
        <r>
          <rPr>
            <b/>
            <sz val="9"/>
            <color indexed="81"/>
            <rFont val="Tahoma"/>
            <family val="2"/>
          </rPr>
          <t xml:space="preserve"> PEND
TRSF E-BANKING CR
2505/FTSCY/WS95011
52422442.00
TRANSFER
INF REGULER
WAHYUNI
0000
52,422,442.00
CR
650,885,581.34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9" authorId="1">
      <text>
        <r>
          <rPr>
            <b/>
            <sz val="9"/>
            <color indexed="81"/>
            <rFont val="Tahoma"/>
            <family val="2"/>
          </rPr>
          <t xml:space="preserve"> PEND
TRSF E-BANKING CR
3005/FTSCY/WS95011
42801923.00
TRANSFER
INF REGULER
WAHYUNI
0000
42,801,923.00
CR
673,722,008.34</t>
        </r>
      </text>
    </comment>
    <comment ref="J338" authorId="1">
      <text>
        <r>
          <rPr>
            <b/>
            <sz val="9"/>
            <color indexed="81"/>
            <rFont val="Tahoma"/>
            <family val="2"/>
          </rPr>
          <t xml:space="preserve"> PEND
TRSF E-BANKING CR
2206/FTSCY/WS95011
20160358.00
TRANSFER
INF REGULER
WAHYUNI
0000
20,160,358.00
CR
622,725,474.99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0" authorId="1">
      <text>
        <r>
          <rPr>
            <b/>
            <sz val="9"/>
            <color indexed="81"/>
            <rFont val="Tahoma"/>
            <family val="2"/>
          </rPr>
          <t xml:space="preserve"> PEND
TRSF E-BANKING CR
2906/FTSCY/WS95011
23392680.00
TRANSFER
INF BCL
WAHYUNI
0000
23,392,680.00
CR
714,616,272.72</t>
        </r>
      </text>
    </comment>
    <comment ref="J363" authorId="1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24083050.00
TRANSFER
INF BCL REGULER
WAHYUNI
0000
24,083,050.00
CR
725,022,760.72</t>
        </r>
      </text>
    </comment>
    <comment ref="J375" authorId="1">
      <text>
        <r>
          <rPr>
            <b/>
            <sz val="9"/>
            <color indexed="81"/>
            <rFont val="Tahoma"/>
            <family val="2"/>
          </rPr>
          <t xml:space="preserve"> PEND
TRSF E-BANKING CR
1307/FTSCY/WS95011
24896351.00
TRANSFER
BCL INF
WAHYUNI
0000
24,896,351.00
CR
786,625,194.72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7" authorId="1">
      <text>
        <r>
          <rPr>
            <b/>
            <sz val="9"/>
            <color indexed="81"/>
            <rFont val="Tahoma"/>
            <family val="2"/>
          </rPr>
          <t xml:space="preserve"> PEND
TRSF E-BANKING CR
2407/FTSCY/WS95011
24738309.00
TRANSFER
INF - REGULER
WAHYUNI
0000
24,738,309.00
CR
872,858,006.72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8" authorId="1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18206685.00
TRANSFER
INF REGULER
WAHYUNI
0000
18,206,685.00
CR
100,968,949.72</t>
        </r>
      </text>
    </comment>
  </commentList>
</comments>
</file>

<file path=xl/comments4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4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4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5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family val="2"/>
          </rPr>
          <t xml:space="preserve"> PEND
TRSF E-BANKING CR
2303/FTSCY/WS95011
1295070.00
TRANSFER
INF SALE
WAHYUNI
0000
1,295,070.00
CR
312,565,732.88</t>
        </r>
      </text>
    </comment>
    <comment ref="J162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720645.00
TRANSFER
INF SALE
WAHYUNI
0000
720,645.00
CR
241,815,939.02</t>
        </r>
      </text>
    </comment>
    <comment ref="J169" authorId="1">
      <text>
        <r>
          <rPr>
            <b/>
            <sz val="9"/>
            <color indexed="81"/>
            <rFont val="Tahoma"/>
            <family val="2"/>
          </rPr>
          <t xml:space="preserve"> PEND
TRSF E-BANKING CR
0604/FTSCY/WS95011
1506600.00
TRANSFER
INF BCL SALE
WAHYUNI
0000
1,506,600.00
CR
219,227,840.02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4" authorId="1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1790243.00
TRANSFER
INF SALE
WAHYUNI
0000
1,790,243.00
CR
272,919,889.02</t>
        </r>
      </text>
    </comment>
    <comment ref="J192" authorId="1">
      <text>
        <r>
          <rPr>
            <b/>
            <sz val="9"/>
            <color indexed="81"/>
            <rFont val="Tahoma"/>
            <family val="2"/>
          </rPr>
          <t xml:space="preserve"> PEND
TRSF E-BANKING CR
2004/FTSCY/WS95011
669600.00
TRANSFER
INF SALE
WAHYUNI
0000
669,600.00
CR
336,372,488.02</t>
        </r>
      </text>
    </comment>
    <comment ref="J198" authorId="1">
      <text>
        <r>
          <rPr>
            <b/>
            <sz val="9"/>
            <color indexed="81"/>
            <rFont val="Tahoma"/>
            <family val="2"/>
          </rPr>
          <t xml:space="preserve"> PEND
TRSF E-BANKING CR
2704/FTSCY/WS95011
676388.00
TRANSFER
INF SALE
WAHYUNI
0000
676,388.00
CR
380,829,531.02</t>
        </r>
      </text>
    </comment>
    <comment ref="J204" authorId="1">
      <text>
        <r>
          <rPr>
            <b/>
            <sz val="9"/>
            <color indexed="81"/>
            <rFont val="Tahoma"/>
            <family val="2"/>
          </rPr>
          <t xml:space="preserve"> PEND
TRSF E-BANKING CR
0405/FTSCY/WS95011
361935.00
TRANSFER
INF SALE
WAHYUNI
0000
361,935.00
CR
368,090,662.34</t>
        </r>
      </text>
    </comment>
    <comment ref="J213" authorId="1">
      <text>
        <r>
          <rPr>
            <b/>
            <sz val="9"/>
            <color indexed="81"/>
            <rFont val="Tahoma"/>
            <family val="2"/>
          </rPr>
          <t xml:space="preserve"> PEND
TRSF E-BANKING CR
1105/FTSCY/WS95011
817110.00
TRANSFER
INF SALE
WAHYUNI
0000
817,110.00
CR
432,045,669.34</t>
        </r>
      </text>
    </comment>
    <comment ref="J226" authorId="1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1643560.00
TRANSFER
INF SALE
WAHYUNI
0000
1,643,560.00
CR
533,224,880.34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7" authorId="1">
      <text>
        <r>
          <rPr>
            <b/>
            <sz val="9"/>
            <color indexed="81"/>
            <rFont val="Tahoma"/>
            <family val="2"/>
          </rPr>
          <t xml:space="preserve"> PEND
TRSF E-BANKING CR
2505/FTSCY/WS95011
1624445.00
TRANSFER
INF SALE
WAHYUNI
0000
1,624,445.00
CR
652,510,026.34</t>
        </r>
      </text>
    </comment>
    <comment ref="J245" authorId="1">
      <text>
        <r>
          <rPr>
            <b/>
            <sz val="9"/>
            <color indexed="81"/>
            <rFont val="Tahoma"/>
            <family val="2"/>
          </rPr>
          <t xml:space="preserve"> PEND
TRSF E-BANKING CR
3005/FTSCY/WS95011
1051550.00
TRANSFER
INF SALE
WAHYUNI
0000
1,051,550.00
CR
674,773,558.34</t>
        </r>
      </text>
    </comment>
    <comment ref="J254" authorId="1">
      <text>
        <r>
          <rPr>
            <b/>
            <sz val="9"/>
            <color indexed="81"/>
            <rFont val="Tahoma"/>
            <family val="2"/>
          </rPr>
          <t xml:space="preserve"> PEND
TRSF E-BANKING CR
2206/FTSCY/WS95011
1083405.00
TRANSFER
INF SALE
WAHYUNI
0000
1,083,405.00
CR
623,808,879.99</t>
        </r>
      </text>
    </comment>
    <comment ref="J265" authorId="1">
      <text>
        <r>
          <rPr>
            <b/>
            <sz val="9"/>
            <color indexed="81"/>
            <rFont val="Tahoma"/>
            <family val="2"/>
          </rPr>
          <t xml:space="preserve"> PEND
TRSF E-BANKING CR
2906/FTSCY/WS95011
881640.00
TRANSFER
INF SALE
WAHYUNI
0000
881,640.00
CR
715,497,912.72</t>
        </r>
      </text>
    </comment>
    <comment ref="J273" authorId="1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407435.00
TRANSFER
INF SALE
WAHYUNI
0000
407,435.00
CR
725,430,195.72</t>
        </r>
      </text>
    </comment>
    <comment ref="J285" authorId="1">
      <text>
        <r>
          <rPr>
            <b/>
            <sz val="9"/>
            <color indexed="81"/>
            <rFont val="Tahoma"/>
            <family val="2"/>
          </rPr>
          <t xml:space="preserve"> PEND
TRSF E-BANKING CR
1307/FTSCY/WS95011
897375.00
TRANSFER
INF SALE
WAHYUNI
0000
897,375.00
CR
787,522,569.72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9" authorId="1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289920.00
TRANSFER
INF SALE
WAHYUNI
0000
289,920.00
CR
817,343,127.72</t>
        </r>
      </text>
    </comment>
    <comment ref="J294" authorId="1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195210.00
TRANSFER
INF SALE
WAHYUNI
0000
195,210.00
CR
101,164,159.72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1">
      <text>
        <r>
          <rPr>
            <b/>
            <sz val="9"/>
            <color indexed="81"/>
            <rFont val="Tahoma"/>
            <family val="2"/>
          </rPr>
          <t xml:space="preserve"> PEND
TRSF E-BANKING CR
03/25 95031
PELUNASAN KREDIT I
NFCL N BCLLY
YUAN PERDANA
0000
1,581,595.00
CR
216,556,165.88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 xml:space="preserve"> PEND
TRSF E-BANKING CR
04/06 95031
PELUNASAN INFCL N
BCLLY
YUAN PERDANA
0000
975,615.00
CR
189,907,378.02</t>
        </r>
      </text>
    </comment>
    <comment ref="J59" authorId="1">
      <text>
        <r>
          <rPr>
            <b/>
            <sz val="9"/>
            <color indexed="81"/>
            <rFont val="Tahoma"/>
            <family val="2"/>
          </rPr>
          <t xml:space="preserve"> PEND
TRSF E-BANKING CR
04/22 95031
PELUNASAN TRANSKSI
INFCL N BCLLY
YUAN PERDANA
0000
269,265.00
CR
331,686,743.02</t>
        </r>
      </text>
    </comment>
    <comment ref="J64" authorId="1">
      <text>
        <r>
          <rPr>
            <b/>
            <sz val="9"/>
            <color indexed="81"/>
            <rFont val="Tahoma"/>
            <family val="2"/>
          </rPr>
          <t xml:space="preserve"> PEND
TRSF E-BANKING CR
04/29 95031
PELUNASAN KREDIT I
NFCL, BCLLY
YUAN PERDANA
0000
1,353,863.00
CR
383,520,874.02</t>
        </r>
      </text>
    </comment>
    <comment ref="J69" authorId="1">
      <text>
        <r>
          <rPr>
            <b/>
            <sz val="9"/>
            <color indexed="81"/>
            <rFont val="Tahoma"/>
            <family val="2"/>
          </rPr>
          <t xml:space="preserve"> PEND
TRSF E-BANKING CR
05/06 95031
PELUNASAN INFCLO N
BCLLY
YUAN PERDANA
0000
2,164,260.00
CR
374,266,395.34</t>
        </r>
      </text>
    </comment>
    <comment ref="J74" authorId="1">
      <text>
        <r>
          <rPr>
            <b/>
            <sz val="9"/>
            <color indexed="81"/>
            <rFont val="Tahoma"/>
            <family val="2"/>
          </rPr>
          <t xml:space="preserve"> PEND
TRSF E-BANKING CR
05/13 95031
PELUNASAN TRNSKS I
NFICLO N BCLLY
YUAN PERDANA
0000
2,677,500.00
CR
440,415,957.34</t>
        </r>
      </text>
    </comment>
    <comment ref="J84" authorId="1">
      <text>
        <r>
          <rPr>
            <b/>
            <sz val="9"/>
            <color indexed="81"/>
            <rFont val="Tahoma"/>
            <family val="2"/>
          </rPr>
          <t xml:space="preserve"> PEND
TRSF E-BANKING CR
05/21 95031
PELUNASAN TRANSAKS
I INFCL BCL
YUAN PERDANA
0000
7,210,980.00
CR
560,413,126.34</t>
        </r>
      </text>
    </comment>
    <comment ref="J92" authorId="1">
      <text>
        <r>
          <rPr>
            <b/>
            <sz val="9"/>
            <color indexed="81"/>
            <rFont val="Tahoma"/>
            <family val="2"/>
          </rPr>
          <t xml:space="preserve"> PEND
TRSF E-BANKING CR
05/30 95031
PELUNASAN TRANSAKS
I INFCL N BCL
YUAN PERDANA
0000
3,497,096.00
CR
629,848,910.34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5" authorId="1">
      <text>
        <r>
          <rPr>
            <b/>
            <sz val="9"/>
            <color indexed="81"/>
            <rFont val="Tahoma"/>
            <family val="2"/>
          </rPr>
          <t xml:space="preserve"> PEND
TRSF E-BANKING CR
06/25 95031
PELUNASAN TRANSKSI
INFCL N BCLLY
YUAN PERDANA
0000
1,272,535.00
CR
663,938,375.99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" authorId="1">
      <text>
        <r>
          <rPr>
            <b/>
            <sz val="9"/>
            <color indexed="81"/>
            <rFont val="Tahoma"/>
            <family val="2"/>
          </rPr>
          <t xml:space="preserve"> PEND
TRSF E-BANKING CR
07/01 95031
PELUNASAN KREDIT I
NFCL N BCLLY
YUAN PERDANA
0000
580,720.00
CR
658,350,777.72</t>
        </r>
      </text>
    </comment>
    <comment ref="J101" authorId="1">
      <text>
        <r>
          <rPr>
            <b/>
            <sz val="9"/>
            <color indexed="81"/>
            <rFont val="Tahoma"/>
            <family val="2"/>
          </rPr>
          <t xml:space="preserve"> PEND
TRSF E-BANKING CR
07/09 95031
PELUNASAN KREDIT I
NFICLO N BCLLY
YUAN PERDANA
0000
1,407,940.00
CR
733,933,878.72</t>
        </r>
      </text>
    </comment>
    <comment ref="J104" authorId="1">
      <text>
        <r>
          <rPr>
            <b/>
            <sz val="9"/>
            <color indexed="81"/>
            <rFont val="Tahoma"/>
            <charset val="1"/>
          </rPr>
          <t xml:space="preserve"> PEND
TRSF E-BANKING CR
07/17 95031
PELUNASAN KREDIT I
NFICLO N BCLLY
YUAN PERDANA
0000
740,920.00
CR
816,808,404.72</t>
        </r>
      </text>
    </comment>
    <comment ref="J109" authorId="1">
      <text>
        <r>
          <rPr>
            <b/>
            <sz val="9"/>
            <color indexed="81"/>
            <rFont val="Tahoma"/>
            <family val="2"/>
          </rPr>
          <t xml:space="preserve"> PEND
TRSF E-BANKING CR
07/22 95031
PELUNASAN TRANSAKS
I INFCL N BCLY
YUAN PERDANA
0000
905,165.00
CR
825,893,432.72</t>
        </r>
      </text>
    </comment>
    <comment ref="J117" authorId="1">
      <text>
        <r>
          <rPr>
            <b/>
            <sz val="9"/>
            <color indexed="81"/>
            <rFont val="Tahoma"/>
            <family val="2"/>
          </rPr>
          <t xml:space="preserve"> PEND
TRSF E-BANKING CR
07/29 95031
PELUNASAN KREDIT I
NFICLO N BCLLY
YUAN PERDANA
0000
2,457,580.00
CR
108,474,660.72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  <comment ref="J92" authorId="1">
      <text>
        <r>
          <rPr>
            <b/>
            <sz val="9"/>
            <color indexed="81"/>
            <rFont val="Tahoma"/>
            <family val="2"/>
          </rPr>
          <t xml:space="preserve">PEND  TRSF E-BANKING CR 574,710.00 CR 214,032,257.88
 03/24 95031   
 TRANPER   
 YAN YAN HERYANA   
</t>
        </r>
      </text>
    </comment>
    <comment ref="J96" authorId="1">
      <text>
        <r>
          <rPr>
            <b/>
            <sz val="9"/>
            <color indexed="81"/>
            <rFont val="Tahoma"/>
            <family val="2"/>
          </rPr>
          <t xml:space="preserve"> PEND
TRSF E-BANKING CR
04/06 95031
TRANPER
YAN YAN HERYANA
0000
2,261,170.00
CR
187,510,678.02</t>
        </r>
      </text>
    </comment>
    <comment ref="J104" authorId="1">
      <text>
        <r>
          <rPr>
            <b/>
            <sz val="9"/>
            <color indexed="81"/>
            <rFont val="Tahoma"/>
            <family val="2"/>
          </rPr>
          <t xml:space="preserve"> PEND
TRSF E-BANKING CR
05/13 95031
TRANPER
YAN YAN HERYANA
0000
446,565.00
CR
437,689,837.34</t>
        </r>
      </text>
    </comment>
    <comment ref="J111" authorId="1">
      <text>
        <r>
          <rPr>
            <b/>
            <sz val="9"/>
            <color indexed="81"/>
            <rFont val="Tahoma"/>
            <family val="2"/>
          </rPr>
          <t xml:space="preserve">31-Mei TRSF E-BANKING CR 82,025.00 CR 703,591,773.34
 05/31 95031   
 TRANPER   
 YAN YAN HERYANA   
</t>
        </r>
      </text>
    </comment>
  </commentList>
</comments>
</file>

<file path=xl/comments8.xml><?xml version="1.0" encoding="utf-8"?>
<comments xmlns="http://schemas.openxmlformats.org/spreadsheetml/2006/main">
  <authors>
    <author>Win-7</author>
    <author>dewi finance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  <comment ref="J235" authorId="1">
      <text>
        <r>
          <rPr>
            <b/>
            <sz val="9"/>
            <color indexed="81"/>
            <rFont val="Tahoma"/>
            <family val="2"/>
          </rPr>
          <t xml:space="preserve"> PEND
TRSF E-BANKING CR
04/10 95031
ANIP
ANIP SANATA
0000
3,017,700.00
CR
229,983,234.02</t>
        </r>
      </text>
    </comment>
    <comment ref="J249" authorId="1">
      <text>
        <r>
          <rPr>
            <b/>
            <sz val="9"/>
            <color indexed="81"/>
            <rFont val="Tahoma"/>
            <family val="2"/>
          </rPr>
          <t xml:space="preserve"> PEND
TRSF E-BANKING CR
04/15 95031
ANIP
ANIP SANATA
0000
5,059,505.00
CR
279,126,734.02</t>
        </r>
      </text>
    </comment>
    <comment ref="J256" authorId="1">
      <text>
        <r>
          <rPr>
            <b/>
            <sz val="9"/>
            <color indexed="81"/>
            <rFont val="Tahoma"/>
            <family val="2"/>
          </rPr>
          <t xml:space="preserve"> PEND
TRSF E-BANKING CR
05/02 95031
ANIP
ANIP SANATA
0000
3,930,610.00
CR
320,284,883.34</t>
        </r>
      </text>
    </comment>
    <comment ref="J268" authorId="1">
      <text>
        <r>
          <rPr>
            <b/>
            <sz val="9"/>
            <color indexed="81"/>
            <rFont val="Tahoma"/>
            <family val="2"/>
          </rPr>
          <t xml:space="preserve"> PEND
TRSF E-BANKING CR
05/15 95031
ANIP
ANIP SANATA
0000
6,248,385.00
CR
456,724,247.34</t>
        </r>
      </text>
    </comment>
    <comment ref="J270" authorId="1">
      <text>
        <r>
          <rPr>
            <b/>
            <sz val="9"/>
            <color indexed="81"/>
            <rFont val="Tahoma"/>
            <family val="2"/>
          </rPr>
          <t xml:space="preserve"> PEND
TRSF E-BANKING CR
05/23 95031
ANIP
ANIP SANATA
0000
6,177,385.00
CR
561,282,809.34</t>
        </r>
      </text>
    </comment>
    <comment ref="J271" authorId="1">
      <text>
        <r>
          <rPr>
            <b/>
            <sz val="9"/>
            <color indexed="81"/>
            <rFont val="Tahoma"/>
            <family val="2"/>
          </rPr>
          <t xml:space="preserve"> PEND
TRSF E-BANKING CR
05/27 95031
ANIP
ANIP SANATA
0000
4,517,550.00
CR
668,279,499.34</t>
        </r>
      </text>
    </comment>
    <comment ref="J274" authorId="1">
      <text>
        <r>
          <rPr>
            <b/>
            <sz val="9"/>
            <color indexed="81"/>
            <rFont val="Tahoma"/>
            <family val="2"/>
          </rPr>
          <t xml:space="preserve"> PEND
TRSF E-BANKING CR
06/26 95031
ANIP
ANIP SANATA
0000
15,160,500.00
CR
672,060,225.99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8" authorId="1">
      <text>
        <r>
          <rPr>
            <b/>
            <sz val="9"/>
            <color indexed="81"/>
            <rFont val="Tahoma"/>
            <family val="2"/>
          </rPr>
          <t xml:space="preserve"> PEND
TRSF E-BANKING CR
07/03 95031
ANIP
ANIP SANATA
0000
6,527,355.00
CR
673,409,397.72</t>
        </r>
      </text>
    </comment>
    <comment ref="J285" authorId="1">
      <text>
        <r>
          <rPr>
            <b/>
            <sz val="9"/>
            <color indexed="81"/>
            <rFont val="Tahoma"/>
            <charset val="1"/>
          </rPr>
          <t xml:space="preserve"> PEND
TRSF E-BANKING CR
07/11 95031
ANIP
ANIP SANATA
0000
3,310,225.00
CR
752,470,428.72</t>
        </r>
      </text>
    </comment>
    <comment ref="J286" authorId="1">
      <text>
        <r>
          <rPr>
            <b/>
            <sz val="9"/>
            <color indexed="81"/>
            <rFont val="Tahoma"/>
            <charset val="1"/>
          </rPr>
          <t xml:space="preserve"> PEND
TRSF E-BANKING CR
07/15 95031
ANIP
ANIP SANATA
0000
6,021,400.00
CR
795,931,144.72</t>
        </r>
      </text>
    </comment>
    <comment ref="J287" authorId="1">
      <text>
        <r>
          <rPr>
            <b/>
            <sz val="9"/>
            <color indexed="81"/>
            <rFont val="Tahoma"/>
            <charset val="1"/>
          </rPr>
          <t xml:space="preserve"> PEND
TRSF E-BANKING CR
07/22 95031
ANIP
ANIP SANATA
0000
6,024,400.00
CR
824,988,267.72</t>
        </r>
      </text>
    </comment>
  </commentList>
</comments>
</file>

<file path=xl/comments9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  <comment ref="J39" authorId="1">
      <text>
        <r>
          <rPr>
            <b/>
            <sz val="9"/>
            <color indexed="81"/>
            <rFont val="Tahoma"/>
            <family val="2"/>
          </rPr>
          <t xml:space="preserve"> 18/06
TRSF E-BANKING CR
06/18 95031
AGUS ANDRIANTO
0000
75,000.00
CR
647,823,140.99</t>
        </r>
      </text>
    </comment>
  </commentList>
</comments>
</file>

<file path=xl/sharedStrings.xml><?xml version="1.0" encoding="utf-8"?>
<sst xmlns="http://schemas.openxmlformats.org/spreadsheetml/2006/main" count="2973" uniqueCount="622">
  <si>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</si>
  <si>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</si>
  <si>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</si>
  <si>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</si>
  <si>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</si>
  <si>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</si>
  <si>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</si>
  <si>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</si>
  <si>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</si>
  <si>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</si>
  <si>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</si>
  <si>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</si>
  <si>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</si>
  <si>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</si>
  <si>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</si>
  <si>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</si>
  <si>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</si>
  <si>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</si>
  <si>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</si>
  <si>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</si>
  <si>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</si>
  <si>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</si>
  <si>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</si>
  <si>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</si>
  <si>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</si>
  <si>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</si>
  <si>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</si>
  <si>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</si>
  <si>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</si>
  <si>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</si>
  <si>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</si>
  <si>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</si>
  <si>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</si>
  <si>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</si>
  <si>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</si>
  <si>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</si>
  <si>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</si>
  <si>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</si>
  <si>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</si>
  <si>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</si>
  <si>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</si>
  <si>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</si>
  <si>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</si>
  <si>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</si>
  <si>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</si>
  <si>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</si>
  <si>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</si>
  <si>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</si>
  <si>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</si>
  <si>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</si>
  <si>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</si>
  <si>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</si>
  <si>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</si>
  <si>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</si>
  <si>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</si>
  <si>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</si>
  <si>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</si>
  <si>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</si>
  <si>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</si>
  <si>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</si>
  <si>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</si>
  <si>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</si>
  <si>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</si>
  <si>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</si>
  <si>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</si>
  <si>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</si>
  <si>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</si>
  <si>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</si>
  <si>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</si>
  <si>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</si>
  <si>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</si>
  <si>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</si>
  <si>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</si>
  <si>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</si>
  <si>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</si>
  <si>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</si>
  <si>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</si>
  <si>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</si>
  <si>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</si>
  <si>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</si>
  <si>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</si>
  <si>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</si>
  <si>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</si>
  <si>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</si>
  <si>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</si>
  <si>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</si>
  <si>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</si>
  <si>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</si>
  <si>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</si>
  <si>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</si>
  <si>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</si>
  <si>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</si>
  <si>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</si>
  <si>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</si>
  <si>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</si>
  <si>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</si>
  <si>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</si>
  <si>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</si>
  <si>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</si>
  <si>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</si>
  <si>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</si>
  <si>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</si>
  <si>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</si>
  <si>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</si>
  <si>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</si>
  <si>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</si>
  <si>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</si>
  <si>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</si>
  <si>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</si>
  <si>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</si>
  <si>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</si>
  <si>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</si>
  <si>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</si>
  <si>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</si>
  <si>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</si>
  <si>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</si>
  <si>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</si>
  <si>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</si>
  <si>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</si>
  <si>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</si>
  <si>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</si>
  <si>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</si>
  <si>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</si>
  <si>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</si>
  <si>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</si>
  <si>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</si>
  <si>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</si>
  <si>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</si>
  <si>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</si>
  <si>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</si>
  <si>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</si>
  <si>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</si>
  <si>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</si>
  <si>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</si>
  <si>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</si>
  <si>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</si>
  <si>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</si>
  <si>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</si>
  <si>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</si>
  <si>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</si>
  <si>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</si>
  <si>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</si>
  <si>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</si>
  <si>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</si>
  <si>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</si>
  <si>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</si>
  <si>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</si>
  <si>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</si>
  <si>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</si>
  <si>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</si>
  <si>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</si>
  <si>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</si>
  <si>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</si>
  <si>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</si>
  <si>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</si>
  <si>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</si>
  <si>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</si>
  <si>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</si>
  <si>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</si>
  <si>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</si>
  <si>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</si>
  <si>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</si>
  <si>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</si>
  <si>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</si>
  <si>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</si>
  <si>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</si>
  <si>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</si>
  <si>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</si>
  <si>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</si>
  <si>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</si>
  <si>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</si>
  <si>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</si>
  <si>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</si>
  <si>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</si>
  <si>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</si>
  <si>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</si>
  <si>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</si>
  <si>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</si>
  <si>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</si>
  <si>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</si>
  <si>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</si>
  <si>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</si>
  <si>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</si>
  <si>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</si>
  <si>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</si>
  <si>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</si>
  <si>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</si>
  <si>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</si>
  <si>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</si>
  <si>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</si>
  <si>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</si>
  <si>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</si>
  <si>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</si>
  <si>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</si>
  <si>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</si>
  <si>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</si>
  <si>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</si>
  <si>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</si>
  <si>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</si>
  <si>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</si>
  <si>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</si>
  <si>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</si>
  <si>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</si>
  <si>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</si>
  <si>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</si>
  <si>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</si>
  <si>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</si>
  <si>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</si>
  <si>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</si>
  <si>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</si>
  <si>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</si>
  <si>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</si>
  <si>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</si>
  <si>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</si>
  <si>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</si>
  <si>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</si>
  <si>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</si>
  <si>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</si>
  <si>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</si>
  <si>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</si>
  <si>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</si>
  <si>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</si>
  <si>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</si>
  <si>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</si>
  <si>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</si>
  <si>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</si>
  <si>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</si>
  <si>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</si>
  <si>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</si>
  <si>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</si>
  <si>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</si>
  <si>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</si>
  <si>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</si>
  <si>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</si>
  <si>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</si>
  <si>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</si>
  <si>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</si>
  <si>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</si>
  <si>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</si>
  <si>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</si>
  <si>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</si>
  <si>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</si>
  <si>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</si>
  <si>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</si>
  <si>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</si>
  <si>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</si>
  <si>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</si>
  <si>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</si>
  <si>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</si>
  <si>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</si>
  <si>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</si>
  <si>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</si>
  <si>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</si>
  <si>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</si>
  <si>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</si>
  <si>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</si>
  <si>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</si>
  <si>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</si>
  <si>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</si>
  <si>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</si>
  <si>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</si>
  <si>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</si>
  <si>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</si>
  <si>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</si>
  <si>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</si>
  <si>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</si>
  <si>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</si>
  <si>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</si>
  <si>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</si>
  <si>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</si>
  <si>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</si>
  <si>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</si>
  <si>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</si>
  <si>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</si>
  <si>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</si>
  <si>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</si>
  <si>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</si>
  <si>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</si>
  <si>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</si>
  <si>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</si>
  <si>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</si>
  <si>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</si>
  <si>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</si>
  <si>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</si>
  <si>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</si>
  <si>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</si>
  <si>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</si>
  <si>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</si>
  <si>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</si>
  <si>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</si>
  <si>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</si>
  <si>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</si>
  <si>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</si>
  <si>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</si>
  <si>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</si>
  <si>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</si>
  <si>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</si>
  <si>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</si>
  <si>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</si>
  <si>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</si>
  <si>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</si>
  <si>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</si>
  <si>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</si>
  <si>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</si>
  <si>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</si>
  <si>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</si>
  <si>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</si>
  <si>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</si>
  <si>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</si>
  <si>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</si>
  <si>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</si>
  <si>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</si>
  <si>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</si>
  <si>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</si>
  <si>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</si>
  <si>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</si>
  <si>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</si>
  <si>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</si>
  <si>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</si>
  <si>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</si>
  <si>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</si>
  <si>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</si>
  <si>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</si>
  <si>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</si>
  <si>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</si>
  <si>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</si>
  <si>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</si>
  <si>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</si>
  <si>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</si>
  <si>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</si>
  <si>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</si>
  <si>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</si>
  <si>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</si>
  <si>
    <t xml:space="preserve">R19000654 </t>
  </si>
  <si>
    <t xml:space="preserve">R19000663 </t>
  </si>
  <si>
    <t xml:space="preserve">R19000676 </t>
  </si>
  <si>
    <t xml:space="preserve">R19000680 </t>
  </si>
  <si>
    <t xml:space="preserve"> R19000689 </t>
  </si>
  <si>
    <t xml:space="preserve">R19000692 </t>
  </si>
  <si>
    <t xml:space="preserve">R19000698 </t>
  </si>
  <si>
    <t xml:space="preserve">R19000400 </t>
  </si>
  <si>
    <t xml:space="preserve">R19000701 </t>
  </si>
  <si>
    <t xml:space="preserve">R19000714 </t>
  </si>
  <si>
    <t xml:space="preserve">R19000664 </t>
  </si>
  <si>
    <t xml:space="preserve">R19000718 </t>
  </si>
  <si>
    <t xml:space="preserve">R19000719 </t>
  </si>
  <si>
    <t xml:space="preserve">R19000766 </t>
  </si>
  <si>
    <t xml:space="preserve">R19000757 </t>
  </si>
  <si>
    <t xml:space="preserve">R19000759 </t>
  </si>
  <si>
    <t xml:space="preserve">R19000763 </t>
  </si>
  <si>
    <t xml:space="preserve">R19000796 </t>
  </si>
  <si>
    <t xml:space="preserve">R19000800 </t>
  </si>
  <si>
    <t xml:space="preserve">R19000806 </t>
  </si>
  <si>
    <t xml:space="preserve">R19000811 </t>
  </si>
  <si>
    <t xml:space="preserve">R19000825 </t>
  </si>
  <si>
    <t xml:space="preserve">R19000812 </t>
  </si>
  <si>
    <t xml:space="preserve">R19000824 </t>
  </si>
  <si>
    <t xml:space="preserve">R19000813 </t>
  </si>
  <si>
    <t xml:space="preserve">R19000818 </t>
  </si>
  <si>
    <t xml:space="preserve">R19000833 </t>
  </si>
  <si>
    <t xml:space="preserve">R19000843 </t>
  </si>
  <si>
    <t xml:space="preserve">R19000855 </t>
  </si>
  <si>
    <t xml:space="preserve">R19000860 </t>
  </si>
  <si>
    <t xml:space="preserve">R19000868 </t>
  </si>
  <si>
    <t xml:space="preserve">R19000879 </t>
  </si>
  <si>
    <t xml:space="preserve">R19000900 </t>
  </si>
  <si>
    <t xml:space="preserve">R19000876 </t>
  </si>
  <si>
    <t xml:space="preserve">R19000885 </t>
  </si>
  <si>
    <t xml:space="preserve">R19000903 </t>
  </si>
  <si>
    <t xml:space="preserve">R19000907 </t>
  </si>
  <si>
    <t xml:space="preserve">R19000916 </t>
  </si>
  <si>
    <t xml:space="preserve">R19000911 </t>
  </si>
  <si>
    <t xml:space="preserve">R19000897 </t>
  </si>
  <si>
    <t xml:space="preserve">R19000084 </t>
  </si>
  <si>
    <t xml:space="preserve">R19000085 </t>
  </si>
  <si>
    <t xml:space="preserve">R19000931 </t>
  </si>
  <si>
    <t xml:space="preserve">R19000920 </t>
  </si>
  <si>
    <t xml:space="preserve">R19000965 </t>
  </si>
  <si>
    <t xml:space="preserve">R19000970 </t>
  </si>
  <si>
    <t xml:space="preserve">R19000979 </t>
  </si>
  <si>
    <t xml:space="preserve">R19000982 </t>
  </si>
  <si>
    <t xml:space="preserve">R19000976 </t>
  </si>
  <si>
    <t xml:space="preserve">R19000977 </t>
  </si>
  <si>
    <t xml:space="preserve">R19000986 </t>
  </si>
  <si>
    <t xml:space="preserve">R19001003 </t>
  </si>
  <si>
    <t xml:space="preserve">R19001007 </t>
  </si>
  <si>
    <t xml:space="preserve">R19001010 </t>
  </si>
  <si>
    <t xml:space="preserve">R19001013 </t>
  </si>
  <si>
    <t xml:space="preserve">R19001019 </t>
  </si>
  <si>
    <t xml:space="preserve">R19001026 </t>
  </si>
  <si>
    <t xml:space="preserve">R19001021 </t>
  </si>
  <si>
    <t xml:space="preserve">R19001028 </t>
  </si>
  <si>
    <t xml:space="preserve">R19001048 </t>
  </si>
  <si>
    <t xml:space="preserve">R19001065 </t>
  </si>
  <si>
    <t xml:space="preserve">R19001077 </t>
  </si>
  <si>
    <t xml:space="preserve">R19001058 </t>
  </si>
  <si>
    <t xml:space="preserve">R19001072 </t>
  </si>
  <si>
    <t xml:space="preserve">R19001089 </t>
  </si>
  <si>
    <t xml:space="preserve">R19001110 </t>
  </si>
  <si>
    <t xml:space="preserve">R19001103 </t>
  </si>
  <si>
    <t xml:space="preserve">R19001066 </t>
  </si>
  <si>
    <t xml:space="preserve">R19001099 </t>
  </si>
  <si>
    <t xml:space="preserve">R19001105 </t>
  </si>
  <si>
    <t xml:space="preserve">R19001106 </t>
  </si>
  <si>
    <t xml:space="preserve">R19001032 </t>
  </si>
  <si>
    <t xml:space="preserve">R19001119 </t>
  </si>
  <si>
    <t xml:space="preserve">R19001118 </t>
  </si>
  <si>
    <t xml:space="preserve">R19001120 </t>
  </si>
  <si>
    <t xml:space="preserve">R19001122 </t>
  </si>
  <si>
    <t xml:space="preserve">R19000098 </t>
  </si>
  <si>
    <t xml:space="preserve">R19001133 </t>
  </si>
  <si>
    <t xml:space="preserve">R19001143 </t>
  </si>
  <si>
    <t xml:space="preserve">R19001131 </t>
  </si>
  <si>
    <t xml:space="preserve">R19001152 </t>
  </si>
  <si>
    <t xml:space="preserve">R19001187 </t>
  </si>
  <si>
    <t xml:space="preserve">R19001203 </t>
  </si>
  <si>
    <t xml:space="preserve">R19001199 </t>
  </si>
  <si>
    <t xml:space="preserve">R19001207 </t>
  </si>
  <si>
    <t xml:space="preserve">R19001226 </t>
  </si>
  <si>
    <t xml:space="preserve">R19001232 </t>
  </si>
  <si>
    <t xml:space="preserve">R19001246 </t>
  </si>
  <si>
    <t xml:space="preserve">R19001241 </t>
  </si>
  <si>
    <t xml:space="preserve">R19001248 </t>
  </si>
  <si>
    <t xml:space="preserve">R19001264 </t>
  </si>
  <si>
    <t xml:space="preserve">R19001256 </t>
  </si>
  <si>
    <t xml:space="preserve">R19001292 </t>
  </si>
  <si>
    <t xml:space="preserve">R19001311 </t>
  </si>
  <si>
    <t xml:space="preserve">R19001339 </t>
  </si>
  <si>
    <t xml:space="preserve">R19001327 </t>
  </si>
  <si>
    <t xml:space="preserve">R19001299 </t>
  </si>
  <si>
    <t xml:space="preserve">R19001317 </t>
  </si>
  <si>
    <t xml:space="preserve">R19001334 </t>
  </si>
  <si>
    <t xml:space="preserve">R19001335 </t>
  </si>
  <si>
    <t xml:space="preserve">R19001297 </t>
  </si>
  <si>
    <t xml:space="preserve">R19001322 </t>
  </si>
  <si>
    <t xml:space="preserve">R19000112 </t>
  </si>
  <si>
    <t xml:space="preserve">R19001343 </t>
  </si>
  <si>
    <t xml:space="preserve">R19001346 </t>
  </si>
  <si>
    <t xml:space="preserve">R19001357 </t>
  </si>
  <si>
    <t xml:space="preserve">R19001364 </t>
  </si>
  <si>
    <t xml:space="preserve">R19001368 </t>
  </si>
  <si>
    <t xml:space="preserve">R19001381 </t>
  </si>
  <si>
    <t xml:space="preserve">R19001406 </t>
  </si>
  <si>
    <t xml:space="preserve">R19001436 </t>
  </si>
  <si>
    <t xml:space="preserve">R19001438 </t>
  </si>
  <si>
    <t xml:space="preserve">R19001441 </t>
  </si>
  <si>
    <t xml:space="preserve">R19001440 </t>
  </si>
  <si>
    <t xml:space="preserve">R19001444 </t>
  </si>
  <si>
    <t xml:space="preserve">R19001451 </t>
  </si>
  <si>
    <t xml:space="preserve">R19001456 </t>
  </si>
  <si>
    <t xml:space="preserve">R19001460 </t>
  </si>
  <si>
    <t xml:space="preserve">R19001468 </t>
  </si>
  <si>
    <t xml:space="preserve">R19001472 </t>
  </si>
  <si>
    <t xml:space="preserve">R19001476 </t>
  </si>
  <si>
    <t xml:space="preserve">R19001481 </t>
  </si>
  <si>
    <t>: S. MANO</t>
  </si>
  <si>
    <t xml:space="preserve">R19001489 </t>
  </si>
  <si>
    <t xml:space="preserve">R19001496 </t>
  </si>
  <si>
    <t xml:space="preserve">R19001502 </t>
  </si>
  <si>
    <t xml:space="preserve">R19001374 </t>
  </si>
  <si>
    <t xml:space="preserve">R19001511 </t>
  </si>
  <si>
    <t xml:space="preserve">R19001515 </t>
  </si>
  <si>
    <t xml:space="preserve">R19001524 </t>
  </si>
  <si>
    <t xml:space="preserve">R19001557 </t>
  </si>
  <si>
    <t>R19001548</t>
  </si>
  <si>
    <t xml:space="preserve">R19001571 </t>
  </si>
  <si>
    <t xml:space="preserve">R19001577 </t>
  </si>
  <si>
    <t xml:space="preserve">R19001594 </t>
  </si>
  <si>
    <t xml:space="preserve">REKAP TAGIHAN </t>
  </si>
  <si>
    <t>REKAP TAGIHAN</t>
  </si>
  <si>
    <t xml:space="preserve">R19001603 </t>
  </si>
  <si>
    <t xml:space="preserve">R19001615 </t>
  </si>
  <si>
    <t xml:space="preserve">R19001620 </t>
  </si>
  <si>
    <t xml:space="preserve">R19001631 </t>
  </si>
  <si>
    <t xml:space="preserve">R19001635 </t>
  </si>
  <si>
    <t xml:space="preserve">R19001640 </t>
  </si>
  <si>
    <t xml:space="preserve">R19001649 </t>
  </si>
  <si>
    <t xml:space="preserve">R19001667 </t>
  </si>
  <si>
    <t>: DEDI KURNIADI</t>
  </si>
  <si>
    <t xml:space="preserve">R19001660 </t>
  </si>
  <si>
    <t>R19001654</t>
  </si>
  <si>
    <t xml:space="preserve">R19001680 </t>
  </si>
  <si>
    <t xml:space="preserve">R19001682 </t>
  </si>
  <si>
    <t xml:space="preserve">R19001683 </t>
  </si>
  <si>
    <t xml:space="preserve">R19001690 </t>
  </si>
  <si>
    <t xml:space="preserve">R19001697 </t>
  </si>
  <si>
    <t xml:space="preserve">R19000148 </t>
  </si>
  <si>
    <t xml:space="preserve">R19001705 </t>
  </si>
  <si>
    <t xml:space="preserve">R19001713 </t>
  </si>
  <si>
    <t xml:space="preserve">R19001750 </t>
  </si>
  <si>
    <t xml:space="preserve">R19001729 </t>
  </si>
  <si>
    <t xml:space="preserve">R19001775 </t>
  </si>
  <si>
    <t xml:space="preserve">R19001787 </t>
  </si>
  <si>
    <t xml:space="preserve">R19001738 </t>
  </si>
  <si>
    <t xml:space="preserve">R19001678 </t>
  </si>
  <si>
    <t xml:space="preserve">R19001789 </t>
  </si>
  <si>
    <t xml:space="preserve">R19001807 </t>
  </si>
  <si>
    <t xml:space="preserve">R19001819 </t>
  </si>
  <si>
    <t xml:space="preserve">R19001815 </t>
  </si>
  <si>
    <t xml:space="preserve">R19001811 </t>
  </si>
  <si>
    <t xml:space="preserve">R19001813 </t>
  </si>
  <si>
    <t xml:space="preserve">R19001825 </t>
  </si>
  <si>
    <t xml:space="preserve">R19001830 </t>
  </si>
  <si>
    <t xml:space="preserve">R19001835 </t>
  </si>
  <si>
    <t xml:space="preserve">R19001852 </t>
  </si>
  <si>
    <t xml:space="preserve">R19001865 </t>
  </si>
  <si>
    <t xml:space="preserve">R19001868 </t>
  </si>
  <si>
    <t xml:space="preserve">R19001872 </t>
  </si>
  <si>
    <t xml:space="preserve">R19001805 </t>
  </si>
  <si>
    <t xml:space="preserve">R19001881 </t>
  </si>
  <si>
    <t xml:space="preserve">R19001884 </t>
  </si>
  <si>
    <t xml:space="preserve">R19001914 </t>
  </si>
  <si>
    <t xml:space="preserve">R19001921 </t>
  </si>
  <si>
    <t xml:space="preserve">R19001925 </t>
  </si>
  <si>
    <t xml:space="preserve">R19001926 </t>
  </si>
  <si>
    <t xml:space="preserve">R19001932 </t>
  </si>
  <si>
    <t xml:space="preserve">R19001941 </t>
  </si>
  <si>
    <t xml:space="preserve">R19001949 </t>
  </si>
  <si>
    <t xml:space="preserve">R19001951 </t>
  </si>
  <si>
    <t>ARIF JULIANSAH (BANDROS)</t>
  </si>
  <si>
    <t>CV. EVEROUS SOLUSI PRIMA (REGULER)</t>
  </si>
  <si>
    <t>CV. EVEROUS SOLUSI PRIMA (SALE)</t>
  </si>
  <si>
    <t>ANIP SANATA (ASSUNAHMART)</t>
  </si>
  <si>
    <t>S. MANO (REGULER)</t>
  </si>
  <si>
    <t>S. MANO (SALE)</t>
  </si>
  <si>
    <t>DEDI KURNIADI</t>
  </si>
  <si>
    <t xml:space="preserve">R19001954 </t>
  </si>
  <si>
    <t xml:space="preserve">R19001961 </t>
  </si>
  <si>
    <t xml:space="preserve">R19001962 </t>
  </si>
  <si>
    <t>EDC</t>
  </si>
  <si>
    <t xml:space="preserve">R19001972 </t>
  </si>
  <si>
    <t xml:space="preserve">R19001975 </t>
  </si>
  <si>
    <t xml:space="preserve">R19001976 </t>
  </si>
  <si>
    <t xml:space="preserve">R19001977 </t>
  </si>
  <si>
    <t xml:space="preserve">R19001980 </t>
  </si>
  <si>
    <t xml:space="preserve">R19001984 </t>
  </si>
  <si>
    <t xml:space="preserve">R19002001 </t>
  </si>
  <si>
    <t xml:space="preserve">R19002009 </t>
  </si>
  <si>
    <t xml:space="preserve">R19002014 </t>
  </si>
  <si>
    <t xml:space="preserve">R19002013 </t>
  </si>
  <si>
    <t xml:space="preserve">R19002017 </t>
  </si>
  <si>
    <t xml:space="preserve">R19002018 </t>
  </si>
  <si>
    <t xml:space="preserve">R19002020 </t>
  </si>
  <si>
    <t xml:space="preserve">R19002026 </t>
  </si>
  <si>
    <t xml:space="preserve">R19002029 </t>
  </si>
  <si>
    <t xml:space="preserve">R19002037 </t>
  </si>
  <si>
    <t xml:space="preserve">R19002038 </t>
  </si>
  <si>
    <t xml:space="preserve">R19002047 </t>
  </si>
  <si>
    <t xml:space="preserve">R19002043 </t>
  </si>
  <si>
    <t xml:space="preserve">R19002046 </t>
  </si>
  <si>
    <t xml:space="preserve">R19002050 </t>
  </si>
  <si>
    <t xml:space="preserve">R19002054 </t>
  </si>
  <si>
    <t>R19002058</t>
  </si>
  <si>
    <t xml:space="preserve">R19002065 </t>
  </si>
  <si>
    <t xml:space="preserve">R19002071 </t>
  </si>
  <si>
    <t xml:space="preserve">R19002076 </t>
  </si>
  <si>
    <t xml:space="preserve">R19002094 </t>
  </si>
  <si>
    <t xml:space="preserve">R19002096 </t>
  </si>
  <si>
    <t xml:space="preserve">R19002098 </t>
  </si>
  <si>
    <t xml:space="preserve">R19002099 </t>
  </si>
  <si>
    <t xml:space="preserve">R19000203 </t>
  </si>
  <si>
    <t xml:space="preserve">R19002106 </t>
  </si>
  <si>
    <t xml:space="preserve">R19002110 </t>
  </si>
  <si>
    <t xml:space="preserve">R19002113 </t>
  </si>
  <si>
    <t xml:space="preserve">R19002115 </t>
  </si>
  <si>
    <t xml:space="preserve">R19002119 </t>
  </si>
  <si>
    <t xml:space="preserve">R19002124 </t>
  </si>
  <si>
    <t xml:space="preserve">R19002137 </t>
  </si>
  <si>
    <t xml:space="preserve">R19002131 </t>
  </si>
  <si>
    <t xml:space="preserve">R19002146 </t>
  </si>
  <si>
    <t xml:space="preserve">R19002150 </t>
  </si>
  <si>
    <t xml:space="preserve">R19002154 </t>
  </si>
  <si>
    <t xml:space="preserve">R19002156 </t>
  </si>
  <si>
    <t xml:space="preserve">R19002167 </t>
  </si>
  <si>
    <t xml:space="preserve">R19002174 </t>
  </si>
  <si>
    <t xml:space="preserve">R19002175 </t>
  </si>
  <si>
    <t xml:space="preserve">R19002178 </t>
  </si>
  <si>
    <t xml:space="preserve">R19002181 </t>
  </si>
  <si>
    <t xml:space="preserve">R19002193 </t>
  </si>
  <si>
    <t xml:space="preserve">R19002210 </t>
  </si>
  <si>
    <t xml:space="preserve">R19002201 </t>
  </si>
  <si>
    <t xml:space="preserve">R19002212 </t>
  </si>
  <si>
    <t xml:space="preserve">R19002184 </t>
  </si>
  <si>
    <t xml:space="preserve">R19002163 </t>
  </si>
  <si>
    <t xml:space="preserve">R19002216 </t>
  </si>
  <si>
    <t xml:space="preserve">R19002219 </t>
  </si>
  <si>
    <t xml:space="preserve">R19002220 </t>
  </si>
  <si>
    <t xml:space="preserve">R19002225 </t>
  </si>
  <si>
    <t xml:space="preserve">R19002226 </t>
  </si>
  <si>
    <t xml:space="preserve">R19002234 </t>
  </si>
  <si>
    <t xml:space="preserve">R19002237 </t>
  </si>
  <si>
    <t xml:space="preserve">R19002235 </t>
  </si>
  <si>
    <t xml:space="preserve">R19002242 </t>
  </si>
  <si>
    <t xml:space="preserve">R19002246 </t>
  </si>
  <si>
    <t xml:space="preserve">R19002248 </t>
  </si>
  <si>
    <t xml:space="preserve">R19002253 </t>
  </si>
  <si>
    <t xml:space="preserve">R19002255 </t>
  </si>
  <si>
    <t xml:space="preserve">R19002262 </t>
  </si>
  <si>
    <t xml:space="preserve">R19002267 </t>
  </si>
  <si>
    <t xml:space="preserve">R19002271 </t>
  </si>
  <si>
    <t xml:space="preserve">R19002276 </t>
  </si>
  <si>
    <t xml:space="preserve">R19002275 </t>
  </si>
  <si>
    <t xml:space="preserve">R19002290 </t>
  </si>
  <si>
    <t xml:space="preserve">R19002302 </t>
  </si>
  <si>
    <t xml:space="preserve">R19002307 </t>
  </si>
  <si>
    <t xml:space="preserve">R19002311 </t>
  </si>
  <si>
    <t xml:space="preserve">R19002312 </t>
  </si>
  <si>
    <t xml:space="preserve">R19002319 </t>
  </si>
  <si>
    <t xml:space="preserve">R19002323 </t>
  </si>
  <si>
    <t xml:space="preserve">R19002324 </t>
  </si>
  <si>
    <t xml:space="preserve">R19002329 </t>
  </si>
  <si>
    <t xml:space="preserve">R19002330 </t>
  </si>
  <si>
    <t xml:space="preserve">R19002333 </t>
  </si>
  <si>
    <t xml:space="preserve">R19002336 </t>
  </si>
  <si>
    <t xml:space="preserve">R19002340 </t>
  </si>
  <si>
    <t xml:space="preserve">R19000219 </t>
  </si>
  <si>
    <t xml:space="preserve">R19002348 </t>
  </si>
  <si>
    <t>R19002317</t>
  </si>
  <si>
    <t xml:space="preserve">R19002364 </t>
  </si>
  <si>
    <t xml:space="preserve">R19002366 </t>
  </si>
  <si>
    <t xml:space="preserve">R19002373 </t>
  </si>
  <si>
    <t xml:space="preserve">R19002376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</si>
</sst>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51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16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41" fontId="0" fillId="8" borderId="1" xfId="2" applyFont="1" applyFill="1" applyBorder="1" applyAlignment="1">
      <alignment horizontal="center"/>
    </xf>
    <xf numFmtId="41" fontId="0" fillId="8" borderId="1" xfId="0" applyNumberFormat="1" applyFill="1" applyBorder="1"/>
    <xf numFmtId="0" fontId="0" fillId="8" borderId="1" xfId="0" applyFill="1" applyBorder="1"/>
    <xf numFmtId="41" fontId="0" fillId="8" borderId="1" xfId="2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0" fillId="2" borderId="4" xfId="2" applyFont="1" applyFill="1" applyBorder="1" applyAlignment="1">
      <alignment horizontal="right"/>
    </xf>
    <xf numFmtId="41" fontId="0" fillId="2" borderId="6" xfId="2" applyFont="1" applyFill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1" fontId="0" fillId="9" borderId="1" xfId="0" applyNumberFormat="1" applyFill="1" applyBorder="1" applyAlignment="1"/>
    <xf numFmtId="41" fontId="0" fillId="9" borderId="1" xfId="0" applyNumberFormat="1" applyFill="1" applyBorder="1"/>
    <xf numFmtId="0" fontId="0" fillId="9" borderId="1" xfId="0" applyFill="1" applyBorder="1"/>
    <xf numFmtId="41" fontId="0" fillId="9" borderId="1" xfId="2" applyFont="1" applyFill="1" applyBorder="1" applyAlignment="1">
      <alignment horizontal="center"/>
    </xf>
    <xf numFmtId="41" fontId="0" fillId="9" borderId="1" xfId="2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1.xml"/><Relationship Id="rId1" Type="http://schemas.openxmlformats.org/officeDocument/2006/relationships/vmlDrawing" Target="../drawings/vmlDrawing41.v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32"/>
  <sheetViews>
    <sheetView zoomScaleNormal="100" workbookViewId="0">
      <pane ySplit="7" topLeftCell="A313" activePane="bottomLeft" state="frozen"/>
      <selection pane="bottomLeft" activeCell="E320" sqref="E32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29" t="s">
        <v>22</v>
      </c>
      <c r="G1" s="429"/>
      <c r="H1" s="429"/>
      <c r="I1" s="220" t="s">
        <v>20</v>
      </c>
      <c r="J1" s="218"/>
      <c r="L1" s="275">
        <f>SUM(D310:D319)</f>
        <v>6177545</v>
      </c>
      <c r="M1" s="238">
        <v>31586085</v>
      </c>
      <c r="N1" s="238">
        <f>L1-M1</f>
        <v>-25408540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29" t="s">
        <v>21</v>
      </c>
      <c r="G2" s="429"/>
      <c r="H2" s="429"/>
      <c r="I2" s="220">
        <f>J332*-1</f>
        <v>6757500</v>
      </c>
      <c r="J2" s="218"/>
      <c r="L2" s="276">
        <f>SUM(G310:G319)</f>
        <v>304300</v>
      </c>
      <c r="M2" s="238">
        <v>5763935</v>
      </c>
      <c r="N2" s="238">
        <f>L2-M2</f>
        <v>-5459635</v>
      </c>
      <c r="O2" s="238"/>
    </row>
    <row r="3" spans="1:15" x14ac:dyDescent="0.25">
      <c r="A3" s="218" t="s">
        <v>111</v>
      </c>
      <c r="B3" s="218"/>
      <c r="C3" s="72" t="s">
        <v>110</v>
      </c>
      <c r="D3" s="218"/>
      <c r="E3" s="218"/>
      <c r="F3" s="306"/>
      <c r="G3" s="306"/>
      <c r="H3" s="306"/>
      <c r="I3" s="220"/>
      <c r="J3" s="218"/>
      <c r="L3" s="276">
        <f>L1-L2</f>
        <v>5873245</v>
      </c>
      <c r="M3" s="238">
        <f>M1-M2</f>
        <v>25822150</v>
      </c>
      <c r="N3" s="238">
        <f>L3-M3</f>
        <v>-19948905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30" t="s">
        <v>58</v>
      </c>
      <c r="B5" s="430"/>
      <c r="C5" s="430"/>
      <c r="D5" s="430"/>
      <c r="E5" s="430"/>
      <c r="F5" s="430"/>
      <c r="G5" s="430"/>
      <c r="H5" s="430"/>
      <c r="I5" s="430"/>
      <c r="J5" s="430"/>
      <c r="L5" s="274"/>
      <c r="M5" s="238"/>
      <c r="N5" s="238"/>
      <c r="O5" s="238"/>
    </row>
    <row r="6" spans="1:15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33" t="s">
        <v>5</v>
      </c>
      <c r="J6" s="434" t="s">
        <v>6</v>
      </c>
    </row>
    <row r="7" spans="1:15" x14ac:dyDescent="0.25">
      <c r="A7" s="431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32"/>
      <c r="I7" s="433"/>
      <c r="J7" s="434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223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227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229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236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239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246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250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257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262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265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267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269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274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276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283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290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294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300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307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309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241">
        <v>43542</v>
      </c>
      <c r="B135" s="242">
        <v>19002898</v>
      </c>
      <c r="C135" s="106">
        <v>15</v>
      </c>
      <c r="D135" s="246">
        <v>1404285</v>
      </c>
      <c r="E135" s="244"/>
      <c r="F135" s="247"/>
      <c r="G135" s="246"/>
      <c r="H135" s="244"/>
      <c r="I135" s="245"/>
      <c r="J135" s="246"/>
    </row>
    <row r="136" spans="1:10" ht="15.75" customHeight="1" x14ac:dyDescent="0.25">
      <c r="A136" s="241">
        <v>43542</v>
      </c>
      <c r="B136" s="242">
        <v>19002913</v>
      </c>
      <c r="C136" s="106">
        <v>2</v>
      </c>
      <c r="D136" s="246">
        <v>303620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43543</v>
      </c>
      <c r="B137" s="242">
        <v>19002959</v>
      </c>
      <c r="C137" s="106">
        <v>12</v>
      </c>
      <c r="D137" s="246">
        <v>1252155</v>
      </c>
      <c r="E137" s="244" t="s">
        <v>319</v>
      </c>
      <c r="F137" s="247">
        <v>1</v>
      </c>
      <c r="G137" s="246">
        <v>88060</v>
      </c>
      <c r="H137" s="244"/>
      <c r="I137" s="245"/>
      <c r="J137" s="246"/>
    </row>
    <row r="138" spans="1:10" ht="15.75" customHeight="1" x14ac:dyDescent="0.25">
      <c r="A138" s="241">
        <v>43543</v>
      </c>
      <c r="B138" s="242">
        <v>19002977</v>
      </c>
      <c r="C138" s="106">
        <v>2</v>
      </c>
      <c r="D138" s="246">
        <v>169660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43544</v>
      </c>
      <c r="B139" s="242">
        <v>19003029</v>
      </c>
      <c r="C139" s="106">
        <v>3</v>
      </c>
      <c r="D139" s="246">
        <v>284180</v>
      </c>
      <c r="E139" s="244"/>
      <c r="F139" s="247"/>
      <c r="G139" s="246"/>
      <c r="H139" s="244"/>
      <c r="I139" s="245"/>
      <c r="J139" s="246"/>
    </row>
    <row r="140" spans="1:10" ht="15.75" customHeight="1" x14ac:dyDescent="0.25">
      <c r="A140" s="241">
        <v>43544</v>
      </c>
      <c r="B140" s="242">
        <v>19003041</v>
      </c>
      <c r="C140" s="106">
        <v>9</v>
      </c>
      <c r="D140" s="245">
        <v>891480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43545</v>
      </c>
      <c r="B141" s="242">
        <v>19003085</v>
      </c>
      <c r="C141" s="106">
        <v>10</v>
      </c>
      <c r="D141" s="245">
        <v>955315</v>
      </c>
      <c r="E141" s="244" t="s">
        <v>328</v>
      </c>
      <c r="F141" s="247">
        <v>1</v>
      </c>
      <c r="G141" s="246">
        <v>95030</v>
      </c>
      <c r="H141" s="244"/>
      <c r="I141" s="245"/>
      <c r="J141" s="246"/>
    </row>
    <row r="142" spans="1:10" ht="15.75" customHeight="1" x14ac:dyDescent="0.25">
      <c r="A142" s="241">
        <v>43545</v>
      </c>
      <c r="B142" s="242">
        <v>19003099</v>
      </c>
      <c r="C142" s="106">
        <v>6</v>
      </c>
      <c r="D142" s="245">
        <v>555900</v>
      </c>
      <c r="E142" s="244"/>
      <c r="F142" s="247"/>
      <c r="G142" s="246"/>
      <c r="H142" s="244"/>
      <c r="I142" s="245"/>
      <c r="J142" s="246"/>
    </row>
    <row r="143" spans="1:10" ht="15.75" customHeight="1" x14ac:dyDescent="0.25">
      <c r="A143" s="241">
        <v>43546</v>
      </c>
      <c r="B143" s="242">
        <v>19003143</v>
      </c>
      <c r="C143" s="106">
        <v>1</v>
      </c>
      <c r="D143" s="245">
        <v>88060</v>
      </c>
      <c r="E143" s="244" t="s">
        <v>331</v>
      </c>
      <c r="F143" s="247">
        <v>1</v>
      </c>
      <c r="G143" s="246">
        <v>104040</v>
      </c>
      <c r="H143" s="244"/>
      <c r="I143" s="245"/>
      <c r="J143" s="246"/>
    </row>
    <row r="144" spans="1:10" ht="15.75" customHeight="1" x14ac:dyDescent="0.25">
      <c r="A144" s="241">
        <v>43546</v>
      </c>
      <c r="B144" s="242">
        <v>19003156</v>
      </c>
      <c r="C144" s="106">
        <v>1</v>
      </c>
      <c r="D144" s="245">
        <v>95030</v>
      </c>
      <c r="E144" s="244"/>
      <c r="F144" s="247"/>
      <c r="G144" s="246"/>
      <c r="H144" s="244"/>
      <c r="I144" s="245"/>
      <c r="J144" s="246"/>
    </row>
    <row r="145" spans="1:10" ht="15.75" customHeight="1" x14ac:dyDescent="0.25">
      <c r="A145" s="241">
        <v>43547</v>
      </c>
      <c r="B145" s="242">
        <v>19003200</v>
      </c>
      <c r="C145" s="106">
        <v>5</v>
      </c>
      <c r="D145" s="245">
        <v>491725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43547</v>
      </c>
      <c r="B146" s="242">
        <v>19003214</v>
      </c>
      <c r="C146" s="106">
        <v>4</v>
      </c>
      <c r="D146" s="245">
        <v>425425</v>
      </c>
      <c r="E146" s="244"/>
      <c r="F146" s="247"/>
      <c r="G146" s="246"/>
      <c r="H146" s="244"/>
      <c r="I146" s="245">
        <v>6629705</v>
      </c>
      <c r="J146" s="246" t="s">
        <v>17</v>
      </c>
    </row>
    <row r="147" spans="1:10" ht="15.75" customHeight="1" x14ac:dyDescent="0.25">
      <c r="A147" s="241">
        <v>43549</v>
      </c>
      <c r="B147" s="242">
        <v>19003322</v>
      </c>
      <c r="C147" s="106">
        <v>13</v>
      </c>
      <c r="D147" s="245">
        <v>1206830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43549</v>
      </c>
      <c r="B148" s="242">
        <v>19003337</v>
      </c>
      <c r="C148" s="106">
        <v>7</v>
      </c>
      <c r="D148" s="245">
        <v>520455</v>
      </c>
      <c r="E148" s="244"/>
      <c r="F148" s="247"/>
      <c r="G148" s="246"/>
      <c r="H148" s="244"/>
      <c r="I148" s="245"/>
      <c r="J148" s="246"/>
    </row>
    <row r="149" spans="1:10" ht="15.75" customHeight="1" x14ac:dyDescent="0.25">
      <c r="A149" s="241">
        <v>43550</v>
      </c>
      <c r="B149" s="242">
        <v>19003390</v>
      </c>
      <c r="C149" s="106">
        <v>4</v>
      </c>
      <c r="D149" s="245">
        <v>383180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43550</v>
      </c>
      <c r="B150" s="242">
        <v>19003410</v>
      </c>
      <c r="C150" s="106">
        <v>3</v>
      </c>
      <c r="D150" s="245">
        <v>371620</v>
      </c>
      <c r="E150" s="244"/>
      <c r="F150" s="247"/>
      <c r="G150" s="246"/>
      <c r="H150" s="244"/>
      <c r="I150" s="245"/>
      <c r="J150" s="246"/>
    </row>
    <row r="151" spans="1:10" ht="15.75" customHeight="1" x14ac:dyDescent="0.25">
      <c r="A151" s="241">
        <v>43551</v>
      </c>
      <c r="B151" s="242">
        <v>19003456</v>
      </c>
      <c r="C151" s="106">
        <v>19</v>
      </c>
      <c r="D151" s="245">
        <v>1734110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43551</v>
      </c>
      <c r="B152" s="242">
        <v>19003476</v>
      </c>
      <c r="C152" s="106">
        <v>7</v>
      </c>
      <c r="D152" s="245">
        <v>608600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43552</v>
      </c>
      <c r="B153" s="242">
        <v>19003520</v>
      </c>
      <c r="C153" s="106">
        <v>12</v>
      </c>
      <c r="D153" s="245">
        <v>1217795</v>
      </c>
      <c r="E153" s="244" t="s">
        <v>339</v>
      </c>
      <c r="F153" s="247">
        <v>3</v>
      </c>
      <c r="G153" s="246">
        <v>275145</v>
      </c>
      <c r="H153" s="244"/>
      <c r="I153" s="245"/>
      <c r="J153" s="246"/>
    </row>
    <row r="154" spans="1:10" ht="15.75" customHeight="1" x14ac:dyDescent="0.25">
      <c r="A154" s="241">
        <v>43552</v>
      </c>
      <c r="B154" s="242">
        <v>19003539</v>
      </c>
      <c r="C154" s="106">
        <v>10</v>
      </c>
      <c r="D154" s="246">
        <v>949875</v>
      </c>
      <c r="E154" s="244"/>
      <c r="F154" s="247"/>
      <c r="G154" s="246"/>
      <c r="H154" s="244"/>
      <c r="I154" s="245"/>
      <c r="J154" s="246"/>
    </row>
    <row r="155" spans="1:10" ht="15.75" customHeight="1" x14ac:dyDescent="0.25">
      <c r="A155" s="241">
        <v>43553</v>
      </c>
      <c r="B155" s="242">
        <v>19003581</v>
      </c>
      <c r="C155" s="106">
        <v>7</v>
      </c>
      <c r="D155" s="246">
        <v>642175</v>
      </c>
      <c r="E155" s="244"/>
      <c r="F155" s="247"/>
      <c r="G155" s="246"/>
      <c r="H155" s="244"/>
      <c r="I155" s="245"/>
      <c r="J155" s="246"/>
    </row>
    <row r="156" spans="1:10" ht="15.75" customHeight="1" x14ac:dyDescent="0.25">
      <c r="A156" s="241">
        <v>43553</v>
      </c>
      <c r="B156" s="242">
        <v>19003591</v>
      </c>
      <c r="C156" s="106">
        <v>1</v>
      </c>
      <c r="D156" s="246">
        <v>122145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43554</v>
      </c>
      <c r="B157" s="242">
        <v>19003648</v>
      </c>
      <c r="C157" s="106">
        <v>9</v>
      </c>
      <c r="D157" s="246">
        <v>846770</v>
      </c>
      <c r="E157" s="244"/>
      <c r="F157" s="247"/>
      <c r="G157" s="246"/>
      <c r="H157" s="244"/>
      <c r="I157" s="245"/>
      <c r="J157" s="246"/>
    </row>
    <row r="158" spans="1:10" ht="15.75" customHeight="1" x14ac:dyDescent="0.25">
      <c r="A158" s="241">
        <v>43554</v>
      </c>
      <c r="B158" s="242">
        <v>19003652</v>
      </c>
      <c r="C158" s="106">
        <v>3</v>
      </c>
      <c r="D158" s="246">
        <v>287640</v>
      </c>
      <c r="E158" s="244"/>
      <c r="F158" s="247"/>
      <c r="G158" s="246"/>
      <c r="H158" s="244"/>
      <c r="I158" s="245">
        <v>8616050</v>
      </c>
      <c r="J158" s="246" t="s">
        <v>17</v>
      </c>
    </row>
    <row r="159" spans="1:10" ht="15.75" customHeight="1" x14ac:dyDescent="0.25">
      <c r="A159" s="241">
        <v>43556</v>
      </c>
      <c r="B159" s="242">
        <v>19003777</v>
      </c>
      <c r="C159" s="106">
        <v>19</v>
      </c>
      <c r="D159" s="246">
        <v>1863965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43556</v>
      </c>
      <c r="B160" s="242">
        <v>19003797</v>
      </c>
      <c r="C160" s="106">
        <v>8</v>
      </c>
      <c r="D160" s="246">
        <v>729045</v>
      </c>
      <c r="E160" s="244"/>
      <c r="F160" s="247"/>
      <c r="G160" s="246"/>
      <c r="H160" s="244"/>
      <c r="I160" s="245"/>
      <c r="J160" s="246"/>
    </row>
    <row r="161" spans="1:10" ht="15.75" customHeight="1" x14ac:dyDescent="0.25">
      <c r="A161" s="241">
        <v>43557</v>
      </c>
      <c r="B161" s="242">
        <v>19003840</v>
      </c>
      <c r="C161" s="106">
        <v>13</v>
      </c>
      <c r="D161" s="246">
        <v>1292765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43557</v>
      </c>
      <c r="B162" s="242">
        <v>19003862</v>
      </c>
      <c r="C162" s="106">
        <v>6</v>
      </c>
      <c r="D162" s="246">
        <v>517650</v>
      </c>
      <c r="E162" s="244"/>
      <c r="F162" s="247"/>
      <c r="G162" s="246"/>
      <c r="H162" s="244"/>
      <c r="I162" s="245"/>
      <c r="J162" s="246"/>
    </row>
    <row r="163" spans="1:10" ht="15.75" customHeight="1" x14ac:dyDescent="0.25">
      <c r="A163" s="241">
        <v>43559</v>
      </c>
      <c r="B163" s="242">
        <v>19003981</v>
      </c>
      <c r="C163" s="106">
        <v>14</v>
      </c>
      <c r="D163" s="246">
        <v>1373175</v>
      </c>
      <c r="E163" s="244" t="s">
        <v>351</v>
      </c>
      <c r="F163" s="247">
        <v>2</v>
      </c>
      <c r="G163" s="246">
        <v>206065</v>
      </c>
      <c r="H163" s="244"/>
      <c r="I163" s="245"/>
      <c r="J163" s="246"/>
    </row>
    <row r="164" spans="1:10" ht="15.75" customHeight="1" x14ac:dyDescent="0.25">
      <c r="A164" s="241">
        <v>43559</v>
      </c>
      <c r="B164" s="242">
        <v>19004011</v>
      </c>
      <c r="C164" s="106">
        <v>11</v>
      </c>
      <c r="D164" s="246">
        <v>1003085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43560</v>
      </c>
      <c r="B165" s="242">
        <v>19004048</v>
      </c>
      <c r="C165" s="106">
        <v>13</v>
      </c>
      <c r="D165" s="246">
        <v>1239470</v>
      </c>
      <c r="E165" s="244" t="s">
        <v>355</v>
      </c>
      <c r="F165" s="247">
        <v>4</v>
      </c>
      <c r="G165" s="246">
        <v>439365</v>
      </c>
      <c r="H165" s="244"/>
      <c r="I165" s="245"/>
      <c r="J165" s="246"/>
    </row>
    <row r="166" spans="1:10" ht="15.75" customHeight="1" x14ac:dyDescent="0.25">
      <c r="A166" s="241">
        <v>43561</v>
      </c>
      <c r="B166" s="242">
        <v>19004092</v>
      </c>
      <c r="C166" s="106">
        <v>13</v>
      </c>
      <c r="D166" s="246">
        <v>1128035</v>
      </c>
      <c r="E166" s="244" t="s">
        <v>356</v>
      </c>
      <c r="F166" s="247">
        <v>1</v>
      </c>
      <c r="G166" s="246">
        <v>115515</v>
      </c>
      <c r="H166" s="244"/>
      <c r="I166" s="245"/>
      <c r="J166" s="246"/>
    </row>
    <row r="167" spans="1:10" ht="15.75" customHeight="1" x14ac:dyDescent="0.25">
      <c r="A167" s="241">
        <v>43561</v>
      </c>
      <c r="B167" s="242">
        <v>19004115</v>
      </c>
      <c r="C167" s="106">
        <v>2</v>
      </c>
      <c r="D167" s="246">
        <v>188105</v>
      </c>
      <c r="E167" s="244"/>
      <c r="F167" s="247"/>
      <c r="G167" s="246"/>
      <c r="H167" s="244"/>
      <c r="I167" s="245">
        <v>8574350</v>
      </c>
      <c r="J167" s="246" t="s">
        <v>17</v>
      </c>
    </row>
    <row r="168" spans="1:10" ht="15.75" customHeight="1" x14ac:dyDescent="0.25">
      <c r="A168" s="241">
        <v>43563</v>
      </c>
      <c r="B168" s="242">
        <v>19004250</v>
      </c>
      <c r="C168" s="106">
        <v>27</v>
      </c>
      <c r="D168" s="246">
        <v>2488885</v>
      </c>
      <c r="E168" s="244" t="s">
        <v>362</v>
      </c>
      <c r="F168" s="247">
        <v>2</v>
      </c>
      <c r="G168" s="246">
        <v>185640</v>
      </c>
      <c r="H168" s="244"/>
      <c r="I168" s="245"/>
      <c r="J168" s="246"/>
    </row>
    <row r="169" spans="1:10" ht="15.75" customHeight="1" x14ac:dyDescent="0.25">
      <c r="A169" s="241">
        <v>43563</v>
      </c>
      <c r="B169" s="242">
        <v>19004277</v>
      </c>
      <c r="C169" s="106">
        <v>8</v>
      </c>
      <c r="D169" s="246">
        <v>774095</v>
      </c>
      <c r="E169" s="244"/>
      <c r="F169" s="247"/>
      <c r="G169" s="246"/>
      <c r="H169" s="244"/>
      <c r="I169" s="245"/>
      <c r="J169" s="246"/>
    </row>
    <row r="170" spans="1:10" ht="15.75" customHeight="1" x14ac:dyDescent="0.25">
      <c r="A170" s="241">
        <v>43564</v>
      </c>
      <c r="B170" s="242">
        <v>19004327</v>
      </c>
      <c r="C170" s="106">
        <v>8</v>
      </c>
      <c r="D170" s="246">
        <v>692920</v>
      </c>
      <c r="E170" s="244" t="s">
        <v>366</v>
      </c>
      <c r="F170" s="247">
        <v>3</v>
      </c>
      <c r="G170" s="246">
        <v>307870</v>
      </c>
      <c r="H170" s="244"/>
      <c r="I170" s="245"/>
      <c r="J170" s="246"/>
    </row>
    <row r="171" spans="1:10" ht="15.75" customHeight="1" x14ac:dyDescent="0.25">
      <c r="A171" s="241">
        <v>43564</v>
      </c>
      <c r="B171" s="242">
        <v>19004340</v>
      </c>
      <c r="C171" s="106">
        <v>5</v>
      </c>
      <c r="D171" s="246">
        <v>518925</v>
      </c>
      <c r="E171" s="244"/>
      <c r="F171" s="247"/>
      <c r="G171" s="246"/>
      <c r="H171" s="244"/>
      <c r="I171" s="245"/>
      <c r="J171" s="246"/>
    </row>
    <row r="172" spans="1:10" ht="15.75" customHeight="1" x14ac:dyDescent="0.25">
      <c r="A172" s="241">
        <v>43565</v>
      </c>
      <c r="B172" s="242">
        <v>19004378</v>
      </c>
      <c r="C172" s="106">
        <v>12</v>
      </c>
      <c r="D172" s="246">
        <v>1150458</v>
      </c>
      <c r="E172" s="244" t="s">
        <v>367</v>
      </c>
      <c r="F172" s="247">
        <v>1</v>
      </c>
      <c r="G172" s="246">
        <v>81600</v>
      </c>
      <c r="H172" s="244"/>
      <c r="I172" s="245"/>
      <c r="J172" s="246"/>
    </row>
    <row r="173" spans="1:10" ht="15.75" customHeight="1" x14ac:dyDescent="0.25">
      <c r="A173" s="241">
        <v>43565</v>
      </c>
      <c r="B173" s="242">
        <v>19004407</v>
      </c>
      <c r="C173" s="106">
        <v>5</v>
      </c>
      <c r="D173" s="246">
        <v>486285</v>
      </c>
      <c r="E173" s="244"/>
      <c r="F173" s="247"/>
      <c r="G173" s="246"/>
      <c r="H173" s="244"/>
      <c r="I173" s="245"/>
      <c r="J173" s="246"/>
    </row>
    <row r="174" spans="1:10" ht="15.75" customHeight="1" x14ac:dyDescent="0.25">
      <c r="A174" s="241">
        <v>43566</v>
      </c>
      <c r="B174" s="242">
        <v>19004455</v>
      </c>
      <c r="C174" s="106">
        <v>9</v>
      </c>
      <c r="D174" s="246">
        <v>836655</v>
      </c>
      <c r="E174" s="244" t="s">
        <v>368</v>
      </c>
      <c r="F174" s="247">
        <v>4</v>
      </c>
      <c r="G174" s="246">
        <v>371705</v>
      </c>
      <c r="H174" s="244"/>
      <c r="I174" s="245"/>
      <c r="J174" s="246"/>
    </row>
    <row r="175" spans="1:10" ht="15.75" customHeight="1" x14ac:dyDescent="0.25">
      <c r="A175" s="241">
        <v>43566</v>
      </c>
      <c r="B175" s="242">
        <v>19004474</v>
      </c>
      <c r="C175" s="106">
        <v>2</v>
      </c>
      <c r="D175" s="246">
        <v>193120</v>
      </c>
      <c r="E175" s="244" t="s">
        <v>369</v>
      </c>
      <c r="F175" s="247">
        <v>1</v>
      </c>
      <c r="G175" s="246">
        <v>55080</v>
      </c>
      <c r="H175" s="244"/>
      <c r="I175" s="245"/>
      <c r="J175" s="246"/>
    </row>
    <row r="176" spans="1:10" ht="15.75" customHeight="1" x14ac:dyDescent="0.25">
      <c r="A176" s="241">
        <v>43567</v>
      </c>
      <c r="B176" s="242">
        <v>19004522</v>
      </c>
      <c r="C176" s="106">
        <v>10</v>
      </c>
      <c r="D176" s="246">
        <v>1003255</v>
      </c>
      <c r="E176" s="244" t="s">
        <v>370</v>
      </c>
      <c r="F176" s="247">
        <v>1</v>
      </c>
      <c r="G176" s="246">
        <v>97580</v>
      </c>
      <c r="H176" s="244"/>
      <c r="I176" s="245"/>
      <c r="J176" s="246"/>
    </row>
    <row r="177" spans="1:10" ht="15.75" customHeight="1" x14ac:dyDescent="0.25">
      <c r="A177" s="241">
        <v>43567</v>
      </c>
      <c r="B177" s="242">
        <v>19004540</v>
      </c>
      <c r="C177" s="106">
        <v>4</v>
      </c>
      <c r="D177" s="246">
        <v>350710</v>
      </c>
      <c r="E177" s="244"/>
      <c r="F177" s="247"/>
      <c r="G177" s="246"/>
      <c r="H177" s="244"/>
      <c r="I177" s="245"/>
      <c r="J177" s="246"/>
    </row>
    <row r="178" spans="1:10" ht="15.75" customHeight="1" x14ac:dyDescent="0.25">
      <c r="A178" s="241">
        <v>43568</v>
      </c>
      <c r="B178" s="242">
        <v>19004593</v>
      </c>
      <c r="C178" s="106">
        <v>10</v>
      </c>
      <c r="D178" s="246">
        <v>1040145</v>
      </c>
      <c r="E178" s="244" t="s">
        <v>375</v>
      </c>
      <c r="F178" s="247">
        <v>2</v>
      </c>
      <c r="G178" s="246">
        <v>135235</v>
      </c>
      <c r="H178" s="244"/>
      <c r="I178" s="245"/>
      <c r="J178" s="246"/>
    </row>
    <row r="179" spans="1:10" ht="15.75" customHeight="1" x14ac:dyDescent="0.25">
      <c r="A179" s="241">
        <v>43568</v>
      </c>
      <c r="B179" s="242">
        <v>19004600</v>
      </c>
      <c r="C179" s="106">
        <v>7</v>
      </c>
      <c r="D179" s="246">
        <v>644555</v>
      </c>
      <c r="E179" s="244"/>
      <c r="F179" s="247"/>
      <c r="G179" s="246"/>
      <c r="H179" s="244"/>
      <c r="I179" s="245">
        <v>8945298</v>
      </c>
      <c r="J179" s="246" t="s">
        <v>17</v>
      </c>
    </row>
    <row r="180" spans="1:10" ht="15.75" customHeight="1" x14ac:dyDescent="0.25">
      <c r="A180" s="241">
        <v>43570</v>
      </c>
      <c r="B180" s="242">
        <v>19004710</v>
      </c>
      <c r="C180" s="106">
        <v>17</v>
      </c>
      <c r="D180" s="246">
        <v>1608625</v>
      </c>
      <c r="E180" s="244" t="s">
        <v>378</v>
      </c>
      <c r="F180" s="247">
        <v>3</v>
      </c>
      <c r="G180" s="246">
        <v>310675</v>
      </c>
      <c r="H180" s="244"/>
      <c r="I180" s="245"/>
      <c r="J180" s="246"/>
    </row>
    <row r="181" spans="1:10" ht="15.75" customHeight="1" x14ac:dyDescent="0.25">
      <c r="A181" s="241">
        <v>43570</v>
      </c>
      <c r="B181" s="242">
        <v>19004716</v>
      </c>
      <c r="C181" s="106">
        <v>9</v>
      </c>
      <c r="D181" s="246">
        <v>821950</v>
      </c>
      <c r="E181" s="244"/>
      <c r="F181" s="247"/>
      <c r="G181" s="246"/>
      <c r="H181" s="244"/>
      <c r="I181" s="245"/>
      <c r="J181" s="246"/>
    </row>
    <row r="182" spans="1:10" ht="15.75" customHeight="1" x14ac:dyDescent="0.25">
      <c r="A182" s="241">
        <v>43571</v>
      </c>
      <c r="B182" s="242">
        <v>19004772</v>
      </c>
      <c r="C182" s="106">
        <v>13</v>
      </c>
      <c r="D182" s="246">
        <v>1196800</v>
      </c>
      <c r="E182" s="244" t="s">
        <v>383</v>
      </c>
      <c r="F182" s="247">
        <v>6</v>
      </c>
      <c r="G182" s="246">
        <v>589475</v>
      </c>
      <c r="H182" s="244"/>
      <c r="I182" s="245"/>
      <c r="J182" s="246"/>
    </row>
    <row r="183" spans="1:10" ht="15.75" customHeight="1" x14ac:dyDescent="0.25">
      <c r="A183" s="241">
        <v>43571</v>
      </c>
      <c r="B183" s="242">
        <v>19004795</v>
      </c>
      <c r="C183" s="106">
        <v>8</v>
      </c>
      <c r="D183" s="246">
        <v>758710</v>
      </c>
      <c r="E183" s="244"/>
      <c r="F183" s="247"/>
      <c r="G183" s="246"/>
      <c r="H183" s="244"/>
      <c r="I183" s="245"/>
      <c r="J183" s="246"/>
    </row>
    <row r="184" spans="1:10" ht="15.75" customHeight="1" x14ac:dyDescent="0.25">
      <c r="A184" s="241">
        <v>43573</v>
      </c>
      <c r="B184" s="242">
        <v>19004849</v>
      </c>
      <c r="C184" s="106">
        <v>33</v>
      </c>
      <c r="D184" s="246">
        <v>3324520</v>
      </c>
      <c r="E184" s="244" t="s">
        <v>384</v>
      </c>
      <c r="F184" s="247">
        <v>5</v>
      </c>
      <c r="G184" s="246">
        <v>494445</v>
      </c>
      <c r="H184" s="244"/>
      <c r="I184" s="245"/>
      <c r="J184" s="246"/>
    </row>
    <row r="185" spans="1:10" ht="15.75" customHeight="1" x14ac:dyDescent="0.25">
      <c r="A185" s="241">
        <v>43573</v>
      </c>
      <c r="B185" s="242">
        <v>19004869</v>
      </c>
      <c r="C185" s="106">
        <v>9</v>
      </c>
      <c r="D185" s="246">
        <v>855185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43575</v>
      </c>
      <c r="B186" s="242">
        <v>19004971</v>
      </c>
      <c r="C186" s="106">
        <v>28</v>
      </c>
      <c r="D186" s="246">
        <v>2564620</v>
      </c>
      <c r="E186" s="244" t="s">
        <v>389</v>
      </c>
      <c r="F186" s="247">
        <v>6</v>
      </c>
      <c r="G186" s="246">
        <v>559895</v>
      </c>
      <c r="H186" s="244"/>
      <c r="I186" s="245"/>
      <c r="J186" s="246"/>
    </row>
    <row r="187" spans="1:10" ht="15.75" customHeight="1" x14ac:dyDescent="0.25">
      <c r="A187" s="241">
        <v>43575</v>
      </c>
      <c r="B187" s="242">
        <v>19004981</v>
      </c>
      <c r="C187" s="106">
        <v>3</v>
      </c>
      <c r="D187" s="246">
        <v>270640</v>
      </c>
      <c r="E187" s="244"/>
      <c r="F187" s="247"/>
      <c r="G187" s="246"/>
      <c r="H187" s="244"/>
      <c r="I187" s="245"/>
      <c r="J187" s="246"/>
    </row>
    <row r="188" spans="1:10" ht="15.75" customHeight="1" x14ac:dyDescent="0.25">
      <c r="A188" s="241">
        <v>43575</v>
      </c>
      <c r="B188" s="242">
        <v>19004990</v>
      </c>
      <c r="C188" s="106">
        <v>8</v>
      </c>
      <c r="D188" s="246">
        <v>758710</v>
      </c>
      <c r="E188" s="244"/>
      <c r="F188" s="247"/>
      <c r="G188" s="246"/>
      <c r="H188" s="244"/>
      <c r="I188" s="245">
        <v>10205270</v>
      </c>
      <c r="J188" s="246" t="s">
        <v>17</v>
      </c>
    </row>
    <row r="189" spans="1:10" ht="15.75" customHeight="1" x14ac:dyDescent="0.25">
      <c r="A189" s="241">
        <v>43577</v>
      </c>
      <c r="B189" s="242">
        <v>19005096</v>
      </c>
      <c r="C189" s="106">
        <v>21</v>
      </c>
      <c r="D189" s="246">
        <v>1954490</v>
      </c>
      <c r="E189" s="244" t="s">
        <v>395</v>
      </c>
      <c r="F189" s="247">
        <v>14</v>
      </c>
      <c r="G189" s="246">
        <v>1329060</v>
      </c>
      <c r="H189" s="244"/>
      <c r="I189" s="245"/>
      <c r="J189" s="246"/>
    </row>
    <row r="190" spans="1:10" ht="15.75" customHeight="1" x14ac:dyDescent="0.25">
      <c r="A190" s="241">
        <v>43577</v>
      </c>
      <c r="B190" s="242">
        <v>19005115</v>
      </c>
      <c r="C190" s="106">
        <v>16</v>
      </c>
      <c r="D190" s="246">
        <v>1481975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43577</v>
      </c>
      <c r="B191" s="242">
        <v>19005116</v>
      </c>
      <c r="C191" s="106">
        <v>1</v>
      </c>
      <c r="D191" s="246">
        <v>97580</v>
      </c>
      <c r="E191" s="244"/>
      <c r="F191" s="247"/>
      <c r="G191" s="246"/>
      <c r="H191" s="244"/>
      <c r="I191" s="245"/>
      <c r="J191" s="246"/>
    </row>
    <row r="192" spans="1:10" ht="15.75" customHeight="1" x14ac:dyDescent="0.25">
      <c r="A192" s="241">
        <v>43578</v>
      </c>
      <c r="B192" s="242">
        <v>19005172</v>
      </c>
      <c r="C192" s="106">
        <v>11</v>
      </c>
      <c r="D192" s="246">
        <v>956165</v>
      </c>
      <c r="E192" s="244" t="s">
        <v>396</v>
      </c>
      <c r="F192" s="247">
        <v>3</v>
      </c>
      <c r="G192" s="246">
        <v>261205</v>
      </c>
      <c r="H192" s="244"/>
      <c r="I192" s="245"/>
      <c r="J192" s="246"/>
    </row>
    <row r="193" spans="1:10" ht="15.75" customHeight="1" x14ac:dyDescent="0.25">
      <c r="A193" s="241">
        <v>43578</v>
      </c>
      <c r="B193" s="242">
        <v>19005188</v>
      </c>
      <c r="C193" s="106">
        <v>7</v>
      </c>
      <c r="D193" s="246">
        <v>574175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43579</v>
      </c>
      <c r="B194" s="242">
        <v>19005232</v>
      </c>
      <c r="C194" s="106">
        <v>17</v>
      </c>
      <c r="D194" s="246">
        <v>1685805</v>
      </c>
      <c r="E194" s="244" t="s">
        <v>397</v>
      </c>
      <c r="F194" s="247">
        <v>3</v>
      </c>
      <c r="G194" s="246">
        <v>251175</v>
      </c>
      <c r="H194" s="244"/>
      <c r="I194" s="245"/>
      <c r="J194" s="246"/>
    </row>
    <row r="195" spans="1:10" ht="15.75" customHeight="1" x14ac:dyDescent="0.25">
      <c r="A195" s="241">
        <v>43579</v>
      </c>
      <c r="B195" s="242">
        <v>19005264</v>
      </c>
      <c r="C195" s="106">
        <v>4</v>
      </c>
      <c r="D195" s="246">
        <v>375870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43580</v>
      </c>
      <c r="B196" s="242">
        <v>19005309</v>
      </c>
      <c r="C196" s="106">
        <v>18</v>
      </c>
      <c r="D196" s="246">
        <v>1738335</v>
      </c>
      <c r="E196" s="244" t="s">
        <v>398</v>
      </c>
      <c r="F196" s="247">
        <v>2</v>
      </c>
      <c r="G196" s="246">
        <v>298605</v>
      </c>
      <c r="H196" s="244"/>
      <c r="I196" s="245"/>
      <c r="J196" s="246"/>
    </row>
    <row r="197" spans="1:10" ht="15.75" customHeight="1" x14ac:dyDescent="0.25">
      <c r="A197" s="241">
        <v>43580</v>
      </c>
      <c r="B197" s="242">
        <v>19005325</v>
      </c>
      <c r="C197" s="106">
        <v>2</v>
      </c>
      <c r="D197" s="246">
        <v>182580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43581</v>
      </c>
      <c r="B198" s="242">
        <v>19005365</v>
      </c>
      <c r="C198" s="106">
        <v>22</v>
      </c>
      <c r="D198" s="246">
        <v>1916835</v>
      </c>
      <c r="E198" s="244" t="s">
        <v>408</v>
      </c>
      <c r="F198" s="247">
        <v>1</v>
      </c>
      <c r="G198" s="246">
        <v>95030</v>
      </c>
      <c r="H198" s="244"/>
      <c r="I198" s="245"/>
      <c r="J198" s="246"/>
    </row>
    <row r="199" spans="1:10" ht="15.75" customHeight="1" x14ac:dyDescent="0.25">
      <c r="A199" s="241">
        <v>43581</v>
      </c>
      <c r="B199" s="242">
        <v>19005383</v>
      </c>
      <c r="C199" s="106">
        <v>2</v>
      </c>
      <c r="D199" s="246">
        <v>233750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43582</v>
      </c>
      <c r="B200" s="242">
        <v>19005441</v>
      </c>
      <c r="C200" s="106">
        <v>13</v>
      </c>
      <c r="D200" s="246">
        <v>1260975</v>
      </c>
      <c r="E200" s="244" t="s">
        <v>411</v>
      </c>
      <c r="F200" s="247">
        <v>3</v>
      </c>
      <c r="G200" s="246">
        <v>274125</v>
      </c>
      <c r="H200" s="244"/>
      <c r="I200" s="245"/>
      <c r="J200" s="246"/>
    </row>
    <row r="201" spans="1:10" ht="15.75" customHeight="1" x14ac:dyDescent="0.25">
      <c r="A201" s="241">
        <v>43582</v>
      </c>
      <c r="B201" s="242">
        <v>19005461</v>
      </c>
      <c r="C201" s="106">
        <v>2</v>
      </c>
      <c r="D201" s="246">
        <v>190060</v>
      </c>
      <c r="E201" s="244"/>
      <c r="F201" s="247"/>
      <c r="G201" s="246"/>
      <c r="H201" s="244"/>
      <c r="I201" s="245">
        <v>10139395</v>
      </c>
      <c r="J201" s="246" t="s">
        <v>17</v>
      </c>
    </row>
    <row r="202" spans="1:10" ht="15.75" customHeight="1" x14ac:dyDescent="0.25">
      <c r="A202" s="241">
        <v>43584</v>
      </c>
      <c r="B202" s="242">
        <v>19005579</v>
      </c>
      <c r="C202" s="106">
        <v>27</v>
      </c>
      <c r="D202" s="246">
        <v>2455225</v>
      </c>
      <c r="E202" s="244" t="s">
        <v>414</v>
      </c>
      <c r="F202" s="247">
        <v>4</v>
      </c>
      <c r="G202" s="246">
        <v>279650</v>
      </c>
      <c r="H202" s="244"/>
      <c r="I202" s="245"/>
      <c r="J202" s="246"/>
    </row>
    <row r="203" spans="1:10" ht="15.75" customHeight="1" x14ac:dyDescent="0.25">
      <c r="A203" s="241">
        <v>43584</v>
      </c>
      <c r="B203" s="242">
        <v>19005604</v>
      </c>
      <c r="C203" s="106">
        <v>11</v>
      </c>
      <c r="D203" s="246">
        <v>1113245</v>
      </c>
      <c r="E203" s="244"/>
      <c r="F203" s="247"/>
      <c r="G203" s="246"/>
      <c r="H203" s="244"/>
      <c r="I203" s="245"/>
      <c r="J203" s="246"/>
    </row>
    <row r="204" spans="1:10" ht="15.75" customHeight="1" x14ac:dyDescent="0.25">
      <c r="A204" s="241">
        <v>43585</v>
      </c>
      <c r="B204" s="242">
        <v>19005641</v>
      </c>
      <c r="C204" s="106">
        <v>9</v>
      </c>
      <c r="D204" s="246">
        <v>929135</v>
      </c>
      <c r="E204" s="244" t="s">
        <v>415</v>
      </c>
      <c r="F204" s="247">
        <v>1</v>
      </c>
      <c r="G204" s="246">
        <v>89080</v>
      </c>
      <c r="H204" s="244"/>
      <c r="I204" s="245"/>
      <c r="J204" s="246"/>
    </row>
    <row r="205" spans="1:10" ht="15.75" customHeight="1" x14ac:dyDescent="0.25">
      <c r="A205" s="241">
        <v>43585</v>
      </c>
      <c r="B205" s="242">
        <v>19005667</v>
      </c>
      <c r="C205" s="106">
        <v>4</v>
      </c>
      <c r="D205" s="246">
        <v>467670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43587</v>
      </c>
      <c r="B206" s="242">
        <v>19005791</v>
      </c>
      <c r="C206" s="106">
        <v>38</v>
      </c>
      <c r="D206" s="246">
        <v>3569405</v>
      </c>
      <c r="E206" s="244" t="s">
        <v>419</v>
      </c>
      <c r="F206" s="247">
        <v>3</v>
      </c>
      <c r="G206" s="246">
        <v>337450</v>
      </c>
      <c r="H206" s="244"/>
      <c r="I206" s="245"/>
      <c r="J206" s="246"/>
    </row>
    <row r="207" spans="1:10" ht="15.75" customHeight="1" x14ac:dyDescent="0.25">
      <c r="A207" s="241">
        <v>43587</v>
      </c>
      <c r="B207" s="242">
        <v>19005817</v>
      </c>
      <c r="C207" s="106">
        <v>8</v>
      </c>
      <c r="D207" s="246">
        <v>840055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43588</v>
      </c>
      <c r="B208" s="242">
        <v>19005880</v>
      </c>
      <c r="C208" s="106">
        <v>12</v>
      </c>
      <c r="D208" s="246">
        <v>1250180</v>
      </c>
      <c r="E208" s="244" t="s">
        <v>422</v>
      </c>
      <c r="F208" s="247">
        <v>4</v>
      </c>
      <c r="G208" s="246">
        <v>404685</v>
      </c>
      <c r="H208" s="244"/>
      <c r="I208" s="245"/>
      <c r="J208" s="246"/>
    </row>
    <row r="209" spans="1:10" ht="15.75" customHeight="1" x14ac:dyDescent="0.25">
      <c r="A209" s="241">
        <v>43588</v>
      </c>
      <c r="B209" s="242">
        <v>19005891</v>
      </c>
      <c r="C209" s="106">
        <v>3</v>
      </c>
      <c r="D209" s="246">
        <v>245650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43589</v>
      </c>
      <c r="B210" s="242">
        <v>19005942</v>
      </c>
      <c r="C210" s="106">
        <v>6</v>
      </c>
      <c r="D210" s="246">
        <v>548080</v>
      </c>
      <c r="E210" s="244" t="s">
        <v>423</v>
      </c>
      <c r="F210" s="247">
        <v>2</v>
      </c>
      <c r="G210" s="246">
        <v>215815</v>
      </c>
      <c r="H210" s="244"/>
      <c r="I210" s="245"/>
      <c r="J210" s="246"/>
    </row>
    <row r="211" spans="1:10" ht="15.75" customHeight="1" x14ac:dyDescent="0.25">
      <c r="A211" s="241">
        <v>43589</v>
      </c>
      <c r="B211" s="242">
        <v>19005966</v>
      </c>
      <c r="C211" s="106">
        <v>8</v>
      </c>
      <c r="D211" s="246">
        <v>710090</v>
      </c>
      <c r="E211" s="244"/>
      <c r="F211" s="247"/>
      <c r="G211" s="246"/>
      <c r="H211" s="244"/>
      <c r="I211" s="245">
        <v>10802055</v>
      </c>
      <c r="J211" s="246" t="s">
        <v>17</v>
      </c>
    </row>
    <row r="212" spans="1:10" ht="15.75" customHeight="1" x14ac:dyDescent="0.25">
      <c r="A212" s="241">
        <v>43591</v>
      </c>
      <c r="B212" s="242">
        <v>19006078</v>
      </c>
      <c r="C212" s="106">
        <v>29</v>
      </c>
      <c r="D212" s="246">
        <v>3078445</v>
      </c>
      <c r="E212" s="244" t="s">
        <v>429</v>
      </c>
      <c r="F212" s="247">
        <v>2</v>
      </c>
      <c r="G212" s="246">
        <v>284325</v>
      </c>
      <c r="H212" s="244"/>
      <c r="I212" s="245"/>
      <c r="J212" s="246"/>
    </row>
    <row r="213" spans="1:10" ht="15.75" customHeight="1" x14ac:dyDescent="0.25">
      <c r="A213" s="241">
        <v>43591</v>
      </c>
      <c r="B213" s="242">
        <v>19006103</v>
      </c>
      <c r="C213" s="106">
        <v>19</v>
      </c>
      <c r="D213" s="246">
        <v>1778200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43592</v>
      </c>
      <c r="B214" s="242">
        <v>19006168</v>
      </c>
      <c r="C214" s="106">
        <v>23</v>
      </c>
      <c r="D214" s="246">
        <v>2468995</v>
      </c>
      <c r="E214" s="244" t="s">
        <v>430</v>
      </c>
      <c r="F214" s="247">
        <v>2</v>
      </c>
      <c r="G214" s="246">
        <v>173570</v>
      </c>
      <c r="H214" s="244"/>
      <c r="I214" s="245"/>
      <c r="J214" s="246"/>
    </row>
    <row r="215" spans="1:10" ht="15.75" customHeight="1" x14ac:dyDescent="0.25">
      <c r="A215" s="241">
        <v>43592</v>
      </c>
      <c r="B215" s="242">
        <v>19006196</v>
      </c>
      <c r="C215" s="106">
        <v>24</v>
      </c>
      <c r="D215" s="246">
        <v>2453780</v>
      </c>
      <c r="E215" s="244"/>
      <c r="F215" s="247"/>
      <c r="G215" s="246"/>
      <c r="H215" s="244"/>
      <c r="I215" s="245"/>
      <c r="J215" s="246"/>
    </row>
    <row r="216" spans="1:10" ht="15.75" customHeight="1" x14ac:dyDescent="0.25">
      <c r="A216" s="241">
        <v>43593</v>
      </c>
      <c r="B216" s="242">
        <v>19006248</v>
      </c>
      <c r="C216" s="106">
        <v>8</v>
      </c>
      <c r="D216" s="246">
        <v>747915</v>
      </c>
      <c r="E216" s="244" t="s">
        <v>431</v>
      </c>
      <c r="F216" s="247">
        <v>1</v>
      </c>
      <c r="G216" s="246">
        <v>133025</v>
      </c>
      <c r="H216" s="244"/>
      <c r="I216" s="245"/>
      <c r="J216" s="246"/>
    </row>
    <row r="217" spans="1:10" ht="15.75" customHeight="1" x14ac:dyDescent="0.25">
      <c r="A217" s="241">
        <v>43593</v>
      </c>
      <c r="B217" s="242">
        <v>19006269</v>
      </c>
      <c r="C217" s="106">
        <v>32</v>
      </c>
      <c r="D217" s="246">
        <v>2974490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43594</v>
      </c>
      <c r="B218" s="242">
        <v>19006314</v>
      </c>
      <c r="C218" s="106">
        <v>13</v>
      </c>
      <c r="D218" s="246">
        <v>1136960</v>
      </c>
      <c r="E218" s="244" t="s">
        <v>438</v>
      </c>
      <c r="F218" s="247">
        <v>7</v>
      </c>
      <c r="G218" s="246">
        <v>840650</v>
      </c>
      <c r="H218" s="244"/>
      <c r="I218" s="245"/>
      <c r="J218" s="246"/>
    </row>
    <row r="219" spans="1:10" ht="15.75" customHeight="1" x14ac:dyDescent="0.25">
      <c r="A219" s="241">
        <v>43594</v>
      </c>
      <c r="B219" s="242">
        <v>19006338</v>
      </c>
      <c r="C219" s="106">
        <v>19</v>
      </c>
      <c r="D219" s="246">
        <v>1636845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43595</v>
      </c>
      <c r="B220" s="242">
        <v>19006396</v>
      </c>
      <c r="C220" s="106">
        <v>26</v>
      </c>
      <c r="D220" s="246">
        <v>2406180</v>
      </c>
      <c r="E220" s="244" t="s">
        <v>440</v>
      </c>
      <c r="F220" s="247">
        <v>3</v>
      </c>
      <c r="G220" s="246">
        <v>238595</v>
      </c>
      <c r="H220" s="244"/>
      <c r="I220" s="245"/>
      <c r="J220" s="246"/>
    </row>
    <row r="221" spans="1:10" ht="15.75" customHeight="1" x14ac:dyDescent="0.25">
      <c r="A221" s="241">
        <v>43595</v>
      </c>
      <c r="B221" s="242">
        <v>19006411</v>
      </c>
      <c r="C221" s="106">
        <v>15</v>
      </c>
      <c r="D221" s="246">
        <v>1295910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43596</v>
      </c>
      <c r="B222" s="242">
        <v>19006470</v>
      </c>
      <c r="C222" s="106">
        <v>21</v>
      </c>
      <c r="D222" s="246">
        <v>2166820</v>
      </c>
      <c r="E222" s="244"/>
      <c r="F222" s="247"/>
      <c r="G222" s="246"/>
      <c r="H222" s="244"/>
      <c r="I222" s="245"/>
      <c r="J222" s="246"/>
    </row>
    <row r="223" spans="1:10" ht="15.75" customHeight="1" x14ac:dyDescent="0.25">
      <c r="A223" s="241">
        <v>43596</v>
      </c>
      <c r="B223" s="242">
        <v>19006496</v>
      </c>
      <c r="C223" s="106">
        <v>25</v>
      </c>
      <c r="D223" s="246">
        <v>2239750</v>
      </c>
      <c r="E223" s="244"/>
      <c r="F223" s="247"/>
      <c r="G223" s="246"/>
      <c r="H223" s="244"/>
      <c r="I223" s="245">
        <v>22714125</v>
      </c>
      <c r="J223" s="246" t="s">
        <v>17</v>
      </c>
    </row>
    <row r="224" spans="1:10" ht="15.75" customHeight="1" x14ac:dyDescent="0.25">
      <c r="A224" s="241">
        <v>43598</v>
      </c>
      <c r="B224" s="242">
        <v>19006677</v>
      </c>
      <c r="C224" s="106">
        <v>29</v>
      </c>
      <c r="D224" s="246">
        <v>2670445</v>
      </c>
      <c r="E224" s="244" t="s">
        <v>446</v>
      </c>
      <c r="F224" s="247">
        <v>2</v>
      </c>
      <c r="G224" s="246">
        <v>184110</v>
      </c>
      <c r="H224" s="244"/>
      <c r="I224" s="245"/>
      <c r="J224" s="246"/>
    </row>
    <row r="225" spans="1:10" ht="15.75" customHeight="1" x14ac:dyDescent="0.25">
      <c r="A225" s="241">
        <v>43598</v>
      </c>
      <c r="B225" s="242">
        <v>19006709</v>
      </c>
      <c r="C225" s="106">
        <v>38</v>
      </c>
      <c r="D225" s="246">
        <v>3292050</v>
      </c>
      <c r="E225" s="244"/>
      <c r="F225" s="247"/>
      <c r="G225" s="246"/>
      <c r="H225" s="244"/>
      <c r="I225" s="245"/>
      <c r="J225" s="246"/>
    </row>
    <row r="226" spans="1:10" ht="15.75" customHeight="1" x14ac:dyDescent="0.25">
      <c r="A226" s="241">
        <v>43599</v>
      </c>
      <c r="B226" s="242">
        <v>19006767</v>
      </c>
      <c r="C226" s="106">
        <v>31</v>
      </c>
      <c r="D226" s="246">
        <v>2890680</v>
      </c>
      <c r="E226" s="244" t="s">
        <v>450</v>
      </c>
      <c r="F226" s="247">
        <v>5</v>
      </c>
      <c r="G226" s="246">
        <v>485520</v>
      </c>
      <c r="H226" s="244"/>
      <c r="I226" s="245"/>
      <c r="J226" s="246"/>
    </row>
    <row r="227" spans="1:10" ht="15.75" customHeight="1" x14ac:dyDescent="0.25">
      <c r="A227" s="241">
        <v>43599</v>
      </c>
      <c r="B227" s="242">
        <v>19006798</v>
      </c>
      <c r="C227" s="106">
        <v>47</v>
      </c>
      <c r="D227" s="246">
        <v>4133465</v>
      </c>
      <c r="E227" s="244"/>
      <c r="F227" s="247"/>
      <c r="G227" s="246"/>
      <c r="H227" s="244"/>
      <c r="I227" s="245"/>
      <c r="J227" s="246"/>
    </row>
    <row r="228" spans="1:10" ht="15.75" customHeight="1" x14ac:dyDescent="0.25">
      <c r="A228" s="241">
        <v>43600</v>
      </c>
      <c r="B228" s="242">
        <v>19006850</v>
      </c>
      <c r="C228" s="106">
        <v>36</v>
      </c>
      <c r="D228" s="246">
        <v>3347810</v>
      </c>
      <c r="E228" s="244" t="s">
        <v>454</v>
      </c>
      <c r="F228" s="247">
        <v>1</v>
      </c>
      <c r="G228" s="246">
        <v>78540</v>
      </c>
      <c r="H228" s="244"/>
      <c r="I228" s="245"/>
      <c r="J228" s="246"/>
    </row>
    <row r="229" spans="1:10" ht="15.75" customHeight="1" x14ac:dyDescent="0.25">
      <c r="A229" s="241">
        <v>43600</v>
      </c>
      <c r="B229" s="242">
        <v>19006885</v>
      </c>
      <c r="C229" s="106">
        <v>21</v>
      </c>
      <c r="D229" s="246">
        <v>1927120</v>
      </c>
      <c r="E229" s="244"/>
      <c r="F229" s="247"/>
      <c r="G229" s="246"/>
      <c r="H229" s="244"/>
      <c r="I229" s="245"/>
      <c r="J229" s="246"/>
    </row>
    <row r="230" spans="1:10" ht="15.75" customHeight="1" x14ac:dyDescent="0.25">
      <c r="A230" s="241">
        <v>43601</v>
      </c>
      <c r="B230" s="242">
        <v>19006951</v>
      </c>
      <c r="C230" s="106">
        <v>30</v>
      </c>
      <c r="D230" s="246">
        <v>2598620</v>
      </c>
      <c r="E230" s="244" t="s">
        <v>458</v>
      </c>
      <c r="F230" s="247">
        <v>13</v>
      </c>
      <c r="G230" s="246">
        <v>1231480</v>
      </c>
      <c r="H230" s="244"/>
      <c r="I230" s="245"/>
      <c r="J230" s="246"/>
    </row>
    <row r="231" spans="1:10" ht="15.75" customHeight="1" x14ac:dyDescent="0.25">
      <c r="A231" s="241">
        <v>43601</v>
      </c>
      <c r="B231" s="242">
        <v>19006985</v>
      </c>
      <c r="C231" s="106">
        <v>11</v>
      </c>
      <c r="D231" s="246">
        <v>1015495</v>
      </c>
      <c r="E231" s="244"/>
      <c r="F231" s="247"/>
      <c r="G231" s="246"/>
      <c r="H231" s="244"/>
      <c r="I231" s="245"/>
      <c r="J231" s="246"/>
    </row>
    <row r="232" spans="1:10" ht="15.75" customHeight="1" x14ac:dyDescent="0.25">
      <c r="A232" s="241">
        <v>43602</v>
      </c>
      <c r="B232" s="242">
        <v>19007057</v>
      </c>
      <c r="C232" s="106">
        <v>38</v>
      </c>
      <c r="D232" s="246">
        <v>3492990</v>
      </c>
      <c r="E232" s="244" t="s">
        <v>462</v>
      </c>
      <c r="F232" s="247">
        <v>13</v>
      </c>
      <c r="G232" s="246">
        <v>1221960</v>
      </c>
      <c r="H232" s="244"/>
      <c r="I232" s="245"/>
      <c r="J232" s="246"/>
    </row>
    <row r="233" spans="1:10" ht="15.75" customHeight="1" x14ac:dyDescent="0.25">
      <c r="A233" s="241">
        <v>43602</v>
      </c>
      <c r="B233" s="242">
        <v>19007075</v>
      </c>
      <c r="C233" s="106">
        <v>17</v>
      </c>
      <c r="D233" s="246">
        <v>1573095</v>
      </c>
      <c r="E233" s="244"/>
      <c r="F233" s="247"/>
      <c r="G233" s="246"/>
      <c r="H233" s="244"/>
      <c r="I233" s="245"/>
      <c r="J233" s="246"/>
    </row>
    <row r="234" spans="1:10" ht="15.75" customHeight="1" x14ac:dyDescent="0.25">
      <c r="A234" s="241">
        <v>43603</v>
      </c>
      <c r="B234" s="242">
        <v>19007142</v>
      </c>
      <c r="C234" s="106">
        <v>7</v>
      </c>
      <c r="D234" s="246">
        <v>653395</v>
      </c>
      <c r="E234" s="244" t="s">
        <v>463</v>
      </c>
      <c r="F234" s="247">
        <v>2</v>
      </c>
      <c r="G234" s="246">
        <v>164135</v>
      </c>
      <c r="H234" s="244"/>
      <c r="I234" s="245"/>
      <c r="J234" s="246"/>
    </row>
    <row r="235" spans="1:10" ht="15.75" customHeight="1" x14ac:dyDescent="0.25">
      <c r="A235" s="241">
        <v>43603</v>
      </c>
      <c r="B235" s="242">
        <v>19007185</v>
      </c>
      <c r="C235" s="106">
        <v>44</v>
      </c>
      <c r="D235" s="246">
        <v>4146640</v>
      </c>
      <c r="E235" s="244"/>
      <c r="F235" s="247"/>
      <c r="G235" s="246"/>
      <c r="H235" s="244"/>
      <c r="I235" s="245">
        <v>28376060</v>
      </c>
      <c r="J235" s="246" t="s">
        <v>17</v>
      </c>
    </row>
    <row r="236" spans="1:10" ht="15.75" customHeight="1" x14ac:dyDescent="0.25">
      <c r="A236" s="241">
        <v>43605</v>
      </c>
      <c r="B236" s="242">
        <v>19007393</v>
      </c>
      <c r="C236" s="106">
        <v>32</v>
      </c>
      <c r="D236" s="246">
        <v>2757230</v>
      </c>
      <c r="E236" s="244" t="s">
        <v>471</v>
      </c>
      <c r="F236" s="247">
        <v>9</v>
      </c>
      <c r="G236" s="246">
        <v>928115</v>
      </c>
      <c r="H236" s="244"/>
      <c r="I236" s="245"/>
      <c r="J236" s="246"/>
    </row>
    <row r="237" spans="1:10" ht="15.75" customHeight="1" x14ac:dyDescent="0.25">
      <c r="A237" s="241">
        <v>43605</v>
      </c>
      <c r="B237" s="242">
        <v>19007413</v>
      </c>
      <c r="C237" s="106">
        <v>18</v>
      </c>
      <c r="D237" s="246">
        <v>1532380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43606</v>
      </c>
      <c r="B238" s="242">
        <v>19007489</v>
      </c>
      <c r="C238" s="106">
        <v>73</v>
      </c>
      <c r="D238" s="246">
        <v>6668080</v>
      </c>
      <c r="E238" s="244" t="s">
        <v>475</v>
      </c>
      <c r="F238" s="247">
        <v>21</v>
      </c>
      <c r="G238" s="246">
        <v>1743605</v>
      </c>
      <c r="H238" s="244"/>
      <c r="I238" s="245"/>
      <c r="J238" s="246"/>
    </row>
    <row r="239" spans="1:10" ht="15.75" customHeight="1" x14ac:dyDescent="0.25">
      <c r="A239" s="241">
        <v>43606</v>
      </c>
      <c r="B239" s="242">
        <v>19007509</v>
      </c>
      <c r="C239" s="106">
        <v>8</v>
      </c>
      <c r="D239" s="246">
        <v>762365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43607</v>
      </c>
      <c r="B240" s="242">
        <v>19007582</v>
      </c>
      <c r="C240" s="106">
        <v>47</v>
      </c>
      <c r="D240" s="246">
        <v>4253060</v>
      </c>
      <c r="E240" s="244"/>
      <c r="F240" s="247"/>
      <c r="G240" s="246"/>
      <c r="H240" s="244"/>
      <c r="I240" s="245"/>
      <c r="J240" s="246"/>
    </row>
    <row r="241" spans="1:10" ht="15.75" customHeight="1" x14ac:dyDescent="0.25">
      <c r="A241" s="241">
        <v>43608</v>
      </c>
      <c r="B241" s="242">
        <v>19007657</v>
      </c>
      <c r="C241" s="106">
        <v>34</v>
      </c>
      <c r="D241" s="246">
        <v>3413685</v>
      </c>
      <c r="E241" s="244" t="s">
        <v>483</v>
      </c>
      <c r="F241" s="247">
        <v>24</v>
      </c>
      <c r="G241" s="246">
        <v>2272050</v>
      </c>
      <c r="H241" s="244"/>
      <c r="I241" s="245"/>
      <c r="J241" s="246"/>
    </row>
    <row r="242" spans="1:10" ht="15.75" customHeight="1" x14ac:dyDescent="0.25">
      <c r="A242" s="241">
        <v>43609</v>
      </c>
      <c r="B242" s="242">
        <v>19007763</v>
      </c>
      <c r="C242" s="106">
        <v>51</v>
      </c>
      <c r="D242" s="246">
        <v>4611590</v>
      </c>
      <c r="E242" s="244"/>
      <c r="F242" s="247"/>
      <c r="G242" s="246"/>
      <c r="H242" s="244"/>
      <c r="I242" s="245"/>
      <c r="J242" s="246"/>
    </row>
    <row r="243" spans="1:10" ht="15.75" customHeight="1" x14ac:dyDescent="0.25">
      <c r="A243" s="241">
        <v>43610</v>
      </c>
      <c r="B243" s="242">
        <v>19007864</v>
      </c>
      <c r="C243" s="106">
        <v>85</v>
      </c>
      <c r="D243" s="246">
        <v>7587695</v>
      </c>
      <c r="E243" s="244" t="s">
        <v>490</v>
      </c>
      <c r="F243" s="247">
        <v>9</v>
      </c>
      <c r="G243" s="246">
        <v>820165</v>
      </c>
      <c r="H243" s="244"/>
      <c r="I243" s="245">
        <v>25822150</v>
      </c>
      <c r="J243" s="246" t="s">
        <v>17</v>
      </c>
    </row>
    <row r="244" spans="1:10" ht="15.75" customHeight="1" x14ac:dyDescent="0.25">
      <c r="A244" s="241">
        <v>43612</v>
      </c>
      <c r="B244" s="242">
        <v>19008131</v>
      </c>
      <c r="C244" s="106">
        <v>97</v>
      </c>
      <c r="D244" s="246">
        <v>8927095</v>
      </c>
      <c r="E244" s="244" t="s">
        <v>492</v>
      </c>
      <c r="F244" s="247">
        <v>6</v>
      </c>
      <c r="G244" s="246">
        <v>520285</v>
      </c>
      <c r="H244" s="244"/>
      <c r="I244" s="245"/>
      <c r="J244" s="246"/>
    </row>
    <row r="245" spans="1:10" ht="15.75" customHeight="1" x14ac:dyDescent="0.25">
      <c r="A245" s="241">
        <v>43613</v>
      </c>
      <c r="B245" s="242">
        <v>19008217</v>
      </c>
      <c r="C245" s="106">
        <v>51</v>
      </c>
      <c r="D245" s="246">
        <v>4800290</v>
      </c>
      <c r="E245" s="244" t="s">
        <v>508</v>
      </c>
      <c r="F245" s="247">
        <v>12</v>
      </c>
      <c r="G245" s="246">
        <v>1201475</v>
      </c>
      <c r="H245" s="244"/>
      <c r="I245" s="245"/>
      <c r="J245" s="246"/>
    </row>
    <row r="246" spans="1:10" ht="15.75" customHeight="1" x14ac:dyDescent="0.25">
      <c r="A246" s="241">
        <v>43614</v>
      </c>
      <c r="B246" s="242">
        <v>19008332</v>
      </c>
      <c r="C246" s="106">
        <v>61</v>
      </c>
      <c r="D246" s="246">
        <v>5540300</v>
      </c>
      <c r="E246" s="244" t="s">
        <v>502</v>
      </c>
      <c r="F246" s="247">
        <v>5</v>
      </c>
      <c r="G246" s="246">
        <v>525130</v>
      </c>
      <c r="H246" s="244"/>
      <c r="I246" s="245"/>
      <c r="J246" s="246"/>
    </row>
    <row r="247" spans="1:10" ht="15.75" customHeight="1" x14ac:dyDescent="0.25">
      <c r="A247" s="241">
        <v>43616</v>
      </c>
      <c r="B247" s="242">
        <v>19008518</v>
      </c>
      <c r="C247" s="106">
        <v>4</v>
      </c>
      <c r="D247" s="246">
        <v>425765</v>
      </c>
      <c r="E247" s="244" t="s">
        <v>507</v>
      </c>
      <c r="F247" s="247">
        <v>24</v>
      </c>
      <c r="G247" s="246">
        <v>2099755</v>
      </c>
      <c r="H247" s="244"/>
      <c r="I247" s="245"/>
      <c r="J247" s="246"/>
    </row>
    <row r="248" spans="1:10" ht="15.75" customHeight="1" x14ac:dyDescent="0.25">
      <c r="A248" s="241">
        <v>43616</v>
      </c>
      <c r="B248" s="242"/>
      <c r="C248" s="106"/>
      <c r="D248" s="246"/>
      <c r="E248" s="244" t="s">
        <v>509</v>
      </c>
      <c r="F248" s="247">
        <v>2</v>
      </c>
      <c r="G248" s="246">
        <v>153850</v>
      </c>
      <c r="H248" s="244"/>
      <c r="I248" s="245">
        <v>15192955</v>
      </c>
      <c r="J248" s="246" t="s">
        <v>17</v>
      </c>
    </row>
    <row r="249" spans="1:10" ht="15.75" customHeight="1" x14ac:dyDescent="0.25">
      <c r="A249" s="241">
        <v>43633</v>
      </c>
      <c r="B249" s="242">
        <v>19008658</v>
      </c>
      <c r="C249" s="106">
        <v>14</v>
      </c>
      <c r="D249" s="246">
        <v>1234880</v>
      </c>
      <c r="E249" s="244" t="s">
        <v>513</v>
      </c>
      <c r="F249" s="247">
        <v>12</v>
      </c>
      <c r="G249" s="246">
        <v>1008780</v>
      </c>
      <c r="H249" s="244"/>
      <c r="I249" s="245"/>
      <c r="J249" s="246"/>
    </row>
    <row r="250" spans="1:10" ht="15.75" customHeight="1" x14ac:dyDescent="0.25">
      <c r="A250" s="241">
        <v>43634</v>
      </c>
      <c r="B250" s="242">
        <v>19008739</v>
      </c>
      <c r="C250" s="106">
        <v>44</v>
      </c>
      <c r="D250" s="246">
        <v>4505680</v>
      </c>
      <c r="E250" s="244" t="s">
        <v>517</v>
      </c>
      <c r="F250" s="247">
        <v>7</v>
      </c>
      <c r="G250" s="246">
        <v>692920</v>
      </c>
      <c r="H250" s="244"/>
      <c r="I250" s="245">
        <v>4038860</v>
      </c>
      <c r="J250" s="246" t="s">
        <v>17</v>
      </c>
    </row>
    <row r="251" spans="1:10" ht="15.75" customHeight="1" x14ac:dyDescent="0.25">
      <c r="A251" s="241">
        <v>43635</v>
      </c>
      <c r="B251" s="242">
        <v>19008793</v>
      </c>
      <c r="C251" s="106">
        <v>8</v>
      </c>
      <c r="D251" s="246">
        <v>794580</v>
      </c>
      <c r="E251" s="244" t="s">
        <v>528</v>
      </c>
      <c r="F251" s="247">
        <v>4</v>
      </c>
      <c r="G251" s="246">
        <v>357765</v>
      </c>
      <c r="H251" s="244"/>
      <c r="I251" s="245"/>
      <c r="J251" s="246"/>
    </row>
    <row r="252" spans="1:10" ht="15.75" customHeight="1" x14ac:dyDescent="0.25">
      <c r="A252" s="241">
        <v>43636</v>
      </c>
      <c r="B252" s="242">
        <v>19008851</v>
      </c>
      <c r="C252" s="106">
        <v>17</v>
      </c>
      <c r="D252" s="246">
        <v>1581850</v>
      </c>
      <c r="E252" s="244" t="s">
        <v>530</v>
      </c>
      <c r="F252" s="247">
        <v>1</v>
      </c>
      <c r="G252" s="246">
        <v>99025</v>
      </c>
      <c r="H252" s="244"/>
      <c r="I252" s="245"/>
      <c r="J252" s="246"/>
    </row>
    <row r="253" spans="1:10" ht="15.75" customHeight="1" x14ac:dyDescent="0.25">
      <c r="A253" s="241">
        <v>43636</v>
      </c>
      <c r="B253" s="242">
        <v>19008867</v>
      </c>
      <c r="C253" s="106">
        <v>10</v>
      </c>
      <c r="D253" s="246">
        <v>1027990</v>
      </c>
      <c r="E253" s="244"/>
      <c r="F253" s="247"/>
      <c r="G253" s="246"/>
      <c r="H253" s="244"/>
      <c r="I253" s="245"/>
      <c r="J253" s="246"/>
    </row>
    <row r="254" spans="1:10" ht="15.75" customHeight="1" x14ac:dyDescent="0.25">
      <c r="A254" s="241">
        <v>43637</v>
      </c>
      <c r="B254" s="242">
        <v>19008894</v>
      </c>
      <c r="C254" s="106">
        <v>7</v>
      </c>
      <c r="D254" s="246">
        <v>617015</v>
      </c>
      <c r="E254" s="244" t="s">
        <v>534</v>
      </c>
      <c r="F254" s="247">
        <v>9</v>
      </c>
      <c r="G254" s="246">
        <v>876350</v>
      </c>
      <c r="H254" s="244"/>
      <c r="I254" s="245"/>
      <c r="J254" s="246"/>
    </row>
    <row r="255" spans="1:10" ht="15.75" customHeight="1" x14ac:dyDescent="0.25">
      <c r="A255" s="241">
        <v>43637</v>
      </c>
      <c r="B255" s="242">
        <v>19008901</v>
      </c>
      <c r="C255" s="106">
        <v>3</v>
      </c>
      <c r="D255" s="246">
        <v>333625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43638</v>
      </c>
      <c r="B256" s="242">
        <v>19008938</v>
      </c>
      <c r="C256" s="106">
        <v>5</v>
      </c>
      <c r="D256" s="246">
        <v>560490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43638</v>
      </c>
      <c r="B257" s="242">
        <v>19008944</v>
      </c>
      <c r="C257" s="106">
        <v>2</v>
      </c>
      <c r="D257" s="246">
        <v>234005</v>
      </c>
      <c r="E257" s="244"/>
      <c r="F257" s="247"/>
      <c r="G257" s="246"/>
      <c r="H257" s="244"/>
      <c r="I257" s="245">
        <v>3816415</v>
      </c>
      <c r="J257" s="246" t="s">
        <v>17</v>
      </c>
    </row>
    <row r="258" spans="1:10" ht="15.75" customHeight="1" x14ac:dyDescent="0.25">
      <c r="A258" s="241">
        <v>43640</v>
      </c>
      <c r="B258" s="242">
        <v>19008999</v>
      </c>
      <c r="C258" s="106">
        <v>3</v>
      </c>
      <c r="D258" s="246">
        <v>299880</v>
      </c>
      <c r="E258" s="244" t="s">
        <v>537</v>
      </c>
      <c r="F258" s="247">
        <v>5</v>
      </c>
      <c r="G258" s="246">
        <v>477615</v>
      </c>
      <c r="H258" s="244"/>
      <c r="I258" s="245"/>
      <c r="J258" s="246"/>
    </row>
    <row r="259" spans="1:10" ht="15.75" customHeight="1" x14ac:dyDescent="0.25">
      <c r="A259" s="241">
        <v>43640</v>
      </c>
      <c r="B259" s="242">
        <v>19009023</v>
      </c>
      <c r="C259" s="106">
        <v>2</v>
      </c>
      <c r="D259" s="246">
        <v>199070</v>
      </c>
      <c r="E259" s="244"/>
      <c r="F259" s="247"/>
      <c r="G259" s="246"/>
      <c r="H259" s="244"/>
      <c r="I259" s="245"/>
      <c r="J259" s="246"/>
    </row>
    <row r="260" spans="1:10" ht="15.75" customHeight="1" x14ac:dyDescent="0.25">
      <c r="A260" s="241">
        <v>43641</v>
      </c>
      <c r="B260" s="242">
        <v>19009052</v>
      </c>
      <c r="C260" s="106">
        <v>35</v>
      </c>
      <c r="D260" s="246">
        <v>3231105</v>
      </c>
      <c r="E260" s="244" t="s">
        <v>541</v>
      </c>
      <c r="F260" s="247">
        <v>2</v>
      </c>
      <c r="G260" s="246">
        <v>210035</v>
      </c>
      <c r="H260" s="244"/>
      <c r="I260" s="245"/>
      <c r="J260" s="246"/>
    </row>
    <row r="261" spans="1:10" ht="15.75" customHeight="1" x14ac:dyDescent="0.25">
      <c r="A261" s="241">
        <v>43641</v>
      </c>
      <c r="B261" s="242">
        <v>19009063</v>
      </c>
      <c r="C261" s="106">
        <v>3</v>
      </c>
      <c r="D261" s="246">
        <v>234770</v>
      </c>
      <c r="E261" s="244"/>
      <c r="F261" s="247"/>
      <c r="G261" s="246"/>
      <c r="H261" s="244"/>
      <c r="I261" s="245"/>
      <c r="J261" s="246"/>
    </row>
    <row r="262" spans="1:10" ht="15.75" customHeight="1" x14ac:dyDescent="0.25">
      <c r="A262" s="241">
        <v>43642</v>
      </c>
      <c r="B262" s="242">
        <v>19009091</v>
      </c>
      <c r="C262" s="106">
        <v>8</v>
      </c>
      <c r="D262" s="246">
        <v>730660</v>
      </c>
      <c r="E262" s="244" t="s">
        <v>543</v>
      </c>
      <c r="F262" s="247">
        <v>3</v>
      </c>
      <c r="G262" s="246">
        <v>250750</v>
      </c>
      <c r="H262" s="244"/>
      <c r="I262" s="245"/>
      <c r="J262" s="246"/>
    </row>
    <row r="263" spans="1:10" ht="15.75" customHeight="1" x14ac:dyDescent="0.25">
      <c r="A263" s="241">
        <v>43642</v>
      </c>
      <c r="B263" s="242">
        <v>19009104</v>
      </c>
      <c r="C263" s="106">
        <v>1</v>
      </c>
      <c r="D263" s="246">
        <v>128860</v>
      </c>
      <c r="E263" s="244"/>
      <c r="F263" s="247"/>
      <c r="G263" s="246"/>
      <c r="H263" s="244"/>
      <c r="I263" s="245"/>
      <c r="J263" s="246"/>
    </row>
    <row r="264" spans="1:10" ht="15.75" customHeight="1" x14ac:dyDescent="0.25">
      <c r="A264" s="241">
        <v>43642</v>
      </c>
      <c r="B264" s="242">
        <v>19009108</v>
      </c>
      <c r="C264" s="106">
        <v>1</v>
      </c>
      <c r="D264" s="246">
        <v>89335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43643</v>
      </c>
      <c r="B265" s="242">
        <v>19009150</v>
      </c>
      <c r="C265" s="106">
        <v>10</v>
      </c>
      <c r="D265" s="246">
        <v>913920</v>
      </c>
      <c r="E265" s="244" t="s">
        <v>546</v>
      </c>
      <c r="F265" s="247">
        <v>3</v>
      </c>
      <c r="G265" s="246">
        <v>267580</v>
      </c>
      <c r="H265" s="244"/>
      <c r="I265" s="245"/>
      <c r="J265" s="246"/>
    </row>
    <row r="266" spans="1:10" ht="15.75" customHeight="1" x14ac:dyDescent="0.25">
      <c r="A266" s="241">
        <v>43643</v>
      </c>
      <c r="B266" s="242">
        <v>19009166</v>
      </c>
      <c r="C266" s="106">
        <v>11</v>
      </c>
      <c r="D266" s="246">
        <v>1091315</v>
      </c>
      <c r="E266" s="244"/>
      <c r="F266" s="247"/>
      <c r="G266" s="246"/>
      <c r="H266" s="244"/>
      <c r="I266" s="245"/>
      <c r="J266" s="246"/>
    </row>
    <row r="267" spans="1:10" ht="15.75" customHeight="1" x14ac:dyDescent="0.25">
      <c r="A267" s="241">
        <v>43644</v>
      </c>
      <c r="B267" s="242">
        <v>19009202</v>
      </c>
      <c r="C267" s="106">
        <v>9</v>
      </c>
      <c r="D267" s="246">
        <v>719355</v>
      </c>
      <c r="E267" s="244" t="s">
        <v>547</v>
      </c>
      <c r="F267" s="247">
        <v>4</v>
      </c>
      <c r="G267" s="246">
        <v>389385</v>
      </c>
      <c r="H267" s="244"/>
      <c r="I267" s="245"/>
      <c r="J267" s="246"/>
    </row>
    <row r="268" spans="1:10" ht="15.75" customHeight="1" x14ac:dyDescent="0.25">
      <c r="A268" s="241">
        <v>43644</v>
      </c>
      <c r="B268" s="242">
        <v>19009218</v>
      </c>
      <c r="C268" s="106">
        <v>2</v>
      </c>
      <c r="D268" s="246">
        <v>209865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43645</v>
      </c>
      <c r="B269" s="242">
        <v>19009237</v>
      </c>
      <c r="C269" s="106">
        <v>7</v>
      </c>
      <c r="D269" s="246">
        <v>644640</v>
      </c>
      <c r="E269" s="244" t="s">
        <v>551</v>
      </c>
      <c r="F269" s="247">
        <v>7</v>
      </c>
      <c r="G269" s="246">
        <v>644640</v>
      </c>
      <c r="H269" s="244"/>
      <c r="I269" s="245"/>
      <c r="J269" s="246"/>
    </row>
    <row r="270" spans="1:10" ht="15.75" customHeight="1" x14ac:dyDescent="0.25">
      <c r="A270" s="241">
        <v>43645</v>
      </c>
      <c r="B270" s="242">
        <v>19009241</v>
      </c>
      <c r="C270" s="106">
        <v>7</v>
      </c>
      <c r="D270" s="246">
        <v>825520</v>
      </c>
      <c r="E270" s="244" t="s">
        <v>552</v>
      </c>
      <c r="F270" s="247">
        <v>4</v>
      </c>
      <c r="G270" s="246">
        <v>388280</v>
      </c>
      <c r="H270" s="244"/>
      <c r="I270" s="245"/>
      <c r="J270" s="246"/>
    </row>
    <row r="271" spans="1:10" ht="15.75" customHeight="1" x14ac:dyDescent="0.25">
      <c r="A271" s="241">
        <v>43645</v>
      </c>
      <c r="B271" s="242">
        <v>19009255</v>
      </c>
      <c r="C271" s="106">
        <v>12</v>
      </c>
      <c r="D271" s="246">
        <v>1134155</v>
      </c>
      <c r="E271" s="244"/>
      <c r="F271" s="247"/>
      <c r="G271" s="246"/>
      <c r="H271" s="244"/>
      <c r="I271" s="245">
        <v>7824165</v>
      </c>
      <c r="J271" s="246" t="s">
        <v>17</v>
      </c>
    </row>
    <row r="272" spans="1:10" ht="15.75" customHeight="1" x14ac:dyDescent="0.25">
      <c r="A272" s="241">
        <v>43647</v>
      </c>
      <c r="B272" s="242">
        <v>19009335</v>
      </c>
      <c r="C272" s="106">
        <v>18</v>
      </c>
      <c r="D272" s="246">
        <v>2015265</v>
      </c>
      <c r="E272" s="244" t="s">
        <v>554</v>
      </c>
      <c r="F272" s="247">
        <v>2</v>
      </c>
      <c r="G272" s="246">
        <v>143650</v>
      </c>
      <c r="H272" s="244"/>
      <c r="I272" s="245"/>
      <c r="J272" s="246"/>
    </row>
    <row r="273" spans="1:10" ht="15.75" customHeight="1" x14ac:dyDescent="0.25">
      <c r="A273" s="241">
        <v>43647</v>
      </c>
      <c r="B273" s="242">
        <v>19009343</v>
      </c>
      <c r="C273" s="106">
        <v>1</v>
      </c>
      <c r="D273" s="246">
        <v>163625</v>
      </c>
      <c r="E273" s="244"/>
      <c r="F273" s="247"/>
      <c r="G273" s="246"/>
      <c r="H273" s="244"/>
      <c r="I273" s="245"/>
      <c r="J273" s="246"/>
    </row>
    <row r="274" spans="1:10" ht="15.75" customHeight="1" x14ac:dyDescent="0.25">
      <c r="A274" s="241">
        <v>43648</v>
      </c>
      <c r="B274" s="242">
        <v>19009396</v>
      </c>
      <c r="C274" s="106">
        <v>5</v>
      </c>
      <c r="D274" s="246">
        <v>525640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43648</v>
      </c>
      <c r="B275" s="242">
        <v>19009420</v>
      </c>
      <c r="C275" s="106">
        <v>4</v>
      </c>
      <c r="D275" s="246">
        <v>421005</v>
      </c>
      <c r="E275" s="244"/>
      <c r="F275" s="247"/>
      <c r="G275" s="246"/>
      <c r="H275" s="244"/>
      <c r="I275" s="245"/>
      <c r="J275" s="246"/>
    </row>
    <row r="276" spans="1:10" ht="15.75" customHeight="1" x14ac:dyDescent="0.25">
      <c r="A276" s="241">
        <v>43649</v>
      </c>
      <c r="B276" s="242">
        <v>19009447</v>
      </c>
      <c r="C276" s="106">
        <v>12</v>
      </c>
      <c r="D276" s="246">
        <v>1221790</v>
      </c>
      <c r="E276" s="244" t="s">
        <v>559</v>
      </c>
      <c r="F276" s="247">
        <v>1</v>
      </c>
      <c r="G276" s="246">
        <v>123590</v>
      </c>
      <c r="H276" s="244"/>
      <c r="I276" s="245"/>
      <c r="J276" s="246"/>
    </row>
    <row r="277" spans="1:10" ht="15.75" customHeight="1" x14ac:dyDescent="0.25">
      <c r="A277" s="241">
        <v>43649</v>
      </c>
      <c r="B277" s="242">
        <v>19009448</v>
      </c>
      <c r="C277" s="106">
        <v>1</v>
      </c>
      <c r="D277" s="246">
        <v>49300</v>
      </c>
      <c r="E277" s="244"/>
      <c r="F277" s="247"/>
      <c r="G277" s="246"/>
      <c r="H277" s="244"/>
      <c r="I277" s="245"/>
      <c r="J277" s="246"/>
    </row>
    <row r="278" spans="1:10" ht="15.75" customHeight="1" x14ac:dyDescent="0.25">
      <c r="A278" s="241">
        <v>43649</v>
      </c>
      <c r="B278" s="242">
        <v>19009468</v>
      </c>
      <c r="C278" s="106">
        <v>3</v>
      </c>
      <c r="D278" s="246">
        <v>217090</v>
      </c>
      <c r="E278" s="244"/>
      <c r="F278" s="247"/>
      <c r="G278" s="246"/>
      <c r="H278" s="244"/>
      <c r="I278" s="245"/>
      <c r="J278" s="246"/>
    </row>
    <row r="279" spans="1:10" ht="15.75" customHeight="1" x14ac:dyDescent="0.25">
      <c r="A279" s="241">
        <v>43650</v>
      </c>
      <c r="B279" s="242">
        <v>19009510</v>
      </c>
      <c r="C279" s="106">
        <v>6</v>
      </c>
      <c r="D279" s="246">
        <v>529805</v>
      </c>
      <c r="E279" s="244" t="s">
        <v>562</v>
      </c>
      <c r="F279" s="247">
        <v>2</v>
      </c>
      <c r="G279" s="246">
        <v>180965</v>
      </c>
      <c r="H279" s="244"/>
      <c r="I279" s="245"/>
      <c r="J279" s="246"/>
    </row>
    <row r="280" spans="1:10" ht="15.75" customHeight="1" x14ac:dyDescent="0.25">
      <c r="A280" s="241">
        <v>43650</v>
      </c>
      <c r="B280" s="242">
        <v>19009529</v>
      </c>
      <c r="C280" s="106">
        <v>5</v>
      </c>
      <c r="D280" s="246">
        <v>510765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43651</v>
      </c>
      <c r="B281" s="242">
        <v>19009550</v>
      </c>
      <c r="C281" s="106">
        <v>9</v>
      </c>
      <c r="D281" s="246">
        <v>929985</v>
      </c>
      <c r="E281" s="244" t="s">
        <v>564</v>
      </c>
      <c r="F281" s="247">
        <v>3</v>
      </c>
      <c r="G281" s="246">
        <v>294865</v>
      </c>
      <c r="H281" s="244"/>
      <c r="I281" s="245"/>
      <c r="J281" s="246"/>
    </row>
    <row r="282" spans="1:10" ht="15.75" customHeight="1" x14ac:dyDescent="0.25">
      <c r="A282" s="241">
        <v>43651</v>
      </c>
      <c r="B282" s="242">
        <v>19009570</v>
      </c>
      <c r="C282" s="106">
        <v>2</v>
      </c>
      <c r="D282" s="246">
        <v>201535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43652</v>
      </c>
      <c r="B283" s="242">
        <v>19009624</v>
      </c>
      <c r="C283" s="106">
        <v>23</v>
      </c>
      <c r="D283" s="246">
        <v>2164015</v>
      </c>
      <c r="E283" s="244" t="s">
        <v>566</v>
      </c>
      <c r="F283" s="247">
        <v>2</v>
      </c>
      <c r="G283" s="246">
        <v>135320</v>
      </c>
      <c r="H283" s="244"/>
      <c r="I283" s="245"/>
      <c r="J283" s="246"/>
    </row>
    <row r="284" spans="1:10" ht="15.75" customHeight="1" x14ac:dyDescent="0.25">
      <c r="A284" s="241">
        <v>43652</v>
      </c>
      <c r="B284" s="242">
        <v>19009637</v>
      </c>
      <c r="C284" s="106">
        <v>1</v>
      </c>
      <c r="D284" s="246">
        <v>97580</v>
      </c>
      <c r="E284" s="244"/>
      <c r="F284" s="247"/>
      <c r="G284" s="246"/>
      <c r="H284" s="244"/>
      <c r="I284" s="245">
        <v>8169010</v>
      </c>
      <c r="J284" s="246" t="s">
        <v>17</v>
      </c>
    </row>
    <row r="285" spans="1:10" ht="15.75" customHeight="1" x14ac:dyDescent="0.25">
      <c r="A285" s="241">
        <v>43654</v>
      </c>
      <c r="B285" s="242">
        <v>19009734</v>
      </c>
      <c r="C285" s="106">
        <v>13</v>
      </c>
      <c r="D285" s="246">
        <v>1318350</v>
      </c>
      <c r="E285" s="244" t="s">
        <v>569</v>
      </c>
      <c r="F285" s="247">
        <v>1</v>
      </c>
      <c r="G285" s="246">
        <v>103360</v>
      </c>
      <c r="H285" s="244"/>
      <c r="I285" s="245"/>
      <c r="J285" s="246"/>
    </row>
    <row r="286" spans="1:10" ht="15.75" customHeight="1" x14ac:dyDescent="0.25">
      <c r="A286" s="241">
        <v>43654</v>
      </c>
      <c r="B286" s="242">
        <v>19009755</v>
      </c>
      <c r="C286" s="106">
        <v>2</v>
      </c>
      <c r="D286" s="246">
        <v>222105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43655</v>
      </c>
      <c r="B287" s="242">
        <v>19009789</v>
      </c>
      <c r="C287" s="106">
        <v>11</v>
      </c>
      <c r="D287" s="246">
        <v>1142315</v>
      </c>
      <c r="E287" s="244" t="s">
        <v>572</v>
      </c>
      <c r="F287" s="247">
        <v>2</v>
      </c>
      <c r="G287" s="246">
        <v>146880</v>
      </c>
      <c r="H287" s="244"/>
      <c r="I287" s="245"/>
      <c r="J287" s="246"/>
    </row>
    <row r="288" spans="1:10" ht="15.75" customHeight="1" x14ac:dyDescent="0.25">
      <c r="A288" s="241">
        <v>43655</v>
      </c>
      <c r="B288" s="242">
        <v>19009818</v>
      </c>
      <c r="C288" s="106">
        <v>4</v>
      </c>
      <c r="D288" s="246">
        <v>506770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43656</v>
      </c>
      <c r="B289" s="242">
        <v>19009860</v>
      </c>
      <c r="C289" s="106">
        <v>11</v>
      </c>
      <c r="D289" s="246">
        <v>1019745</v>
      </c>
      <c r="E289" s="244" t="s">
        <v>574</v>
      </c>
      <c r="F289" s="247">
        <v>3</v>
      </c>
      <c r="G289" s="246">
        <v>297075</v>
      </c>
      <c r="H289" s="244"/>
      <c r="I289" s="245"/>
      <c r="J289" s="246"/>
    </row>
    <row r="290" spans="1:10" ht="15.75" customHeight="1" x14ac:dyDescent="0.25">
      <c r="A290" s="241">
        <v>43656</v>
      </c>
      <c r="B290" s="242">
        <v>19009880</v>
      </c>
      <c r="C290" s="106">
        <v>4</v>
      </c>
      <c r="D290" s="246">
        <v>436730</v>
      </c>
      <c r="E290" s="244"/>
      <c r="F290" s="247"/>
      <c r="G290" s="246"/>
      <c r="H290" s="244"/>
      <c r="I290" s="245"/>
      <c r="J290" s="246"/>
    </row>
    <row r="291" spans="1:10" ht="15.75" customHeight="1" x14ac:dyDescent="0.25">
      <c r="A291" s="241">
        <v>43657</v>
      </c>
      <c r="B291" s="242">
        <v>19009923</v>
      </c>
      <c r="C291" s="106">
        <v>5</v>
      </c>
      <c r="D291" s="246">
        <v>507790</v>
      </c>
      <c r="E291" s="244" t="s">
        <v>577</v>
      </c>
      <c r="F291" s="247">
        <v>2</v>
      </c>
      <c r="G291" s="246">
        <v>240295</v>
      </c>
      <c r="H291" s="244"/>
      <c r="I291" s="245"/>
      <c r="J291" s="246"/>
    </row>
    <row r="292" spans="1:10" ht="15.75" customHeight="1" x14ac:dyDescent="0.25">
      <c r="A292" s="241">
        <v>43657</v>
      </c>
      <c r="B292" s="242">
        <v>19009940</v>
      </c>
      <c r="C292" s="106">
        <v>2</v>
      </c>
      <c r="D292" s="246">
        <v>240295</v>
      </c>
      <c r="E292" s="244"/>
      <c r="F292" s="247"/>
      <c r="G292" s="246"/>
      <c r="H292" s="244"/>
      <c r="I292" s="245"/>
      <c r="J292" s="246"/>
    </row>
    <row r="293" spans="1:10" ht="15.75" customHeight="1" x14ac:dyDescent="0.25">
      <c r="A293" s="241">
        <v>43658</v>
      </c>
      <c r="B293" s="242">
        <v>19009976</v>
      </c>
      <c r="C293" s="106">
        <v>9</v>
      </c>
      <c r="D293" s="246">
        <v>833000</v>
      </c>
      <c r="E293" s="244" t="s">
        <v>578</v>
      </c>
      <c r="F293" s="247">
        <v>1</v>
      </c>
      <c r="G293" s="246">
        <v>114070</v>
      </c>
      <c r="H293" s="244"/>
      <c r="I293" s="245"/>
      <c r="J293" s="246"/>
    </row>
    <row r="294" spans="1:10" ht="15.75" customHeight="1" x14ac:dyDescent="0.25">
      <c r="A294" s="241">
        <v>43658</v>
      </c>
      <c r="B294" s="242">
        <v>19009989</v>
      </c>
      <c r="C294" s="106">
        <v>5</v>
      </c>
      <c r="D294" s="246">
        <v>490365</v>
      </c>
      <c r="E294" s="244"/>
      <c r="F294" s="247"/>
      <c r="G294" s="246"/>
      <c r="H294" s="244"/>
      <c r="I294" s="245"/>
      <c r="J294" s="246"/>
    </row>
    <row r="295" spans="1:10" ht="15.75" customHeight="1" x14ac:dyDescent="0.25">
      <c r="A295" s="241">
        <v>43659</v>
      </c>
      <c r="B295" s="242">
        <v>19010057</v>
      </c>
      <c r="C295" s="106">
        <v>16</v>
      </c>
      <c r="D295" s="246">
        <v>1589925</v>
      </c>
      <c r="E295" s="244" t="s">
        <v>579</v>
      </c>
      <c r="F295" s="247">
        <v>2</v>
      </c>
      <c r="G295" s="246">
        <v>151300</v>
      </c>
      <c r="H295" s="244"/>
      <c r="I295" s="245"/>
      <c r="J295" s="246"/>
    </row>
    <row r="296" spans="1:10" ht="15.75" customHeight="1" x14ac:dyDescent="0.25">
      <c r="A296" s="241">
        <v>43659</v>
      </c>
      <c r="B296" s="242">
        <v>19010062</v>
      </c>
      <c r="C296" s="106">
        <v>1</v>
      </c>
      <c r="D296" s="246">
        <v>79220</v>
      </c>
      <c r="E296" s="244"/>
      <c r="F296" s="247"/>
      <c r="G296" s="246"/>
      <c r="H296" s="244"/>
      <c r="I296" s="245">
        <v>7333630</v>
      </c>
      <c r="J296" s="246" t="s">
        <v>17</v>
      </c>
    </row>
    <row r="297" spans="1:10" ht="15.75" customHeight="1" x14ac:dyDescent="0.25">
      <c r="A297" s="241">
        <v>43661</v>
      </c>
      <c r="B297" s="242">
        <v>19010159</v>
      </c>
      <c r="C297" s="106">
        <v>13</v>
      </c>
      <c r="D297" s="246">
        <v>1320985</v>
      </c>
      <c r="E297" s="244" t="s">
        <v>588</v>
      </c>
      <c r="F297" s="247">
        <v>3</v>
      </c>
      <c r="G297" s="246">
        <v>292740</v>
      </c>
      <c r="H297" s="244"/>
      <c r="I297" s="245"/>
      <c r="J297" s="246"/>
    </row>
    <row r="298" spans="1:10" ht="15.75" customHeight="1" x14ac:dyDescent="0.25">
      <c r="A298" s="241">
        <v>43661</v>
      </c>
      <c r="B298" s="242">
        <v>19010178</v>
      </c>
      <c r="C298" s="106">
        <v>4</v>
      </c>
      <c r="D298" s="246">
        <v>439025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43662</v>
      </c>
      <c r="B299" s="242">
        <v>19010223</v>
      </c>
      <c r="C299" s="106">
        <v>7</v>
      </c>
      <c r="D299" s="246">
        <v>691900</v>
      </c>
      <c r="E299" s="244"/>
      <c r="F299" s="247"/>
      <c r="G299" s="246"/>
      <c r="H299" s="244"/>
      <c r="I299" s="245"/>
      <c r="J299" s="246"/>
    </row>
    <row r="300" spans="1:10" ht="15.75" customHeight="1" x14ac:dyDescent="0.25">
      <c r="A300" s="241">
        <v>43662</v>
      </c>
      <c r="B300" s="242">
        <v>19010235</v>
      </c>
      <c r="C300" s="106">
        <v>4</v>
      </c>
      <c r="D300" s="246">
        <v>466395</v>
      </c>
      <c r="E300" s="244"/>
      <c r="F300" s="247"/>
      <c r="G300" s="246"/>
      <c r="H300" s="244"/>
      <c r="I300" s="245"/>
      <c r="J300" s="246"/>
    </row>
    <row r="301" spans="1:10" ht="15.75" customHeight="1" x14ac:dyDescent="0.25">
      <c r="A301" s="241">
        <v>43663</v>
      </c>
      <c r="B301" s="242">
        <v>19010265</v>
      </c>
      <c r="C301" s="106">
        <v>19</v>
      </c>
      <c r="D301" s="246">
        <v>1802850</v>
      </c>
      <c r="E301" s="244" t="s">
        <v>594</v>
      </c>
      <c r="F301" s="247">
        <v>3</v>
      </c>
      <c r="G301" s="246">
        <v>210800</v>
      </c>
      <c r="H301" s="244"/>
      <c r="I301" s="245"/>
      <c r="J301" s="246"/>
    </row>
    <row r="302" spans="1:10" ht="15.75" customHeight="1" x14ac:dyDescent="0.25">
      <c r="A302" s="241">
        <v>43663</v>
      </c>
      <c r="B302" s="242">
        <v>19010286</v>
      </c>
      <c r="C302" s="106">
        <v>6</v>
      </c>
      <c r="D302" s="246">
        <v>681955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43664</v>
      </c>
      <c r="B303" s="242">
        <v>19010333</v>
      </c>
      <c r="C303" s="106">
        <v>8</v>
      </c>
      <c r="D303" s="246">
        <v>781745</v>
      </c>
      <c r="E303" s="244" t="s">
        <v>597</v>
      </c>
      <c r="F303" s="247">
        <v>1</v>
      </c>
      <c r="G303" s="246">
        <v>49300</v>
      </c>
      <c r="H303" s="244"/>
      <c r="I303" s="245"/>
      <c r="J303" s="246"/>
    </row>
    <row r="304" spans="1:10" ht="15.75" customHeight="1" x14ac:dyDescent="0.25">
      <c r="A304" s="241">
        <v>43664</v>
      </c>
      <c r="B304" s="242">
        <v>19010347</v>
      </c>
      <c r="C304" s="106">
        <v>1</v>
      </c>
      <c r="D304" s="246">
        <v>81600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43665</v>
      </c>
      <c r="B305" s="242">
        <v>19010383</v>
      </c>
      <c r="C305" s="106">
        <v>7</v>
      </c>
      <c r="D305" s="246">
        <v>717315</v>
      </c>
      <c r="E305" s="244" t="s">
        <v>599</v>
      </c>
      <c r="F305" s="247">
        <v>1</v>
      </c>
      <c r="G305" s="246">
        <v>97580</v>
      </c>
      <c r="H305" s="244"/>
      <c r="I305" s="245"/>
      <c r="J305" s="246"/>
    </row>
    <row r="306" spans="1:10" ht="15.75" customHeight="1" x14ac:dyDescent="0.25">
      <c r="A306" s="241">
        <v>43665</v>
      </c>
      <c r="B306" s="242">
        <v>19010397</v>
      </c>
      <c r="C306" s="106">
        <v>2</v>
      </c>
      <c r="D306" s="246">
        <v>259675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43665</v>
      </c>
      <c r="B307" s="242">
        <v>19010398</v>
      </c>
      <c r="C307" s="106">
        <v>1</v>
      </c>
      <c r="D307" s="246">
        <v>91460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43666</v>
      </c>
      <c r="B308" s="242">
        <v>19010449</v>
      </c>
      <c r="C308" s="106">
        <v>16</v>
      </c>
      <c r="D308" s="246">
        <v>1659030</v>
      </c>
      <c r="E308" s="244" t="s">
        <v>600</v>
      </c>
      <c r="F308" s="247">
        <v>1</v>
      </c>
      <c r="G308" s="246">
        <v>89335</v>
      </c>
      <c r="H308" s="244"/>
      <c r="I308" s="245"/>
      <c r="J308" s="246"/>
    </row>
    <row r="309" spans="1:10" ht="15.75" customHeight="1" x14ac:dyDescent="0.25">
      <c r="A309" s="241">
        <v>43666</v>
      </c>
      <c r="B309" s="242">
        <v>19010458</v>
      </c>
      <c r="C309" s="106">
        <v>3</v>
      </c>
      <c r="D309" s="246">
        <v>360570</v>
      </c>
      <c r="E309" s="244"/>
      <c r="F309" s="247"/>
      <c r="G309" s="246"/>
      <c r="H309" s="244"/>
      <c r="I309" s="245">
        <v>8614750</v>
      </c>
      <c r="J309" s="246" t="s">
        <v>17</v>
      </c>
    </row>
    <row r="310" spans="1:10" ht="15.75" customHeight="1" x14ac:dyDescent="0.25">
      <c r="A310" s="98">
        <v>43668</v>
      </c>
      <c r="B310" s="99">
        <v>19010535</v>
      </c>
      <c r="C310" s="410">
        <v>9</v>
      </c>
      <c r="D310" s="34">
        <v>838015</v>
      </c>
      <c r="E310" s="101"/>
      <c r="F310" s="100"/>
      <c r="G310" s="34"/>
      <c r="H310" s="101"/>
      <c r="I310" s="102"/>
      <c r="J310" s="34"/>
    </row>
    <row r="311" spans="1:10" ht="15.75" customHeight="1" x14ac:dyDescent="0.25">
      <c r="A311" s="98">
        <v>43669</v>
      </c>
      <c r="B311" s="99">
        <v>19010592</v>
      </c>
      <c r="C311" s="410">
        <v>4</v>
      </c>
      <c r="D311" s="34">
        <v>403495</v>
      </c>
      <c r="E311" s="101" t="s">
        <v>604</v>
      </c>
      <c r="F311" s="100">
        <v>1</v>
      </c>
      <c r="G311" s="34">
        <v>106080</v>
      </c>
      <c r="H311" s="101"/>
      <c r="I311" s="102"/>
      <c r="J311" s="34"/>
    </row>
    <row r="312" spans="1:10" ht="15.75" customHeight="1" x14ac:dyDescent="0.25">
      <c r="A312" s="98">
        <v>43669</v>
      </c>
      <c r="B312" s="99">
        <v>19010612</v>
      </c>
      <c r="C312" s="410">
        <v>1</v>
      </c>
      <c r="D312" s="34">
        <v>81005</v>
      </c>
      <c r="E312" s="101"/>
      <c r="F312" s="100"/>
      <c r="G312" s="34"/>
      <c r="H312" s="101"/>
      <c r="I312" s="102"/>
      <c r="J312" s="34"/>
    </row>
    <row r="313" spans="1:10" ht="15.75" customHeight="1" x14ac:dyDescent="0.25">
      <c r="A313" s="98">
        <v>43670</v>
      </c>
      <c r="B313" s="99">
        <v>19010651</v>
      </c>
      <c r="C313" s="410">
        <v>8</v>
      </c>
      <c r="D313" s="34">
        <v>825690</v>
      </c>
      <c r="E313" s="101" t="s">
        <v>607</v>
      </c>
      <c r="F313" s="100">
        <v>1</v>
      </c>
      <c r="G313" s="34">
        <v>112200</v>
      </c>
      <c r="H313" s="101"/>
      <c r="I313" s="102"/>
      <c r="J313" s="34"/>
    </row>
    <row r="314" spans="1:10" ht="15.75" customHeight="1" x14ac:dyDescent="0.25">
      <c r="A314" s="98">
        <v>43671</v>
      </c>
      <c r="B314" s="99">
        <v>19010697</v>
      </c>
      <c r="C314" s="410">
        <v>3</v>
      </c>
      <c r="D314" s="34">
        <v>333880</v>
      </c>
      <c r="E314" s="101" t="s">
        <v>610</v>
      </c>
      <c r="F314" s="100">
        <v>1</v>
      </c>
      <c r="G314" s="34">
        <v>86020</v>
      </c>
      <c r="H314" s="101"/>
      <c r="I314" s="102"/>
      <c r="J314" s="34"/>
    </row>
    <row r="315" spans="1:10" ht="15.75" customHeight="1" x14ac:dyDescent="0.25">
      <c r="A315" s="98">
        <v>43671</v>
      </c>
      <c r="B315" s="99">
        <v>19010723</v>
      </c>
      <c r="C315" s="410">
        <v>2</v>
      </c>
      <c r="D315" s="34">
        <v>228395</v>
      </c>
      <c r="E315" s="101"/>
      <c r="F315" s="100"/>
      <c r="G315" s="34"/>
      <c r="H315" s="101"/>
      <c r="I315" s="102"/>
      <c r="J315" s="34"/>
    </row>
    <row r="316" spans="1:10" ht="15.75" customHeight="1" x14ac:dyDescent="0.25">
      <c r="A316" s="98">
        <v>43672</v>
      </c>
      <c r="B316" s="99">
        <v>19010760</v>
      </c>
      <c r="C316" s="410">
        <v>20</v>
      </c>
      <c r="D316" s="34">
        <v>1976590</v>
      </c>
      <c r="E316" s="101"/>
      <c r="F316" s="100"/>
      <c r="G316" s="34"/>
      <c r="H316" s="101"/>
      <c r="I316" s="102"/>
      <c r="J316" s="34"/>
    </row>
    <row r="317" spans="1:10" ht="15.75" customHeight="1" x14ac:dyDescent="0.25">
      <c r="A317" s="98">
        <v>43672</v>
      </c>
      <c r="B317" s="99">
        <v>19010766</v>
      </c>
      <c r="C317" s="410">
        <v>2</v>
      </c>
      <c r="D317" s="34">
        <v>194735</v>
      </c>
      <c r="E317" s="101"/>
      <c r="F317" s="100"/>
      <c r="G317" s="34"/>
      <c r="H317" s="101"/>
      <c r="I317" s="102"/>
      <c r="J317" s="34"/>
    </row>
    <row r="318" spans="1:10" ht="15.75" customHeight="1" x14ac:dyDescent="0.25">
      <c r="A318" s="98">
        <v>43673</v>
      </c>
      <c r="B318" s="99">
        <v>19010796</v>
      </c>
      <c r="C318" s="410">
        <v>10</v>
      </c>
      <c r="D318" s="34">
        <v>1112735</v>
      </c>
      <c r="E318" s="101"/>
      <c r="F318" s="100"/>
      <c r="G318" s="34"/>
      <c r="H318" s="101"/>
      <c r="I318" s="102"/>
      <c r="J318" s="34"/>
    </row>
    <row r="319" spans="1:10" ht="15.75" customHeight="1" x14ac:dyDescent="0.25">
      <c r="A319" s="98">
        <v>43673</v>
      </c>
      <c r="B319" s="99">
        <v>19010808</v>
      </c>
      <c r="C319" s="410">
        <v>1</v>
      </c>
      <c r="D319" s="34">
        <v>183005</v>
      </c>
      <c r="E319" s="101"/>
      <c r="F319" s="100"/>
      <c r="G319" s="34"/>
      <c r="H319" s="101"/>
      <c r="I319" s="102"/>
      <c r="J319" s="34"/>
    </row>
    <row r="320" spans="1:10" ht="15.75" customHeight="1" x14ac:dyDescent="0.25">
      <c r="A320" s="98">
        <v>43675</v>
      </c>
      <c r="B320" s="99">
        <v>19010901</v>
      </c>
      <c r="C320" s="410">
        <v>10</v>
      </c>
      <c r="D320" s="34">
        <v>952085</v>
      </c>
      <c r="E320" s="101" t="s">
        <v>620</v>
      </c>
      <c r="F320" s="100">
        <v>3</v>
      </c>
      <c r="G320" s="34">
        <v>365245</v>
      </c>
      <c r="H320" s="101"/>
      <c r="I320" s="102"/>
      <c r="J320" s="34"/>
    </row>
    <row r="321" spans="1:10" ht="15.75" customHeight="1" x14ac:dyDescent="0.25">
      <c r="A321" s="98">
        <v>43675</v>
      </c>
      <c r="B321" s="99">
        <v>19010926</v>
      </c>
      <c r="C321" s="410">
        <v>3</v>
      </c>
      <c r="D321" s="34">
        <v>297415</v>
      </c>
      <c r="E321" s="101"/>
      <c r="F321" s="100"/>
      <c r="G321" s="34"/>
      <c r="H321" s="101"/>
      <c r="I321" s="102"/>
      <c r="J321" s="34"/>
    </row>
    <row r="322" spans="1:10" ht="15.75" customHeight="1" x14ac:dyDescent="0.25">
      <c r="A322" s="98"/>
      <c r="B322" s="99"/>
      <c r="C322" s="410"/>
      <c r="D322" s="34"/>
      <c r="E322" s="101"/>
      <c r="F322" s="100"/>
      <c r="G322" s="34"/>
      <c r="H322" s="101"/>
      <c r="I322" s="102"/>
      <c r="J322" s="34"/>
    </row>
    <row r="323" spans="1:10" x14ac:dyDescent="0.25">
      <c r="A323" s="235"/>
      <c r="B323" s="234"/>
      <c r="C323" s="12"/>
      <c r="D323" s="236"/>
      <c r="E323" s="237"/>
      <c r="F323" s="240"/>
      <c r="G323" s="236"/>
      <c r="H323" s="237"/>
      <c r="I323" s="239"/>
      <c r="J323" s="236"/>
    </row>
    <row r="324" spans="1:10" x14ac:dyDescent="0.25">
      <c r="A324" s="235"/>
      <c r="B324" s="223" t="s">
        <v>11</v>
      </c>
      <c r="C324" s="229">
        <f>SUM(C8:C323)</f>
        <v>3259</v>
      </c>
      <c r="D324" s="224">
        <f>SUM(D8:D323)</f>
        <v>307287061</v>
      </c>
      <c r="E324" s="223" t="s">
        <v>11</v>
      </c>
      <c r="F324" s="232">
        <f>SUM(F8:F323)</f>
        <v>417</v>
      </c>
      <c r="G324" s="224">
        <f>SUM(G8:G323)</f>
        <v>39576040</v>
      </c>
      <c r="H324" s="232">
        <f>SUM(H8:H323)</f>
        <v>0</v>
      </c>
      <c r="I324" s="232">
        <f>SUM(I8:I323)</f>
        <v>260953521</v>
      </c>
      <c r="J324" s="5"/>
    </row>
    <row r="325" spans="1:10" x14ac:dyDescent="0.25">
      <c r="A325" s="235"/>
      <c r="B325" s="223"/>
      <c r="C325" s="229"/>
      <c r="D325" s="224"/>
      <c r="E325" s="223"/>
      <c r="F325" s="232"/>
      <c r="G325" s="224"/>
      <c r="H325" s="232"/>
      <c r="I325" s="232"/>
      <c r="J325" s="5"/>
    </row>
    <row r="326" spans="1:10" x14ac:dyDescent="0.25">
      <c r="A326" s="225"/>
      <c r="B326" s="226"/>
      <c r="C326" s="12"/>
      <c r="D326" s="236"/>
      <c r="E326" s="223"/>
      <c r="F326" s="240"/>
      <c r="G326" s="435" t="s">
        <v>12</v>
      </c>
      <c r="H326" s="435"/>
      <c r="I326" s="239"/>
      <c r="J326" s="227">
        <f>SUM(D8:D323)</f>
        <v>307287061</v>
      </c>
    </row>
    <row r="327" spans="1:10" x14ac:dyDescent="0.25">
      <c r="A327" s="235"/>
      <c r="B327" s="234"/>
      <c r="C327" s="12"/>
      <c r="D327" s="236"/>
      <c r="E327" s="237"/>
      <c r="F327" s="240"/>
      <c r="G327" s="435" t="s">
        <v>13</v>
      </c>
      <c r="H327" s="435"/>
      <c r="I327" s="239"/>
      <c r="J327" s="227">
        <f>SUM(G8:G323)</f>
        <v>39576040</v>
      </c>
    </row>
    <row r="328" spans="1:10" x14ac:dyDescent="0.25">
      <c r="A328" s="228"/>
      <c r="B328" s="237"/>
      <c r="C328" s="12"/>
      <c r="D328" s="236"/>
      <c r="E328" s="237"/>
      <c r="F328" s="240"/>
      <c r="G328" s="435" t="s">
        <v>14</v>
      </c>
      <c r="H328" s="435"/>
      <c r="I328" s="41"/>
      <c r="J328" s="229">
        <f>J326-J327</f>
        <v>267711021</v>
      </c>
    </row>
    <row r="329" spans="1:10" x14ac:dyDescent="0.25">
      <c r="A329" s="235"/>
      <c r="B329" s="230"/>
      <c r="C329" s="12"/>
      <c r="D329" s="231"/>
      <c r="E329" s="237"/>
      <c r="F329" s="240"/>
      <c r="G329" s="435" t="s">
        <v>15</v>
      </c>
      <c r="H329" s="435"/>
      <c r="I329" s="239"/>
      <c r="J329" s="227">
        <f>SUM(H8:H323)</f>
        <v>0</v>
      </c>
    </row>
    <row r="330" spans="1:10" x14ac:dyDescent="0.25">
      <c r="A330" s="235"/>
      <c r="B330" s="230"/>
      <c r="C330" s="12"/>
      <c r="D330" s="231"/>
      <c r="E330" s="237"/>
      <c r="F330" s="240"/>
      <c r="G330" s="435" t="s">
        <v>16</v>
      </c>
      <c r="H330" s="435"/>
      <c r="I330" s="239"/>
      <c r="J330" s="227">
        <f>J328+J329</f>
        <v>267711021</v>
      </c>
    </row>
    <row r="331" spans="1:10" x14ac:dyDescent="0.25">
      <c r="A331" s="235"/>
      <c r="B331" s="230"/>
      <c r="C331" s="12"/>
      <c r="D331" s="231"/>
      <c r="E331" s="237"/>
      <c r="F331" s="240"/>
      <c r="G331" s="435" t="s">
        <v>5</v>
      </c>
      <c r="H331" s="435"/>
      <c r="I331" s="239"/>
      <c r="J331" s="227">
        <f>SUM(I8:I323)</f>
        <v>260953521</v>
      </c>
    </row>
    <row r="332" spans="1:10" x14ac:dyDescent="0.25">
      <c r="A332" s="235"/>
      <c r="B332" s="230"/>
      <c r="C332" s="12"/>
      <c r="D332" s="231"/>
      <c r="E332" s="237"/>
      <c r="F332" s="240"/>
      <c r="G332" s="435" t="s">
        <v>31</v>
      </c>
      <c r="H332" s="435"/>
      <c r="I332" s="240" t="str">
        <f>IF(J332&gt;0,"SALDO",IF(J332&lt;0,"PIUTANG",IF(J332=0,"LUNAS")))</f>
        <v>PIUTANG</v>
      </c>
      <c r="J332" s="227">
        <f>J331-J330</f>
        <v>-6757500</v>
      </c>
    </row>
  </sheetData>
  <mergeCells count="15">
    <mergeCell ref="G332:H332"/>
    <mergeCell ref="G326:H326"/>
    <mergeCell ref="G327:H327"/>
    <mergeCell ref="G328:H328"/>
    <mergeCell ref="G329:H329"/>
    <mergeCell ref="G330:H330"/>
    <mergeCell ref="G331:H33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67"/>
  <sheetViews>
    <sheetView workbookViewId="0">
      <pane ySplit="7" topLeftCell="A138" activePane="bottomLeft" state="frozen"/>
      <selection pane="bottomLeft" activeCell="E148" sqref="E1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175</v>
      </c>
      <c r="D1" s="218"/>
      <c r="E1" s="218"/>
      <c r="F1" s="429" t="s">
        <v>22</v>
      </c>
      <c r="G1" s="429"/>
      <c r="H1" s="429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29" t="s">
        <v>21</v>
      </c>
      <c r="G2" s="429"/>
      <c r="H2" s="429"/>
      <c r="I2" s="220">
        <f>J161*-1</f>
        <v>7839285</v>
      </c>
      <c r="J2" s="218"/>
    </row>
    <row r="3" spans="1:10" x14ac:dyDescent="0.25">
      <c r="A3" s="218" t="s">
        <v>111</v>
      </c>
      <c r="B3" s="218"/>
      <c r="C3" s="221" t="s">
        <v>88</v>
      </c>
      <c r="D3" s="218"/>
      <c r="E3" s="218"/>
      <c r="F3" s="310" t="s">
        <v>113</v>
      </c>
      <c r="G3" s="310"/>
      <c r="H3" s="310" t="s">
        <v>127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45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237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248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270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241">
        <v>43529</v>
      </c>
      <c r="B93" s="242">
        <v>19002024</v>
      </c>
      <c r="C93" s="247">
        <v>46</v>
      </c>
      <c r="D93" s="246">
        <v>4807430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43531</v>
      </c>
      <c r="B94" s="242">
        <v>19002142</v>
      </c>
      <c r="C94" s="247">
        <v>41</v>
      </c>
      <c r="D94" s="246">
        <v>4490850</v>
      </c>
      <c r="E94" s="244" t="s">
        <v>285</v>
      </c>
      <c r="F94" s="242">
        <v>28</v>
      </c>
      <c r="G94" s="246">
        <v>3123093</v>
      </c>
      <c r="H94" s="245"/>
      <c r="I94" s="245"/>
      <c r="J94" s="246"/>
    </row>
    <row r="95" spans="1:10" x14ac:dyDescent="0.25">
      <c r="A95" s="241">
        <v>43535</v>
      </c>
      <c r="B95" s="242">
        <v>19002429</v>
      </c>
      <c r="C95" s="247">
        <v>1</v>
      </c>
      <c r="D95" s="246">
        <v>83895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43538</v>
      </c>
      <c r="B96" s="242"/>
      <c r="C96" s="247"/>
      <c r="D96" s="246"/>
      <c r="E96" s="244"/>
      <c r="F96" s="242"/>
      <c r="G96" s="246"/>
      <c r="H96" s="245"/>
      <c r="I96" s="245">
        <v>3000000</v>
      </c>
      <c r="J96" s="246" t="s">
        <v>17</v>
      </c>
    </row>
    <row r="97" spans="1:10" x14ac:dyDescent="0.25">
      <c r="A97" s="241">
        <v>43540</v>
      </c>
      <c r="B97" s="242"/>
      <c r="C97" s="247"/>
      <c r="D97" s="246"/>
      <c r="E97" s="244" t="s">
        <v>310</v>
      </c>
      <c r="F97" s="242">
        <v>1</v>
      </c>
      <c r="G97" s="246">
        <v>1395693</v>
      </c>
      <c r="H97" s="245"/>
      <c r="I97" s="245"/>
      <c r="J97" s="246"/>
    </row>
    <row r="98" spans="1:10" x14ac:dyDescent="0.25">
      <c r="A98" s="241">
        <v>43540</v>
      </c>
      <c r="B98" s="242"/>
      <c r="C98" s="247"/>
      <c r="D98" s="246"/>
      <c r="E98" s="244" t="s">
        <v>311</v>
      </c>
      <c r="F98" s="242">
        <v>1</v>
      </c>
      <c r="G98" s="246">
        <v>1225567</v>
      </c>
      <c r="H98" s="245"/>
      <c r="I98" s="245"/>
      <c r="J98" s="246"/>
    </row>
    <row r="99" spans="1:10" x14ac:dyDescent="0.25">
      <c r="A99" s="241">
        <v>43541</v>
      </c>
      <c r="B99" s="242">
        <v>19002807</v>
      </c>
      <c r="C99" s="247">
        <v>205</v>
      </c>
      <c r="D99" s="246">
        <v>20965100</v>
      </c>
      <c r="E99" s="244" t="s">
        <v>313</v>
      </c>
      <c r="F99" s="242">
        <v>18</v>
      </c>
      <c r="G99" s="246">
        <v>1998265</v>
      </c>
      <c r="H99" s="245"/>
      <c r="I99" s="245"/>
      <c r="J99" s="246"/>
    </row>
    <row r="100" spans="1:10" x14ac:dyDescent="0.25">
      <c r="A100" s="241">
        <v>43541</v>
      </c>
      <c r="B100" s="242">
        <v>19002812</v>
      </c>
      <c r="C100" s="247">
        <v>63</v>
      </c>
      <c r="D100" s="246">
        <v>6927500</v>
      </c>
      <c r="E100" s="244" t="s">
        <v>314</v>
      </c>
      <c r="F100" s="242">
        <v>13</v>
      </c>
      <c r="G100" s="246">
        <v>1383930</v>
      </c>
      <c r="H100" s="245"/>
      <c r="I100" s="245"/>
      <c r="J100" s="246"/>
    </row>
    <row r="101" spans="1:10" x14ac:dyDescent="0.25">
      <c r="A101" s="241">
        <v>43541</v>
      </c>
      <c r="B101" s="242">
        <v>19002846</v>
      </c>
      <c r="C101" s="247">
        <v>12</v>
      </c>
      <c r="D101" s="246">
        <v>1187280</v>
      </c>
      <c r="E101" s="244"/>
      <c r="F101" s="242"/>
      <c r="G101" s="246"/>
      <c r="H101" s="245"/>
      <c r="I101" s="245"/>
      <c r="J101" s="293"/>
    </row>
    <row r="102" spans="1:10" x14ac:dyDescent="0.25">
      <c r="A102" s="241">
        <v>43545</v>
      </c>
      <c r="B102" s="242">
        <v>19003056</v>
      </c>
      <c r="C102" s="247">
        <v>4</v>
      </c>
      <c r="D102" s="246">
        <v>372640</v>
      </c>
      <c r="E102" s="244" t="s">
        <v>323</v>
      </c>
      <c r="F102" s="242">
        <v>3</v>
      </c>
      <c r="G102" s="246">
        <v>267685</v>
      </c>
      <c r="H102" s="245"/>
      <c r="I102" s="245"/>
      <c r="J102" s="246"/>
    </row>
    <row r="103" spans="1:10" x14ac:dyDescent="0.25">
      <c r="A103" s="241">
        <v>43549</v>
      </c>
      <c r="B103" s="242"/>
      <c r="C103" s="247"/>
      <c r="D103" s="246"/>
      <c r="E103" s="244"/>
      <c r="F103" s="242"/>
      <c r="G103" s="246"/>
      <c r="H103" s="245"/>
      <c r="I103" s="245">
        <v>20000000</v>
      </c>
      <c r="J103" s="246" t="s">
        <v>17</v>
      </c>
    </row>
    <row r="104" spans="1:10" x14ac:dyDescent="0.25">
      <c r="A104" s="241">
        <v>43551</v>
      </c>
      <c r="B104" s="242">
        <v>19003436</v>
      </c>
      <c r="C104" s="247">
        <v>71</v>
      </c>
      <c r="D104" s="246">
        <v>7137280</v>
      </c>
      <c r="E104" s="244" t="s">
        <v>336</v>
      </c>
      <c r="F104" s="242">
        <v>37</v>
      </c>
      <c r="G104" s="246">
        <v>3700390</v>
      </c>
      <c r="H104" s="245"/>
      <c r="I104" s="245"/>
      <c r="J104" s="246"/>
    </row>
    <row r="105" spans="1:10" x14ac:dyDescent="0.25">
      <c r="A105" s="241">
        <v>43551</v>
      </c>
      <c r="B105" s="242">
        <v>19003441</v>
      </c>
      <c r="C105" s="247">
        <v>62</v>
      </c>
      <c r="D105" s="246">
        <v>6670205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43551</v>
      </c>
      <c r="B106" s="242">
        <v>19003464</v>
      </c>
      <c r="C106" s="247">
        <v>4</v>
      </c>
      <c r="D106" s="246">
        <v>388620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43558</v>
      </c>
      <c r="B107" s="242">
        <v>19003911</v>
      </c>
      <c r="C107" s="247">
        <v>47</v>
      </c>
      <c r="D107" s="246">
        <v>4926260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43558</v>
      </c>
      <c r="B108" s="242">
        <v>19003956</v>
      </c>
      <c r="C108" s="247">
        <v>2</v>
      </c>
      <c r="D108" s="246">
        <v>236725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43559</v>
      </c>
      <c r="B109" s="242"/>
      <c r="C109" s="247"/>
      <c r="D109" s="246"/>
      <c r="E109" s="244"/>
      <c r="F109" s="242"/>
      <c r="G109" s="246"/>
      <c r="H109" s="245"/>
      <c r="I109" s="245">
        <v>14000000</v>
      </c>
      <c r="J109" s="246" t="s">
        <v>17</v>
      </c>
    </row>
    <row r="110" spans="1:10" x14ac:dyDescent="0.25">
      <c r="A110" s="241">
        <v>43559</v>
      </c>
      <c r="B110" s="242"/>
      <c r="C110" s="247"/>
      <c r="D110" s="246"/>
      <c r="E110" s="244"/>
      <c r="F110" s="242"/>
      <c r="G110" s="246"/>
      <c r="H110" s="245"/>
      <c r="I110" s="245">
        <v>5163000</v>
      </c>
      <c r="J110" s="246" t="s">
        <v>17</v>
      </c>
    </row>
    <row r="111" spans="1:10" x14ac:dyDescent="0.25">
      <c r="A111" s="241">
        <v>43562</v>
      </c>
      <c r="B111" s="242">
        <v>19004154</v>
      </c>
      <c r="C111" s="247">
        <v>58</v>
      </c>
      <c r="D111" s="246">
        <v>6089740</v>
      </c>
      <c r="E111" s="244" t="s">
        <v>360</v>
      </c>
      <c r="F111" s="242">
        <v>45</v>
      </c>
      <c r="G111" s="246">
        <v>4580140</v>
      </c>
      <c r="H111" s="245"/>
      <c r="I111" s="245"/>
      <c r="J111" s="246"/>
    </row>
    <row r="112" spans="1:10" x14ac:dyDescent="0.25">
      <c r="A112" s="241">
        <v>43562</v>
      </c>
      <c r="B112" s="242">
        <v>19004159</v>
      </c>
      <c r="C112" s="247">
        <v>23</v>
      </c>
      <c r="D112" s="246">
        <v>2881880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43562</v>
      </c>
      <c r="B113" s="242">
        <v>19004180</v>
      </c>
      <c r="C113" s="247">
        <v>1</v>
      </c>
      <c r="D113" s="246">
        <v>125715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43567</v>
      </c>
      <c r="B114" s="242">
        <v>19004532</v>
      </c>
      <c r="C114" s="247">
        <v>77</v>
      </c>
      <c r="D114" s="246">
        <v>8346490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43569</v>
      </c>
      <c r="B115" s="242"/>
      <c r="C115" s="247"/>
      <c r="D115" s="246"/>
      <c r="E115" s="244"/>
      <c r="F115" s="242"/>
      <c r="G115" s="246"/>
      <c r="H115" s="245"/>
      <c r="I115" s="245">
        <v>7723761</v>
      </c>
      <c r="J115" s="246" t="s">
        <v>17</v>
      </c>
    </row>
    <row r="116" spans="1:10" x14ac:dyDescent="0.25">
      <c r="A116" s="241">
        <v>43570</v>
      </c>
      <c r="B116" s="242"/>
      <c r="C116" s="247"/>
      <c r="D116" s="246"/>
      <c r="E116" s="244"/>
      <c r="F116" s="242"/>
      <c r="G116" s="246"/>
      <c r="H116" s="245"/>
      <c r="I116" s="245">
        <v>8000000</v>
      </c>
      <c r="J116" s="246" t="s">
        <v>17</v>
      </c>
    </row>
    <row r="117" spans="1:10" x14ac:dyDescent="0.25">
      <c r="A117" s="241">
        <v>43571</v>
      </c>
      <c r="B117" s="242">
        <v>19004749</v>
      </c>
      <c r="C117" s="247">
        <v>73</v>
      </c>
      <c r="D117" s="246">
        <v>8120730</v>
      </c>
      <c r="E117" s="244" t="s">
        <v>379</v>
      </c>
      <c r="F117" s="242">
        <v>28</v>
      </c>
      <c r="G117" s="246">
        <v>3129955</v>
      </c>
      <c r="H117" s="245"/>
      <c r="I117" s="245"/>
      <c r="J117" s="246"/>
    </row>
    <row r="118" spans="1:10" x14ac:dyDescent="0.25">
      <c r="A118" s="241">
        <v>43571</v>
      </c>
      <c r="B118" s="242">
        <v>19004753</v>
      </c>
      <c r="C118" s="247">
        <v>48</v>
      </c>
      <c r="D118" s="246">
        <v>5074670</v>
      </c>
      <c r="E118" s="244"/>
      <c r="F118" s="242"/>
      <c r="G118" s="246"/>
      <c r="H118" s="245"/>
      <c r="I118" s="245"/>
      <c r="J118" s="246"/>
    </row>
    <row r="119" spans="1:10" x14ac:dyDescent="0.25">
      <c r="A119" s="414">
        <v>43571</v>
      </c>
      <c r="B119" s="415">
        <v>19004768</v>
      </c>
      <c r="C119" s="416">
        <v>3</v>
      </c>
      <c r="D119" s="417">
        <v>278545</v>
      </c>
      <c r="E119" s="418"/>
      <c r="F119" s="415"/>
      <c r="G119" s="417"/>
      <c r="H119" s="419"/>
      <c r="I119" s="419"/>
      <c r="J119" s="417"/>
    </row>
    <row r="120" spans="1:10" x14ac:dyDescent="0.25">
      <c r="A120" s="414">
        <v>43578</v>
      </c>
      <c r="B120" s="415">
        <v>19005154</v>
      </c>
      <c r="C120" s="416">
        <v>41</v>
      </c>
      <c r="D120" s="417">
        <v>4616435</v>
      </c>
      <c r="E120" s="418"/>
      <c r="F120" s="415"/>
      <c r="G120" s="417"/>
      <c r="H120" s="419"/>
      <c r="I120" s="419"/>
      <c r="J120" s="417"/>
    </row>
    <row r="121" spans="1:10" x14ac:dyDescent="0.25">
      <c r="A121" s="241">
        <v>43579</v>
      </c>
      <c r="B121" s="242"/>
      <c r="C121" s="247"/>
      <c r="D121" s="246"/>
      <c r="E121" s="244"/>
      <c r="F121" s="242"/>
      <c r="G121" s="246"/>
      <c r="H121" s="245"/>
      <c r="I121" s="419">
        <v>4895000</v>
      </c>
      <c r="J121" s="417" t="s">
        <v>17</v>
      </c>
    </row>
    <row r="122" spans="1:10" x14ac:dyDescent="0.25">
      <c r="A122" s="241">
        <v>43579</v>
      </c>
      <c r="B122" s="242"/>
      <c r="C122" s="247"/>
      <c r="D122" s="246"/>
      <c r="E122" s="244"/>
      <c r="F122" s="242"/>
      <c r="G122" s="246"/>
      <c r="H122" s="245"/>
      <c r="I122" s="245">
        <v>10000000</v>
      </c>
      <c r="J122" s="246" t="s">
        <v>17</v>
      </c>
    </row>
    <row r="123" spans="1:10" x14ac:dyDescent="0.25">
      <c r="A123" s="241">
        <v>43582</v>
      </c>
      <c r="B123" s="242">
        <v>19005404</v>
      </c>
      <c r="C123" s="247">
        <v>37</v>
      </c>
      <c r="D123" s="246">
        <v>3709910</v>
      </c>
      <c r="E123" s="244" t="s">
        <v>410</v>
      </c>
      <c r="F123" s="242">
        <v>27</v>
      </c>
      <c r="G123" s="246">
        <v>3109725</v>
      </c>
      <c r="H123" s="245"/>
      <c r="I123" s="245"/>
      <c r="J123" s="246"/>
    </row>
    <row r="124" spans="1:10" x14ac:dyDescent="0.25">
      <c r="A124" s="241">
        <v>43582</v>
      </c>
      <c r="B124" s="242">
        <v>19005411</v>
      </c>
      <c r="C124" s="247">
        <v>6</v>
      </c>
      <c r="D124" s="246">
        <v>795770</v>
      </c>
      <c r="E124" s="244"/>
      <c r="F124" s="242"/>
      <c r="G124" s="246"/>
      <c r="H124" s="245"/>
      <c r="I124" s="245"/>
      <c r="J124" s="246"/>
    </row>
    <row r="125" spans="1:10" x14ac:dyDescent="0.25">
      <c r="A125" s="414">
        <v>43582</v>
      </c>
      <c r="B125" s="415">
        <v>19005431</v>
      </c>
      <c r="C125" s="416">
        <v>1</v>
      </c>
      <c r="D125" s="417">
        <v>116025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43588</v>
      </c>
      <c r="B126" s="242">
        <v>19005866</v>
      </c>
      <c r="C126" s="247">
        <v>11</v>
      </c>
      <c r="D126" s="246">
        <v>1271770</v>
      </c>
      <c r="E126" s="244" t="s">
        <v>420</v>
      </c>
      <c r="F126" s="242">
        <v>11</v>
      </c>
      <c r="G126" s="246">
        <v>1303985</v>
      </c>
      <c r="H126" s="245"/>
      <c r="I126" s="245"/>
      <c r="J126" s="246"/>
    </row>
    <row r="127" spans="1:10" x14ac:dyDescent="0.25">
      <c r="A127" s="414">
        <v>43588</v>
      </c>
      <c r="B127" s="415">
        <v>19005868</v>
      </c>
      <c r="C127" s="416">
        <v>37</v>
      </c>
      <c r="D127" s="417">
        <v>4441165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43589</v>
      </c>
      <c r="B128" s="242"/>
      <c r="C128" s="247"/>
      <c r="D128" s="246"/>
      <c r="E128" s="244"/>
      <c r="F128" s="242"/>
      <c r="G128" s="246"/>
      <c r="H128" s="245"/>
      <c r="I128" s="419">
        <v>4557000</v>
      </c>
      <c r="J128" s="417" t="s">
        <v>17</v>
      </c>
    </row>
    <row r="129" spans="1:10" x14ac:dyDescent="0.25">
      <c r="A129" s="241">
        <v>43589</v>
      </c>
      <c r="B129" s="242"/>
      <c r="C129" s="247"/>
      <c r="D129" s="246"/>
      <c r="E129" s="244"/>
      <c r="F129" s="242"/>
      <c r="G129" s="246"/>
      <c r="H129" s="245"/>
      <c r="I129" s="245">
        <v>5000000</v>
      </c>
      <c r="J129" s="246" t="s">
        <v>17</v>
      </c>
    </row>
    <row r="130" spans="1:10" x14ac:dyDescent="0.25">
      <c r="A130" s="241">
        <v>43598</v>
      </c>
      <c r="B130" s="242">
        <v>19006670</v>
      </c>
      <c r="C130" s="247">
        <v>27</v>
      </c>
      <c r="D130" s="246">
        <v>2825145</v>
      </c>
      <c r="E130" s="244" t="s">
        <v>443</v>
      </c>
      <c r="F130" s="242">
        <v>21</v>
      </c>
      <c r="G130" s="246">
        <v>2269840</v>
      </c>
      <c r="H130" s="245"/>
      <c r="I130" s="245"/>
      <c r="J130" s="246"/>
    </row>
    <row r="131" spans="1:10" x14ac:dyDescent="0.25">
      <c r="A131" s="414">
        <v>43598</v>
      </c>
      <c r="B131" s="415">
        <v>19006673</v>
      </c>
      <c r="C131" s="416">
        <v>20</v>
      </c>
      <c r="D131" s="417">
        <v>2270020</v>
      </c>
      <c r="E131" s="244" t="s">
        <v>444</v>
      </c>
      <c r="F131" s="242">
        <v>10</v>
      </c>
      <c r="G131" s="246">
        <v>1047115</v>
      </c>
      <c r="H131" s="245"/>
      <c r="I131" s="419">
        <v>2270000</v>
      </c>
      <c r="J131" s="417" t="s">
        <v>17</v>
      </c>
    </row>
    <row r="132" spans="1:10" x14ac:dyDescent="0.25">
      <c r="A132" s="241">
        <v>43599</v>
      </c>
      <c r="B132" s="242"/>
      <c r="C132" s="247"/>
      <c r="D132" s="246"/>
      <c r="E132" s="244"/>
      <c r="F132" s="242"/>
      <c r="G132" s="246"/>
      <c r="H132" s="245"/>
      <c r="I132" s="245">
        <v>453125</v>
      </c>
      <c r="J132" s="246" t="s">
        <v>17</v>
      </c>
    </row>
    <row r="133" spans="1:10" x14ac:dyDescent="0.25">
      <c r="A133" s="241">
        <v>43607</v>
      </c>
      <c r="B133" s="242">
        <v>19007530</v>
      </c>
      <c r="C133" s="247">
        <v>14</v>
      </c>
      <c r="D133" s="246">
        <v>1648320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43608</v>
      </c>
      <c r="B134" s="242">
        <v>19007642</v>
      </c>
      <c r="C134" s="247">
        <v>1</v>
      </c>
      <c r="D134" s="246">
        <v>91545</v>
      </c>
      <c r="E134" s="244" t="s">
        <v>494</v>
      </c>
      <c r="F134" s="242">
        <v>7</v>
      </c>
      <c r="G134" s="246">
        <v>889790</v>
      </c>
      <c r="H134" s="245"/>
      <c r="I134" s="245">
        <v>1049000</v>
      </c>
      <c r="J134" s="246" t="s">
        <v>17</v>
      </c>
    </row>
    <row r="135" spans="1:10" x14ac:dyDescent="0.25">
      <c r="A135" s="241">
        <v>43608</v>
      </c>
      <c r="B135" s="242">
        <v>19007637</v>
      </c>
      <c r="C135" s="247">
        <v>5</v>
      </c>
      <c r="D135" s="246">
        <v>544170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43639</v>
      </c>
      <c r="B136" s="242">
        <v>19008968</v>
      </c>
      <c r="C136" s="247">
        <v>21</v>
      </c>
      <c r="D136" s="246">
        <v>2129845</v>
      </c>
      <c r="E136" s="244" t="s">
        <v>536</v>
      </c>
      <c r="F136" s="242">
        <v>5</v>
      </c>
      <c r="G136" s="246">
        <v>501670</v>
      </c>
      <c r="H136" s="245"/>
      <c r="I136" s="245">
        <v>345000</v>
      </c>
      <c r="J136" s="246" t="s">
        <v>17</v>
      </c>
    </row>
    <row r="137" spans="1:10" x14ac:dyDescent="0.25">
      <c r="A137" s="241">
        <v>43643</v>
      </c>
      <c r="B137" s="242">
        <v>19009149</v>
      </c>
      <c r="C137" s="247">
        <v>27</v>
      </c>
      <c r="D137" s="246">
        <v>3037730</v>
      </c>
      <c r="E137" s="244"/>
      <c r="F137" s="242"/>
      <c r="G137" s="246"/>
      <c r="H137" s="245"/>
      <c r="I137" s="245">
        <v>1628175</v>
      </c>
      <c r="J137" s="246" t="s">
        <v>17</v>
      </c>
    </row>
    <row r="138" spans="1:10" x14ac:dyDescent="0.25">
      <c r="A138" s="241">
        <v>43649</v>
      </c>
      <c r="B138" s="242"/>
      <c r="C138" s="247"/>
      <c r="D138" s="246"/>
      <c r="E138" s="244"/>
      <c r="F138" s="242"/>
      <c r="G138" s="246"/>
      <c r="H138" s="245"/>
      <c r="I138" s="245">
        <v>3037730</v>
      </c>
      <c r="J138" s="246" t="s">
        <v>17</v>
      </c>
    </row>
    <row r="139" spans="1:10" x14ac:dyDescent="0.25">
      <c r="A139" s="241">
        <v>43649</v>
      </c>
      <c r="B139" s="242">
        <v>19009452</v>
      </c>
      <c r="C139" s="247">
        <v>11</v>
      </c>
      <c r="D139" s="246">
        <v>1023230</v>
      </c>
      <c r="E139" s="244" t="s">
        <v>558</v>
      </c>
      <c r="F139" s="242">
        <v>4</v>
      </c>
      <c r="G139" s="246">
        <v>373150</v>
      </c>
      <c r="H139" s="245"/>
      <c r="I139" s="245">
        <v>650080</v>
      </c>
      <c r="J139" s="246" t="s">
        <v>17</v>
      </c>
    </row>
    <row r="140" spans="1:10" x14ac:dyDescent="0.25">
      <c r="A140" s="241">
        <v>43653</v>
      </c>
      <c r="B140" s="242">
        <v>19009679</v>
      </c>
      <c r="C140" s="247">
        <v>20</v>
      </c>
      <c r="D140" s="246">
        <v>1907485</v>
      </c>
      <c r="E140" s="244" t="s">
        <v>568</v>
      </c>
      <c r="F140" s="242">
        <v>1</v>
      </c>
      <c r="G140" s="246">
        <v>91460</v>
      </c>
      <c r="H140" s="245"/>
      <c r="I140" s="245">
        <v>1816025</v>
      </c>
      <c r="J140" s="246" t="s">
        <v>17</v>
      </c>
    </row>
    <row r="141" spans="1:10" x14ac:dyDescent="0.25">
      <c r="A141" s="241">
        <v>43660</v>
      </c>
      <c r="B141" s="242">
        <v>19010117</v>
      </c>
      <c r="C141" s="247">
        <v>24</v>
      </c>
      <c r="D141" s="246">
        <v>2185690</v>
      </c>
      <c r="E141" s="244" t="s">
        <v>584</v>
      </c>
      <c r="F141" s="242">
        <v>6</v>
      </c>
      <c r="G141" s="246">
        <v>685355</v>
      </c>
      <c r="H141" s="245"/>
      <c r="I141" s="245">
        <v>1500335</v>
      </c>
      <c r="J141" s="246" t="s">
        <v>17</v>
      </c>
    </row>
    <row r="142" spans="1:10" x14ac:dyDescent="0.25">
      <c r="A142" s="241">
        <v>43663</v>
      </c>
      <c r="B142" s="242">
        <v>19010269</v>
      </c>
      <c r="C142" s="247">
        <v>24</v>
      </c>
      <c r="D142" s="246">
        <v>2258535</v>
      </c>
      <c r="E142" s="244" t="s">
        <v>593</v>
      </c>
      <c r="F142" s="242">
        <v>1</v>
      </c>
      <c r="G142" s="246">
        <v>189295</v>
      </c>
      <c r="H142" s="245"/>
      <c r="I142" s="245">
        <v>2069240</v>
      </c>
      <c r="J142" s="246" t="s">
        <v>17</v>
      </c>
    </row>
    <row r="143" spans="1:10" x14ac:dyDescent="0.25">
      <c r="A143" s="98">
        <v>43663</v>
      </c>
      <c r="B143" s="99">
        <v>19010272</v>
      </c>
      <c r="C143" s="100">
        <v>17</v>
      </c>
      <c r="D143" s="34">
        <v>1640840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43663</v>
      </c>
      <c r="B144" s="99">
        <v>19010273</v>
      </c>
      <c r="C144" s="100">
        <v>6</v>
      </c>
      <c r="D144" s="34">
        <v>747235</v>
      </c>
      <c r="E144" s="101"/>
      <c r="F144" s="99"/>
      <c r="G144" s="34"/>
      <c r="H144" s="102"/>
      <c r="I144" s="102"/>
      <c r="J144" s="34"/>
    </row>
    <row r="145" spans="1:10" x14ac:dyDescent="0.25">
      <c r="A145" s="98">
        <v>43670</v>
      </c>
      <c r="B145" s="99">
        <v>19010647</v>
      </c>
      <c r="C145" s="100">
        <v>17</v>
      </c>
      <c r="D145" s="34">
        <v>1670675</v>
      </c>
      <c r="E145" s="101" t="s">
        <v>617</v>
      </c>
      <c r="F145" s="99">
        <v>3</v>
      </c>
      <c r="G145" s="34">
        <v>334645</v>
      </c>
      <c r="H145" s="102"/>
      <c r="I145" s="102"/>
      <c r="J145" s="34"/>
    </row>
    <row r="146" spans="1:10" x14ac:dyDescent="0.25">
      <c r="A146" s="98">
        <v>43673</v>
      </c>
      <c r="B146" s="99">
        <v>19010806</v>
      </c>
      <c r="C146" s="100">
        <v>37</v>
      </c>
      <c r="D146" s="34">
        <v>4125985</v>
      </c>
      <c r="E146" s="101" t="s">
        <v>616</v>
      </c>
      <c r="F146" s="99">
        <v>3</v>
      </c>
      <c r="G146" s="34">
        <v>279140</v>
      </c>
      <c r="H146" s="102"/>
      <c r="I146" s="102">
        <v>1336030</v>
      </c>
      <c r="J146" s="34" t="s">
        <v>17</v>
      </c>
    </row>
    <row r="147" spans="1:10" x14ac:dyDescent="0.25">
      <c r="A147" s="98">
        <v>43673</v>
      </c>
      <c r="B147" s="99">
        <v>19010807</v>
      </c>
      <c r="C147" s="100">
        <v>14</v>
      </c>
      <c r="D147" s="34">
        <v>1723460</v>
      </c>
      <c r="E147" s="101"/>
      <c r="F147" s="99"/>
      <c r="G147" s="34"/>
      <c r="H147" s="102"/>
      <c r="I147" s="102"/>
      <c r="J147" s="34"/>
    </row>
    <row r="148" spans="1:10" x14ac:dyDescent="0.25">
      <c r="A148" s="98">
        <v>43674</v>
      </c>
      <c r="B148" s="99"/>
      <c r="C148" s="100"/>
      <c r="D148" s="34"/>
      <c r="E148" s="101" t="s">
        <v>618</v>
      </c>
      <c r="F148" s="99">
        <v>1</v>
      </c>
      <c r="G148" s="34">
        <v>119340</v>
      </c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235"/>
      <c r="B152" s="234"/>
      <c r="C152" s="240"/>
      <c r="D152" s="236"/>
      <c r="E152" s="237"/>
      <c r="F152" s="234"/>
      <c r="G152" s="236"/>
      <c r="H152" s="239"/>
      <c r="I152" s="239"/>
      <c r="J152" s="236"/>
    </row>
    <row r="153" spans="1:10" x14ac:dyDescent="0.25">
      <c r="A153" s="235"/>
      <c r="B153" s="223" t="s">
        <v>11</v>
      </c>
      <c r="C153" s="232">
        <f>SUM(C8:C152)</f>
        <v>3048</v>
      </c>
      <c r="D153" s="224"/>
      <c r="E153" s="223" t="s">
        <v>11</v>
      </c>
      <c r="F153" s="223">
        <f>SUM(F8:F152)</f>
        <v>535</v>
      </c>
      <c r="G153" s="224">
        <f>SUM(G8:G152)</f>
        <v>59380676</v>
      </c>
      <c r="H153" s="239"/>
      <c r="I153" s="239"/>
      <c r="J153" s="236"/>
    </row>
    <row r="154" spans="1:10" x14ac:dyDescent="0.25">
      <c r="A154" s="235"/>
      <c r="B154" s="223"/>
      <c r="C154" s="232"/>
      <c r="D154" s="224"/>
      <c r="E154" s="237"/>
      <c r="F154" s="234"/>
      <c r="G154" s="236"/>
      <c r="H154" s="239"/>
      <c r="I154" s="239"/>
      <c r="J154" s="236"/>
    </row>
    <row r="155" spans="1:10" x14ac:dyDescent="0.25">
      <c r="A155" s="225"/>
      <c r="B155" s="226"/>
      <c r="C155" s="240"/>
      <c r="D155" s="236"/>
      <c r="E155" s="223"/>
      <c r="F155" s="234"/>
      <c r="G155" s="435" t="s">
        <v>12</v>
      </c>
      <c r="H155" s="435"/>
      <c r="I155" s="239"/>
      <c r="J155" s="227">
        <f>SUM(D8:D152)</f>
        <v>320570638</v>
      </c>
    </row>
    <row r="156" spans="1:10" x14ac:dyDescent="0.25">
      <c r="A156" s="235"/>
      <c r="B156" s="234"/>
      <c r="C156" s="240"/>
      <c r="D156" s="236"/>
      <c r="E156" s="223"/>
      <c r="F156" s="234"/>
      <c r="G156" s="435" t="s">
        <v>13</v>
      </c>
      <c r="H156" s="435"/>
      <c r="I156" s="239"/>
      <c r="J156" s="227">
        <f>SUM(G8:G152)</f>
        <v>59380676</v>
      </c>
    </row>
    <row r="157" spans="1:10" x14ac:dyDescent="0.25">
      <c r="A157" s="228"/>
      <c r="B157" s="237"/>
      <c r="C157" s="240"/>
      <c r="D157" s="236"/>
      <c r="E157" s="237"/>
      <c r="F157" s="234"/>
      <c r="G157" s="435" t="s">
        <v>14</v>
      </c>
      <c r="H157" s="435"/>
      <c r="I157" s="41"/>
      <c r="J157" s="229">
        <f>J155-J156</f>
        <v>261189962</v>
      </c>
    </row>
    <row r="158" spans="1:10" x14ac:dyDescent="0.25">
      <c r="A158" s="235"/>
      <c r="B158" s="230"/>
      <c r="C158" s="240"/>
      <c r="D158" s="231"/>
      <c r="E158" s="237"/>
      <c r="F158" s="223"/>
      <c r="G158" s="435" t="s">
        <v>15</v>
      </c>
      <c r="H158" s="435"/>
      <c r="I158" s="239"/>
      <c r="J158" s="227">
        <f>SUM(H8:H154)</f>
        <v>0</v>
      </c>
    </row>
    <row r="159" spans="1:10" x14ac:dyDescent="0.25">
      <c r="A159" s="235"/>
      <c r="B159" s="230"/>
      <c r="C159" s="240"/>
      <c r="D159" s="231"/>
      <c r="E159" s="237"/>
      <c r="F159" s="223"/>
      <c r="G159" s="435" t="s">
        <v>16</v>
      </c>
      <c r="H159" s="435"/>
      <c r="I159" s="239"/>
      <c r="J159" s="227">
        <f>J157+J158</f>
        <v>261189962</v>
      </c>
    </row>
    <row r="160" spans="1:10" x14ac:dyDescent="0.25">
      <c r="A160" s="235"/>
      <c r="B160" s="230"/>
      <c r="C160" s="240"/>
      <c r="D160" s="231"/>
      <c r="E160" s="237"/>
      <c r="F160" s="234"/>
      <c r="G160" s="435" t="s">
        <v>5</v>
      </c>
      <c r="H160" s="435"/>
      <c r="I160" s="239"/>
      <c r="J160" s="227">
        <f>SUM(I8:I154)</f>
        <v>253350677</v>
      </c>
    </row>
    <row r="161" spans="1:16" x14ac:dyDescent="0.25">
      <c r="A161" s="235"/>
      <c r="B161" s="230"/>
      <c r="C161" s="240"/>
      <c r="D161" s="231"/>
      <c r="E161" s="237"/>
      <c r="F161" s="234"/>
      <c r="G161" s="435" t="s">
        <v>31</v>
      </c>
      <c r="H161" s="435"/>
      <c r="I161" s="240" t="str">
        <f>IF(J161&gt;0,"SALDO",IF(J161&lt;0,"PIUTANG",IF(J161=0,"LUNAS")))</f>
        <v>PIUTANG</v>
      </c>
      <c r="J161" s="227">
        <f>J160-J159</f>
        <v>-7839285</v>
      </c>
    </row>
    <row r="162" spans="1:16" x14ac:dyDescent="0.25">
      <c r="F162" s="219"/>
      <c r="G162" s="219"/>
      <c r="J162" s="219"/>
    </row>
    <row r="163" spans="1:16" x14ac:dyDescent="0.25">
      <c r="C163" s="219"/>
      <c r="D163" s="219"/>
      <c r="F163" s="219"/>
      <c r="G163" s="219"/>
      <c r="J163" s="219"/>
      <c r="M163" s="233"/>
      <c r="N163" s="233"/>
      <c r="O163" s="233"/>
      <c r="P163" s="233"/>
    </row>
    <row r="164" spans="1:16" x14ac:dyDescent="0.25">
      <c r="C164" s="219"/>
      <c r="D164" s="219"/>
      <c r="F164" s="219"/>
      <c r="G164" s="219"/>
      <c r="J164" s="219"/>
      <c r="L164" s="238"/>
      <c r="M164" s="233"/>
      <c r="N164" s="233"/>
      <c r="O164" s="233"/>
      <c r="P164" s="233"/>
    </row>
    <row r="165" spans="1:16" x14ac:dyDescent="0.25">
      <c r="C165" s="219"/>
      <c r="D165" s="219"/>
      <c r="F165" s="219"/>
      <c r="G165" s="219"/>
      <c r="J165" s="219"/>
      <c r="L165" s="238"/>
      <c r="M165" s="233"/>
      <c r="N165" s="233"/>
      <c r="O165" s="233"/>
      <c r="P165" s="233"/>
    </row>
    <row r="166" spans="1:16" x14ac:dyDescent="0.25">
      <c r="C166" s="219"/>
      <c r="D166" s="219"/>
      <c r="F166" s="219"/>
      <c r="G166" s="219"/>
      <c r="J166" s="219"/>
      <c r="L166" s="233"/>
      <c r="M166" s="233"/>
      <c r="N166" s="233"/>
      <c r="O166" s="233"/>
      <c r="P166" s="233"/>
    </row>
    <row r="167" spans="1:16" x14ac:dyDescent="0.25">
      <c r="C167" s="219"/>
      <c r="D167" s="219"/>
      <c r="L167" s="233"/>
      <c r="M167" s="233"/>
      <c r="N167" s="233"/>
      <c r="O167" s="233"/>
      <c r="P167" s="233"/>
    </row>
  </sheetData>
  <mergeCells count="15">
    <mergeCell ref="G161:H161"/>
    <mergeCell ref="G155:H155"/>
    <mergeCell ref="G156:H156"/>
    <mergeCell ref="G157:H157"/>
    <mergeCell ref="G158:H158"/>
    <mergeCell ref="G159:H159"/>
    <mergeCell ref="G160:H160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70"/>
  <sheetViews>
    <sheetView zoomScaleNormal="100" workbookViewId="0">
      <pane ySplit="5" topLeftCell="A48" activePane="bottomLeft" state="frozen"/>
      <selection pane="bottomLeft" activeCell="G55" sqref="G55"/>
    </sheetView>
  </sheetViews>
  <sheetFormatPr defaultRowHeight="15" x14ac:dyDescent="0.25"/>
  <cols>
    <col min="1" max="1" width="8.140625" customWidth="1"/>
    <col min="2" max="2" width="1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  <col min="12" max="12" width="10.5703125" bestFit="1" customWidth="1"/>
  </cols>
  <sheetData>
    <row r="1" spans="1:17" x14ac:dyDescent="0.25">
      <c r="A1" s="131" t="s">
        <v>0</v>
      </c>
      <c r="B1" s="134"/>
      <c r="C1" s="408" t="s">
        <v>215</v>
      </c>
      <c r="D1" s="131"/>
      <c r="E1" s="131"/>
      <c r="F1" s="460" t="s">
        <v>22</v>
      </c>
      <c r="G1" s="460"/>
      <c r="H1" s="460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08" t="s">
        <v>19</v>
      </c>
      <c r="D2" s="131"/>
      <c r="E2" s="131"/>
      <c r="F2" s="460" t="s">
        <v>21</v>
      </c>
      <c r="G2" s="460"/>
      <c r="H2" s="460"/>
      <c r="I2" s="135">
        <f>J70*-1</f>
        <v>7917</v>
      </c>
      <c r="J2" s="131"/>
      <c r="L2" s="37"/>
      <c r="M2" s="37">
        <f>SUM(D21:D23)</f>
        <v>1038888</v>
      </c>
      <c r="N2" s="37"/>
      <c r="O2" s="37"/>
      <c r="P2" s="37"/>
      <c r="Q2" s="37"/>
    </row>
    <row r="3" spans="1:17" ht="19.5" x14ac:dyDescent="0.25">
      <c r="A3" s="461"/>
      <c r="B3" s="461"/>
      <c r="C3" s="461"/>
      <c r="D3" s="461"/>
      <c r="E3" s="461"/>
      <c r="F3" s="461"/>
      <c r="G3" s="461"/>
      <c r="H3" s="461"/>
      <c r="I3" s="461"/>
      <c r="J3" s="461"/>
      <c r="L3" s="37"/>
      <c r="M3" s="37" t="e">
        <f>M2-#REF!</f>
        <v>#REF!</v>
      </c>
      <c r="N3" s="37"/>
      <c r="O3" s="37"/>
      <c r="P3" s="37"/>
      <c r="Q3" s="37"/>
    </row>
    <row r="4" spans="1:17" x14ac:dyDescent="0.25">
      <c r="A4" s="462" t="s">
        <v>2</v>
      </c>
      <c r="B4" s="463" t="s">
        <v>3</v>
      </c>
      <c r="C4" s="463"/>
      <c r="D4" s="463"/>
      <c r="E4" s="463"/>
      <c r="F4" s="463"/>
      <c r="G4" s="463"/>
      <c r="H4" s="463" t="s">
        <v>4</v>
      </c>
      <c r="I4" s="464" t="s">
        <v>5</v>
      </c>
      <c r="J4" s="465" t="s">
        <v>6</v>
      </c>
      <c r="L4" s="37"/>
      <c r="M4" s="37"/>
      <c r="N4" s="37"/>
      <c r="O4" s="37"/>
      <c r="P4" s="37"/>
      <c r="Q4" s="37"/>
    </row>
    <row r="5" spans="1:17" x14ac:dyDescent="0.25">
      <c r="A5" s="462"/>
      <c r="B5" s="412" t="s">
        <v>7</v>
      </c>
      <c r="C5" s="409" t="s">
        <v>8</v>
      </c>
      <c r="D5" s="413" t="s">
        <v>9</v>
      </c>
      <c r="E5" s="412" t="s">
        <v>10</v>
      </c>
      <c r="F5" s="409" t="s">
        <v>8</v>
      </c>
      <c r="G5" s="413" t="s">
        <v>9</v>
      </c>
      <c r="H5" s="463"/>
      <c r="I5" s="464"/>
      <c r="J5" s="465"/>
    </row>
    <row r="6" spans="1:17" x14ac:dyDescent="0.25">
      <c r="A6" s="241">
        <v>43395</v>
      </c>
      <c r="B6" s="44">
        <v>180177836</v>
      </c>
      <c r="C6" s="83">
        <v>14</v>
      </c>
      <c r="D6" s="45">
        <v>1391250</v>
      </c>
      <c r="E6" s="242">
        <v>180045835</v>
      </c>
      <c r="F6" s="247">
        <v>6</v>
      </c>
      <c r="G6" s="243">
        <v>606025</v>
      </c>
      <c r="H6" s="245">
        <v>80000</v>
      </c>
      <c r="I6" s="245"/>
      <c r="J6" s="246"/>
    </row>
    <row r="7" spans="1:17" s="233" customFormat="1" x14ac:dyDescent="0.25">
      <c r="A7" s="241">
        <v>43402</v>
      </c>
      <c r="B7" s="44"/>
      <c r="C7" s="83"/>
      <c r="D7" s="45"/>
      <c r="E7" s="242"/>
      <c r="F7" s="247"/>
      <c r="G7" s="243"/>
      <c r="H7" s="245"/>
      <c r="I7" s="245">
        <v>600000</v>
      </c>
      <c r="J7" s="246" t="s">
        <v>17</v>
      </c>
    </row>
    <row r="8" spans="1:17" x14ac:dyDescent="0.25">
      <c r="A8" s="241">
        <v>43403</v>
      </c>
      <c r="B8" s="44">
        <v>180178379</v>
      </c>
      <c r="C8" s="83">
        <v>10</v>
      </c>
      <c r="D8" s="51">
        <v>1047288</v>
      </c>
      <c r="E8" s="244"/>
      <c r="F8" s="247"/>
      <c r="G8" s="246"/>
      <c r="H8" s="245">
        <v>90000</v>
      </c>
      <c r="I8" s="245"/>
      <c r="J8" s="246"/>
    </row>
    <row r="9" spans="1:17" s="233" customFormat="1" x14ac:dyDescent="0.25">
      <c r="A9" s="241">
        <v>43404</v>
      </c>
      <c r="B9" s="44"/>
      <c r="C9" s="83"/>
      <c r="D9" s="51"/>
      <c r="E9" s="244">
        <v>180045963</v>
      </c>
      <c r="F9" s="247">
        <v>4</v>
      </c>
      <c r="G9" s="246">
        <v>439775</v>
      </c>
      <c r="H9" s="245"/>
      <c r="I9" s="245"/>
      <c r="J9" s="246"/>
    </row>
    <row r="10" spans="1:17" s="233" customFormat="1" x14ac:dyDescent="0.25">
      <c r="A10" s="241">
        <v>43409</v>
      </c>
      <c r="B10" s="44"/>
      <c r="C10" s="83"/>
      <c r="D10" s="51"/>
      <c r="E10" s="244"/>
      <c r="F10" s="247"/>
      <c r="G10" s="246"/>
      <c r="H10" s="245"/>
      <c r="I10" s="245">
        <v>800000</v>
      </c>
      <c r="J10" s="246" t="s">
        <v>17</v>
      </c>
    </row>
    <row r="11" spans="1:17" x14ac:dyDescent="0.25">
      <c r="A11" s="241">
        <v>43410</v>
      </c>
      <c r="B11" s="44">
        <v>180178877</v>
      </c>
      <c r="C11" s="83">
        <v>2</v>
      </c>
      <c r="D11" s="51">
        <v>184713</v>
      </c>
      <c r="E11" s="242"/>
      <c r="F11" s="247"/>
      <c r="G11" s="246"/>
      <c r="H11" s="245">
        <v>60000</v>
      </c>
      <c r="I11" s="245"/>
      <c r="J11" s="246"/>
    </row>
    <row r="12" spans="1:17" x14ac:dyDescent="0.25">
      <c r="A12" s="241">
        <v>43417</v>
      </c>
      <c r="B12" s="44">
        <v>180179479</v>
      </c>
      <c r="C12" s="83">
        <v>11</v>
      </c>
      <c r="D12" s="51">
        <v>1141613</v>
      </c>
      <c r="E12" s="244">
        <v>180046135</v>
      </c>
      <c r="F12" s="247">
        <v>4</v>
      </c>
      <c r="G12" s="246">
        <v>416588</v>
      </c>
      <c r="H12" s="245">
        <v>75000</v>
      </c>
      <c r="I12" s="245">
        <v>430000</v>
      </c>
      <c r="J12" s="246" t="s">
        <v>17</v>
      </c>
    </row>
    <row r="13" spans="1:17" x14ac:dyDescent="0.25">
      <c r="A13" s="241">
        <v>43425</v>
      </c>
      <c r="B13" s="44">
        <v>180180056</v>
      </c>
      <c r="C13" s="83">
        <v>4</v>
      </c>
      <c r="D13" s="51">
        <v>607600</v>
      </c>
      <c r="E13" s="244"/>
      <c r="F13" s="247"/>
      <c r="G13" s="246"/>
      <c r="H13" s="245">
        <v>65000</v>
      </c>
      <c r="I13" s="245">
        <v>500000</v>
      </c>
      <c r="J13" s="246" t="s">
        <v>17</v>
      </c>
    </row>
    <row r="14" spans="1:17" x14ac:dyDescent="0.25">
      <c r="A14" s="241">
        <v>43431</v>
      </c>
      <c r="B14" s="242">
        <v>180180490</v>
      </c>
      <c r="C14" s="248">
        <v>1</v>
      </c>
      <c r="D14" s="246">
        <v>93100</v>
      </c>
      <c r="E14" s="244">
        <v>180046326</v>
      </c>
      <c r="F14" s="247">
        <v>5</v>
      </c>
      <c r="G14" s="246">
        <v>484750</v>
      </c>
      <c r="H14" s="245">
        <v>60000</v>
      </c>
      <c r="I14" s="245">
        <v>400000</v>
      </c>
      <c r="J14" s="246" t="s">
        <v>17</v>
      </c>
    </row>
    <row r="15" spans="1:17" x14ac:dyDescent="0.25">
      <c r="A15" s="241">
        <v>43438</v>
      </c>
      <c r="B15" s="242">
        <v>180180954</v>
      </c>
      <c r="C15" s="248">
        <v>3</v>
      </c>
      <c r="D15" s="246">
        <v>370650</v>
      </c>
      <c r="E15" s="244"/>
      <c r="F15" s="247"/>
      <c r="G15" s="246"/>
      <c r="H15" s="245">
        <v>65000</v>
      </c>
      <c r="I15" s="245"/>
      <c r="J15" s="246"/>
    </row>
    <row r="16" spans="1:17" x14ac:dyDescent="0.25">
      <c r="A16" s="241">
        <v>43444</v>
      </c>
      <c r="B16" s="242"/>
      <c r="C16" s="247"/>
      <c r="D16" s="246"/>
      <c r="E16" s="244">
        <v>180046485</v>
      </c>
      <c r="F16" s="247">
        <v>4</v>
      </c>
      <c r="G16" s="246">
        <v>387188</v>
      </c>
      <c r="H16" s="245"/>
      <c r="I16" s="245"/>
      <c r="J16" s="246"/>
    </row>
    <row r="17" spans="1:10" x14ac:dyDescent="0.25">
      <c r="A17" s="241">
        <v>43445</v>
      </c>
      <c r="B17" s="242">
        <v>180181419</v>
      </c>
      <c r="C17" s="247">
        <v>7</v>
      </c>
      <c r="D17" s="246">
        <v>764575</v>
      </c>
      <c r="E17" s="244"/>
      <c r="F17" s="247"/>
      <c r="G17" s="246"/>
      <c r="H17" s="245">
        <v>65000</v>
      </c>
      <c r="I17" s="245">
        <v>500000</v>
      </c>
      <c r="J17" s="246" t="s">
        <v>17</v>
      </c>
    </row>
    <row r="18" spans="1:10" x14ac:dyDescent="0.25">
      <c r="A18" s="241">
        <v>43453</v>
      </c>
      <c r="B18" s="242">
        <v>180181909</v>
      </c>
      <c r="C18" s="247">
        <v>4</v>
      </c>
      <c r="D18" s="246">
        <v>368288</v>
      </c>
      <c r="E18" s="244"/>
      <c r="F18" s="247"/>
      <c r="G18" s="246"/>
      <c r="H18" s="245">
        <v>72000</v>
      </c>
      <c r="I18" s="245"/>
      <c r="J18" s="246"/>
    </row>
    <row r="19" spans="1:10" x14ac:dyDescent="0.25">
      <c r="A19" s="241">
        <v>43461</v>
      </c>
      <c r="B19" s="242"/>
      <c r="C19" s="247"/>
      <c r="D19" s="246"/>
      <c r="E19" s="244">
        <v>180046670</v>
      </c>
      <c r="F19" s="247">
        <v>2</v>
      </c>
      <c r="G19" s="246">
        <v>203088</v>
      </c>
      <c r="H19" s="245"/>
      <c r="I19" s="245"/>
      <c r="J19" s="246"/>
    </row>
    <row r="20" spans="1:10" x14ac:dyDescent="0.25">
      <c r="A20" s="241">
        <v>43462</v>
      </c>
      <c r="B20" s="242">
        <v>180182362</v>
      </c>
      <c r="C20" s="247">
        <v>2</v>
      </c>
      <c r="D20" s="246">
        <v>182788</v>
      </c>
      <c r="E20" s="244"/>
      <c r="F20" s="247"/>
      <c r="G20" s="246"/>
      <c r="H20" s="245">
        <v>65000</v>
      </c>
      <c r="I20" s="245"/>
      <c r="J20" s="246"/>
    </row>
    <row r="21" spans="1:10" x14ac:dyDescent="0.25">
      <c r="A21" s="241">
        <v>43472</v>
      </c>
      <c r="B21" s="242">
        <v>190182792</v>
      </c>
      <c r="C21" s="247">
        <v>4</v>
      </c>
      <c r="D21" s="246">
        <v>444150</v>
      </c>
      <c r="E21" s="244"/>
      <c r="F21" s="247"/>
      <c r="G21" s="246"/>
      <c r="H21" s="245">
        <v>60000</v>
      </c>
      <c r="I21" s="245">
        <v>445000</v>
      </c>
      <c r="J21" s="246" t="s">
        <v>17</v>
      </c>
    </row>
    <row r="22" spans="1:10" x14ac:dyDescent="0.25">
      <c r="A22" s="241">
        <v>43480</v>
      </c>
      <c r="B22" s="242">
        <v>190183230</v>
      </c>
      <c r="C22" s="247">
        <v>4</v>
      </c>
      <c r="D22" s="246">
        <v>471188</v>
      </c>
      <c r="E22" s="244"/>
      <c r="F22" s="247"/>
      <c r="G22" s="246"/>
      <c r="H22" s="245">
        <v>60000</v>
      </c>
      <c r="I22" s="245">
        <v>200000</v>
      </c>
      <c r="J22" s="246" t="s">
        <v>17</v>
      </c>
    </row>
    <row r="23" spans="1:10" x14ac:dyDescent="0.25">
      <c r="A23" s="241">
        <v>43487</v>
      </c>
      <c r="B23" s="242">
        <v>190183545</v>
      </c>
      <c r="C23" s="247">
        <v>2</v>
      </c>
      <c r="D23" s="246">
        <v>123550</v>
      </c>
      <c r="E23" s="244"/>
      <c r="F23" s="247"/>
      <c r="G23" s="246"/>
      <c r="H23" s="245"/>
      <c r="I23" s="245"/>
      <c r="J23" s="246"/>
    </row>
    <row r="24" spans="1:10" x14ac:dyDescent="0.25">
      <c r="A24" s="241">
        <v>43488</v>
      </c>
      <c r="B24" s="242">
        <v>190183591</v>
      </c>
      <c r="C24" s="247">
        <v>4</v>
      </c>
      <c r="D24" s="246">
        <v>219188</v>
      </c>
      <c r="E24" s="244"/>
      <c r="F24" s="247"/>
      <c r="G24" s="246"/>
      <c r="H24" s="245">
        <v>50000</v>
      </c>
      <c r="I24" s="245">
        <v>200000</v>
      </c>
      <c r="J24" s="246" t="s">
        <v>17</v>
      </c>
    </row>
    <row r="25" spans="1:10" x14ac:dyDescent="0.25">
      <c r="A25" s="241">
        <v>43494</v>
      </c>
      <c r="B25" s="242">
        <v>19000024</v>
      </c>
      <c r="C25" s="247">
        <v>3</v>
      </c>
      <c r="D25" s="246">
        <v>235113</v>
      </c>
      <c r="E25" s="244"/>
      <c r="F25" s="247"/>
      <c r="G25" s="246"/>
      <c r="H25" s="245">
        <v>100000</v>
      </c>
      <c r="I25" s="245">
        <v>1000000</v>
      </c>
      <c r="J25" s="246" t="s">
        <v>17</v>
      </c>
    </row>
    <row r="26" spans="1:10" x14ac:dyDescent="0.25">
      <c r="A26" s="241">
        <v>43502</v>
      </c>
      <c r="B26" s="242">
        <v>19000398</v>
      </c>
      <c r="C26" s="247">
        <v>16</v>
      </c>
      <c r="D26" s="246">
        <v>1519067</v>
      </c>
      <c r="E26" s="244"/>
      <c r="F26" s="247"/>
      <c r="G26" s="246"/>
      <c r="H26" s="245">
        <v>100000</v>
      </c>
      <c r="I26" s="245">
        <v>1519000</v>
      </c>
      <c r="J26" s="246" t="s">
        <v>17</v>
      </c>
    </row>
    <row r="27" spans="1:10" x14ac:dyDescent="0.25">
      <c r="A27" s="241">
        <v>43507</v>
      </c>
      <c r="B27" s="242"/>
      <c r="C27" s="247"/>
      <c r="D27" s="246"/>
      <c r="E27" s="244" t="s">
        <v>235</v>
      </c>
      <c r="F27" s="247">
        <v>5</v>
      </c>
      <c r="G27" s="246">
        <v>348776</v>
      </c>
      <c r="H27" s="245"/>
      <c r="I27" s="245"/>
      <c r="J27" s="246"/>
    </row>
    <row r="28" spans="1:10" x14ac:dyDescent="0.25">
      <c r="A28" s="241">
        <v>43508</v>
      </c>
      <c r="B28" s="242">
        <v>19000721</v>
      </c>
      <c r="C28" s="247">
        <v>26</v>
      </c>
      <c r="D28" s="246">
        <v>2742385</v>
      </c>
      <c r="E28" s="244"/>
      <c r="F28" s="247"/>
      <c r="G28" s="246"/>
      <c r="H28" s="245">
        <v>80000</v>
      </c>
      <c r="I28" s="245">
        <v>2000000</v>
      </c>
      <c r="J28" s="246" t="s">
        <v>17</v>
      </c>
    </row>
    <row r="29" spans="1:10" x14ac:dyDescent="0.25">
      <c r="A29" s="241">
        <v>43511</v>
      </c>
      <c r="B29" s="242"/>
      <c r="C29" s="247"/>
      <c r="D29" s="246"/>
      <c r="E29" s="244"/>
      <c r="F29" s="247"/>
      <c r="G29" s="246"/>
      <c r="H29" s="245"/>
      <c r="I29" s="245">
        <v>800000</v>
      </c>
      <c r="J29" s="246" t="s">
        <v>17</v>
      </c>
    </row>
    <row r="30" spans="1:10" s="233" customFormat="1" x14ac:dyDescent="0.25">
      <c r="A30" s="241">
        <v>43515</v>
      </c>
      <c r="B30" s="242">
        <v>19001138</v>
      </c>
      <c r="C30" s="247">
        <v>21</v>
      </c>
      <c r="D30" s="246">
        <v>2188920</v>
      </c>
      <c r="E30" s="244"/>
      <c r="F30" s="247"/>
      <c r="G30" s="246"/>
      <c r="H30" s="245">
        <v>70000</v>
      </c>
      <c r="I30" s="245">
        <v>1600000</v>
      </c>
      <c r="J30" s="246" t="s">
        <v>17</v>
      </c>
    </row>
    <row r="31" spans="1:10" s="233" customFormat="1" x14ac:dyDescent="0.25">
      <c r="A31" s="241"/>
      <c r="B31" s="242"/>
      <c r="C31" s="247"/>
      <c r="D31" s="246"/>
      <c r="E31" s="244"/>
      <c r="F31" s="247"/>
      <c r="G31" s="246"/>
      <c r="H31" s="245"/>
      <c r="I31" s="245">
        <v>900000</v>
      </c>
      <c r="J31" s="246" t="s">
        <v>17</v>
      </c>
    </row>
    <row r="32" spans="1:10" s="233" customFormat="1" x14ac:dyDescent="0.25">
      <c r="A32" s="241">
        <v>43523</v>
      </c>
      <c r="B32" s="242">
        <v>19001610</v>
      </c>
      <c r="C32" s="247">
        <v>22</v>
      </c>
      <c r="D32" s="246">
        <v>2043315</v>
      </c>
      <c r="E32" s="244"/>
      <c r="F32" s="247"/>
      <c r="G32" s="246"/>
      <c r="H32" s="245">
        <v>75000</v>
      </c>
      <c r="I32" s="245">
        <v>800000</v>
      </c>
      <c r="J32" s="246" t="s">
        <v>17</v>
      </c>
    </row>
    <row r="33" spans="1:10" s="233" customFormat="1" x14ac:dyDescent="0.25">
      <c r="A33" s="241">
        <v>43529</v>
      </c>
      <c r="B33" s="242"/>
      <c r="C33" s="247"/>
      <c r="D33" s="246"/>
      <c r="E33" s="244" t="s">
        <v>277</v>
      </c>
      <c r="F33" s="247">
        <v>9</v>
      </c>
      <c r="G33" s="246">
        <v>1022748</v>
      </c>
      <c r="H33" s="245"/>
      <c r="I33" s="245"/>
      <c r="J33" s="246"/>
    </row>
    <row r="34" spans="1:10" s="233" customFormat="1" x14ac:dyDescent="0.25">
      <c r="A34" s="241">
        <v>43529</v>
      </c>
      <c r="B34" s="242"/>
      <c r="C34" s="247"/>
      <c r="D34" s="246"/>
      <c r="E34" s="244" t="s">
        <v>278</v>
      </c>
      <c r="F34" s="247">
        <v>1</v>
      </c>
      <c r="G34" s="246">
        <v>90015</v>
      </c>
      <c r="H34" s="245"/>
      <c r="I34" s="245"/>
      <c r="J34" s="246"/>
    </row>
    <row r="35" spans="1:10" s="233" customFormat="1" x14ac:dyDescent="0.25">
      <c r="A35" s="241">
        <v>43530</v>
      </c>
      <c r="B35" s="242">
        <v>19002133</v>
      </c>
      <c r="C35" s="247">
        <v>14</v>
      </c>
      <c r="D35" s="246">
        <v>1568505</v>
      </c>
      <c r="E35" s="244"/>
      <c r="F35" s="247"/>
      <c r="G35" s="246"/>
      <c r="H35" s="245">
        <v>65000</v>
      </c>
      <c r="I35" s="245">
        <v>700000</v>
      </c>
      <c r="J35" s="246" t="s">
        <v>17</v>
      </c>
    </row>
    <row r="36" spans="1:10" s="233" customFormat="1" x14ac:dyDescent="0.25">
      <c r="A36" s="241">
        <v>43537</v>
      </c>
      <c r="B36" s="242">
        <v>19002567</v>
      </c>
      <c r="C36" s="247">
        <v>13</v>
      </c>
      <c r="D36" s="246">
        <v>1398930</v>
      </c>
      <c r="E36" s="244"/>
      <c r="F36" s="247"/>
      <c r="G36" s="246"/>
      <c r="H36" s="245">
        <v>100000</v>
      </c>
      <c r="I36" s="245">
        <v>1100000</v>
      </c>
      <c r="J36" s="246" t="s">
        <v>17</v>
      </c>
    </row>
    <row r="37" spans="1:10" s="233" customFormat="1" x14ac:dyDescent="0.25">
      <c r="A37" s="241">
        <v>43544</v>
      </c>
      <c r="B37" s="242">
        <v>19003031</v>
      </c>
      <c r="C37" s="247">
        <v>13</v>
      </c>
      <c r="D37" s="246">
        <v>1285228</v>
      </c>
      <c r="E37" s="244"/>
      <c r="F37" s="247"/>
      <c r="G37" s="246"/>
      <c r="H37" s="245">
        <v>60000</v>
      </c>
      <c r="I37" s="245">
        <v>800000</v>
      </c>
      <c r="J37" s="246" t="s">
        <v>17</v>
      </c>
    </row>
    <row r="38" spans="1:10" s="233" customFormat="1" x14ac:dyDescent="0.25">
      <c r="A38" s="241">
        <v>43552</v>
      </c>
      <c r="B38" s="242">
        <v>19003519</v>
      </c>
      <c r="C38" s="247">
        <v>9</v>
      </c>
      <c r="D38" s="246">
        <v>786323</v>
      </c>
      <c r="E38" s="244"/>
      <c r="F38" s="247"/>
      <c r="G38" s="246"/>
      <c r="H38" s="245">
        <v>60000</v>
      </c>
      <c r="I38" s="245">
        <v>700000</v>
      </c>
      <c r="J38" s="246" t="s">
        <v>17</v>
      </c>
    </row>
    <row r="39" spans="1:10" s="233" customFormat="1" x14ac:dyDescent="0.25">
      <c r="A39" s="241">
        <v>43557</v>
      </c>
      <c r="B39" s="242"/>
      <c r="C39" s="247"/>
      <c r="D39" s="246"/>
      <c r="E39" s="244" t="s">
        <v>346</v>
      </c>
      <c r="F39" s="247">
        <v>8</v>
      </c>
      <c r="G39" s="246">
        <v>886635</v>
      </c>
      <c r="H39" s="245"/>
      <c r="I39" s="245"/>
      <c r="J39" s="246"/>
    </row>
    <row r="40" spans="1:10" s="233" customFormat="1" x14ac:dyDescent="0.25">
      <c r="A40" s="241">
        <v>43559</v>
      </c>
      <c r="B40" s="242">
        <v>19003995</v>
      </c>
      <c r="C40" s="247">
        <v>11</v>
      </c>
      <c r="D40" s="246">
        <v>1128120</v>
      </c>
      <c r="E40" s="244"/>
      <c r="F40" s="247"/>
      <c r="G40" s="246"/>
      <c r="H40" s="245">
        <v>60000</v>
      </c>
      <c r="I40" s="245">
        <v>1000000</v>
      </c>
      <c r="J40" s="246" t="s">
        <v>17</v>
      </c>
    </row>
    <row r="41" spans="1:10" s="233" customFormat="1" x14ac:dyDescent="0.25">
      <c r="A41" s="241">
        <v>43566</v>
      </c>
      <c r="B41" s="242">
        <v>19004435</v>
      </c>
      <c r="C41" s="247">
        <v>11</v>
      </c>
      <c r="D41" s="246">
        <v>1135988</v>
      </c>
      <c r="E41" s="244"/>
      <c r="F41" s="247"/>
      <c r="G41" s="246"/>
      <c r="H41" s="245">
        <v>65000</v>
      </c>
      <c r="I41" s="245">
        <v>600000</v>
      </c>
      <c r="J41" s="246" t="s">
        <v>17</v>
      </c>
    </row>
    <row r="42" spans="1:10" s="233" customFormat="1" x14ac:dyDescent="0.25">
      <c r="A42" s="241">
        <v>43567</v>
      </c>
      <c r="B42" s="242"/>
      <c r="C42" s="247"/>
      <c r="D42" s="246"/>
      <c r="E42" s="244"/>
      <c r="F42" s="247"/>
      <c r="G42" s="246"/>
      <c r="H42" s="245"/>
      <c r="I42" s="245">
        <v>1100000</v>
      </c>
      <c r="J42" s="246" t="s">
        <v>17</v>
      </c>
    </row>
    <row r="43" spans="1:10" s="233" customFormat="1" x14ac:dyDescent="0.25">
      <c r="A43" s="241">
        <v>43578</v>
      </c>
      <c r="B43" s="242">
        <v>19005138</v>
      </c>
      <c r="C43" s="247">
        <v>11</v>
      </c>
      <c r="D43" s="246">
        <v>1249160</v>
      </c>
      <c r="E43" s="244"/>
      <c r="F43" s="247"/>
      <c r="G43" s="246"/>
      <c r="H43" s="245">
        <v>65000</v>
      </c>
      <c r="I43" s="245">
        <v>1250000</v>
      </c>
      <c r="J43" s="246" t="s">
        <v>17</v>
      </c>
    </row>
    <row r="44" spans="1:10" s="233" customFormat="1" x14ac:dyDescent="0.25">
      <c r="A44" s="241">
        <v>43578</v>
      </c>
      <c r="B44" s="242"/>
      <c r="C44" s="247"/>
      <c r="D44" s="246"/>
      <c r="E44" s="244"/>
      <c r="F44" s="247"/>
      <c r="G44" s="246"/>
      <c r="H44" s="245"/>
      <c r="I44" s="245"/>
      <c r="J44" s="246"/>
    </row>
    <row r="45" spans="1:10" s="233" customFormat="1" x14ac:dyDescent="0.25">
      <c r="A45" s="241">
        <v>43581</v>
      </c>
      <c r="B45" s="242"/>
      <c r="C45" s="247"/>
      <c r="D45" s="246"/>
      <c r="E45" s="244" t="s">
        <v>405</v>
      </c>
      <c r="F45" s="247">
        <v>7</v>
      </c>
      <c r="G45" s="246">
        <v>725560</v>
      </c>
      <c r="H45" s="245"/>
      <c r="I45" s="245"/>
      <c r="J45" s="246"/>
    </row>
    <row r="46" spans="1:10" s="233" customFormat="1" x14ac:dyDescent="0.25">
      <c r="A46" s="241">
        <v>43586</v>
      </c>
      <c r="B46" s="242">
        <v>19005721</v>
      </c>
      <c r="C46" s="247">
        <v>13</v>
      </c>
      <c r="D46" s="246">
        <v>1450185</v>
      </c>
      <c r="E46" s="244"/>
      <c r="F46" s="247"/>
      <c r="G46" s="246"/>
      <c r="H46" s="245">
        <v>70000</v>
      </c>
      <c r="I46" s="245"/>
      <c r="J46" s="246"/>
    </row>
    <row r="47" spans="1:10" s="233" customFormat="1" x14ac:dyDescent="0.25">
      <c r="A47" s="241">
        <v>43591</v>
      </c>
      <c r="B47" s="242"/>
      <c r="C47" s="247"/>
      <c r="D47" s="246"/>
      <c r="E47" s="244"/>
      <c r="F47" s="247"/>
      <c r="G47" s="246"/>
      <c r="H47" s="245"/>
      <c r="I47" s="245">
        <v>1000000</v>
      </c>
      <c r="J47" s="246" t="s">
        <v>17</v>
      </c>
    </row>
    <row r="48" spans="1:10" s="233" customFormat="1" x14ac:dyDescent="0.25">
      <c r="A48" s="241">
        <v>43598</v>
      </c>
      <c r="B48" s="242">
        <v>19006698</v>
      </c>
      <c r="C48" s="247">
        <v>25</v>
      </c>
      <c r="D48" s="246">
        <v>2661520</v>
      </c>
      <c r="E48" s="244"/>
      <c r="F48" s="247"/>
      <c r="G48" s="246"/>
      <c r="H48" s="245">
        <v>70000</v>
      </c>
      <c r="I48" s="245"/>
      <c r="J48" s="246"/>
    </row>
    <row r="49" spans="1:17" s="233" customFormat="1" x14ac:dyDescent="0.25">
      <c r="A49" s="241">
        <v>43608</v>
      </c>
      <c r="B49" s="242"/>
      <c r="C49" s="247"/>
      <c r="D49" s="246"/>
      <c r="E49" s="244" t="s">
        <v>481</v>
      </c>
      <c r="F49" s="247">
        <v>4</v>
      </c>
      <c r="G49" s="246">
        <v>420155</v>
      </c>
      <c r="H49" s="245"/>
      <c r="I49" s="245">
        <v>1700000</v>
      </c>
      <c r="J49" s="246" t="s">
        <v>17</v>
      </c>
    </row>
    <row r="50" spans="1:17" s="233" customFormat="1" x14ac:dyDescent="0.25">
      <c r="A50" s="241">
        <v>43610</v>
      </c>
      <c r="B50" s="242">
        <v>19007815</v>
      </c>
      <c r="C50" s="247">
        <v>3</v>
      </c>
      <c r="D50" s="246">
        <v>260865</v>
      </c>
      <c r="E50" s="244"/>
      <c r="F50" s="247"/>
      <c r="G50" s="246"/>
      <c r="H50" s="245">
        <v>65000</v>
      </c>
      <c r="I50" s="245">
        <v>1350000</v>
      </c>
      <c r="J50" s="246" t="s">
        <v>17</v>
      </c>
    </row>
    <row r="51" spans="1:17" s="233" customFormat="1" x14ac:dyDescent="0.25">
      <c r="A51" s="241">
        <v>43643</v>
      </c>
      <c r="B51" s="242">
        <v>19009148</v>
      </c>
      <c r="C51" s="247">
        <v>6</v>
      </c>
      <c r="D51" s="246">
        <v>751655</v>
      </c>
      <c r="E51" s="101"/>
      <c r="F51" s="100"/>
      <c r="G51" s="34"/>
      <c r="H51" s="102">
        <v>60000</v>
      </c>
      <c r="I51" s="245">
        <v>450000</v>
      </c>
      <c r="J51" s="246" t="s">
        <v>17</v>
      </c>
      <c r="L51" s="238"/>
    </row>
    <row r="52" spans="1:17" s="233" customFormat="1" x14ac:dyDescent="0.25">
      <c r="A52" s="241">
        <v>43644</v>
      </c>
      <c r="B52" s="99"/>
      <c r="C52" s="100"/>
      <c r="D52" s="34"/>
      <c r="E52" s="101"/>
      <c r="F52" s="100"/>
      <c r="G52" s="34"/>
      <c r="H52" s="102"/>
      <c r="I52" s="245">
        <v>900000</v>
      </c>
      <c r="J52" s="246" t="s">
        <v>17</v>
      </c>
      <c r="L52" s="219"/>
    </row>
    <row r="53" spans="1:17" s="233" customFormat="1" x14ac:dyDescent="0.25">
      <c r="A53" s="241">
        <v>43644</v>
      </c>
      <c r="B53" s="99"/>
      <c r="C53" s="100"/>
      <c r="D53" s="34"/>
      <c r="E53" s="101"/>
      <c r="F53" s="100"/>
      <c r="G53" s="34"/>
      <c r="H53" s="102"/>
      <c r="I53" s="245">
        <v>412000</v>
      </c>
      <c r="J53" s="246" t="s">
        <v>17</v>
      </c>
    </row>
    <row r="54" spans="1:17" s="233" customFormat="1" x14ac:dyDescent="0.25">
      <c r="A54" s="98">
        <v>43661</v>
      </c>
      <c r="B54" s="99">
        <v>19010154</v>
      </c>
      <c r="C54" s="100">
        <v>5</v>
      </c>
      <c r="D54" s="34">
        <v>614635</v>
      </c>
      <c r="E54" s="101" t="s">
        <v>591</v>
      </c>
      <c r="F54" s="100">
        <v>6</v>
      </c>
      <c r="G54" s="34">
        <v>822120</v>
      </c>
      <c r="H54" s="102">
        <v>50000</v>
      </c>
      <c r="I54" s="102"/>
      <c r="J54" s="34"/>
      <c r="L54" s="238"/>
    </row>
    <row r="55" spans="1:17" s="233" customFormat="1" x14ac:dyDescent="0.25">
      <c r="A55" s="98">
        <v>43671</v>
      </c>
      <c r="B55" s="99">
        <v>19010698</v>
      </c>
      <c r="C55" s="100">
        <v>2</v>
      </c>
      <c r="D55" s="34">
        <v>156485</v>
      </c>
      <c r="E55" s="101"/>
      <c r="F55" s="100"/>
      <c r="G55" s="34"/>
      <c r="H55" s="102">
        <v>58000</v>
      </c>
      <c r="I55" s="102">
        <v>109000</v>
      </c>
      <c r="J55" s="34" t="s">
        <v>17</v>
      </c>
      <c r="L55" s="238"/>
    </row>
    <row r="56" spans="1:17" s="233" customFormat="1" x14ac:dyDescent="0.25">
      <c r="A56" s="98"/>
      <c r="B56" s="99"/>
      <c r="C56" s="100"/>
      <c r="D56" s="34"/>
      <c r="E56" s="101"/>
      <c r="F56" s="100"/>
      <c r="G56" s="34"/>
      <c r="H56" s="102"/>
      <c r="I56" s="102"/>
      <c r="J56" s="34"/>
      <c r="L56" s="238"/>
    </row>
    <row r="57" spans="1:17" s="233" customFormat="1" x14ac:dyDescent="0.25">
      <c r="A57" s="98"/>
      <c r="B57" s="99"/>
      <c r="C57" s="100"/>
      <c r="D57" s="34"/>
      <c r="E57" s="101"/>
      <c r="F57" s="100"/>
      <c r="G57" s="34"/>
      <c r="H57" s="102"/>
      <c r="I57" s="102"/>
      <c r="J57" s="34"/>
      <c r="L57" s="238"/>
    </row>
    <row r="58" spans="1:17" s="233" customFormat="1" x14ac:dyDescent="0.25">
      <c r="A58" s="98"/>
      <c r="B58" s="99"/>
      <c r="C58" s="100"/>
      <c r="D58" s="34"/>
      <c r="E58" s="101"/>
      <c r="F58" s="100"/>
      <c r="G58" s="34"/>
      <c r="H58" s="102"/>
      <c r="I58" s="102"/>
      <c r="J58" s="34"/>
      <c r="L58" s="238"/>
    </row>
    <row r="59" spans="1:17" s="233" customFormat="1" x14ac:dyDescent="0.25">
      <c r="A59" s="98"/>
      <c r="B59" s="99"/>
      <c r="C59" s="100"/>
      <c r="D59" s="34"/>
      <c r="E59" s="101"/>
      <c r="F59" s="100"/>
      <c r="G59" s="34"/>
      <c r="H59" s="102"/>
      <c r="I59" s="102"/>
      <c r="J59" s="34"/>
      <c r="L59" s="238"/>
    </row>
    <row r="60" spans="1:17" s="233" customFormat="1" x14ac:dyDescent="0.25">
      <c r="A60" s="98"/>
      <c r="B60" s="99"/>
      <c r="C60" s="100"/>
      <c r="D60" s="34"/>
      <c r="E60" s="101"/>
      <c r="F60" s="100"/>
      <c r="G60" s="34"/>
      <c r="H60" s="102"/>
      <c r="I60" s="102"/>
      <c r="J60" s="34"/>
      <c r="L60" s="238"/>
    </row>
    <row r="61" spans="1:17" ht="14.25" customHeight="1" x14ac:dyDescent="0.25">
      <c r="A61" s="98"/>
      <c r="B61" s="99"/>
      <c r="C61" s="100"/>
      <c r="D61" s="34"/>
      <c r="E61" s="101"/>
      <c r="F61" s="100"/>
      <c r="G61" s="34"/>
      <c r="H61" s="102"/>
      <c r="I61" s="102"/>
      <c r="J61" s="34"/>
    </row>
    <row r="62" spans="1:17" s="20" customFormat="1" x14ac:dyDescent="0.25">
      <c r="A62" s="149"/>
      <c r="B62" s="144" t="s">
        <v>11</v>
      </c>
      <c r="C62" s="146">
        <f>SUM(C6:C61)</f>
        <v>296</v>
      </c>
      <c r="D62" s="145">
        <f>SUM(D6:D61)</f>
        <v>30586340</v>
      </c>
      <c r="E62" s="144" t="s">
        <v>11</v>
      </c>
      <c r="F62" s="146">
        <f>SUM(F6:F61)</f>
        <v>65</v>
      </c>
      <c r="G62" s="145">
        <f>SUM(G6:G61)</f>
        <v>6853423</v>
      </c>
      <c r="H62" s="146">
        <f>SUM(H6:H61)</f>
        <v>2140000</v>
      </c>
      <c r="I62" s="146">
        <f>SUM(I6:I61)</f>
        <v>25865000</v>
      </c>
      <c r="J62" s="145"/>
    </row>
    <row r="63" spans="1:17" s="20" customFormat="1" x14ac:dyDescent="0.25">
      <c r="A63" s="149"/>
      <c r="B63" s="144"/>
      <c r="C63" s="146"/>
      <c r="D63" s="145"/>
      <c r="E63" s="144"/>
      <c r="F63" s="146"/>
      <c r="G63" s="145"/>
      <c r="H63" s="146"/>
      <c r="I63" s="146"/>
      <c r="J63" s="145"/>
    </row>
    <row r="64" spans="1:17" x14ac:dyDescent="0.25">
      <c r="A64" s="148"/>
      <c r="B64" s="149"/>
      <c r="C64" s="100"/>
      <c r="D64" s="34"/>
      <c r="E64" s="144"/>
      <c r="F64" s="100"/>
      <c r="G64" s="459" t="s">
        <v>12</v>
      </c>
      <c r="H64" s="459"/>
      <c r="I64" s="34"/>
      <c r="J64" s="150">
        <f>SUM(D6:D61)</f>
        <v>30586340</v>
      </c>
      <c r="P64" s="20"/>
      <c r="Q64" s="20"/>
    </row>
    <row r="65" spans="1:10" x14ac:dyDescent="0.25">
      <c r="A65" s="98"/>
      <c r="B65" s="99"/>
      <c r="C65" s="100"/>
      <c r="D65" s="34"/>
      <c r="E65" s="101"/>
      <c r="F65" s="100"/>
      <c r="G65" s="459" t="s">
        <v>13</v>
      </c>
      <c r="H65" s="459"/>
      <c r="I65" s="101"/>
      <c r="J65" s="150">
        <f>SUM(G6:G61)</f>
        <v>6853423</v>
      </c>
    </row>
    <row r="66" spans="1:10" x14ac:dyDescent="0.25">
      <c r="A66" s="151"/>
      <c r="B66" s="101"/>
      <c r="C66" s="100"/>
      <c r="D66" s="34"/>
      <c r="E66" s="101"/>
      <c r="F66" s="100"/>
      <c r="G66" s="459" t="s">
        <v>14</v>
      </c>
      <c r="H66" s="459"/>
      <c r="I66" s="152"/>
      <c r="J66" s="152">
        <f>J64-J65</f>
        <v>23732917</v>
      </c>
    </row>
    <row r="67" spans="1:10" x14ac:dyDescent="0.25">
      <c r="A67" s="98"/>
      <c r="B67" s="153"/>
      <c r="C67" s="100"/>
      <c r="D67" s="143"/>
      <c r="E67" s="101"/>
      <c r="F67" s="100"/>
      <c r="G67" s="459" t="s">
        <v>15</v>
      </c>
      <c r="H67" s="459"/>
      <c r="I67" s="101"/>
      <c r="J67" s="150">
        <f>SUM(H6:H61)</f>
        <v>2140000</v>
      </c>
    </row>
    <row r="68" spans="1:10" x14ac:dyDescent="0.25">
      <c r="A68" s="98"/>
      <c r="B68" s="153"/>
      <c r="C68" s="100"/>
      <c r="D68" s="143"/>
      <c r="E68" s="101"/>
      <c r="F68" s="100"/>
      <c r="G68" s="459" t="s">
        <v>16</v>
      </c>
      <c r="H68" s="459"/>
      <c r="I68" s="101"/>
      <c r="J68" s="150">
        <f>J66+J67</f>
        <v>25872917</v>
      </c>
    </row>
    <row r="69" spans="1:10" x14ac:dyDescent="0.25">
      <c r="A69" s="98"/>
      <c r="B69" s="153"/>
      <c r="C69" s="100"/>
      <c r="D69" s="143"/>
      <c r="E69" s="101"/>
      <c r="F69" s="100"/>
      <c r="G69" s="459" t="s">
        <v>5</v>
      </c>
      <c r="H69" s="459"/>
      <c r="I69" s="101"/>
      <c r="J69" s="150">
        <f>SUM(I6:I61)</f>
        <v>25865000</v>
      </c>
    </row>
    <row r="70" spans="1:10" x14ac:dyDescent="0.25">
      <c r="A70" s="98"/>
      <c r="B70" s="153"/>
      <c r="C70" s="100"/>
      <c r="D70" s="143"/>
      <c r="E70" s="101"/>
      <c r="F70" s="100"/>
      <c r="G70" s="459" t="s">
        <v>31</v>
      </c>
      <c r="H70" s="459"/>
      <c r="I70" s="99" t="str">
        <f>IF(J70&gt;0,"SALDO",IF(J70&lt;0,"PIUTANG",IF(J70=0,"LUNAS")))</f>
        <v>PIUTANG</v>
      </c>
      <c r="J70" s="150">
        <f>J69-J68</f>
        <v>-7917</v>
      </c>
    </row>
  </sheetData>
  <mergeCells count="15">
    <mergeCell ref="F1:H1"/>
    <mergeCell ref="F2:H2"/>
    <mergeCell ref="A3:J3"/>
    <mergeCell ref="A4:A5"/>
    <mergeCell ref="B4:G4"/>
    <mergeCell ref="H4:H5"/>
    <mergeCell ref="I4:I5"/>
    <mergeCell ref="J4:J5"/>
    <mergeCell ref="G70:H70"/>
    <mergeCell ref="G64:H64"/>
    <mergeCell ref="G65:H65"/>
    <mergeCell ref="G66:H66"/>
    <mergeCell ref="G67:H67"/>
    <mergeCell ref="G68:H68"/>
    <mergeCell ref="G69:H69"/>
  </mergeCells>
  <pageMargins left="0.15" right="0.12" top="0.18" bottom="0.12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55"/>
  <sheetViews>
    <sheetView workbookViewId="0">
      <pane ySplit="7" topLeftCell="A33" activePane="bottomLeft" state="frozen"/>
      <selection pane="bottomLeft" activeCell="B39" sqref="B3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178</v>
      </c>
      <c r="D1" s="218"/>
      <c r="E1" s="218"/>
      <c r="F1" s="429" t="s">
        <v>22</v>
      </c>
      <c r="G1" s="429"/>
      <c r="H1" s="429"/>
      <c r="I1" s="220"/>
      <c r="J1" s="218"/>
      <c r="L1" s="219">
        <f>SUM(D21:D22)</f>
        <v>929338</v>
      </c>
      <c r="M1" s="219">
        <f>D21-I2</f>
        <v>300672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29" t="s">
        <v>21</v>
      </c>
      <c r="G2" s="429"/>
      <c r="H2" s="429"/>
      <c r="I2" s="220">
        <f>J49*-1</f>
        <v>8028</v>
      </c>
      <c r="J2" s="218"/>
      <c r="L2" s="219">
        <f>SUM(G21:G22)</f>
        <v>188038</v>
      </c>
    </row>
    <row r="3" spans="1:13" x14ac:dyDescent="0.25">
      <c r="A3" s="218" t="s">
        <v>111</v>
      </c>
      <c r="B3" s="218"/>
      <c r="C3" s="221" t="s">
        <v>88</v>
      </c>
      <c r="D3" s="218"/>
      <c r="E3" s="218"/>
      <c r="F3" s="310" t="s">
        <v>113</v>
      </c>
      <c r="G3" s="310"/>
      <c r="H3" s="310" t="s">
        <v>127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45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251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D34-G35+H34</f>
        <v>860322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57</v>
      </c>
    </row>
    <row r="33" spans="1:12" x14ac:dyDescent="0.25">
      <c r="A33" s="241">
        <v>43535</v>
      </c>
      <c r="B33" s="242">
        <v>19002392</v>
      </c>
      <c r="C33" s="247">
        <v>10</v>
      </c>
      <c r="D33" s="246">
        <v>1219533</v>
      </c>
      <c r="E33" s="244" t="s">
        <v>340</v>
      </c>
      <c r="F33" s="242">
        <v>1</v>
      </c>
      <c r="G33" s="246">
        <v>93013</v>
      </c>
      <c r="H33" s="245">
        <v>75000</v>
      </c>
      <c r="I33" s="245">
        <v>1201520</v>
      </c>
      <c r="J33" s="246" t="s">
        <v>17</v>
      </c>
    </row>
    <row r="34" spans="1:12" x14ac:dyDescent="0.25">
      <c r="A34" s="241">
        <v>43553</v>
      </c>
      <c r="B34" s="242">
        <v>19003582</v>
      </c>
      <c r="C34" s="247">
        <v>29</v>
      </c>
      <c r="D34" s="246">
        <v>1877905</v>
      </c>
      <c r="E34" s="244"/>
      <c r="F34" s="242"/>
      <c r="G34" s="246"/>
      <c r="H34" s="245"/>
      <c r="I34" s="245"/>
      <c r="J34" s="246"/>
    </row>
    <row r="35" spans="1:12" x14ac:dyDescent="0.25">
      <c r="A35" s="241">
        <v>43571</v>
      </c>
      <c r="B35" s="242"/>
      <c r="C35" s="247"/>
      <c r="D35" s="246"/>
      <c r="E35" s="244" t="s">
        <v>380</v>
      </c>
      <c r="F35" s="242">
        <v>9</v>
      </c>
      <c r="G35" s="246">
        <v>1017583</v>
      </c>
      <c r="H35" s="245"/>
      <c r="I35" s="245">
        <v>860322</v>
      </c>
      <c r="J35" s="246" t="s">
        <v>57</v>
      </c>
    </row>
    <row r="36" spans="1:12" x14ac:dyDescent="0.25">
      <c r="A36" s="241">
        <v>43577</v>
      </c>
      <c r="B36" s="242">
        <v>19005125</v>
      </c>
      <c r="C36" s="247">
        <v>16</v>
      </c>
      <c r="D36" s="246">
        <v>1767745</v>
      </c>
      <c r="E36" s="244"/>
      <c r="F36" s="242"/>
      <c r="G36" s="246"/>
      <c r="H36" s="245">
        <v>99000</v>
      </c>
      <c r="I36" s="245"/>
      <c r="J36" s="246"/>
      <c r="L36" s="219">
        <f>D34-G35</f>
        <v>860322</v>
      </c>
    </row>
    <row r="37" spans="1:12" x14ac:dyDescent="0.25">
      <c r="A37" s="241">
        <v>43596</v>
      </c>
      <c r="B37" s="242"/>
      <c r="C37" s="247"/>
      <c r="D37" s="246"/>
      <c r="E37" s="244" t="s">
        <v>459</v>
      </c>
      <c r="F37" s="242">
        <v>7</v>
      </c>
      <c r="G37" s="246">
        <v>622880</v>
      </c>
      <c r="H37" s="245"/>
      <c r="I37" s="245"/>
      <c r="J37" s="246"/>
    </row>
    <row r="38" spans="1:12" x14ac:dyDescent="0.25">
      <c r="A38" s="241">
        <v>43600</v>
      </c>
      <c r="B38" s="242">
        <v>19006889</v>
      </c>
      <c r="C38" s="247">
        <v>4</v>
      </c>
      <c r="D38" s="246">
        <v>397185</v>
      </c>
      <c r="E38" s="244"/>
      <c r="F38" s="242"/>
      <c r="G38" s="246"/>
      <c r="H38" s="245">
        <v>24000</v>
      </c>
      <c r="I38" s="245">
        <v>1875745</v>
      </c>
      <c r="J38" s="246" t="s">
        <v>17</v>
      </c>
    </row>
    <row r="39" spans="1:12" x14ac:dyDescent="0.25">
      <c r="A39" s="98">
        <v>43642</v>
      </c>
      <c r="B39" s="99">
        <v>19009123</v>
      </c>
      <c r="C39" s="100">
        <v>3</v>
      </c>
      <c r="D39" s="34">
        <v>282273</v>
      </c>
      <c r="E39" s="101"/>
      <c r="F39" s="99"/>
      <c r="G39" s="34"/>
      <c r="H39" s="102">
        <v>12000</v>
      </c>
      <c r="I39" s="102">
        <v>70578</v>
      </c>
      <c r="J39" s="34" t="s">
        <v>17</v>
      </c>
    </row>
    <row r="40" spans="1:12" x14ac:dyDescent="0.25">
      <c r="A40" s="235"/>
      <c r="B40" s="234"/>
      <c r="C40" s="240"/>
      <c r="D40" s="236"/>
      <c r="E40" s="237"/>
      <c r="F40" s="234"/>
      <c r="G40" s="236"/>
      <c r="H40" s="239"/>
      <c r="I40" s="239"/>
      <c r="J40" s="236"/>
    </row>
    <row r="41" spans="1:12" x14ac:dyDescent="0.25">
      <c r="A41" s="235"/>
      <c r="B41" s="223" t="s">
        <v>11</v>
      </c>
      <c r="C41" s="232">
        <f>SUM(C8:C40)</f>
        <v>535</v>
      </c>
      <c r="D41" s="224"/>
      <c r="E41" s="223" t="s">
        <v>11</v>
      </c>
      <c r="F41" s="223">
        <f>SUM(F8:F40)</f>
        <v>109</v>
      </c>
      <c r="G41" s="224">
        <f>SUM(G8:G40)</f>
        <v>11330383</v>
      </c>
      <c r="H41" s="239"/>
      <c r="I41" s="239"/>
      <c r="J41" s="236"/>
    </row>
    <row r="42" spans="1:12" x14ac:dyDescent="0.25">
      <c r="A42" s="235"/>
      <c r="B42" s="223"/>
      <c r="C42" s="232"/>
      <c r="D42" s="224"/>
      <c r="E42" s="237"/>
      <c r="F42" s="234"/>
      <c r="G42" s="236"/>
      <c r="H42" s="239"/>
      <c r="I42" s="239"/>
      <c r="J42" s="236"/>
    </row>
    <row r="43" spans="1:12" x14ac:dyDescent="0.25">
      <c r="A43" s="225"/>
      <c r="B43" s="226"/>
      <c r="C43" s="240"/>
      <c r="D43" s="236"/>
      <c r="E43" s="223"/>
      <c r="F43" s="234"/>
      <c r="G43" s="435" t="s">
        <v>12</v>
      </c>
      <c r="H43" s="435"/>
      <c r="I43" s="239"/>
      <c r="J43" s="227">
        <f>SUM(D8:D40)</f>
        <v>53299220</v>
      </c>
    </row>
    <row r="44" spans="1:12" x14ac:dyDescent="0.25">
      <c r="A44" s="235"/>
      <c r="B44" s="234"/>
      <c r="C44" s="240"/>
      <c r="D44" s="236"/>
      <c r="E44" s="223"/>
      <c r="F44" s="234"/>
      <c r="G44" s="435" t="s">
        <v>13</v>
      </c>
      <c r="H44" s="435"/>
      <c r="I44" s="239"/>
      <c r="J44" s="227">
        <f>SUM(G8:G40)</f>
        <v>11330383</v>
      </c>
    </row>
    <row r="45" spans="1:12" x14ac:dyDescent="0.25">
      <c r="A45" s="228"/>
      <c r="B45" s="237"/>
      <c r="C45" s="240"/>
      <c r="D45" s="236"/>
      <c r="E45" s="237"/>
      <c r="F45" s="234"/>
      <c r="G45" s="435" t="s">
        <v>14</v>
      </c>
      <c r="H45" s="435"/>
      <c r="I45" s="41"/>
      <c r="J45" s="229">
        <f>J43-J44</f>
        <v>41968837</v>
      </c>
    </row>
    <row r="46" spans="1:12" x14ac:dyDescent="0.25">
      <c r="A46" s="235"/>
      <c r="B46" s="230"/>
      <c r="C46" s="240"/>
      <c r="D46" s="231"/>
      <c r="E46" s="237"/>
      <c r="F46" s="223"/>
      <c r="G46" s="435" t="s">
        <v>15</v>
      </c>
      <c r="H46" s="435"/>
      <c r="I46" s="239"/>
      <c r="J46" s="227">
        <f>SUM(H8:H42)</f>
        <v>745000</v>
      </c>
    </row>
    <row r="47" spans="1:12" x14ac:dyDescent="0.25">
      <c r="A47" s="235"/>
      <c r="B47" s="230"/>
      <c r="C47" s="240"/>
      <c r="D47" s="231"/>
      <c r="E47" s="237"/>
      <c r="F47" s="223"/>
      <c r="G47" s="435" t="s">
        <v>16</v>
      </c>
      <c r="H47" s="435"/>
      <c r="I47" s="239"/>
      <c r="J47" s="227">
        <f>J45+J46</f>
        <v>42713837</v>
      </c>
    </row>
    <row r="48" spans="1:12" x14ac:dyDescent="0.25">
      <c r="A48" s="235"/>
      <c r="B48" s="230"/>
      <c r="C48" s="240"/>
      <c r="D48" s="231"/>
      <c r="E48" s="237"/>
      <c r="F48" s="234"/>
      <c r="G48" s="435" t="s">
        <v>5</v>
      </c>
      <c r="H48" s="435"/>
      <c r="I48" s="239"/>
      <c r="J48" s="227">
        <f>SUM(I8:I42)</f>
        <v>42705809</v>
      </c>
    </row>
    <row r="49" spans="1:16" x14ac:dyDescent="0.25">
      <c r="A49" s="235"/>
      <c r="B49" s="230"/>
      <c r="C49" s="240"/>
      <c r="D49" s="231"/>
      <c r="E49" s="237"/>
      <c r="F49" s="234"/>
      <c r="G49" s="435" t="s">
        <v>31</v>
      </c>
      <c r="H49" s="435"/>
      <c r="I49" s="240" t="str">
        <f>IF(J49&gt;0,"SALDO",IF(J49&lt;0,"PIUTANG",IF(J49=0,"LUNAS")))</f>
        <v>PIUTANG</v>
      </c>
      <c r="J49" s="227">
        <f>J48-J47</f>
        <v>-8028</v>
      </c>
    </row>
    <row r="50" spans="1:16" x14ac:dyDescent="0.25">
      <c r="F50" s="219"/>
      <c r="G50" s="219"/>
      <c r="J50" s="219"/>
    </row>
    <row r="51" spans="1:16" x14ac:dyDescent="0.25">
      <c r="C51" s="219"/>
      <c r="D51" s="219"/>
      <c r="F51" s="219"/>
      <c r="G51" s="219"/>
      <c r="J51" s="219"/>
      <c r="L51" s="233"/>
      <c r="M51" s="233"/>
      <c r="N51" s="233"/>
      <c r="O51" s="233"/>
      <c r="P51" s="233"/>
    </row>
    <row r="52" spans="1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1:16" x14ac:dyDescent="0.25">
      <c r="C53" s="219"/>
      <c r="D53" s="219"/>
      <c r="F53" s="219"/>
      <c r="G53" s="219"/>
      <c r="J53" s="219"/>
      <c r="L53" s="233"/>
      <c r="M53" s="233"/>
      <c r="N53" s="233"/>
      <c r="O53" s="233"/>
      <c r="P53" s="233"/>
    </row>
    <row r="54" spans="1:16" x14ac:dyDescent="0.25">
      <c r="C54" s="219"/>
      <c r="D54" s="219"/>
      <c r="F54" s="219"/>
      <c r="G54" s="219"/>
      <c r="J54" s="219"/>
      <c r="L54" s="233"/>
      <c r="M54" s="233"/>
      <c r="N54" s="233"/>
      <c r="O54" s="233"/>
      <c r="P54" s="233"/>
    </row>
    <row r="55" spans="1:16" x14ac:dyDescent="0.25">
      <c r="C55" s="219"/>
      <c r="D55" s="219"/>
      <c r="L55" s="233"/>
      <c r="M55" s="233"/>
      <c r="N55" s="233"/>
      <c r="O55" s="233"/>
      <c r="P55" s="233"/>
    </row>
  </sheetData>
  <mergeCells count="15">
    <mergeCell ref="G49:H49"/>
    <mergeCell ref="G43:H43"/>
    <mergeCell ref="G44:H44"/>
    <mergeCell ref="G45:H45"/>
    <mergeCell ref="G46:H46"/>
    <mergeCell ref="G47:H47"/>
    <mergeCell ref="G48:H4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95"/>
  <sheetViews>
    <sheetView workbookViewId="0">
      <pane ySplit="7" topLeftCell="A77" activePane="bottomLeft" state="frozen"/>
      <selection pane="bottomLeft" activeCell="I83" sqref="I8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5.140625" style="19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29" t="s">
        <v>21</v>
      </c>
      <c r="G2" s="429"/>
      <c r="H2" s="429"/>
      <c r="I2" s="38">
        <f>J95*-1</f>
        <v>9007670</v>
      </c>
      <c r="J2" s="20"/>
      <c r="M2" s="219">
        <v>189000</v>
      </c>
      <c r="N2" s="219">
        <f>M2*1.15</f>
        <v>217349.99999999997</v>
      </c>
    </row>
    <row r="3" spans="1:16" s="233" customFormat="1" x14ac:dyDescent="0.25">
      <c r="A3" s="218" t="s">
        <v>111</v>
      </c>
      <c r="B3" s="218"/>
      <c r="C3" s="28" t="s">
        <v>122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45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57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61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145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312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43531</v>
      </c>
      <c r="B66" s="242">
        <v>19002187</v>
      </c>
      <c r="C66" s="129">
        <v>19</v>
      </c>
      <c r="D66" s="246">
        <v>1855550</v>
      </c>
      <c r="E66" s="244"/>
      <c r="F66" s="242"/>
      <c r="G66" s="246"/>
      <c r="H66" s="245">
        <v>90000</v>
      </c>
      <c r="I66" s="245"/>
      <c r="J66" s="246"/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43541</v>
      </c>
      <c r="B67" s="242">
        <v>19002833</v>
      </c>
      <c r="C67" s="129">
        <v>33</v>
      </c>
      <c r="D67" s="246">
        <v>3509990</v>
      </c>
      <c r="E67" s="244"/>
      <c r="F67" s="242"/>
      <c r="G67" s="246"/>
      <c r="H67" s="245">
        <v>100000</v>
      </c>
      <c r="I67" s="245">
        <v>2000000</v>
      </c>
      <c r="J67" s="24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43550</v>
      </c>
      <c r="B68" s="242"/>
      <c r="C68" s="129"/>
      <c r="D68" s="246"/>
      <c r="E68" s="244"/>
      <c r="F68" s="242"/>
      <c r="G68" s="246"/>
      <c r="H68" s="245"/>
      <c r="I68" s="245">
        <v>3000000</v>
      </c>
      <c r="J68" s="246" t="s">
        <v>17</v>
      </c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43551</v>
      </c>
      <c r="B69" s="242">
        <v>19003429</v>
      </c>
      <c r="C69" s="129">
        <v>61</v>
      </c>
      <c r="D69" s="246">
        <v>6792775</v>
      </c>
      <c r="E69" s="244"/>
      <c r="F69" s="242"/>
      <c r="G69" s="246"/>
      <c r="H69" s="245">
        <v>90000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43561</v>
      </c>
      <c r="B70" s="242">
        <v>19004106</v>
      </c>
      <c r="C70" s="129">
        <v>49</v>
      </c>
      <c r="D70" s="246">
        <v>5418325</v>
      </c>
      <c r="E70" s="244" t="s">
        <v>354</v>
      </c>
      <c r="F70" s="242">
        <v>12</v>
      </c>
      <c r="G70" s="246">
        <v>1503565</v>
      </c>
      <c r="H70" s="245">
        <v>182000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43561</v>
      </c>
      <c r="B71" s="242">
        <v>19004111</v>
      </c>
      <c r="C71" s="129">
        <v>39</v>
      </c>
      <c r="D71" s="246">
        <v>4529395</v>
      </c>
      <c r="E71" s="244"/>
      <c r="F71" s="242"/>
      <c r="G71" s="246"/>
      <c r="H71" s="245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43562</v>
      </c>
      <c r="B72" s="242"/>
      <c r="C72" s="129"/>
      <c r="D72" s="246"/>
      <c r="E72" s="244"/>
      <c r="F72" s="242"/>
      <c r="G72" s="246"/>
      <c r="H72" s="245"/>
      <c r="I72" s="245">
        <v>6000000</v>
      </c>
      <c r="J72" s="246" t="s">
        <v>17</v>
      </c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43573</v>
      </c>
      <c r="B73" s="242">
        <v>19004824</v>
      </c>
      <c r="C73" s="129">
        <v>80</v>
      </c>
      <c r="D73" s="246">
        <v>8301100</v>
      </c>
      <c r="E73" s="244"/>
      <c r="F73" s="242"/>
      <c r="G73" s="246"/>
      <c r="H73" s="245">
        <v>100000</v>
      </c>
      <c r="I73" s="245">
        <v>8000000</v>
      </c>
      <c r="J73" s="246" t="s">
        <v>17</v>
      </c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43575</v>
      </c>
      <c r="B74" s="242"/>
      <c r="C74" s="129"/>
      <c r="D74" s="246"/>
      <c r="E74" s="244" t="s">
        <v>388</v>
      </c>
      <c r="F74" s="242">
        <v>21</v>
      </c>
      <c r="G74" s="246">
        <v>2429895</v>
      </c>
      <c r="H74" s="245"/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43583</v>
      </c>
      <c r="B75" s="242">
        <v>19005486</v>
      </c>
      <c r="C75" s="129">
        <v>80</v>
      </c>
      <c r="D75" s="246">
        <v>8680115</v>
      </c>
      <c r="E75" s="244" t="s">
        <v>413</v>
      </c>
      <c r="F75" s="242">
        <v>33</v>
      </c>
      <c r="G75" s="246">
        <v>3730735</v>
      </c>
      <c r="H75" s="245">
        <v>100000</v>
      </c>
      <c r="I75" s="245">
        <v>4700000</v>
      </c>
      <c r="J75" s="246" t="s">
        <v>17</v>
      </c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43593</v>
      </c>
      <c r="B76" s="242"/>
      <c r="C76" s="129"/>
      <c r="D76" s="246"/>
      <c r="E76" s="244" t="s">
        <v>427</v>
      </c>
      <c r="F76" s="242">
        <v>21</v>
      </c>
      <c r="G76" s="246">
        <v>2096525</v>
      </c>
      <c r="H76" s="245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43593</v>
      </c>
      <c r="B77" s="242">
        <v>19006210</v>
      </c>
      <c r="C77" s="129">
        <v>107</v>
      </c>
      <c r="D77" s="246">
        <v>12210760</v>
      </c>
      <c r="E77" s="244"/>
      <c r="F77" s="242"/>
      <c r="G77" s="246"/>
      <c r="H77" s="245">
        <v>160000</v>
      </c>
      <c r="I77" s="245">
        <v>6300000</v>
      </c>
      <c r="J77" s="246" t="s">
        <v>17</v>
      </c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43601</v>
      </c>
      <c r="B78" s="242">
        <v>19006930</v>
      </c>
      <c r="C78" s="129">
        <v>80</v>
      </c>
      <c r="D78" s="246">
        <v>8341475</v>
      </c>
      <c r="E78" s="244"/>
      <c r="F78" s="242"/>
      <c r="G78" s="246"/>
      <c r="H78" s="245">
        <v>120000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43602</v>
      </c>
      <c r="B79" s="242"/>
      <c r="C79" s="129"/>
      <c r="D79" s="246"/>
      <c r="E79" s="244" t="s">
        <v>460</v>
      </c>
      <c r="F79" s="242">
        <v>45</v>
      </c>
      <c r="G79" s="246">
        <v>5125500</v>
      </c>
      <c r="H79" s="245"/>
      <c r="I79" s="245">
        <v>7000000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43603</v>
      </c>
      <c r="B80" s="242"/>
      <c r="C80" s="129"/>
      <c r="D80" s="246"/>
      <c r="E80" s="244"/>
      <c r="F80" s="242"/>
      <c r="G80" s="246"/>
      <c r="H80" s="245"/>
      <c r="I80" s="245">
        <v>250000</v>
      </c>
      <c r="J80" s="246" t="s">
        <v>17</v>
      </c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43613</v>
      </c>
      <c r="B81" s="242">
        <v>19008151</v>
      </c>
      <c r="C81" s="129">
        <v>18</v>
      </c>
      <c r="D81" s="246">
        <v>1766725</v>
      </c>
      <c r="E81" s="244" t="s">
        <v>495</v>
      </c>
      <c r="F81" s="242">
        <v>35</v>
      </c>
      <c r="G81" s="246">
        <v>3860105</v>
      </c>
      <c r="H81" s="245">
        <v>100000</v>
      </c>
      <c r="I81" s="245">
        <v>6500000</v>
      </c>
      <c r="J81" s="246" t="s">
        <v>17</v>
      </c>
      <c r="K81" s="219"/>
      <c r="L81" s="219"/>
      <c r="M81" s="219"/>
      <c r="N81" s="219"/>
      <c r="O81" s="219"/>
      <c r="P81" s="219"/>
    </row>
    <row r="82" spans="1:16" s="233" customFormat="1" x14ac:dyDescent="0.25">
      <c r="A82" s="235"/>
      <c r="B82" s="234"/>
      <c r="C82" s="26"/>
      <c r="D82" s="236"/>
      <c r="E82" s="237" t="s">
        <v>557</v>
      </c>
      <c r="F82" s="234">
        <v>6</v>
      </c>
      <c r="G82" s="236">
        <v>777325</v>
      </c>
      <c r="H82" s="239"/>
      <c r="I82" s="239"/>
      <c r="J82" s="236"/>
      <c r="K82" s="219"/>
      <c r="L82" s="219"/>
      <c r="M82" s="219"/>
      <c r="N82" s="219"/>
      <c r="O82" s="219"/>
      <c r="P82" s="219"/>
    </row>
    <row r="83" spans="1:16" s="233" customFormat="1" x14ac:dyDescent="0.25">
      <c r="A83" s="235">
        <v>43660</v>
      </c>
      <c r="B83" s="234">
        <v>19010121</v>
      </c>
      <c r="C83" s="26">
        <v>61</v>
      </c>
      <c r="D83" s="236">
        <v>6530040</v>
      </c>
      <c r="E83" s="237"/>
      <c r="F83" s="234"/>
      <c r="G83" s="236"/>
      <c r="H83" s="239">
        <v>100000</v>
      </c>
      <c r="I83" s="239">
        <v>5800000</v>
      </c>
      <c r="J83" s="23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35">
        <v>43671</v>
      </c>
      <c r="B84" s="234">
        <v>19010719</v>
      </c>
      <c r="C84" s="26">
        <v>91</v>
      </c>
      <c r="D84" s="236">
        <v>8903070</v>
      </c>
      <c r="E84" s="237"/>
      <c r="F84" s="234"/>
      <c r="G84" s="236"/>
      <c r="H84" s="239">
        <v>100000</v>
      </c>
      <c r="I84" s="239"/>
      <c r="J84" s="236"/>
      <c r="K84" s="219"/>
      <c r="L84" s="219"/>
      <c r="M84" s="219"/>
      <c r="N84" s="219"/>
      <c r="O84" s="219"/>
      <c r="P84" s="219"/>
    </row>
    <row r="85" spans="1:16" s="233" customFormat="1" x14ac:dyDescent="0.25">
      <c r="A85" s="235"/>
      <c r="B85" s="234"/>
      <c r="C85" s="26"/>
      <c r="D85" s="236"/>
      <c r="E85" s="237"/>
      <c r="F85" s="234"/>
      <c r="G85" s="236"/>
      <c r="H85" s="239"/>
      <c r="I85" s="239"/>
      <c r="J85" s="236"/>
      <c r="K85" s="219"/>
      <c r="L85" s="219"/>
      <c r="M85" s="219"/>
      <c r="N85" s="219"/>
      <c r="O85" s="219"/>
      <c r="P85" s="219"/>
    </row>
    <row r="86" spans="1:16" x14ac:dyDescent="0.25">
      <c r="A86" s="4"/>
      <c r="B86" s="3"/>
      <c r="C86" s="26"/>
      <c r="D86" s="6"/>
      <c r="E86" s="7"/>
      <c r="F86" s="3"/>
      <c r="G86" s="6"/>
      <c r="H86" s="39"/>
      <c r="I86" s="39"/>
      <c r="J86" s="6"/>
    </row>
    <row r="87" spans="1:16" x14ac:dyDescent="0.25">
      <c r="A87" s="4"/>
      <c r="B87" s="8" t="s">
        <v>11</v>
      </c>
      <c r="C87" s="27">
        <f>SUM(C8:C86)</f>
        <v>4238</v>
      </c>
      <c r="D87" s="9">
        <f>SUM(D66:D86)</f>
        <v>76839320</v>
      </c>
      <c r="E87" s="8" t="s">
        <v>11</v>
      </c>
      <c r="F87" s="8">
        <f>SUM(F8:F86)</f>
        <v>1065</v>
      </c>
      <c r="G87" s="5"/>
      <c r="H87" s="40">
        <f>SUM(H66:H86)</f>
        <v>1242000</v>
      </c>
      <c r="I87" s="40">
        <f>SUM(I67:I86)</f>
        <v>49550000</v>
      </c>
      <c r="J87" s="5"/>
    </row>
    <row r="88" spans="1:16" x14ac:dyDescent="0.25">
      <c r="A88" s="4"/>
      <c r="B88" s="8"/>
      <c r="C88" s="27"/>
      <c r="D88" s="9"/>
      <c r="E88" s="8"/>
      <c r="F88" s="8"/>
      <c r="G88" s="32"/>
      <c r="H88" s="52"/>
      <c r="I88" s="40"/>
      <c r="J88" s="5"/>
    </row>
    <row r="89" spans="1:16" x14ac:dyDescent="0.25">
      <c r="A89" s="10"/>
      <c r="B89" s="11"/>
      <c r="C89" s="26"/>
      <c r="D89" s="6"/>
      <c r="E89" s="8"/>
      <c r="F89" s="3"/>
      <c r="G89" s="435" t="s">
        <v>12</v>
      </c>
      <c r="H89" s="435"/>
      <c r="I89" s="39"/>
      <c r="J89" s="13">
        <f>SUM(D8:D86)</f>
        <v>426534389</v>
      </c>
    </row>
    <row r="90" spans="1:16" x14ac:dyDescent="0.25">
      <c r="A90" s="4"/>
      <c r="B90" s="3"/>
      <c r="C90" s="26"/>
      <c r="D90" s="6"/>
      <c r="E90" s="7"/>
      <c r="F90" s="3"/>
      <c r="G90" s="435" t="s">
        <v>13</v>
      </c>
      <c r="H90" s="435"/>
      <c r="I90" s="39"/>
      <c r="J90" s="13">
        <f>SUM(G8:G86)</f>
        <v>108685077</v>
      </c>
    </row>
    <row r="91" spans="1:16" x14ac:dyDescent="0.25">
      <c r="A91" s="14"/>
      <c r="B91" s="7"/>
      <c r="C91" s="26"/>
      <c r="D91" s="6"/>
      <c r="E91" s="7"/>
      <c r="F91" s="3"/>
      <c r="G91" s="435" t="s">
        <v>14</v>
      </c>
      <c r="H91" s="435"/>
      <c r="I91" s="41"/>
      <c r="J91" s="15">
        <f>J89-J90</f>
        <v>317849312</v>
      </c>
    </row>
    <row r="92" spans="1:16" x14ac:dyDescent="0.25">
      <c r="A92" s="4"/>
      <c r="B92" s="16"/>
      <c r="C92" s="26"/>
      <c r="D92" s="17"/>
      <c r="E92" s="7"/>
      <c r="F92" s="3"/>
      <c r="G92" s="435" t="s">
        <v>15</v>
      </c>
      <c r="H92" s="435"/>
      <c r="I92" s="39"/>
      <c r="J92" s="13">
        <f>SUM(H8:H86)</f>
        <v>4543000</v>
      </c>
    </row>
    <row r="93" spans="1:16" x14ac:dyDescent="0.25">
      <c r="A93" s="4"/>
      <c r="B93" s="16"/>
      <c r="C93" s="26"/>
      <c r="D93" s="17"/>
      <c r="E93" s="7"/>
      <c r="F93" s="3"/>
      <c r="G93" s="435" t="s">
        <v>16</v>
      </c>
      <c r="H93" s="435"/>
      <c r="I93" s="39"/>
      <c r="J93" s="13">
        <f>J91+J92</f>
        <v>322392312</v>
      </c>
    </row>
    <row r="94" spans="1:16" x14ac:dyDescent="0.25">
      <c r="A94" s="4"/>
      <c r="B94" s="16"/>
      <c r="C94" s="26"/>
      <c r="D94" s="17"/>
      <c r="E94" s="7"/>
      <c r="F94" s="3"/>
      <c r="G94" s="435" t="s">
        <v>5</v>
      </c>
      <c r="H94" s="435"/>
      <c r="I94" s="39"/>
      <c r="J94" s="13">
        <f>SUM(I8:I86)</f>
        <v>313384642</v>
      </c>
    </row>
    <row r="95" spans="1:16" x14ac:dyDescent="0.25">
      <c r="A95" s="4"/>
      <c r="B95" s="16"/>
      <c r="C95" s="26"/>
      <c r="D95" s="17"/>
      <c r="E95" s="7"/>
      <c r="F95" s="3"/>
      <c r="G95" s="435" t="s">
        <v>31</v>
      </c>
      <c r="H95" s="435"/>
      <c r="I95" s="40" t="str">
        <f>IF(J95&gt;0,"SALDO",IF(J95&lt;0,"PIUTANG",IF(J95=0,"LUNAS")))</f>
        <v>PIUTANG</v>
      </c>
      <c r="J95" s="13">
        <f>J94-J93</f>
        <v>-9007670</v>
      </c>
    </row>
  </sheetData>
  <mergeCells count="15">
    <mergeCell ref="G95:H95"/>
    <mergeCell ref="G89:H89"/>
    <mergeCell ref="G90:H90"/>
    <mergeCell ref="G91:H91"/>
    <mergeCell ref="G92:H92"/>
    <mergeCell ref="G93:H93"/>
    <mergeCell ref="G94:H9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41"/>
  <sheetViews>
    <sheetView zoomScaleNormal="100" workbookViewId="0">
      <pane ySplit="7" topLeftCell="A58" activePane="bottomLeft" state="frozen"/>
      <selection pane="bottomLeft" activeCell="B64" sqref="B6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6" width="11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72" t="s">
        <v>455</v>
      </c>
      <c r="D1" s="218"/>
      <c r="E1" s="218"/>
      <c r="F1" s="429" t="s">
        <v>22</v>
      </c>
      <c r="G1" s="429"/>
      <c r="H1" s="429"/>
      <c r="I1" s="220"/>
      <c r="J1" s="218"/>
      <c r="L1" s="275">
        <f>SUM(D51:D56)</f>
        <v>3573218</v>
      </c>
      <c r="M1" s="238">
        <f>SUM(D57:D63)</f>
        <v>3045720</v>
      </c>
      <c r="N1" s="238">
        <f>L1+M1</f>
        <v>6618938</v>
      </c>
    </row>
    <row r="2" spans="1:16" x14ac:dyDescent="0.25">
      <c r="A2" s="218" t="s">
        <v>1</v>
      </c>
      <c r="B2" s="218"/>
      <c r="C2" s="72" t="s">
        <v>19</v>
      </c>
      <c r="D2" s="218"/>
      <c r="E2" s="218"/>
      <c r="F2" s="429" t="s">
        <v>21</v>
      </c>
      <c r="G2" s="429"/>
      <c r="H2" s="429"/>
      <c r="I2" s="220">
        <f>J241*-1</f>
        <v>6690253</v>
      </c>
      <c r="J2" s="218"/>
      <c r="L2" s="276">
        <f>SUM(G51:G56)</f>
        <v>0</v>
      </c>
      <c r="M2" s="238">
        <f>SUM(G57:G63)</f>
        <v>114070</v>
      </c>
      <c r="N2" s="238">
        <f>L2+M2</f>
        <v>114070</v>
      </c>
      <c r="O2" s="238"/>
    </row>
    <row r="3" spans="1:16" x14ac:dyDescent="0.25">
      <c r="A3" s="218" t="s">
        <v>111</v>
      </c>
      <c r="B3" s="218"/>
      <c r="C3" s="72" t="s">
        <v>88</v>
      </c>
      <c r="D3" s="218"/>
      <c r="E3" s="218"/>
      <c r="F3" s="420"/>
      <c r="G3" s="420"/>
      <c r="H3" s="420"/>
      <c r="I3" s="220"/>
      <c r="J3" s="218"/>
      <c r="L3" s="276">
        <f>L1-L2</f>
        <v>3573218</v>
      </c>
      <c r="M3" s="238">
        <f>M1-M2</f>
        <v>2931650</v>
      </c>
      <c r="N3" s="238">
        <f>N1-N2</f>
        <v>6504868</v>
      </c>
      <c r="O3" s="238"/>
      <c r="P3" s="238"/>
    </row>
    <row r="4" spans="1:16" x14ac:dyDescent="0.25">
      <c r="L4" s="174"/>
      <c r="M4" s="238"/>
      <c r="N4" s="238"/>
      <c r="O4" s="238"/>
    </row>
    <row r="5" spans="1:16" ht="29.25" customHeight="1" x14ac:dyDescent="0.25">
      <c r="A5" s="430" t="s">
        <v>468</v>
      </c>
      <c r="B5" s="430"/>
      <c r="C5" s="430"/>
      <c r="D5" s="430"/>
      <c r="E5" s="430"/>
      <c r="F5" s="430"/>
      <c r="G5" s="430"/>
      <c r="H5" s="430"/>
      <c r="I5" s="430"/>
      <c r="J5" s="430"/>
      <c r="L5" s="274"/>
      <c r="M5" s="238"/>
      <c r="N5" s="238"/>
      <c r="O5" s="238"/>
    </row>
    <row r="6" spans="1:16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33" t="s">
        <v>5</v>
      </c>
      <c r="J6" s="434" t="s">
        <v>6</v>
      </c>
    </row>
    <row r="7" spans="1:16" x14ac:dyDescent="0.25">
      <c r="A7" s="431"/>
      <c r="B7" s="421" t="s">
        <v>7</v>
      </c>
      <c r="C7" s="422" t="s">
        <v>8</v>
      </c>
      <c r="D7" s="422" t="s">
        <v>9</v>
      </c>
      <c r="E7" s="421" t="s">
        <v>10</v>
      </c>
      <c r="F7" s="423" t="s">
        <v>8</v>
      </c>
      <c r="G7" s="422" t="s">
        <v>9</v>
      </c>
      <c r="H7" s="432"/>
      <c r="I7" s="433"/>
      <c r="J7" s="434"/>
    </row>
    <row r="8" spans="1:16" ht="15.75" customHeight="1" x14ac:dyDescent="0.25">
      <c r="A8" s="241">
        <v>43593</v>
      </c>
      <c r="B8" s="242">
        <v>19006280</v>
      </c>
      <c r="C8" s="106">
        <v>2</v>
      </c>
      <c r="D8" s="246">
        <v>211650</v>
      </c>
      <c r="E8" s="244"/>
      <c r="F8" s="247"/>
      <c r="G8" s="246"/>
      <c r="H8" s="244"/>
      <c r="I8" s="245"/>
      <c r="J8" s="246"/>
    </row>
    <row r="9" spans="1:16" ht="15.75" customHeight="1" x14ac:dyDescent="0.25">
      <c r="A9" s="241">
        <v>43595</v>
      </c>
      <c r="B9" s="242">
        <v>19006427</v>
      </c>
      <c r="C9" s="106">
        <v>14</v>
      </c>
      <c r="D9" s="246">
        <v>1676540</v>
      </c>
      <c r="E9" s="244"/>
      <c r="F9" s="247"/>
      <c r="G9" s="246"/>
      <c r="H9" s="244"/>
      <c r="I9" s="245"/>
      <c r="J9" s="246"/>
    </row>
    <row r="10" spans="1:16" ht="15.75" customHeight="1" x14ac:dyDescent="0.25">
      <c r="A10" s="241">
        <v>43596</v>
      </c>
      <c r="B10" s="242">
        <v>19006520</v>
      </c>
      <c r="C10" s="106">
        <v>5</v>
      </c>
      <c r="D10" s="246">
        <v>505665</v>
      </c>
      <c r="E10" s="244"/>
      <c r="F10" s="247"/>
      <c r="G10" s="246"/>
      <c r="H10" s="244"/>
      <c r="I10" s="245"/>
      <c r="J10" s="246"/>
    </row>
    <row r="11" spans="1:16" ht="15.75" customHeight="1" x14ac:dyDescent="0.25">
      <c r="A11" s="241">
        <v>43599</v>
      </c>
      <c r="B11" s="242">
        <v>19006808</v>
      </c>
      <c r="C11" s="106">
        <v>15</v>
      </c>
      <c r="D11" s="246">
        <v>1449505</v>
      </c>
      <c r="E11" s="244"/>
      <c r="F11" s="247"/>
      <c r="G11" s="246"/>
      <c r="H11" s="244"/>
      <c r="I11" s="245"/>
      <c r="J11" s="246"/>
    </row>
    <row r="12" spans="1:16" ht="15.75" customHeight="1" x14ac:dyDescent="0.25">
      <c r="A12" s="241">
        <v>43599</v>
      </c>
      <c r="B12" s="242">
        <v>19006809</v>
      </c>
      <c r="C12" s="106">
        <v>18</v>
      </c>
      <c r="D12" s="246">
        <v>1738590</v>
      </c>
      <c r="E12" s="244"/>
      <c r="F12" s="247"/>
      <c r="G12" s="246"/>
      <c r="H12" s="244"/>
      <c r="I12" s="245"/>
      <c r="J12" s="246"/>
    </row>
    <row r="13" spans="1:16" ht="15.75" customHeight="1" x14ac:dyDescent="0.25">
      <c r="A13" s="241">
        <v>43600</v>
      </c>
      <c r="B13" s="242">
        <v>19006894</v>
      </c>
      <c r="C13" s="106">
        <v>13</v>
      </c>
      <c r="D13" s="246">
        <v>1153110</v>
      </c>
      <c r="E13" s="244"/>
      <c r="F13" s="247"/>
      <c r="G13" s="246"/>
      <c r="H13" s="244"/>
      <c r="I13" s="245"/>
      <c r="J13" s="246"/>
    </row>
    <row r="14" spans="1:16" ht="15.75" customHeight="1" x14ac:dyDescent="0.25">
      <c r="A14" s="241">
        <v>43601</v>
      </c>
      <c r="B14" s="242">
        <v>19006996</v>
      </c>
      <c r="C14" s="106">
        <v>21</v>
      </c>
      <c r="D14" s="246">
        <v>2563855</v>
      </c>
      <c r="E14" s="244"/>
      <c r="F14" s="247"/>
      <c r="G14" s="246"/>
      <c r="H14" s="244"/>
      <c r="I14" s="245"/>
      <c r="J14" s="246"/>
    </row>
    <row r="15" spans="1:16" ht="15.75" customHeight="1" x14ac:dyDescent="0.25">
      <c r="A15" s="241">
        <v>43602</v>
      </c>
      <c r="B15" s="242">
        <v>19007079</v>
      </c>
      <c r="C15" s="106">
        <v>1</v>
      </c>
      <c r="D15" s="246">
        <v>108630</v>
      </c>
      <c r="E15" s="244"/>
      <c r="F15" s="247"/>
      <c r="G15" s="246"/>
      <c r="H15" s="244"/>
      <c r="I15" s="245"/>
      <c r="J15" s="246"/>
    </row>
    <row r="16" spans="1:16" ht="15.75" customHeight="1" x14ac:dyDescent="0.25">
      <c r="A16" s="241">
        <v>43603</v>
      </c>
      <c r="B16" s="242">
        <v>19007091</v>
      </c>
      <c r="C16" s="106">
        <v>4</v>
      </c>
      <c r="D16" s="246">
        <v>508810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43603</v>
      </c>
      <c r="B17" s="242">
        <v>19007204</v>
      </c>
      <c r="C17" s="106">
        <v>6</v>
      </c>
      <c r="D17" s="246">
        <v>594915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43605</v>
      </c>
      <c r="B18" s="242">
        <v>19007429</v>
      </c>
      <c r="C18" s="106">
        <v>23</v>
      </c>
      <c r="D18" s="246">
        <v>2105450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43606</v>
      </c>
      <c r="B19" s="242">
        <v>19007510</v>
      </c>
      <c r="C19" s="106">
        <v>12</v>
      </c>
      <c r="D19" s="246">
        <v>1446105</v>
      </c>
      <c r="E19" s="244" t="s">
        <v>474</v>
      </c>
      <c r="F19" s="247">
        <v>1</v>
      </c>
      <c r="G19" s="246">
        <v>114070</v>
      </c>
      <c r="H19" s="244"/>
      <c r="I19" s="245"/>
      <c r="J19" s="246"/>
    </row>
    <row r="20" spans="1:10" ht="15.75" customHeight="1" x14ac:dyDescent="0.25">
      <c r="A20" s="241">
        <v>43607</v>
      </c>
      <c r="B20" s="242">
        <v>19007577</v>
      </c>
      <c r="C20" s="106">
        <v>19</v>
      </c>
      <c r="D20" s="246">
        <v>2313700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43608</v>
      </c>
      <c r="B21" s="242">
        <v>19007687</v>
      </c>
      <c r="C21" s="106">
        <v>11</v>
      </c>
      <c r="D21" s="246">
        <v>1057910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43609</v>
      </c>
      <c r="B22" s="242">
        <v>19007784</v>
      </c>
      <c r="C22" s="106">
        <v>8</v>
      </c>
      <c r="D22" s="246">
        <v>862998</v>
      </c>
      <c r="E22" s="244" t="s">
        <v>487</v>
      </c>
      <c r="F22" s="247">
        <v>1</v>
      </c>
      <c r="G22" s="246">
        <v>98005</v>
      </c>
      <c r="H22" s="244"/>
      <c r="I22" s="245"/>
      <c r="J22" s="246"/>
    </row>
    <row r="23" spans="1:10" ht="15.75" customHeight="1" x14ac:dyDescent="0.25">
      <c r="A23" s="241">
        <v>43610</v>
      </c>
      <c r="B23" s="242">
        <v>19007848</v>
      </c>
      <c r="C23" s="106">
        <v>17</v>
      </c>
      <c r="D23" s="246">
        <v>1637433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43612</v>
      </c>
      <c r="B24" s="242">
        <v>19008140</v>
      </c>
      <c r="C24" s="106">
        <v>13</v>
      </c>
      <c r="D24" s="246">
        <v>1268540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43613</v>
      </c>
      <c r="B25" s="242">
        <v>19008264</v>
      </c>
      <c r="C25" s="106">
        <v>12</v>
      </c>
      <c r="D25" s="246">
        <v>1164330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43615</v>
      </c>
      <c r="B26" s="242">
        <v>19008394</v>
      </c>
      <c r="C26" s="106">
        <v>51</v>
      </c>
      <c r="D26" s="246">
        <v>5626660</v>
      </c>
      <c r="E26" s="244"/>
      <c r="F26" s="247"/>
      <c r="G26" s="246"/>
      <c r="H26" s="244"/>
      <c r="I26" s="245">
        <v>27782321</v>
      </c>
      <c r="J26" s="246" t="s">
        <v>17</v>
      </c>
    </row>
    <row r="27" spans="1:10" ht="15.75" customHeight="1" x14ac:dyDescent="0.25">
      <c r="A27" s="241">
        <v>43633</v>
      </c>
      <c r="B27" s="242">
        <v>19008689</v>
      </c>
      <c r="C27" s="106">
        <v>3</v>
      </c>
      <c r="D27" s="246">
        <v>226100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43634</v>
      </c>
      <c r="B28" s="242">
        <v>19008721</v>
      </c>
      <c r="C28" s="106">
        <v>4</v>
      </c>
      <c r="D28" s="246">
        <v>305745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43634</v>
      </c>
      <c r="B29" s="242">
        <v>19008756</v>
      </c>
      <c r="C29" s="106">
        <v>1</v>
      </c>
      <c r="D29" s="246">
        <v>97580</v>
      </c>
      <c r="E29" s="244" t="s">
        <v>518</v>
      </c>
      <c r="F29" s="247">
        <v>1</v>
      </c>
      <c r="G29" s="246">
        <v>97580</v>
      </c>
      <c r="H29" s="244"/>
      <c r="I29" s="245"/>
      <c r="J29" s="246"/>
    </row>
    <row r="30" spans="1:10" ht="15.75" customHeight="1" x14ac:dyDescent="0.25">
      <c r="A30" s="241">
        <v>43635</v>
      </c>
      <c r="B30" s="242">
        <v>19008802</v>
      </c>
      <c r="C30" s="106">
        <v>3</v>
      </c>
      <c r="D30" s="246">
        <v>331840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43635</v>
      </c>
      <c r="B31" s="242">
        <v>19008808</v>
      </c>
      <c r="C31" s="106">
        <v>1</v>
      </c>
      <c r="D31" s="246">
        <v>97580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43636</v>
      </c>
      <c r="B32" s="242">
        <v>19008853</v>
      </c>
      <c r="C32" s="106">
        <v>3</v>
      </c>
      <c r="D32" s="246">
        <v>330395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43637</v>
      </c>
      <c r="B33" s="242">
        <v>19008881</v>
      </c>
      <c r="C33" s="106">
        <v>4</v>
      </c>
      <c r="D33" s="246">
        <v>529550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43638</v>
      </c>
      <c r="B34" s="242">
        <v>19008923</v>
      </c>
      <c r="C34" s="106">
        <v>2</v>
      </c>
      <c r="D34" s="246">
        <v>228140</v>
      </c>
      <c r="E34" s="244"/>
      <c r="F34" s="247"/>
      <c r="G34" s="246"/>
      <c r="H34" s="244"/>
      <c r="I34" s="245"/>
      <c r="J34" s="246"/>
    </row>
    <row r="35" spans="1:10" ht="15.75" customHeight="1" x14ac:dyDescent="0.25">
      <c r="A35" s="241">
        <v>43638</v>
      </c>
      <c r="B35" s="242">
        <v>19008934</v>
      </c>
      <c r="C35" s="106">
        <v>3</v>
      </c>
      <c r="D35" s="246">
        <v>373575</v>
      </c>
      <c r="E35" s="244"/>
      <c r="F35" s="247"/>
      <c r="G35" s="246"/>
      <c r="H35" s="244"/>
      <c r="I35" s="245">
        <v>2287690</v>
      </c>
      <c r="J35" s="246" t="s">
        <v>17</v>
      </c>
    </row>
    <row r="36" spans="1:10" ht="15.75" customHeight="1" x14ac:dyDescent="0.25">
      <c r="A36" s="241">
        <v>43640</v>
      </c>
      <c r="B36" s="242">
        <v>19009013</v>
      </c>
      <c r="C36" s="106">
        <v>5</v>
      </c>
      <c r="D36" s="246">
        <v>479060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43641</v>
      </c>
      <c r="B37" s="242">
        <v>19009057</v>
      </c>
      <c r="C37" s="106">
        <v>8</v>
      </c>
      <c r="D37" s="246">
        <v>786335</v>
      </c>
      <c r="E37" s="244" t="s">
        <v>538</v>
      </c>
      <c r="F37" s="247">
        <v>1</v>
      </c>
      <c r="G37" s="246">
        <v>135235</v>
      </c>
      <c r="H37" s="244"/>
      <c r="I37" s="245"/>
      <c r="J37" s="246"/>
    </row>
    <row r="38" spans="1:10" ht="15.75" customHeight="1" x14ac:dyDescent="0.25">
      <c r="A38" s="241">
        <v>43642</v>
      </c>
      <c r="B38" s="242">
        <v>19009106</v>
      </c>
      <c r="C38" s="106">
        <v>3</v>
      </c>
      <c r="D38" s="246">
        <v>323595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43642</v>
      </c>
      <c r="B39" s="242">
        <v>19009111</v>
      </c>
      <c r="C39" s="106">
        <v>1</v>
      </c>
      <c r="D39" s="246">
        <v>136000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43644</v>
      </c>
      <c r="B40" s="242">
        <v>19009216</v>
      </c>
      <c r="C40" s="106">
        <v>2</v>
      </c>
      <c r="D40" s="246">
        <v>195160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43645</v>
      </c>
      <c r="B41" s="242">
        <v>19009240</v>
      </c>
      <c r="C41" s="106">
        <v>2</v>
      </c>
      <c r="D41" s="246">
        <v>218110</v>
      </c>
      <c r="E41" s="244"/>
      <c r="F41" s="247"/>
      <c r="G41" s="246"/>
      <c r="H41" s="244"/>
      <c r="I41" s="245">
        <v>2138260</v>
      </c>
      <c r="J41" s="246" t="s">
        <v>17</v>
      </c>
    </row>
    <row r="42" spans="1:10" ht="15.75" customHeight="1" x14ac:dyDescent="0.25">
      <c r="A42" s="241">
        <v>43647</v>
      </c>
      <c r="B42" s="242">
        <v>19009338</v>
      </c>
      <c r="C42" s="106">
        <v>5</v>
      </c>
      <c r="D42" s="246">
        <v>563635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43648</v>
      </c>
      <c r="B43" s="242">
        <v>19009425</v>
      </c>
      <c r="C43" s="106">
        <v>7</v>
      </c>
      <c r="D43" s="246">
        <v>772225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43649</v>
      </c>
      <c r="B44" s="242">
        <v>19009460</v>
      </c>
      <c r="C44" s="106">
        <v>4</v>
      </c>
      <c r="D44" s="246">
        <v>329290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43650</v>
      </c>
      <c r="B45" s="242">
        <v>19009520</v>
      </c>
      <c r="C45" s="106">
        <v>7</v>
      </c>
      <c r="D45" s="246">
        <v>704735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43651</v>
      </c>
      <c r="B46" s="242">
        <v>19009571</v>
      </c>
      <c r="C46" s="106">
        <v>3</v>
      </c>
      <c r="D46" s="246">
        <v>413865</v>
      </c>
      <c r="E46" s="244"/>
      <c r="F46" s="247"/>
      <c r="G46" s="246"/>
      <c r="H46" s="244"/>
      <c r="I46" s="245">
        <v>2783750</v>
      </c>
      <c r="J46" s="246" t="s">
        <v>17</v>
      </c>
    </row>
    <row r="47" spans="1:10" ht="15.75" customHeight="1" x14ac:dyDescent="0.25">
      <c r="A47" s="241">
        <v>43654</v>
      </c>
      <c r="B47" s="242">
        <v>19009752</v>
      </c>
      <c r="C47" s="106">
        <v>3</v>
      </c>
      <c r="D47" s="246">
        <v>335240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43655</v>
      </c>
      <c r="B48" s="242">
        <v>19009812</v>
      </c>
      <c r="C48" s="106">
        <v>1</v>
      </c>
      <c r="D48" s="246">
        <v>147985</v>
      </c>
      <c r="E48" s="244"/>
      <c r="F48" s="247"/>
      <c r="G48" s="246"/>
      <c r="H48" s="244"/>
      <c r="I48" s="245"/>
      <c r="J48" s="246"/>
    </row>
    <row r="49" spans="1:10" ht="15.75" customHeight="1" x14ac:dyDescent="0.25">
      <c r="A49" s="241">
        <v>43657</v>
      </c>
      <c r="B49" s="242">
        <v>19009941</v>
      </c>
      <c r="C49" s="106">
        <v>3</v>
      </c>
      <c r="D49" s="246">
        <v>349095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43658</v>
      </c>
      <c r="B50" s="242">
        <v>19010002</v>
      </c>
      <c r="C50" s="106">
        <v>1</v>
      </c>
      <c r="D50" s="246">
        <v>114155</v>
      </c>
      <c r="E50" s="244"/>
      <c r="F50" s="247"/>
      <c r="G50" s="246"/>
      <c r="H50" s="244"/>
      <c r="I50" s="245">
        <v>946475</v>
      </c>
      <c r="J50" s="246" t="s">
        <v>17</v>
      </c>
    </row>
    <row r="51" spans="1:10" ht="15.75" customHeight="1" x14ac:dyDescent="0.25">
      <c r="A51" s="504">
        <v>43661</v>
      </c>
      <c r="B51" s="505">
        <v>19010151</v>
      </c>
      <c r="C51" s="506">
        <v>6</v>
      </c>
      <c r="D51" s="507">
        <v>707115</v>
      </c>
      <c r="E51" s="508"/>
      <c r="F51" s="509"/>
      <c r="G51" s="507"/>
      <c r="H51" s="508"/>
      <c r="I51" s="510"/>
      <c r="J51" s="507"/>
    </row>
    <row r="52" spans="1:10" ht="15.75" customHeight="1" x14ac:dyDescent="0.25">
      <c r="A52" s="504">
        <v>43662</v>
      </c>
      <c r="B52" s="505">
        <v>19010227</v>
      </c>
      <c r="C52" s="506">
        <v>4</v>
      </c>
      <c r="D52" s="507">
        <v>318495</v>
      </c>
      <c r="E52" s="508"/>
      <c r="F52" s="509"/>
      <c r="G52" s="507"/>
      <c r="H52" s="508"/>
      <c r="I52" s="510"/>
      <c r="J52" s="507"/>
    </row>
    <row r="53" spans="1:10" ht="15.75" customHeight="1" x14ac:dyDescent="0.25">
      <c r="A53" s="504">
        <v>43663</v>
      </c>
      <c r="B53" s="505">
        <v>19010261</v>
      </c>
      <c r="C53" s="506">
        <v>5</v>
      </c>
      <c r="D53" s="507">
        <v>488228</v>
      </c>
      <c r="E53" s="508"/>
      <c r="F53" s="509"/>
      <c r="G53" s="507"/>
      <c r="H53" s="508"/>
      <c r="I53" s="510"/>
      <c r="J53" s="507"/>
    </row>
    <row r="54" spans="1:10" ht="15.75" customHeight="1" x14ac:dyDescent="0.25">
      <c r="A54" s="504">
        <v>43663</v>
      </c>
      <c r="B54" s="505">
        <v>19010278</v>
      </c>
      <c r="C54" s="506">
        <v>9</v>
      </c>
      <c r="D54" s="507">
        <v>960415</v>
      </c>
      <c r="E54" s="508"/>
      <c r="F54" s="509"/>
      <c r="G54" s="507"/>
      <c r="H54" s="508"/>
      <c r="I54" s="510"/>
      <c r="J54" s="507"/>
    </row>
    <row r="55" spans="1:10" ht="15.75" customHeight="1" x14ac:dyDescent="0.25">
      <c r="A55" s="504">
        <v>43664</v>
      </c>
      <c r="B55" s="505">
        <v>19010349</v>
      </c>
      <c r="C55" s="506">
        <v>1</v>
      </c>
      <c r="D55" s="507">
        <v>125545</v>
      </c>
      <c r="E55" s="508"/>
      <c r="F55" s="509"/>
      <c r="G55" s="507"/>
      <c r="H55" s="508"/>
      <c r="I55" s="510"/>
      <c r="J55" s="507"/>
    </row>
    <row r="56" spans="1:10" ht="15.75" customHeight="1" x14ac:dyDescent="0.25">
      <c r="A56" s="504">
        <v>43665</v>
      </c>
      <c r="B56" s="505">
        <v>19010371</v>
      </c>
      <c r="C56" s="506">
        <v>8</v>
      </c>
      <c r="D56" s="507">
        <v>973420</v>
      </c>
      <c r="E56" s="508"/>
      <c r="F56" s="509"/>
      <c r="G56" s="507"/>
      <c r="H56" s="508"/>
      <c r="I56" s="510"/>
      <c r="J56" s="507"/>
    </row>
    <row r="57" spans="1:10" ht="15.75" customHeight="1" x14ac:dyDescent="0.25">
      <c r="A57" s="98">
        <v>43668</v>
      </c>
      <c r="B57" s="99">
        <v>19010564</v>
      </c>
      <c r="C57" s="410">
        <v>8</v>
      </c>
      <c r="D57" s="34">
        <v>910520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43669</v>
      </c>
      <c r="B58" s="99">
        <v>19010587</v>
      </c>
      <c r="C58" s="410">
        <v>5</v>
      </c>
      <c r="D58" s="34">
        <v>522070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43670</v>
      </c>
      <c r="B59" s="99">
        <v>19010667</v>
      </c>
      <c r="C59" s="410">
        <v>1</v>
      </c>
      <c r="D59" s="34">
        <v>95795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43671</v>
      </c>
      <c r="B60" s="99"/>
      <c r="C60" s="410"/>
      <c r="D60" s="34"/>
      <c r="E60" s="101" t="s">
        <v>611</v>
      </c>
      <c r="F60" s="100">
        <v>1</v>
      </c>
      <c r="G60" s="34">
        <v>114070</v>
      </c>
      <c r="H60" s="101"/>
      <c r="I60" s="102"/>
      <c r="J60" s="34"/>
    </row>
    <row r="61" spans="1:10" ht="15.75" customHeight="1" x14ac:dyDescent="0.25">
      <c r="A61" s="98">
        <v>43672</v>
      </c>
      <c r="B61" s="99">
        <v>19010752</v>
      </c>
      <c r="C61" s="410">
        <v>2</v>
      </c>
      <c r="D61" s="34">
        <v>177395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>
        <v>43672</v>
      </c>
      <c r="B62" s="99">
        <v>19010761</v>
      </c>
      <c r="C62" s="410">
        <v>7</v>
      </c>
      <c r="D62" s="34">
        <v>680170</v>
      </c>
      <c r="E62" s="101"/>
      <c r="F62" s="100"/>
      <c r="G62" s="34"/>
      <c r="H62" s="101"/>
      <c r="I62" s="102"/>
      <c r="J62" s="34"/>
    </row>
    <row r="63" spans="1:10" ht="15.75" customHeight="1" x14ac:dyDescent="0.25">
      <c r="A63" s="98">
        <v>43673</v>
      </c>
      <c r="B63" s="99">
        <v>19010797</v>
      </c>
      <c r="C63" s="410">
        <v>7</v>
      </c>
      <c r="D63" s="34">
        <v>659770</v>
      </c>
      <c r="E63" s="101"/>
      <c r="F63" s="100"/>
      <c r="G63" s="34"/>
      <c r="H63" s="101"/>
      <c r="I63" s="102"/>
      <c r="J63" s="34"/>
    </row>
    <row r="64" spans="1:10" ht="15.75" customHeight="1" x14ac:dyDescent="0.25">
      <c r="A64" s="98">
        <v>43675</v>
      </c>
      <c r="B64" s="99">
        <v>19010882</v>
      </c>
      <c r="C64" s="410">
        <v>2</v>
      </c>
      <c r="D64" s="34">
        <v>185385</v>
      </c>
      <c r="E64" s="101"/>
      <c r="F64" s="100"/>
      <c r="G64" s="34"/>
      <c r="H64" s="101"/>
      <c r="I64" s="102"/>
      <c r="J64" s="34"/>
    </row>
    <row r="65" spans="1:10" ht="15.75" customHeight="1" x14ac:dyDescent="0.25">
      <c r="A65" s="98"/>
      <c r="B65" s="99"/>
      <c r="C65" s="410"/>
      <c r="D65" s="34"/>
      <c r="E65" s="101"/>
      <c r="F65" s="100"/>
      <c r="G65" s="34"/>
      <c r="H65" s="101"/>
      <c r="I65" s="102"/>
      <c r="J65" s="34"/>
    </row>
    <row r="66" spans="1:10" ht="15.75" customHeight="1" x14ac:dyDescent="0.25">
      <c r="A66" s="98"/>
      <c r="B66" s="99"/>
      <c r="C66" s="410"/>
      <c r="D66" s="34"/>
      <c r="E66" s="101"/>
      <c r="F66" s="100"/>
      <c r="G66" s="34"/>
      <c r="H66" s="101"/>
      <c r="I66" s="102"/>
      <c r="J66" s="34"/>
    </row>
    <row r="67" spans="1:10" ht="15.75" customHeight="1" x14ac:dyDescent="0.25">
      <c r="A67" s="98"/>
      <c r="B67" s="99"/>
      <c r="C67" s="410"/>
      <c r="D67" s="34"/>
      <c r="E67" s="101"/>
      <c r="F67" s="100"/>
      <c r="G67" s="34"/>
      <c r="H67" s="101"/>
      <c r="I67" s="102"/>
      <c r="J67" s="34"/>
    </row>
    <row r="68" spans="1:10" ht="15.75" customHeight="1" x14ac:dyDescent="0.25">
      <c r="A68" s="98"/>
      <c r="B68" s="99"/>
      <c r="C68" s="410"/>
      <c r="D68" s="34"/>
      <c r="E68" s="101"/>
      <c r="F68" s="100"/>
      <c r="G68" s="34"/>
      <c r="H68" s="101"/>
      <c r="I68" s="102"/>
      <c r="J68" s="34"/>
    </row>
    <row r="69" spans="1:10" ht="15.75" customHeight="1" x14ac:dyDescent="0.25">
      <c r="A69" s="98"/>
      <c r="B69" s="99"/>
      <c r="C69" s="410"/>
      <c r="D69" s="34"/>
      <c r="E69" s="101"/>
      <c r="F69" s="100"/>
      <c r="G69" s="34"/>
      <c r="H69" s="101"/>
      <c r="I69" s="102"/>
      <c r="J69" s="34"/>
    </row>
    <row r="70" spans="1:10" ht="15.75" customHeight="1" x14ac:dyDescent="0.25">
      <c r="A70" s="98"/>
      <c r="B70" s="99"/>
      <c r="C70" s="410"/>
      <c r="D70" s="34"/>
      <c r="E70" s="101"/>
      <c r="F70" s="100"/>
      <c r="G70" s="34"/>
      <c r="H70" s="101"/>
      <c r="I70" s="102"/>
      <c r="J70" s="34"/>
    </row>
    <row r="71" spans="1:10" ht="15.75" customHeight="1" x14ac:dyDescent="0.25">
      <c r="A71" s="98"/>
      <c r="B71" s="99"/>
      <c r="C71" s="410"/>
      <c r="D71" s="34"/>
      <c r="E71" s="101"/>
      <c r="F71" s="100"/>
      <c r="G71" s="34"/>
      <c r="H71" s="101"/>
      <c r="I71" s="102"/>
      <c r="J71" s="34"/>
    </row>
    <row r="72" spans="1:10" ht="15.75" customHeight="1" x14ac:dyDescent="0.25">
      <c r="A72" s="98"/>
      <c r="B72" s="99"/>
      <c r="C72" s="410"/>
      <c r="D72" s="34"/>
      <c r="E72" s="101"/>
      <c r="F72" s="100"/>
      <c r="G72" s="34"/>
      <c r="H72" s="101"/>
      <c r="I72" s="102"/>
      <c r="J72" s="34"/>
    </row>
    <row r="73" spans="1:10" ht="15.75" customHeight="1" x14ac:dyDescent="0.25">
      <c r="A73" s="98"/>
      <c r="B73" s="99"/>
      <c r="C73" s="410"/>
      <c r="D73" s="34"/>
      <c r="E73" s="101"/>
      <c r="F73" s="100"/>
      <c r="G73" s="34"/>
      <c r="H73" s="101"/>
      <c r="I73" s="102"/>
      <c r="J73" s="34"/>
    </row>
    <row r="74" spans="1:10" ht="15.75" customHeight="1" x14ac:dyDescent="0.25">
      <c r="A74" s="98"/>
      <c r="B74" s="99"/>
      <c r="C74" s="410"/>
      <c r="D74" s="34"/>
      <c r="E74" s="101"/>
      <c r="F74" s="100"/>
      <c r="G74" s="34"/>
      <c r="H74" s="101"/>
      <c r="I74" s="102"/>
      <c r="J74" s="34"/>
    </row>
    <row r="75" spans="1:10" ht="15.75" customHeight="1" x14ac:dyDescent="0.25">
      <c r="A75" s="98"/>
      <c r="B75" s="99"/>
      <c r="C75" s="410"/>
      <c r="D75" s="34"/>
      <c r="E75" s="101"/>
      <c r="F75" s="100"/>
      <c r="G75" s="34"/>
      <c r="H75" s="101"/>
      <c r="I75" s="102"/>
      <c r="J75" s="34"/>
    </row>
    <row r="76" spans="1:10" ht="15.75" customHeight="1" x14ac:dyDescent="0.25">
      <c r="A76" s="98"/>
      <c r="B76" s="99"/>
      <c r="C76" s="410"/>
      <c r="D76" s="34"/>
      <c r="E76" s="101"/>
      <c r="F76" s="100"/>
      <c r="G76" s="34"/>
      <c r="H76" s="101"/>
      <c r="I76" s="102"/>
      <c r="J76" s="34"/>
    </row>
    <row r="77" spans="1:10" ht="15.75" customHeight="1" x14ac:dyDescent="0.25">
      <c r="A77" s="98"/>
      <c r="B77" s="99"/>
      <c r="C77" s="410"/>
      <c r="D77" s="34"/>
      <c r="E77" s="101"/>
      <c r="F77" s="100"/>
      <c r="G77" s="34"/>
      <c r="H77" s="101"/>
      <c r="I77" s="102"/>
      <c r="J77" s="34"/>
    </row>
    <row r="78" spans="1:10" ht="15.75" customHeight="1" x14ac:dyDescent="0.25">
      <c r="A78" s="98"/>
      <c r="B78" s="99"/>
      <c r="C78" s="410"/>
      <c r="D78" s="34"/>
      <c r="E78" s="101"/>
      <c r="F78" s="100"/>
      <c r="G78" s="34"/>
      <c r="H78" s="101"/>
      <c r="I78" s="102"/>
      <c r="J78" s="34"/>
    </row>
    <row r="79" spans="1:10" ht="15.75" customHeight="1" x14ac:dyDescent="0.25">
      <c r="A79" s="98"/>
      <c r="B79" s="99"/>
      <c r="C79" s="410"/>
      <c r="D79" s="34"/>
      <c r="E79" s="101"/>
      <c r="F79" s="100"/>
      <c r="G79" s="34"/>
      <c r="H79" s="101"/>
      <c r="I79" s="102"/>
      <c r="J79" s="34"/>
    </row>
    <row r="80" spans="1:10" ht="15.75" customHeight="1" x14ac:dyDescent="0.25">
      <c r="A80" s="98"/>
      <c r="B80" s="99"/>
      <c r="C80" s="410"/>
      <c r="D80" s="34"/>
      <c r="E80" s="101"/>
      <c r="F80" s="100"/>
      <c r="G80" s="34"/>
      <c r="H80" s="101"/>
      <c r="I80" s="102"/>
      <c r="J80" s="34"/>
    </row>
    <row r="81" spans="1:10" ht="15.75" customHeight="1" x14ac:dyDescent="0.25">
      <c r="A81" s="98"/>
      <c r="B81" s="99"/>
      <c r="C81" s="410"/>
      <c r="D81" s="34"/>
      <c r="E81" s="101"/>
      <c r="F81" s="100"/>
      <c r="G81" s="34"/>
      <c r="H81" s="101"/>
      <c r="I81" s="102"/>
      <c r="J81" s="34"/>
    </row>
    <row r="82" spans="1:10" ht="15.75" customHeight="1" x14ac:dyDescent="0.25">
      <c r="A82" s="98"/>
      <c r="B82" s="99"/>
      <c r="C82" s="410"/>
      <c r="D82" s="34"/>
      <c r="E82" s="101"/>
      <c r="F82" s="100"/>
      <c r="G82" s="34"/>
      <c r="H82" s="101"/>
      <c r="I82" s="102"/>
      <c r="J82" s="34"/>
    </row>
    <row r="83" spans="1:10" ht="15.75" customHeight="1" x14ac:dyDescent="0.25">
      <c r="A83" s="98"/>
      <c r="B83" s="99"/>
      <c r="C83" s="410"/>
      <c r="D83" s="34"/>
      <c r="E83" s="101"/>
      <c r="F83" s="100"/>
      <c r="G83" s="34"/>
      <c r="H83" s="101"/>
      <c r="I83" s="102"/>
      <c r="J83" s="34"/>
    </row>
    <row r="84" spans="1:10" ht="15.75" customHeight="1" x14ac:dyDescent="0.25">
      <c r="A84" s="98"/>
      <c r="B84" s="99"/>
      <c r="C84" s="410"/>
      <c r="D84" s="34"/>
      <c r="E84" s="101"/>
      <c r="F84" s="100"/>
      <c r="G84" s="34"/>
      <c r="H84" s="101"/>
      <c r="I84" s="102"/>
      <c r="J84" s="34"/>
    </row>
    <row r="85" spans="1:10" ht="15.75" customHeight="1" x14ac:dyDescent="0.25">
      <c r="A85" s="98"/>
      <c r="B85" s="99"/>
      <c r="C85" s="410"/>
      <c r="D85" s="34"/>
      <c r="E85" s="101"/>
      <c r="F85" s="100"/>
      <c r="G85" s="34"/>
      <c r="H85" s="101"/>
      <c r="I85" s="102"/>
      <c r="J85" s="34"/>
    </row>
    <row r="86" spans="1:10" ht="15.75" customHeight="1" x14ac:dyDescent="0.25">
      <c r="A86" s="98"/>
      <c r="B86" s="99"/>
      <c r="C86" s="410"/>
      <c r="D86" s="34"/>
      <c r="E86" s="101"/>
      <c r="F86" s="100"/>
      <c r="G86" s="34"/>
      <c r="H86" s="101"/>
      <c r="I86" s="102"/>
      <c r="J86" s="34"/>
    </row>
    <row r="87" spans="1:10" ht="15.75" customHeight="1" x14ac:dyDescent="0.25">
      <c r="A87" s="98"/>
      <c r="B87" s="99"/>
      <c r="C87" s="410"/>
      <c r="D87" s="34"/>
      <c r="E87" s="101"/>
      <c r="F87" s="100"/>
      <c r="G87" s="34"/>
      <c r="H87" s="101"/>
      <c r="I87" s="102"/>
      <c r="J87" s="34"/>
    </row>
    <row r="88" spans="1:10" ht="15.75" customHeight="1" x14ac:dyDescent="0.25">
      <c r="A88" s="98"/>
      <c r="B88" s="99"/>
      <c r="C88" s="410"/>
      <c r="D88" s="34"/>
      <c r="E88" s="101"/>
      <c r="F88" s="100"/>
      <c r="G88" s="34"/>
      <c r="H88" s="101"/>
      <c r="I88" s="102"/>
      <c r="J88" s="34"/>
    </row>
    <row r="89" spans="1:10" ht="15.75" customHeight="1" x14ac:dyDescent="0.25">
      <c r="A89" s="98"/>
      <c r="B89" s="99"/>
      <c r="C89" s="410"/>
      <c r="D89" s="34"/>
      <c r="E89" s="101"/>
      <c r="F89" s="100"/>
      <c r="G89" s="34"/>
      <c r="H89" s="101"/>
      <c r="I89" s="102"/>
      <c r="J89" s="34"/>
    </row>
    <row r="90" spans="1:10" ht="15.75" customHeight="1" x14ac:dyDescent="0.25">
      <c r="A90" s="98"/>
      <c r="B90" s="99"/>
      <c r="C90" s="410"/>
      <c r="D90" s="34"/>
      <c r="E90" s="101"/>
      <c r="F90" s="100"/>
      <c r="G90" s="34"/>
      <c r="H90" s="101"/>
      <c r="I90" s="102"/>
      <c r="J90" s="34"/>
    </row>
    <row r="91" spans="1:10" ht="15.75" customHeight="1" x14ac:dyDescent="0.25">
      <c r="A91" s="98"/>
      <c r="B91" s="99"/>
      <c r="C91" s="410"/>
      <c r="D91" s="34"/>
      <c r="E91" s="101"/>
      <c r="F91" s="134"/>
      <c r="G91" s="34"/>
      <c r="H91" s="101"/>
      <c r="I91" s="102"/>
      <c r="J91" s="34"/>
    </row>
    <row r="92" spans="1:10" ht="15.75" customHeight="1" x14ac:dyDescent="0.25">
      <c r="A92" s="98"/>
      <c r="B92" s="99"/>
      <c r="C92" s="410"/>
      <c r="D92" s="34"/>
      <c r="E92" s="100"/>
      <c r="F92" s="100"/>
      <c r="G92" s="34"/>
      <c r="H92" s="101"/>
      <c r="I92" s="102"/>
      <c r="J92" s="34"/>
    </row>
    <row r="93" spans="1:10" ht="15.75" customHeight="1" x14ac:dyDescent="0.25">
      <c r="A93" s="98"/>
      <c r="B93" s="99"/>
      <c r="C93" s="410"/>
      <c r="D93" s="34"/>
      <c r="E93" s="101"/>
      <c r="F93" s="100"/>
      <c r="G93" s="34"/>
      <c r="H93" s="101"/>
      <c r="I93" s="102"/>
      <c r="J93" s="34"/>
    </row>
    <row r="94" spans="1:10" ht="15.75" customHeight="1" x14ac:dyDescent="0.25">
      <c r="A94" s="98"/>
      <c r="B94" s="99"/>
      <c r="C94" s="410"/>
      <c r="D94" s="34"/>
      <c r="E94" s="101"/>
      <c r="F94" s="100"/>
      <c r="G94" s="34"/>
      <c r="H94" s="101"/>
      <c r="I94" s="102"/>
      <c r="J94" s="34"/>
    </row>
    <row r="95" spans="1:10" ht="15.75" customHeight="1" x14ac:dyDescent="0.25">
      <c r="A95" s="98"/>
      <c r="B95" s="99"/>
      <c r="C95" s="410"/>
      <c r="D95" s="34"/>
      <c r="E95" s="101"/>
      <c r="F95" s="100"/>
      <c r="G95" s="34"/>
      <c r="H95" s="101"/>
      <c r="I95" s="102"/>
      <c r="J95" s="34"/>
    </row>
    <row r="96" spans="1:10" ht="15.75" customHeight="1" x14ac:dyDescent="0.25">
      <c r="A96" s="98"/>
      <c r="B96" s="99"/>
      <c r="C96" s="410"/>
      <c r="D96" s="34"/>
      <c r="E96" s="101"/>
      <c r="F96" s="100"/>
      <c r="G96" s="34"/>
      <c r="H96" s="101"/>
      <c r="I96" s="102"/>
      <c r="J96" s="34"/>
    </row>
    <row r="97" spans="1:10" ht="15.75" customHeight="1" x14ac:dyDescent="0.25">
      <c r="A97" s="98"/>
      <c r="B97" s="99"/>
      <c r="C97" s="410"/>
      <c r="D97" s="34"/>
      <c r="E97" s="101"/>
      <c r="F97" s="100"/>
      <c r="G97" s="34"/>
      <c r="H97" s="101"/>
      <c r="I97" s="102"/>
      <c r="J97" s="34"/>
    </row>
    <row r="98" spans="1:10" ht="15.75" customHeight="1" x14ac:dyDescent="0.25">
      <c r="A98" s="98"/>
      <c r="B98" s="99"/>
      <c r="C98" s="410"/>
      <c r="D98" s="34"/>
      <c r="E98" s="101"/>
      <c r="F98" s="100"/>
      <c r="G98" s="34"/>
      <c r="H98" s="101"/>
      <c r="I98" s="102"/>
      <c r="J98" s="34"/>
    </row>
    <row r="99" spans="1:10" ht="15.75" customHeight="1" x14ac:dyDescent="0.25">
      <c r="A99" s="98"/>
      <c r="B99" s="99"/>
      <c r="C99" s="410"/>
      <c r="D99" s="34"/>
      <c r="E99" s="101"/>
      <c r="F99" s="100"/>
      <c r="G99" s="34"/>
      <c r="H99" s="101"/>
      <c r="I99" s="102"/>
      <c r="J99" s="34"/>
    </row>
    <row r="100" spans="1:10" ht="15.75" customHeight="1" x14ac:dyDescent="0.25">
      <c r="A100" s="98"/>
      <c r="B100" s="99"/>
      <c r="C100" s="410"/>
      <c r="D100" s="34"/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/>
      <c r="B101" s="99"/>
      <c r="C101" s="410"/>
      <c r="D101" s="34"/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/>
      <c r="B102" s="99"/>
      <c r="C102" s="410"/>
      <c r="D102" s="34"/>
      <c r="E102" s="101"/>
      <c r="F102" s="100"/>
      <c r="G102" s="34"/>
      <c r="H102" s="101"/>
      <c r="I102" s="102"/>
      <c r="J102" s="34"/>
    </row>
    <row r="103" spans="1:10" ht="15.75" customHeight="1" x14ac:dyDescent="0.25">
      <c r="A103" s="98"/>
      <c r="B103" s="99"/>
      <c r="C103" s="410"/>
      <c r="D103" s="34"/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/>
      <c r="B104" s="99"/>
      <c r="C104" s="410"/>
      <c r="D104" s="34"/>
      <c r="E104" s="101"/>
      <c r="F104" s="100"/>
      <c r="G104" s="34"/>
      <c r="H104" s="101"/>
      <c r="I104" s="102"/>
      <c r="J104" s="34"/>
    </row>
    <row r="105" spans="1:10" ht="15.75" customHeight="1" x14ac:dyDescent="0.25">
      <c r="A105" s="98"/>
      <c r="B105" s="99"/>
      <c r="C105" s="410"/>
      <c r="D105" s="34"/>
      <c r="E105" s="101"/>
      <c r="F105" s="100"/>
      <c r="G105" s="34"/>
      <c r="H105" s="101"/>
      <c r="I105" s="102"/>
      <c r="J105" s="34"/>
    </row>
    <row r="106" spans="1:10" ht="15.75" customHeight="1" x14ac:dyDescent="0.25">
      <c r="A106" s="98"/>
      <c r="B106" s="99"/>
      <c r="C106" s="410"/>
      <c r="D106" s="34"/>
      <c r="E106" s="101"/>
      <c r="F106" s="100"/>
      <c r="G106" s="34"/>
      <c r="H106" s="101"/>
      <c r="I106" s="102"/>
      <c r="J106" s="34"/>
    </row>
    <row r="107" spans="1:10" ht="15.75" customHeight="1" x14ac:dyDescent="0.25">
      <c r="A107" s="98"/>
      <c r="B107" s="99"/>
      <c r="C107" s="410"/>
      <c r="D107" s="34"/>
      <c r="E107" s="101"/>
      <c r="F107" s="100"/>
      <c r="G107" s="34"/>
      <c r="H107" s="101"/>
      <c r="I107" s="102"/>
      <c r="J107" s="34"/>
    </row>
    <row r="108" spans="1:10" ht="15.75" customHeight="1" x14ac:dyDescent="0.25">
      <c r="A108" s="98"/>
      <c r="B108" s="99"/>
      <c r="C108" s="410"/>
      <c r="D108" s="34"/>
      <c r="E108" s="101"/>
      <c r="F108" s="100"/>
      <c r="G108" s="34"/>
      <c r="H108" s="101"/>
      <c r="I108" s="102"/>
      <c r="J108" s="34"/>
    </row>
    <row r="109" spans="1:10" ht="15.75" customHeight="1" x14ac:dyDescent="0.25">
      <c r="A109" s="98"/>
      <c r="B109" s="99"/>
      <c r="C109" s="410"/>
      <c r="D109" s="34"/>
      <c r="E109" s="101"/>
      <c r="F109" s="100"/>
      <c r="G109" s="34"/>
      <c r="H109" s="101"/>
      <c r="I109" s="102"/>
      <c r="J109" s="34"/>
    </row>
    <row r="110" spans="1:10" ht="15.75" customHeight="1" x14ac:dyDescent="0.25">
      <c r="A110" s="98"/>
      <c r="B110" s="99"/>
      <c r="C110" s="410"/>
      <c r="D110" s="34"/>
      <c r="E110" s="101"/>
      <c r="F110" s="100"/>
      <c r="G110" s="34"/>
      <c r="H110" s="101"/>
      <c r="I110" s="102"/>
      <c r="J110" s="34"/>
    </row>
    <row r="111" spans="1:10" ht="15.75" customHeight="1" x14ac:dyDescent="0.25">
      <c r="A111" s="98"/>
      <c r="B111" s="99"/>
      <c r="C111" s="410"/>
      <c r="D111" s="34"/>
      <c r="E111" s="101"/>
      <c r="F111" s="100"/>
      <c r="G111" s="34"/>
      <c r="H111" s="101"/>
      <c r="I111" s="102"/>
      <c r="J111" s="34"/>
    </row>
    <row r="112" spans="1:10" ht="15.75" customHeight="1" x14ac:dyDescent="0.25">
      <c r="A112" s="98"/>
      <c r="B112" s="99"/>
      <c r="C112" s="410"/>
      <c r="D112" s="34"/>
      <c r="E112" s="101"/>
      <c r="F112" s="100"/>
      <c r="G112" s="34"/>
      <c r="H112" s="101"/>
      <c r="I112" s="102"/>
      <c r="J112" s="34"/>
    </row>
    <row r="113" spans="1:10" ht="15.75" customHeight="1" x14ac:dyDescent="0.25">
      <c r="A113" s="98"/>
      <c r="B113" s="99"/>
      <c r="C113" s="410"/>
      <c r="D113" s="34"/>
      <c r="E113" s="101"/>
      <c r="F113" s="100"/>
      <c r="G113" s="34"/>
      <c r="H113" s="101"/>
      <c r="I113" s="102"/>
      <c r="J113" s="34"/>
    </row>
    <row r="114" spans="1:10" ht="15.75" customHeight="1" x14ac:dyDescent="0.25">
      <c r="A114" s="98"/>
      <c r="B114" s="99"/>
      <c r="C114" s="410"/>
      <c r="D114" s="34"/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/>
      <c r="B115" s="99"/>
      <c r="C115" s="410"/>
      <c r="D115" s="34"/>
      <c r="E115" s="101"/>
      <c r="F115" s="100"/>
      <c r="G115" s="34"/>
      <c r="H115" s="101"/>
      <c r="I115" s="102"/>
      <c r="J115" s="34"/>
    </row>
    <row r="116" spans="1:10" ht="15.75" customHeight="1" x14ac:dyDescent="0.25">
      <c r="A116" s="98"/>
      <c r="B116" s="99"/>
      <c r="C116" s="410"/>
      <c r="D116" s="34"/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/>
      <c r="B117" s="99"/>
      <c r="C117" s="410"/>
      <c r="D117" s="34"/>
      <c r="E117" s="101"/>
      <c r="F117" s="100"/>
      <c r="G117" s="34"/>
      <c r="H117" s="101"/>
      <c r="I117" s="102"/>
      <c r="J117" s="34"/>
    </row>
    <row r="118" spans="1:10" ht="15.75" customHeight="1" x14ac:dyDescent="0.25">
      <c r="A118" s="98"/>
      <c r="B118" s="99"/>
      <c r="C118" s="410"/>
      <c r="D118" s="34"/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/>
      <c r="B119" s="99"/>
      <c r="C119" s="410"/>
      <c r="D119" s="34"/>
      <c r="E119" s="101"/>
      <c r="F119" s="100"/>
      <c r="G119" s="34"/>
      <c r="H119" s="101"/>
      <c r="I119" s="102"/>
      <c r="J119" s="34"/>
    </row>
    <row r="120" spans="1:10" ht="15.75" customHeight="1" x14ac:dyDescent="0.25">
      <c r="A120" s="98"/>
      <c r="B120" s="99"/>
      <c r="C120" s="410"/>
      <c r="D120" s="34"/>
      <c r="E120" s="101"/>
      <c r="F120" s="100"/>
      <c r="G120" s="34"/>
      <c r="H120" s="101"/>
      <c r="I120" s="102"/>
      <c r="J120" s="34"/>
    </row>
    <row r="121" spans="1:10" ht="15.75" customHeight="1" x14ac:dyDescent="0.25">
      <c r="A121" s="98"/>
      <c r="B121" s="99"/>
      <c r="C121" s="410"/>
      <c r="D121" s="34"/>
      <c r="E121" s="101"/>
      <c r="F121" s="100"/>
      <c r="G121" s="34"/>
      <c r="H121" s="101"/>
      <c r="I121" s="102"/>
      <c r="J121" s="34"/>
    </row>
    <row r="122" spans="1:10" ht="15.75" customHeight="1" x14ac:dyDescent="0.25">
      <c r="A122" s="98"/>
      <c r="B122" s="99"/>
      <c r="C122" s="410"/>
      <c r="D122" s="34"/>
      <c r="E122" s="101"/>
      <c r="F122" s="100"/>
      <c r="G122" s="34"/>
      <c r="H122" s="101"/>
      <c r="I122" s="102"/>
      <c r="J122" s="34"/>
    </row>
    <row r="123" spans="1:10" ht="15.75" customHeight="1" x14ac:dyDescent="0.25">
      <c r="A123" s="98"/>
      <c r="B123" s="99"/>
      <c r="C123" s="410"/>
      <c r="D123" s="34"/>
      <c r="E123" s="101"/>
      <c r="F123" s="100"/>
      <c r="G123" s="34"/>
      <c r="H123" s="101"/>
      <c r="I123" s="102"/>
      <c r="J123" s="34"/>
    </row>
    <row r="124" spans="1:10" ht="15.75" customHeight="1" x14ac:dyDescent="0.25">
      <c r="A124" s="98"/>
      <c r="B124" s="99"/>
      <c r="C124" s="410"/>
      <c r="D124" s="34"/>
      <c r="E124" s="101"/>
      <c r="F124" s="100"/>
      <c r="G124" s="34"/>
      <c r="H124" s="101"/>
      <c r="I124" s="102"/>
      <c r="J124" s="34"/>
    </row>
    <row r="125" spans="1:10" ht="15.75" customHeight="1" x14ac:dyDescent="0.25">
      <c r="A125" s="98"/>
      <c r="B125" s="99"/>
      <c r="C125" s="410"/>
      <c r="D125" s="34"/>
      <c r="E125" s="101"/>
      <c r="F125" s="100"/>
      <c r="G125" s="34"/>
      <c r="H125" s="101"/>
      <c r="I125" s="102"/>
      <c r="J125" s="34"/>
    </row>
    <row r="126" spans="1:10" ht="15.75" customHeight="1" x14ac:dyDescent="0.25">
      <c r="A126" s="98"/>
      <c r="B126" s="99"/>
      <c r="C126" s="410"/>
      <c r="D126" s="34"/>
      <c r="E126" s="101"/>
      <c r="F126" s="100"/>
      <c r="G126" s="34"/>
      <c r="H126" s="101"/>
      <c r="I126" s="102"/>
      <c r="J126" s="34"/>
    </row>
    <row r="127" spans="1:10" ht="15.75" customHeight="1" x14ac:dyDescent="0.25">
      <c r="A127" s="98"/>
      <c r="B127" s="99"/>
      <c r="C127" s="410"/>
      <c r="D127" s="34"/>
      <c r="E127" s="101"/>
      <c r="F127" s="100"/>
      <c r="G127" s="34"/>
      <c r="H127" s="101"/>
      <c r="I127" s="102"/>
      <c r="J127" s="34"/>
    </row>
    <row r="128" spans="1:10" ht="15.75" customHeight="1" x14ac:dyDescent="0.25">
      <c r="A128" s="98"/>
      <c r="B128" s="99"/>
      <c r="C128" s="410"/>
      <c r="D128" s="34"/>
      <c r="E128" s="101"/>
      <c r="F128" s="100"/>
      <c r="G128" s="34"/>
      <c r="H128" s="101"/>
      <c r="I128" s="102"/>
      <c r="J128" s="34"/>
    </row>
    <row r="129" spans="1:10" ht="15.75" customHeight="1" x14ac:dyDescent="0.25">
      <c r="A129" s="98"/>
      <c r="B129" s="99"/>
      <c r="C129" s="410"/>
      <c r="D129" s="34"/>
      <c r="E129" s="101"/>
      <c r="F129" s="100"/>
      <c r="G129" s="34"/>
      <c r="H129" s="101"/>
      <c r="I129" s="102"/>
      <c r="J129" s="34"/>
    </row>
    <row r="130" spans="1:10" ht="15.75" customHeight="1" x14ac:dyDescent="0.25">
      <c r="A130" s="98"/>
      <c r="B130" s="99"/>
      <c r="C130" s="410"/>
      <c r="D130" s="34"/>
      <c r="E130" s="101"/>
      <c r="F130" s="100"/>
      <c r="G130" s="34"/>
      <c r="H130" s="101"/>
      <c r="I130" s="102"/>
      <c r="J130" s="34"/>
    </row>
    <row r="131" spans="1:10" ht="15.75" customHeight="1" x14ac:dyDescent="0.25">
      <c r="A131" s="98"/>
      <c r="B131" s="99"/>
      <c r="C131" s="410"/>
      <c r="D131" s="34"/>
      <c r="E131" s="101"/>
      <c r="F131" s="100"/>
      <c r="G131" s="34"/>
      <c r="H131" s="101"/>
      <c r="I131" s="102"/>
      <c r="J131" s="34"/>
    </row>
    <row r="132" spans="1:10" ht="15.75" customHeight="1" x14ac:dyDescent="0.25">
      <c r="A132" s="98"/>
      <c r="B132" s="99"/>
      <c r="C132" s="410"/>
      <c r="D132" s="34"/>
      <c r="E132" s="101"/>
      <c r="F132" s="100"/>
      <c r="G132" s="34"/>
      <c r="H132" s="101"/>
      <c r="I132" s="102"/>
      <c r="J132" s="34"/>
    </row>
    <row r="133" spans="1:10" ht="15.75" customHeight="1" x14ac:dyDescent="0.25">
      <c r="A133" s="98"/>
      <c r="B133" s="99"/>
      <c r="C133" s="410"/>
      <c r="D133" s="34"/>
      <c r="E133" s="101"/>
      <c r="F133" s="100"/>
      <c r="G133" s="34"/>
      <c r="H133" s="101"/>
      <c r="I133" s="102"/>
      <c r="J133" s="34"/>
    </row>
    <row r="134" spans="1:10" ht="15.75" customHeight="1" x14ac:dyDescent="0.25">
      <c r="A134" s="98"/>
      <c r="B134" s="99"/>
      <c r="C134" s="410"/>
      <c r="D134" s="34"/>
      <c r="E134" s="101"/>
      <c r="F134" s="100"/>
      <c r="G134" s="34"/>
      <c r="H134" s="101"/>
      <c r="I134" s="102"/>
      <c r="J134" s="34"/>
    </row>
    <row r="135" spans="1:10" ht="15.75" customHeight="1" x14ac:dyDescent="0.25">
      <c r="A135" s="98"/>
      <c r="B135" s="99"/>
      <c r="C135" s="410"/>
      <c r="D135" s="34"/>
      <c r="E135" s="101"/>
      <c r="F135" s="100"/>
      <c r="G135" s="34"/>
      <c r="H135" s="101"/>
      <c r="I135" s="102"/>
      <c r="J135" s="34"/>
    </row>
    <row r="136" spans="1:10" ht="15.75" customHeight="1" x14ac:dyDescent="0.25">
      <c r="A136" s="98"/>
      <c r="B136" s="99"/>
      <c r="C136" s="410"/>
      <c r="D136" s="34"/>
      <c r="E136" s="101"/>
      <c r="F136" s="100"/>
      <c r="G136" s="34"/>
      <c r="H136" s="101"/>
      <c r="I136" s="102"/>
      <c r="J136" s="34"/>
    </row>
    <row r="137" spans="1:10" ht="15.75" customHeight="1" x14ac:dyDescent="0.25">
      <c r="A137" s="98"/>
      <c r="B137" s="99"/>
      <c r="C137" s="410"/>
      <c r="D137" s="34"/>
      <c r="E137" s="101"/>
      <c r="F137" s="100"/>
      <c r="G137" s="34"/>
      <c r="H137" s="101"/>
      <c r="I137" s="102"/>
      <c r="J137" s="34"/>
    </row>
    <row r="138" spans="1:10" ht="15.75" customHeight="1" x14ac:dyDescent="0.25">
      <c r="A138" s="98"/>
      <c r="B138" s="99"/>
      <c r="C138" s="410"/>
      <c r="D138" s="34"/>
      <c r="E138" s="101"/>
      <c r="F138" s="100"/>
      <c r="G138" s="34"/>
      <c r="H138" s="101"/>
      <c r="I138" s="102"/>
      <c r="J138" s="34"/>
    </row>
    <row r="139" spans="1:10" ht="15.75" customHeight="1" x14ac:dyDescent="0.25">
      <c r="A139" s="98"/>
      <c r="B139" s="99"/>
      <c r="C139" s="410"/>
      <c r="D139" s="34"/>
      <c r="E139" s="101"/>
      <c r="F139" s="100"/>
      <c r="G139" s="34"/>
      <c r="H139" s="101"/>
      <c r="I139" s="102"/>
      <c r="J139" s="34"/>
    </row>
    <row r="140" spans="1:10" ht="15.75" customHeight="1" x14ac:dyDescent="0.25">
      <c r="A140" s="98"/>
      <c r="B140" s="99"/>
      <c r="C140" s="410"/>
      <c r="D140" s="102"/>
      <c r="E140" s="101"/>
      <c r="F140" s="100"/>
      <c r="G140" s="34"/>
      <c r="H140" s="101"/>
      <c r="I140" s="102"/>
      <c r="J140" s="34"/>
    </row>
    <row r="141" spans="1:10" ht="15.75" customHeight="1" x14ac:dyDescent="0.25">
      <c r="A141" s="98"/>
      <c r="B141" s="99"/>
      <c r="C141" s="410"/>
      <c r="D141" s="102"/>
      <c r="E141" s="101"/>
      <c r="F141" s="100"/>
      <c r="G141" s="34"/>
      <c r="H141" s="101"/>
      <c r="I141" s="102"/>
      <c r="J141" s="34"/>
    </row>
    <row r="142" spans="1:10" ht="15.75" customHeight="1" x14ac:dyDescent="0.25">
      <c r="A142" s="98"/>
      <c r="B142" s="99"/>
      <c r="C142" s="410"/>
      <c r="D142" s="102"/>
      <c r="E142" s="101"/>
      <c r="F142" s="100"/>
      <c r="G142" s="34"/>
      <c r="H142" s="101"/>
      <c r="I142" s="102"/>
      <c r="J142" s="34"/>
    </row>
    <row r="143" spans="1:10" ht="15.75" customHeight="1" x14ac:dyDescent="0.25">
      <c r="A143" s="98"/>
      <c r="B143" s="99"/>
      <c r="C143" s="410"/>
      <c r="D143" s="102"/>
      <c r="E143" s="101"/>
      <c r="F143" s="100"/>
      <c r="G143" s="34"/>
      <c r="H143" s="101"/>
      <c r="I143" s="102"/>
      <c r="J143" s="34"/>
    </row>
    <row r="144" spans="1:10" ht="15.75" customHeight="1" x14ac:dyDescent="0.25">
      <c r="A144" s="98"/>
      <c r="B144" s="99"/>
      <c r="C144" s="410"/>
      <c r="D144" s="102"/>
      <c r="E144" s="101"/>
      <c r="F144" s="100"/>
      <c r="G144" s="34"/>
      <c r="H144" s="101"/>
      <c r="I144" s="102"/>
      <c r="J144" s="34"/>
    </row>
    <row r="145" spans="1:10" ht="15.75" customHeight="1" x14ac:dyDescent="0.25">
      <c r="A145" s="98"/>
      <c r="B145" s="99"/>
      <c r="C145" s="410"/>
      <c r="D145" s="102"/>
      <c r="E145" s="101"/>
      <c r="F145" s="100"/>
      <c r="G145" s="34"/>
      <c r="H145" s="101"/>
      <c r="I145" s="102"/>
      <c r="J145" s="34"/>
    </row>
    <row r="146" spans="1:10" ht="15.75" customHeight="1" x14ac:dyDescent="0.25">
      <c r="A146" s="98"/>
      <c r="B146" s="99"/>
      <c r="C146" s="410"/>
      <c r="D146" s="102"/>
      <c r="E146" s="101"/>
      <c r="F146" s="100"/>
      <c r="G146" s="34"/>
      <c r="H146" s="101"/>
      <c r="I146" s="102"/>
      <c r="J146" s="34"/>
    </row>
    <row r="147" spans="1:10" ht="15.75" customHeight="1" x14ac:dyDescent="0.25">
      <c r="A147" s="98"/>
      <c r="B147" s="99"/>
      <c r="C147" s="410"/>
      <c r="D147" s="102"/>
      <c r="E147" s="101"/>
      <c r="F147" s="100"/>
      <c r="G147" s="34"/>
      <c r="H147" s="101"/>
      <c r="I147" s="102"/>
      <c r="J147" s="34"/>
    </row>
    <row r="148" spans="1:10" ht="15.75" customHeight="1" x14ac:dyDescent="0.25">
      <c r="A148" s="98"/>
      <c r="B148" s="99"/>
      <c r="C148" s="410"/>
      <c r="D148" s="102"/>
      <c r="E148" s="101"/>
      <c r="F148" s="100"/>
      <c r="G148" s="34"/>
      <c r="H148" s="101"/>
      <c r="I148" s="102"/>
      <c r="J148" s="34"/>
    </row>
    <row r="149" spans="1:10" ht="15.75" customHeight="1" x14ac:dyDescent="0.25">
      <c r="A149" s="98"/>
      <c r="B149" s="99"/>
      <c r="C149" s="410"/>
      <c r="D149" s="102"/>
      <c r="E149" s="101"/>
      <c r="F149" s="100"/>
      <c r="G149" s="34"/>
      <c r="H149" s="101"/>
      <c r="I149" s="102"/>
      <c r="J149" s="34"/>
    </row>
    <row r="150" spans="1:10" ht="15.75" customHeight="1" x14ac:dyDescent="0.25">
      <c r="A150" s="98"/>
      <c r="B150" s="99"/>
      <c r="C150" s="410"/>
      <c r="D150" s="102"/>
      <c r="E150" s="101"/>
      <c r="F150" s="100"/>
      <c r="G150" s="34"/>
      <c r="H150" s="101"/>
      <c r="I150" s="102"/>
      <c r="J150" s="34"/>
    </row>
    <row r="151" spans="1:10" ht="15.75" customHeight="1" x14ac:dyDescent="0.25">
      <c r="A151" s="98"/>
      <c r="B151" s="99"/>
      <c r="C151" s="410"/>
      <c r="D151" s="102"/>
      <c r="E151" s="101"/>
      <c r="F151" s="100"/>
      <c r="G151" s="34"/>
      <c r="H151" s="101"/>
      <c r="I151" s="102"/>
      <c r="J151" s="34"/>
    </row>
    <row r="152" spans="1:10" ht="15.75" customHeight="1" x14ac:dyDescent="0.25">
      <c r="A152" s="98"/>
      <c r="B152" s="99"/>
      <c r="C152" s="410"/>
      <c r="D152" s="102"/>
      <c r="E152" s="101"/>
      <c r="F152" s="100"/>
      <c r="G152" s="34"/>
      <c r="H152" s="101"/>
      <c r="I152" s="102"/>
      <c r="J152" s="34"/>
    </row>
    <row r="153" spans="1:10" ht="15.75" customHeight="1" x14ac:dyDescent="0.25">
      <c r="A153" s="98"/>
      <c r="B153" s="99"/>
      <c r="C153" s="410"/>
      <c r="D153" s="102"/>
      <c r="E153" s="101"/>
      <c r="F153" s="100"/>
      <c r="G153" s="34"/>
      <c r="H153" s="101"/>
      <c r="I153" s="102"/>
      <c r="J153" s="34"/>
    </row>
    <row r="154" spans="1:10" ht="15.75" customHeight="1" x14ac:dyDescent="0.25">
      <c r="A154" s="98"/>
      <c r="B154" s="99"/>
      <c r="C154" s="410"/>
      <c r="D154" s="34"/>
      <c r="E154" s="101"/>
      <c r="F154" s="100"/>
      <c r="G154" s="34"/>
      <c r="H154" s="101"/>
      <c r="I154" s="102"/>
      <c r="J154" s="34"/>
    </row>
    <row r="155" spans="1:10" ht="15.75" customHeight="1" x14ac:dyDescent="0.25">
      <c r="A155" s="98"/>
      <c r="B155" s="99"/>
      <c r="C155" s="410"/>
      <c r="D155" s="34"/>
      <c r="E155" s="101"/>
      <c r="F155" s="100"/>
      <c r="G155" s="34"/>
      <c r="H155" s="101"/>
      <c r="I155" s="102"/>
      <c r="J155" s="34"/>
    </row>
    <row r="156" spans="1:10" ht="15.75" customHeight="1" x14ac:dyDescent="0.25">
      <c r="A156" s="98"/>
      <c r="B156" s="99"/>
      <c r="C156" s="410"/>
      <c r="D156" s="34"/>
      <c r="E156" s="101"/>
      <c r="F156" s="100"/>
      <c r="G156" s="34"/>
      <c r="H156" s="101"/>
      <c r="I156" s="102"/>
      <c r="J156" s="34"/>
    </row>
    <row r="157" spans="1:10" ht="15.75" customHeight="1" x14ac:dyDescent="0.25">
      <c r="A157" s="98"/>
      <c r="B157" s="99"/>
      <c r="C157" s="410"/>
      <c r="D157" s="34"/>
      <c r="E157" s="101"/>
      <c r="F157" s="100"/>
      <c r="G157" s="34"/>
      <c r="H157" s="101"/>
      <c r="I157" s="102"/>
      <c r="J157" s="34"/>
    </row>
    <row r="158" spans="1:10" ht="15.75" customHeight="1" x14ac:dyDescent="0.25">
      <c r="A158" s="98"/>
      <c r="B158" s="99"/>
      <c r="C158" s="410"/>
      <c r="D158" s="34"/>
      <c r="E158" s="101"/>
      <c r="F158" s="100"/>
      <c r="G158" s="34"/>
      <c r="H158" s="101"/>
      <c r="I158" s="102"/>
      <c r="J158" s="34"/>
    </row>
    <row r="159" spans="1:10" ht="15.75" customHeight="1" x14ac:dyDescent="0.25">
      <c r="A159" s="98"/>
      <c r="B159" s="99"/>
      <c r="C159" s="410"/>
      <c r="D159" s="34"/>
      <c r="E159" s="101"/>
      <c r="F159" s="100"/>
      <c r="G159" s="34"/>
      <c r="H159" s="101"/>
      <c r="I159" s="102"/>
      <c r="J159" s="34"/>
    </row>
    <row r="160" spans="1:10" ht="15.75" customHeight="1" x14ac:dyDescent="0.25">
      <c r="A160" s="98"/>
      <c r="B160" s="99"/>
      <c r="C160" s="410"/>
      <c r="D160" s="34"/>
      <c r="E160" s="101"/>
      <c r="F160" s="100"/>
      <c r="G160" s="34"/>
      <c r="H160" s="101"/>
      <c r="I160" s="102"/>
      <c r="J160" s="34"/>
    </row>
    <row r="161" spans="1:10" ht="15.75" customHeight="1" x14ac:dyDescent="0.25">
      <c r="A161" s="98"/>
      <c r="B161" s="99"/>
      <c r="C161" s="410"/>
      <c r="D161" s="34"/>
      <c r="E161" s="101"/>
      <c r="F161" s="100"/>
      <c r="G161" s="34"/>
      <c r="H161" s="101"/>
      <c r="I161" s="102"/>
      <c r="J161" s="34"/>
    </row>
    <row r="162" spans="1:10" ht="15.75" customHeight="1" x14ac:dyDescent="0.25">
      <c r="A162" s="98"/>
      <c r="B162" s="99"/>
      <c r="C162" s="410"/>
      <c r="D162" s="34"/>
      <c r="E162" s="101"/>
      <c r="F162" s="100"/>
      <c r="G162" s="34"/>
      <c r="H162" s="101"/>
      <c r="I162" s="102"/>
      <c r="J162" s="34"/>
    </row>
    <row r="163" spans="1:10" ht="15.75" customHeight="1" x14ac:dyDescent="0.25">
      <c r="A163" s="98"/>
      <c r="B163" s="99"/>
      <c r="C163" s="410"/>
      <c r="D163" s="34"/>
      <c r="E163" s="101"/>
      <c r="F163" s="100"/>
      <c r="G163" s="34"/>
      <c r="H163" s="101"/>
      <c r="I163" s="102"/>
      <c r="J163" s="34"/>
    </row>
    <row r="164" spans="1:10" ht="15.75" customHeight="1" x14ac:dyDescent="0.25">
      <c r="A164" s="98"/>
      <c r="B164" s="99"/>
      <c r="C164" s="410"/>
      <c r="D164" s="34"/>
      <c r="E164" s="101"/>
      <c r="F164" s="100"/>
      <c r="G164" s="34"/>
      <c r="H164" s="101"/>
      <c r="I164" s="102"/>
      <c r="J164" s="34"/>
    </row>
    <row r="165" spans="1:10" ht="15.75" customHeight="1" x14ac:dyDescent="0.25">
      <c r="A165" s="98"/>
      <c r="B165" s="99"/>
      <c r="C165" s="410"/>
      <c r="D165" s="34"/>
      <c r="E165" s="101"/>
      <c r="F165" s="100"/>
      <c r="G165" s="34"/>
      <c r="H165" s="101"/>
      <c r="I165" s="102"/>
      <c r="J165" s="34"/>
    </row>
    <row r="166" spans="1:10" ht="15.75" customHeight="1" x14ac:dyDescent="0.25">
      <c r="A166" s="98"/>
      <c r="B166" s="99"/>
      <c r="C166" s="410"/>
      <c r="D166" s="34"/>
      <c r="E166" s="101"/>
      <c r="F166" s="100"/>
      <c r="G166" s="34"/>
      <c r="H166" s="101"/>
      <c r="I166" s="102"/>
      <c r="J166" s="34"/>
    </row>
    <row r="167" spans="1:10" ht="15.75" customHeight="1" x14ac:dyDescent="0.25">
      <c r="A167" s="98"/>
      <c r="B167" s="99"/>
      <c r="C167" s="410"/>
      <c r="D167" s="34"/>
      <c r="E167" s="101"/>
      <c r="F167" s="100"/>
      <c r="G167" s="34"/>
      <c r="H167" s="101"/>
      <c r="I167" s="102"/>
      <c r="J167" s="34"/>
    </row>
    <row r="168" spans="1:10" ht="15.75" customHeight="1" x14ac:dyDescent="0.25">
      <c r="A168" s="98"/>
      <c r="B168" s="99"/>
      <c r="C168" s="410"/>
      <c r="D168" s="34"/>
      <c r="E168" s="101"/>
      <c r="F168" s="100"/>
      <c r="G168" s="34"/>
      <c r="H168" s="101"/>
      <c r="I168" s="102"/>
      <c r="J168" s="34"/>
    </row>
    <row r="169" spans="1:10" ht="15.75" customHeight="1" x14ac:dyDescent="0.25">
      <c r="A169" s="98"/>
      <c r="B169" s="99"/>
      <c r="C169" s="410"/>
      <c r="D169" s="34"/>
      <c r="E169" s="101"/>
      <c r="F169" s="100"/>
      <c r="G169" s="34"/>
      <c r="H169" s="101"/>
      <c r="I169" s="102"/>
      <c r="J169" s="34"/>
    </row>
    <row r="170" spans="1:10" ht="15.75" customHeight="1" x14ac:dyDescent="0.25">
      <c r="A170" s="98"/>
      <c r="B170" s="99"/>
      <c r="C170" s="410"/>
      <c r="D170" s="34"/>
      <c r="E170" s="101"/>
      <c r="F170" s="100"/>
      <c r="G170" s="34"/>
      <c r="H170" s="101"/>
      <c r="I170" s="102"/>
      <c r="J170" s="34"/>
    </row>
    <row r="171" spans="1:10" ht="15.75" customHeight="1" x14ac:dyDescent="0.25">
      <c r="A171" s="98"/>
      <c r="B171" s="99"/>
      <c r="C171" s="410"/>
      <c r="D171" s="34"/>
      <c r="E171" s="101"/>
      <c r="F171" s="100"/>
      <c r="G171" s="34"/>
      <c r="H171" s="101"/>
      <c r="I171" s="102"/>
      <c r="J171" s="34"/>
    </row>
    <row r="172" spans="1:10" ht="15.75" customHeight="1" x14ac:dyDescent="0.25">
      <c r="A172" s="98"/>
      <c r="B172" s="99"/>
      <c r="C172" s="410"/>
      <c r="D172" s="34"/>
      <c r="E172" s="101"/>
      <c r="F172" s="100"/>
      <c r="G172" s="34"/>
      <c r="H172" s="101"/>
      <c r="I172" s="102"/>
      <c r="J172" s="34"/>
    </row>
    <row r="173" spans="1:10" ht="15.75" customHeight="1" x14ac:dyDescent="0.25">
      <c r="A173" s="98"/>
      <c r="B173" s="99"/>
      <c r="C173" s="410"/>
      <c r="D173" s="34"/>
      <c r="E173" s="101"/>
      <c r="F173" s="100"/>
      <c r="G173" s="34"/>
      <c r="H173" s="101"/>
      <c r="I173" s="102"/>
      <c r="J173" s="34"/>
    </row>
    <row r="174" spans="1:10" ht="15.75" customHeight="1" x14ac:dyDescent="0.25">
      <c r="A174" s="98"/>
      <c r="B174" s="99"/>
      <c r="C174" s="410"/>
      <c r="D174" s="34"/>
      <c r="E174" s="101"/>
      <c r="F174" s="100"/>
      <c r="G174" s="34"/>
      <c r="H174" s="101"/>
      <c r="I174" s="102"/>
      <c r="J174" s="34"/>
    </row>
    <row r="175" spans="1:10" ht="15.75" customHeight="1" x14ac:dyDescent="0.25">
      <c r="A175" s="98"/>
      <c r="B175" s="99"/>
      <c r="C175" s="410"/>
      <c r="D175" s="34"/>
      <c r="E175" s="101"/>
      <c r="F175" s="100"/>
      <c r="G175" s="34"/>
      <c r="H175" s="101"/>
      <c r="I175" s="102"/>
      <c r="J175" s="34"/>
    </row>
    <row r="176" spans="1:10" ht="15.75" customHeight="1" x14ac:dyDescent="0.25">
      <c r="A176" s="98"/>
      <c r="B176" s="99"/>
      <c r="C176" s="410"/>
      <c r="D176" s="34"/>
      <c r="E176" s="101"/>
      <c r="F176" s="100"/>
      <c r="G176" s="34"/>
      <c r="H176" s="101"/>
      <c r="I176" s="102"/>
      <c r="J176" s="34"/>
    </row>
    <row r="177" spans="1:10" ht="15.75" customHeight="1" x14ac:dyDescent="0.25">
      <c r="A177" s="98"/>
      <c r="B177" s="99"/>
      <c r="C177" s="410"/>
      <c r="D177" s="34"/>
      <c r="E177" s="101"/>
      <c r="F177" s="100"/>
      <c r="G177" s="34"/>
      <c r="H177" s="101"/>
      <c r="I177" s="102"/>
      <c r="J177" s="34"/>
    </row>
    <row r="178" spans="1:10" ht="15.75" customHeight="1" x14ac:dyDescent="0.25">
      <c r="A178" s="98"/>
      <c r="B178" s="99"/>
      <c r="C178" s="410"/>
      <c r="D178" s="34"/>
      <c r="E178" s="101"/>
      <c r="F178" s="100"/>
      <c r="G178" s="34"/>
      <c r="H178" s="101"/>
      <c r="I178" s="102"/>
      <c r="J178" s="34"/>
    </row>
    <row r="179" spans="1:10" ht="15.75" customHeight="1" x14ac:dyDescent="0.25">
      <c r="A179" s="98"/>
      <c r="B179" s="99"/>
      <c r="C179" s="410"/>
      <c r="D179" s="34"/>
      <c r="E179" s="101"/>
      <c r="F179" s="100"/>
      <c r="G179" s="34"/>
      <c r="H179" s="101"/>
      <c r="I179" s="102"/>
      <c r="J179" s="34"/>
    </row>
    <row r="180" spans="1:10" ht="15.75" customHeight="1" x14ac:dyDescent="0.25">
      <c r="A180" s="98"/>
      <c r="B180" s="99"/>
      <c r="C180" s="410"/>
      <c r="D180" s="34"/>
      <c r="E180" s="101"/>
      <c r="F180" s="100"/>
      <c r="G180" s="34"/>
      <c r="H180" s="101"/>
      <c r="I180" s="102"/>
      <c r="J180" s="34"/>
    </row>
    <row r="181" spans="1:10" ht="15.75" customHeight="1" x14ac:dyDescent="0.25">
      <c r="A181" s="98"/>
      <c r="B181" s="99"/>
      <c r="C181" s="410"/>
      <c r="D181" s="34"/>
      <c r="E181" s="101"/>
      <c r="F181" s="100"/>
      <c r="G181" s="34"/>
      <c r="H181" s="101"/>
      <c r="I181" s="102"/>
      <c r="J181" s="34"/>
    </row>
    <row r="182" spans="1:10" ht="15.75" customHeight="1" x14ac:dyDescent="0.25">
      <c r="A182" s="98"/>
      <c r="B182" s="99"/>
      <c r="C182" s="410"/>
      <c r="D182" s="34"/>
      <c r="E182" s="101"/>
      <c r="F182" s="100"/>
      <c r="G182" s="34"/>
      <c r="H182" s="101"/>
      <c r="I182" s="102"/>
      <c r="J182" s="34"/>
    </row>
    <row r="183" spans="1:10" ht="15.75" customHeight="1" x14ac:dyDescent="0.25">
      <c r="A183" s="98"/>
      <c r="B183" s="99"/>
      <c r="C183" s="410"/>
      <c r="D183" s="34"/>
      <c r="E183" s="101"/>
      <c r="F183" s="100"/>
      <c r="G183" s="34"/>
      <c r="H183" s="101"/>
      <c r="I183" s="102"/>
      <c r="J183" s="34"/>
    </row>
    <row r="184" spans="1:10" ht="15.75" customHeight="1" x14ac:dyDescent="0.25">
      <c r="A184" s="98"/>
      <c r="B184" s="99"/>
      <c r="C184" s="410"/>
      <c r="D184" s="34"/>
      <c r="E184" s="101"/>
      <c r="F184" s="100"/>
      <c r="G184" s="34"/>
      <c r="H184" s="101"/>
      <c r="I184" s="102"/>
      <c r="J184" s="34"/>
    </row>
    <row r="185" spans="1:10" ht="15.75" customHeight="1" x14ac:dyDescent="0.25">
      <c r="A185" s="98"/>
      <c r="B185" s="99"/>
      <c r="C185" s="410"/>
      <c r="D185" s="34"/>
      <c r="E185" s="101"/>
      <c r="F185" s="100"/>
      <c r="G185" s="34"/>
      <c r="H185" s="101"/>
      <c r="I185" s="102"/>
      <c r="J185" s="34"/>
    </row>
    <row r="186" spans="1:10" ht="15.75" customHeight="1" x14ac:dyDescent="0.25">
      <c r="A186" s="98"/>
      <c r="B186" s="99"/>
      <c r="C186" s="410"/>
      <c r="D186" s="34"/>
      <c r="E186" s="101"/>
      <c r="F186" s="100"/>
      <c r="G186" s="34"/>
      <c r="H186" s="101"/>
      <c r="I186" s="102"/>
      <c r="J186" s="34"/>
    </row>
    <row r="187" spans="1:10" ht="15.75" customHeight="1" x14ac:dyDescent="0.25">
      <c r="A187" s="98"/>
      <c r="B187" s="99"/>
      <c r="C187" s="410"/>
      <c r="D187" s="34"/>
      <c r="E187" s="101"/>
      <c r="F187" s="100"/>
      <c r="G187" s="34"/>
      <c r="H187" s="101"/>
      <c r="I187" s="102"/>
      <c r="J187" s="34"/>
    </row>
    <row r="188" spans="1:10" ht="15.75" customHeight="1" x14ac:dyDescent="0.25">
      <c r="A188" s="98"/>
      <c r="B188" s="99"/>
      <c r="C188" s="410"/>
      <c r="D188" s="34"/>
      <c r="E188" s="101"/>
      <c r="F188" s="100"/>
      <c r="G188" s="34"/>
      <c r="H188" s="101"/>
      <c r="I188" s="102"/>
      <c r="J188" s="34"/>
    </row>
    <row r="189" spans="1:10" ht="15.75" customHeight="1" x14ac:dyDescent="0.25">
      <c r="A189" s="98"/>
      <c r="B189" s="99"/>
      <c r="C189" s="410"/>
      <c r="D189" s="34"/>
      <c r="E189" s="101"/>
      <c r="F189" s="100"/>
      <c r="G189" s="34"/>
      <c r="H189" s="101"/>
      <c r="I189" s="102"/>
      <c r="J189" s="34"/>
    </row>
    <row r="190" spans="1:10" ht="15.75" customHeight="1" x14ac:dyDescent="0.25">
      <c r="A190" s="98"/>
      <c r="B190" s="99"/>
      <c r="C190" s="410"/>
      <c r="D190" s="34"/>
      <c r="E190" s="101"/>
      <c r="F190" s="100"/>
      <c r="G190" s="34"/>
      <c r="H190" s="101"/>
      <c r="I190" s="102"/>
      <c r="J190" s="34"/>
    </row>
    <row r="191" spans="1:10" ht="15.75" customHeight="1" x14ac:dyDescent="0.25">
      <c r="A191" s="98"/>
      <c r="B191" s="99"/>
      <c r="C191" s="410"/>
      <c r="D191" s="34"/>
      <c r="E191" s="101"/>
      <c r="F191" s="100"/>
      <c r="G191" s="34"/>
      <c r="H191" s="101"/>
      <c r="I191" s="102"/>
      <c r="J191" s="34"/>
    </row>
    <row r="192" spans="1:10" ht="15.75" customHeight="1" x14ac:dyDescent="0.25">
      <c r="A192" s="98"/>
      <c r="B192" s="99"/>
      <c r="C192" s="410"/>
      <c r="D192" s="34"/>
      <c r="E192" s="101"/>
      <c r="F192" s="100"/>
      <c r="G192" s="34"/>
      <c r="H192" s="101"/>
      <c r="I192" s="102"/>
      <c r="J192" s="34"/>
    </row>
    <row r="193" spans="1:10" ht="15.75" customHeight="1" x14ac:dyDescent="0.25">
      <c r="A193" s="98"/>
      <c r="B193" s="99"/>
      <c r="C193" s="410"/>
      <c r="D193" s="34"/>
      <c r="E193" s="101"/>
      <c r="F193" s="100"/>
      <c r="G193" s="34"/>
      <c r="H193" s="101"/>
      <c r="I193" s="102"/>
      <c r="J193" s="34"/>
    </row>
    <row r="194" spans="1:10" ht="15.75" customHeight="1" x14ac:dyDescent="0.25">
      <c r="A194" s="98"/>
      <c r="B194" s="99"/>
      <c r="C194" s="410"/>
      <c r="D194" s="34"/>
      <c r="E194" s="101"/>
      <c r="F194" s="100"/>
      <c r="G194" s="34"/>
      <c r="H194" s="101"/>
      <c r="I194" s="102"/>
      <c r="J194" s="34"/>
    </row>
    <row r="195" spans="1:10" ht="15.75" customHeight="1" x14ac:dyDescent="0.25">
      <c r="A195" s="98"/>
      <c r="B195" s="99"/>
      <c r="C195" s="410"/>
      <c r="D195" s="34"/>
      <c r="E195" s="101"/>
      <c r="F195" s="100"/>
      <c r="G195" s="34"/>
      <c r="H195" s="101"/>
      <c r="I195" s="102"/>
      <c r="J195" s="34"/>
    </row>
    <row r="196" spans="1:10" ht="15.75" customHeight="1" x14ac:dyDescent="0.25">
      <c r="A196" s="98"/>
      <c r="B196" s="99"/>
      <c r="C196" s="410"/>
      <c r="D196" s="34"/>
      <c r="E196" s="101"/>
      <c r="F196" s="100"/>
      <c r="G196" s="34"/>
      <c r="H196" s="101"/>
      <c r="I196" s="102"/>
      <c r="J196" s="34"/>
    </row>
    <row r="197" spans="1:10" ht="15.75" customHeight="1" x14ac:dyDescent="0.25">
      <c r="A197" s="98"/>
      <c r="B197" s="99"/>
      <c r="C197" s="410"/>
      <c r="D197" s="34"/>
      <c r="E197" s="101"/>
      <c r="F197" s="100"/>
      <c r="G197" s="34"/>
      <c r="H197" s="101"/>
      <c r="I197" s="102"/>
      <c r="J197" s="34"/>
    </row>
    <row r="198" spans="1:10" ht="15.75" customHeight="1" x14ac:dyDescent="0.25">
      <c r="A198" s="98"/>
      <c r="B198" s="99"/>
      <c r="C198" s="410"/>
      <c r="D198" s="34"/>
      <c r="E198" s="101"/>
      <c r="F198" s="100"/>
      <c r="G198" s="34"/>
      <c r="H198" s="101"/>
      <c r="I198" s="102"/>
      <c r="J198" s="34"/>
    </row>
    <row r="199" spans="1:10" ht="15.75" customHeight="1" x14ac:dyDescent="0.25">
      <c r="A199" s="98"/>
      <c r="B199" s="99"/>
      <c r="C199" s="410"/>
      <c r="D199" s="34"/>
      <c r="E199" s="101"/>
      <c r="F199" s="100"/>
      <c r="G199" s="34"/>
      <c r="H199" s="101"/>
      <c r="I199" s="102"/>
      <c r="J199" s="34"/>
    </row>
    <row r="200" spans="1:10" ht="15.75" customHeight="1" x14ac:dyDescent="0.25">
      <c r="A200" s="98"/>
      <c r="B200" s="99"/>
      <c r="C200" s="410"/>
      <c r="D200" s="34"/>
      <c r="E200" s="101"/>
      <c r="F200" s="100"/>
      <c r="G200" s="34"/>
      <c r="H200" s="101"/>
      <c r="I200" s="102"/>
      <c r="J200" s="34"/>
    </row>
    <row r="201" spans="1:10" ht="15.75" customHeight="1" x14ac:dyDescent="0.25">
      <c r="A201" s="98"/>
      <c r="B201" s="99"/>
      <c r="C201" s="410"/>
      <c r="D201" s="34"/>
      <c r="E201" s="101"/>
      <c r="F201" s="100"/>
      <c r="G201" s="34"/>
      <c r="H201" s="101"/>
      <c r="I201" s="102"/>
      <c r="J201" s="34"/>
    </row>
    <row r="202" spans="1:10" ht="15.75" customHeight="1" x14ac:dyDescent="0.25">
      <c r="A202" s="98"/>
      <c r="B202" s="99"/>
      <c r="C202" s="410"/>
      <c r="D202" s="34"/>
      <c r="E202" s="101"/>
      <c r="F202" s="100"/>
      <c r="G202" s="34"/>
      <c r="H202" s="101"/>
      <c r="I202" s="102"/>
      <c r="J202" s="34"/>
    </row>
    <row r="203" spans="1:10" ht="15.75" customHeight="1" x14ac:dyDescent="0.25">
      <c r="A203" s="98"/>
      <c r="B203" s="99"/>
      <c r="C203" s="410"/>
      <c r="D203" s="34"/>
      <c r="E203" s="101"/>
      <c r="F203" s="100"/>
      <c r="G203" s="34"/>
      <c r="H203" s="101"/>
      <c r="I203" s="102"/>
      <c r="J203" s="34"/>
    </row>
    <row r="204" spans="1:10" ht="15.75" customHeight="1" x14ac:dyDescent="0.25">
      <c r="A204" s="98"/>
      <c r="B204" s="99"/>
      <c r="C204" s="410"/>
      <c r="D204" s="34"/>
      <c r="E204" s="101"/>
      <c r="F204" s="100"/>
      <c r="G204" s="34"/>
      <c r="H204" s="101"/>
      <c r="I204" s="102"/>
      <c r="J204" s="34"/>
    </row>
    <row r="205" spans="1:10" ht="15.75" customHeight="1" x14ac:dyDescent="0.25">
      <c r="A205" s="98"/>
      <c r="B205" s="99"/>
      <c r="C205" s="410"/>
      <c r="D205" s="34"/>
      <c r="E205" s="101"/>
      <c r="F205" s="100"/>
      <c r="G205" s="34"/>
      <c r="H205" s="101"/>
      <c r="I205" s="102"/>
      <c r="J205" s="34"/>
    </row>
    <row r="206" spans="1:10" ht="15.75" customHeight="1" x14ac:dyDescent="0.25">
      <c r="A206" s="98"/>
      <c r="B206" s="99"/>
      <c r="C206" s="410"/>
      <c r="D206" s="34"/>
      <c r="E206" s="101"/>
      <c r="F206" s="100"/>
      <c r="G206" s="34"/>
      <c r="H206" s="101"/>
      <c r="I206" s="102"/>
      <c r="J206" s="34"/>
    </row>
    <row r="207" spans="1:10" ht="15.75" customHeight="1" x14ac:dyDescent="0.25">
      <c r="A207" s="98"/>
      <c r="B207" s="99"/>
      <c r="C207" s="410"/>
      <c r="D207" s="34"/>
      <c r="E207" s="101"/>
      <c r="F207" s="100"/>
      <c r="G207" s="34"/>
      <c r="H207" s="101"/>
      <c r="I207" s="102"/>
      <c r="J207" s="34"/>
    </row>
    <row r="208" spans="1:10" ht="15.75" customHeight="1" x14ac:dyDescent="0.25">
      <c r="A208" s="98"/>
      <c r="B208" s="99"/>
      <c r="C208" s="410"/>
      <c r="D208" s="34"/>
      <c r="E208" s="101"/>
      <c r="F208" s="100"/>
      <c r="G208" s="34"/>
      <c r="H208" s="101"/>
      <c r="I208" s="102"/>
      <c r="J208" s="34"/>
    </row>
    <row r="209" spans="1:10" ht="15.75" customHeight="1" x14ac:dyDescent="0.25">
      <c r="A209" s="98"/>
      <c r="B209" s="99"/>
      <c r="C209" s="410"/>
      <c r="D209" s="34"/>
      <c r="E209" s="101"/>
      <c r="F209" s="100"/>
      <c r="G209" s="34"/>
      <c r="H209" s="101"/>
      <c r="I209" s="102"/>
      <c r="J209" s="34"/>
    </row>
    <row r="210" spans="1:10" ht="15.75" customHeight="1" x14ac:dyDescent="0.25">
      <c r="A210" s="98"/>
      <c r="B210" s="99"/>
      <c r="C210" s="410"/>
      <c r="D210" s="34"/>
      <c r="E210" s="101"/>
      <c r="F210" s="100"/>
      <c r="G210" s="34"/>
      <c r="H210" s="101"/>
      <c r="I210" s="102"/>
      <c r="J210" s="34"/>
    </row>
    <row r="211" spans="1:10" ht="15.75" customHeight="1" x14ac:dyDescent="0.25">
      <c r="A211" s="98"/>
      <c r="B211" s="99"/>
      <c r="C211" s="410"/>
      <c r="D211" s="34"/>
      <c r="E211" s="101"/>
      <c r="F211" s="100"/>
      <c r="G211" s="34"/>
      <c r="H211" s="101"/>
      <c r="I211" s="102"/>
      <c r="J211" s="34"/>
    </row>
    <row r="212" spans="1:10" ht="15.75" customHeight="1" x14ac:dyDescent="0.25">
      <c r="A212" s="98"/>
      <c r="B212" s="99"/>
      <c r="C212" s="410"/>
      <c r="D212" s="34"/>
      <c r="E212" s="101"/>
      <c r="F212" s="100"/>
      <c r="G212" s="34"/>
      <c r="H212" s="101"/>
      <c r="I212" s="102"/>
      <c r="J212" s="34"/>
    </row>
    <row r="213" spans="1:10" ht="15.75" customHeight="1" x14ac:dyDescent="0.25">
      <c r="A213" s="98"/>
      <c r="B213" s="99"/>
      <c r="C213" s="410"/>
      <c r="D213" s="34"/>
      <c r="E213" s="101"/>
      <c r="F213" s="100"/>
      <c r="G213" s="34"/>
      <c r="H213" s="101"/>
      <c r="I213" s="102"/>
      <c r="J213" s="34"/>
    </row>
    <row r="214" spans="1:10" ht="15.75" customHeight="1" x14ac:dyDescent="0.25">
      <c r="A214" s="98"/>
      <c r="B214" s="99"/>
      <c r="C214" s="410"/>
      <c r="D214" s="34"/>
      <c r="E214" s="101"/>
      <c r="F214" s="100"/>
      <c r="G214" s="34"/>
      <c r="H214" s="101"/>
      <c r="I214" s="102"/>
      <c r="J214" s="34"/>
    </row>
    <row r="215" spans="1:10" ht="15.75" customHeight="1" x14ac:dyDescent="0.25">
      <c r="A215" s="98"/>
      <c r="B215" s="99"/>
      <c r="C215" s="410"/>
      <c r="D215" s="34"/>
      <c r="E215" s="101"/>
      <c r="F215" s="100"/>
      <c r="G215" s="34"/>
      <c r="H215" s="101"/>
      <c r="I215" s="102"/>
      <c r="J215" s="34"/>
    </row>
    <row r="216" spans="1:10" ht="15.75" customHeight="1" x14ac:dyDescent="0.25">
      <c r="A216" s="98"/>
      <c r="B216" s="99"/>
      <c r="C216" s="410"/>
      <c r="D216" s="34"/>
      <c r="E216" s="101"/>
      <c r="F216" s="100"/>
      <c r="G216" s="34"/>
      <c r="H216" s="101"/>
      <c r="I216" s="102"/>
      <c r="J216" s="34"/>
    </row>
    <row r="217" spans="1:10" ht="15.75" customHeight="1" x14ac:dyDescent="0.25">
      <c r="A217" s="98"/>
      <c r="B217" s="99"/>
      <c r="C217" s="410"/>
      <c r="D217" s="34"/>
      <c r="E217" s="101"/>
      <c r="F217" s="100"/>
      <c r="G217" s="34"/>
      <c r="H217" s="101"/>
      <c r="I217" s="102"/>
      <c r="J217" s="34"/>
    </row>
    <row r="218" spans="1:10" ht="15.75" customHeight="1" x14ac:dyDescent="0.25">
      <c r="A218" s="98"/>
      <c r="B218" s="99"/>
      <c r="C218" s="410"/>
      <c r="D218" s="34"/>
      <c r="E218" s="101"/>
      <c r="F218" s="100"/>
      <c r="G218" s="34"/>
      <c r="H218" s="101"/>
      <c r="I218" s="102"/>
      <c r="J218" s="34"/>
    </row>
    <row r="219" spans="1:10" ht="15.75" customHeight="1" x14ac:dyDescent="0.25">
      <c r="A219" s="98"/>
      <c r="B219" s="99"/>
      <c r="C219" s="410"/>
      <c r="D219" s="34"/>
      <c r="E219" s="101"/>
      <c r="F219" s="100"/>
      <c r="G219" s="34"/>
      <c r="H219" s="101"/>
      <c r="I219" s="102"/>
      <c r="J219" s="34"/>
    </row>
    <row r="220" spans="1:10" ht="15.75" customHeight="1" x14ac:dyDescent="0.25">
      <c r="A220" s="98"/>
      <c r="B220" s="99"/>
      <c r="C220" s="410"/>
      <c r="D220" s="34"/>
      <c r="E220" s="101"/>
      <c r="F220" s="100"/>
      <c r="G220" s="34"/>
      <c r="H220" s="101"/>
      <c r="I220" s="102"/>
      <c r="J220" s="34"/>
    </row>
    <row r="221" spans="1:10" ht="15.75" customHeight="1" x14ac:dyDescent="0.25">
      <c r="A221" s="98"/>
      <c r="B221" s="99"/>
      <c r="C221" s="410"/>
      <c r="D221" s="34"/>
      <c r="E221" s="101"/>
      <c r="F221" s="100"/>
      <c r="G221" s="34"/>
      <c r="H221" s="101"/>
      <c r="I221" s="102"/>
      <c r="J221" s="34"/>
    </row>
    <row r="222" spans="1:10" ht="15.75" customHeight="1" x14ac:dyDescent="0.25">
      <c r="A222" s="98"/>
      <c r="B222" s="99"/>
      <c r="C222" s="410"/>
      <c r="D222" s="34"/>
      <c r="E222" s="101"/>
      <c r="F222" s="100"/>
      <c r="G222" s="34"/>
      <c r="H222" s="101"/>
      <c r="I222" s="102"/>
      <c r="J222" s="34"/>
    </row>
    <row r="223" spans="1:10" ht="15.75" customHeight="1" x14ac:dyDescent="0.25">
      <c r="A223" s="98"/>
      <c r="B223" s="99"/>
      <c r="C223" s="410"/>
      <c r="D223" s="34"/>
      <c r="E223" s="101"/>
      <c r="F223" s="100"/>
      <c r="G223" s="34"/>
      <c r="H223" s="101"/>
      <c r="I223" s="102"/>
      <c r="J223" s="34"/>
    </row>
    <row r="224" spans="1:10" ht="15.75" customHeight="1" x14ac:dyDescent="0.25">
      <c r="A224" s="98"/>
      <c r="B224" s="99"/>
      <c r="C224" s="410"/>
      <c r="D224" s="34"/>
      <c r="E224" s="101"/>
      <c r="F224" s="100"/>
      <c r="G224" s="34"/>
      <c r="H224" s="101"/>
      <c r="I224" s="102"/>
      <c r="J224" s="34"/>
    </row>
    <row r="225" spans="1:10" ht="15.75" customHeight="1" x14ac:dyDescent="0.25">
      <c r="A225" s="98"/>
      <c r="B225" s="99"/>
      <c r="C225" s="410"/>
      <c r="D225" s="34"/>
      <c r="E225" s="101"/>
      <c r="F225" s="100"/>
      <c r="G225" s="34"/>
      <c r="H225" s="101"/>
      <c r="I225" s="102"/>
      <c r="J225" s="34"/>
    </row>
    <row r="226" spans="1:10" ht="15.75" customHeight="1" x14ac:dyDescent="0.25">
      <c r="A226" s="98"/>
      <c r="B226" s="99"/>
      <c r="C226" s="410"/>
      <c r="D226" s="34"/>
      <c r="E226" s="101"/>
      <c r="F226" s="100"/>
      <c r="G226" s="34"/>
      <c r="H226" s="101"/>
      <c r="I226" s="102"/>
      <c r="J226" s="34"/>
    </row>
    <row r="227" spans="1:10" ht="15.75" customHeight="1" x14ac:dyDescent="0.25">
      <c r="A227" s="98"/>
      <c r="B227" s="99"/>
      <c r="C227" s="410"/>
      <c r="D227" s="34"/>
      <c r="E227" s="101"/>
      <c r="F227" s="100"/>
      <c r="G227" s="34"/>
      <c r="H227" s="101"/>
      <c r="I227" s="102"/>
      <c r="J227" s="34"/>
    </row>
    <row r="228" spans="1:10" ht="15.75" customHeight="1" x14ac:dyDescent="0.25">
      <c r="A228" s="98"/>
      <c r="B228" s="99"/>
      <c r="C228" s="410"/>
      <c r="D228" s="34"/>
      <c r="E228" s="101"/>
      <c r="F228" s="100"/>
      <c r="G228" s="34"/>
      <c r="H228" s="101"/>
      <c r="I228" s="102"/>
      <c r="J228" s="34"/>
    </row>
    <row r="229" spans="1:10" ht="15.75" customHeight="1" x14ac:dyDescent="0.25">
      <c r="A229" s="98"/>
      <c r="B229" s="99"/>
      <c r="C229" s="410"/>
      <c r="D229" s="34"/>
      <c r="E229" s="101"/>
      <c r="F229" s="100"/>
      <c r="G229" s="34"/>
      <c r="H229" s="101"/>
      <c r="I229" s="102"/>
      <c r="J229" s="34"/>
    </row>
    <row r="230" spans="1:10" ht="15.75" customHeight="1" x14ac:dyDescent="0.25">
      <c r="A230" s="98"/>
      <c r="B230" s="99"/>
      <c r="C230" s="410"/>
      <c r="D230" s="34"/>
      <c r="E230" s="101"/>
      <c r="F230" s="100"/>
      <c r="G230" s="34"/>
      <c r="H230" s="101"/>
      <c r="I230" s="102"/>
      <c r="J230" s="34"/>
    </row>
    <row r="231" spans="1:10" ht="15.75" customHeight="1" x14ac:dyDescent="0.25">
      <c r="A231" s="98"/>
      <c r="B231" s="99"/>
      <c r="C231" s="410"/>
      <c r="D231" s="34"/>
      <c r="E231" s="101"/>
      <c r="F231" s="100"/>
      <c r="G231" s="34"/>
      <c r="H231" s="101"/>
      <c r="I231" s="102"/>
      <c r="J231" s="34"/>
    </row>
    <row r="232" spans="1:10" x14ac:dyDescent="0.25">
      <c r="A232" s="235"/>
      <c r="B232" s="234"/>
      <c r="C232" s="12"/>
      <c r="D232" s="236"/>
      <c r="E232" s="237"/>
      <c r="F232" s="240"/>
      <c r="G232" s="236"/>
      <c r="H232" s="237"/>
      <c r="I232" s="239"/>
      <c r="J232" s="236"/>
    </row>
    <row r="233" spans="1:10" x14ac:dyDescent="0.25">
      <c r="A233" s="235"/>
      <c r="B233" s="223" t="s">
        <v>11</v>
      </c>
      <c r="C233" s="229">
        <f>SUM(C8:C232)</f>
        <v>409</v>
      </c>
      <c r="D233" s="224">
        <f>SUM(D8:D232)</f>
        <v>43187709</v>
      </c>
      <c r="E233" s="223" t="s">
        <v>11</v>
      </c>
      <c r="F233" s="232">
        <f>SUM(F8:F232)</f>
        <v>5</v>
      </c>
      <c r="G233" s="224">
        <f>SUM(G8:G232)</f>
        <v>558960</v>
      </c>
      <c r="H233" s="232">
        <f>SUM(H8:H232)</f>
        <v>0</v>
      </c>
      <c r="I233" s="232">
        <f>SUM(I8:I232)</f>
        <v>35938496</v>
      </c>
      <c r="J233" s="5"/>
    </row>
    <row r="234" spans="1:10" x14ac:dyDescent="0.25">
      <c r="A234" s="235"/>
      <c r="B234" s="223"/>
      <c r="C234" s="229"/>
      <c r="D234" s="224"/>
      <c r="E234" s="223"/>
      <c r="F234" s="232"/>
      <c r="G234" s="224"/>
      <c r="H234" s="232"/>
      <c r="I234" s="232"/>
      <c r="J234" s="5"/>
    </row>
    <row r="235" spans="1:10" x14ac:dyDescent="0.25">
      <c r="A235" s="225"/>
      <c r="B235" s="226"/>
      <c r="C235" s="12"/>
      <c r="D235" s="236"/>
      <c r="E235" s="223"/>
      <c r="F235" s="240"/>
      <c r="G235" s="435" t="s">
        <v>12</v>
      </c>
      <c r="H235" s="435"/>
      <c r="I235" s="239"/>
      <c r="J235" s="227">
        <f>SUM(D8:D232)</f>
        <v>43187709</v>
      </c>
    </row>
    <row r="236" spans="1:10" x14ac:dyDescent="0.25">
      <c r="A236" s="235"/>
      <c r="B236" s="234"/>
      <c r="C236" s="12"/>
      <c r="D236" s="236"/>
      <c r="E236" s="237"/>
      <c r="F236" s="240"/>
      <c r="G236" s="435" t="s">
        <v>13</v>
      </c>
      <c r="H236" s="435"/>
      <c r="I236" s="239"/>
      <c r="J236" s="227">
        <f>SUM(G8:G232)</f>
        <v>558960</v>
      </c>
    </row>
    <row r="237" spans="1:10" x14ac:dyDescent="0.25">
      <c r="A237" s="228"/>
      <c r="B237" s="237"/>
      <c r="C237" s="12"/>
      <c r="D237" s="236"/>
      <c r="E237" s="237"/>
      <c r="F237" s="240"/>
      <c r="G237" s="435" t="s">
        <v>14</v>
      </c>
      <c r="H237" s="435"/>
      <c r="I237" s="41"/>
      <c r="J237" s="229">
        <f>J235-J236</f>
        <v>42628749</v>
      </c>
    </row>
    <row r="238" spans="1:10" x14ac:dyDescent="0.25">
      <c r="A238" s="235"/>
      <c r="B238" s="230"/>
      <c r="C238" s="12"/>
      <c r="D238" s="231"/>
      <c r="E238" s="237"/>
      <c r="F238" s="240"/>
      <c r="G238" s="435" t="s">
        <v>15</v>
      </c>
      <c r="H238" s="435"/>
      <c r="I238" s="239"/>
      <c r="J238" s="227">
        <f>SUM(H8:H232)</f>
        <v>0</v>
      </c>
    </row>
    <row r="239" spans="1:10" x14ac:dyDescent="0.25">
      <c r="A239" s="235"/>
      <c r="B239" s="230"/>
      <c r="C239" s="12"/>
      <c r="D239" s="231"/>
      <c r="E239" s="237"/>
      <c r="F239" s="240"/>
      <c r="G239" s="435" t="s">
        <v>16</v>
      </c>
      <c r="H239" s="435"/>
      <c r="I239" s="239"/>
      <c r="J239" s="227">
        <f>J237+J238</f>
        <v>42628749</v>
      </c>
    </row>
    <row r="240" spans="1:10" x14ac:dyDescent="0.25">
      <c r="A240" s="235"/>
      <c r="B240" s="230"/>
      <c r="C240" s="12"/>
      <c r="D240" s="231"/>
      <c r="E240" s="237"/>
      <c r="F240" s="240"/>
      <c r="G240" s="435" t="s">
        <v>5</v>
      </c>
      <c r="H240" s="435"/>
      <c r="I240" s="239"/>
      <c r="J240" s="227">
        <f>SUM(I8:I232)</f>
        <v>35938496</v>
      </c>
    </row>
    <row r="241" spans="1:10" x14ac:dyDescent="0.25">
      <c r="A241" s="235"/>
      <c r="B241" s="230"/>
      <c r="C241" s="12"/>
      <c r="D241" s="231"/>
      <c r="E241" s="237"/>
      <c r="F241" s="240"/>
      <c r="G241" s="435" t="s">
        <v>31</v>
      </c>
      <c r="H241" s="435"/>
      <c r="I241" s="240" t="str">
        <f>IF(J241&gt;0,"SALDO",IF(J241&lt;0,"PIUTANG",IF(J241=0,"LUNAS")))</f>
        <v>PIUTANG</v>
      </c>
      <c r="J241" s="227">
        <f>J240-J239</f>
        <v>-6690253</v>
      </c>
    </row>
  </sheetData>
  <mergeCells count="15">
    <mergeCell ref="G241:H241"/>
    <mergeCell ref="G235:H235"/>
    <mergeCell ref="G236:H236"/>
    <mergeCell ref="G237:H237"/>
    <mergeCell ref="G238:H238"/>
    <mergeCell ref="G239:H239"/>
    <mergeCell ref="G240:H24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2"/>
  <sheetViews>
    <sheetView zoomScaleNormal="100" workbookViewId="0">
      <pane ySplit="7" topLeftCell="A17" activePane="bottomLeft" state="frozen"/>
      <selection pane="bottomLeft" activeCell="H27" sqref="H2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455</v>
      </c>
      <c r="D1" s="218"/>
      <c r="E1" s="218"/>
      <c r="F1" s="429" t="s">
        <v>22</v>
      </c>
      <c r="G1" s="429"/>
      <c r="H1" s="429"/>
      <c r="I1" s="220"/>
      <c r="J1" s="218"/>
      <c r="L1" s="275">
        <f>SUM(D24:D25)</f>
        <v>351295</v>
      </c>
      <c r="M1" s="238"/>
      <c r="N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29" t="s">
        <v>21</v>
      </c>
      <c r="G2" s="429"/>
      <c r="H2" s="429"/>
      <c r="I2" s="220">
        <f>J242*-1</f>
        <v>406775</v>
      </c>
      <c r="J2" s="218"/>
      <c r="L2" s="276">
        <f>SUM(G8:G17)</f>
        <v>0</v>
      </c>
      <c r="M2" s="238"/>
      <c r="N2" s="238"/>
      <c r="O2" s="238"/>
    </row>
    <row r="3" spans="1:15" x14ac:dyDescent="0.25">
      <c r="A3" s="218" t="s">
        <v>111</v>
      </c>
      <c r="B3" s="218"/>
      <c r="C3" s="72" t="s">
        <v>88</v>
      </c>
      <c r="D3" s="218"/>
      <c r="E3" s="218"/>
      <c r="F3" s="424"/>
      <c r="G3" s="424"/>
      <c r="H3" s="424"/>
      <c r="I3" s="220"/>
      <c r="J3" s="218"/>
      <c r="L3" s="276">
        <f>L1-L2</f>
        <v>351295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30" t="s">
        <v>469</v>
      </c>
      <c r="B5" s="430"/>
      <c r="C5" s="430"/>
      <c r="D5" s="430"/>
      <c r="E5" s="430"/>
      <c r="F5" s="430"/>
      <c r="G5" s="430"/>
      <c r="H5" s="430"/>
      <c r="I5" s="430"/>
      <c r="J5" s="430"/>
      <c r="L5" s="274"/>
      <c r="M5" s="238"/>
      <c r="N5" s="238"/>
      <c r="O5" s="238"/>
    </row>
    <row r="6" spans="1:15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33" t="s">
        <v>5</v>
      </c>
      <c r="J6" s="434" t="s">
        <v>6</v>
      </c>
    </row>
    <row r="7" spans="1:15" x14ac:dyDescent="0.25">
      <c r="A7" s="431"/>
      <c r="B7" s="425" t="s">
        <v>7</v>
      </c>
      <c r="C7" s="426" t="s">
        <v>8</v>
      </c>
      <c r="D7" s="426" t="s">
        <v>9</v>
      </c>
      <c r="E7" s="425" t="s">
        <v>10</v>
      </c>
      <c r="F7" s="427" t="s">
        <v>8</v>
      </c>
      <c r="G7" s="426" t="s">
        <v>9</v>
      </c>
      <c r="H7" s="432"/>
      <c r="I7" s="433"/>
      <c r="J7" s="434"/>
    </row>
    <row r="8" spans="1:15" ht="15.75" customHeight="1" x14ac:dyDescent="0.25">
      <c r="A8" s="241">
        <v>43599</v>
      </c>
      <c r="B8" s="242">
        <v>19000839</v>
      </c>
      <c r="C8" s="106">
        <v>3</v>
      </c>
      <c r="D8" s="246">
        <v>145510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43602</v>
      </c>
      <c r="B9" s="242">
        <v>19000874</v>
      </c>
      <c r="C9" s="106">
        <v>3</v>
      </c>
      <c r="D9" s="246">
        <v>120295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43605</v>
      </c>
      <c r="B10" s="242">
        <v>19000932</v>
      </c>
      <c r="C10" s="106">
        <v>3</v>
      </c>
      <c r="D10" s="246">
        <v>130005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43606</v>
      </c>
      <c r="B11" s="242">
        <v>19000944</v>
      </c>
      <c r="C11" s="106">
        <v>9</v>
      </c>
      <c r="D11" s="246">
        <v>357160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43606</v>
      </c>
      <c r="B12" s="242">
        <v>19000945</v>
      </c>
      <c r="C12" s="106">
        <v>1</v>
      </c>
      <c r="D12" s="246">
        <v>46940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43608</v>
      </c>
      <c r="B13" s="242">
        <v>19000971</v>
      </c>
      <c r="C13" s="106">
        <v>1</v>
      </c>
      <c r="D13" s="246">
        <v>42090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43609</v>
      </c>
      <c r="B14" s="242">
        <v>19000985</v>
      </c>
      <c r="C14" s="106">
        <v>17</v>
      </c>
      <c r="D14" s="246">
        <v>866630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43610</v>
      </c>
      <c r="B15" s="242">
        <v>19001005</v>
      </c>
      <c r="C15" s="106">
        <v>2</v>
      </c>
      <c r="D15" s="246">
        <v>78655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43614</v>
      </c>
      <c r="B16" s="242">
        <v>19001087</v>
      </c>
      <c r="C16" s="106">
        <v>3</v>
      </c>
      <c r="D16" s="246">
        <v>195065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43615</v>
      </c>
      <c r="B17" s="242">
        <v>19001098</v>
      </c>
      <c r="C17" s="106">
        <v>8</v>
      </c>
      <c r="D17" s="246">
        <v>440735</v>
      </c>
      <c r="E17" s="244"/>
      <c r="F17" s="247"/>
      <c r="G17" s="246"/>
      <c r="H17" s="244"/>
      <c r="I17" s="245">
        <v>2423085</v>
      </c>
      <c r="J17" s="246" t="s">
        <v>17</v>
      </c>
    </row>
    <row r="18" spans="1:10" ht="15.75" customHeight="1" x14ac:dyDescent="0.25">
      <c r="A18" s="241">
        <v>43618</v>
      </c>
      <c r="B18" s="242">
        <v>19001156</v>
      </c>
      <c r="C18" s="106">
        <v>2</v>
      </c>
      <c r="D18" s="246">
        <v>96525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43635</v>
      </c>
      <c r="B19" s="242">
        <v>19001171</v>
      </c>
      <c r="C19" s="106">
        <v>2</v>
      </c>
      <c r="D19" s="246">
        <v>114000</v>
      </c>
      <c r="E19" s="244"/>
      <c r="F19" s="247"/>
      <c r="G19" s="246"/>
      <c r="H19" s="244"/>
      <c r="I19" s="245"/>
      <c r="J19" s="246"/>
    </row>
    <row r="20" spans="1:10" ht="15.75" customHeight="1" x14ac:dyDescent="0.25">
      <c r="A20" s="241">
        <v>43638</v>
      </c>
      <c r="B20" s="242">
        <v>19001184</v>
      </c>
      <c r="C20" s="106">
        <v>6</v>
      </c>
      <c r="D20" s="246">
        <v>427085</v>
      </c>
      <c r="E20" s="244"/>
      <c r="F20" s="247"/>
      <c r="G20" s="246"/>
      <c r="H20" s="244"/>
      <c r="I20" s="245">
        <v>637610</v>
      </c>
      <c r="J20" s="246" t="s">
        <v>17</v>
      </c>
    </row>
    <row r="21" spans="1:10" ht="15.75" customHeight="1" x14ac:dyDescent="0.25">
      <c r="A21" s="241">
        <v>43642</v>
      </c>
      <c r="B21" s="242">
        <v>19001201</v>
      </c>
      <c r="C21" s="106">
        <v>8</v>
      </c>
      <c r="D21" s="246">
        <v>408250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43645</v>
      </c>
      <c r="B22" s="242">
        <v>19001209</v>
      </c>
      <c r="C22" s="106">
        <v>9</v>
      </c>
      <c r="D22" s="246">
        <v>586965</v>
      </c>
      <c r="E22" s="244"/>
      <c r="F22" s="247"/>
      <c r="G22" s="246"/>
      <c r="H22" s="244"/>
      <c r="I22" s="245">
        <v>995215</v>
      </c>
      <c r="J22" s="246" t="s">
        <v>17</v>
      </c>
    </row>
    <row r="23" spans="1:10" ht="15.75" customHeight="1" x14ac:dyDescent="0.25">
      <c r="A23" s="241">
        <v>43648</v>
      </c>
      <c r="B23" s="242">
        <v>19001222</v>
      </c>
      <c r="C23" s="106">
        <v>1</v>
      </c>
      <c r="D23" s="246">
        <v>44310</v>
      </c>
      <c r="E23" s="244"/>
      <c r="F23" s="247"/>
      <c r="G23" s="246"/>
      <c r="H23" s="244"/>
      <c r="I23" s="245">
        <v>44310</v>
      </c>
      <c r="J23" s="246" t="s">
        <v>17</v>
      </c>
    </row>
    <row r="24" spans="1:10" ht="15.75" customHeight="1" x14ac:dyDescent="0.25">
      <c r="A24" s="98">
        <v>43661</v>
      </c>
      <c r="B24" s="99">
        <v>19001309</v>
      </c>
      <c r="C24" s="410">
        <v>9</v>
      </c>
      <c r="D24" s="34">
        <v>311410</v>
      </c>
      <c r="E24" s="101"/>
      <c r="F24" s="100"/>
      <c r="H24" s="101"/>
      <c r="I24" s="102"/>
      <c r="J24" s="34"/>
    </row>
    <row r="25" spans="1:10" ht="15.75" customHeight="1" x14ac:dyDescent="0.25">
      <c r="A25" s="98">
        <v>43665</v>
      </c>
      <c r="B25" s="99">
        <v>19001322</v>
      </c>
      <c r="C25" s="410">
        <v>1</v>
      </c>
      <c r="D25" s="34">
        <v>39885</v>
      </c>
      <c r="E25" s="101"/>
      <c r="F25" s="100"/>
      <c r="G25" s="34"/>
      <c r="H25" s="101"/>
      <c r="I25" s="102"/>
      <c r="J25" s="34"/>
    </row>
    <row r="26" spans="1:10" ht="15.75" customHeight="1" x14ac:dyDescent="0.25">
      <c r="A26" s="98">
        <v>43668</v>
      </c>
      <c r="B26" s="99">
        <v>19001345</v>
      </c>
      <c r="C26" s="410">
        <v>1</v>
      </c>
      <c r="D26" s="34">
        <v>55480</v>
      </c>
      <c r="E26" s="101"/>
      <c r="F26" s="100"/>
      <c r="G26" s="34"/>
      <c r="H26" s="101"/>
      <c r="I26" s="102"/>
      <c r="J26" s="34"/>
    </row>
    <row r="27" spans="1:10" ht="15.75" customHeight="1" x14ac:dyDescent="0.25">
      <c r="A27" s="98"/>
      <c r="B27" s="99"/>
      <c r="C27" s="410"/>
      <c r="D27" s="34"/>
      <c r="E27" s="101"/>
      <c r="F27" s="100"/>
      <c r="G27" s="34"/>
      <c r="H27" s="101"/>
      <c r="I27" s="102"/>
      <c r="J27" s="34"/>
    </row>
    <row r="28" spans="1:10" ht="15.75" customHeight="1" x14ac:dyDescent="0.25">
      <c r="A28" s="98"/>
      <c r="B28" s="99"/>
      <c r="C28" s="410"/>
      <c r="D28" s="34"/>
      <c r="E28" s="101"/>
      <c r="F28" s="100"/>
      <c r="G28" s="34"/>
      <c r="H28" s="101"/>
      <c r="I28" s="102"/>
      <c r="J28" s="34"/>
    </row>
    <row r="29" spans="1:10" ht="15.75" customHeight="1" x14ac:dyDescent="0.25">
      <c r="A29" s="98"/>
      <c r="B29" s="99"/>
      <c r="C29" s="410"/>
      <c r="D29" s="34"/>
      <c r="E29" s="101"/>
      <c r="F29" s="100"/>
      <c r="G29" s="34"/>
      <c r="H29" s="101"/>
      <c r="I29" s="102"/>
      <c r="J29" s="34"/>
    </row>
    <row r="30" spans="1:10" ht="15.75" customHeight="1" x14ac:dyDescent="0.25">
      <c r="A30" s="98"/>
      <c r="B30" s="99"/>
      <c r="C30" s="410"/>
      <c r="D30" s="34"/>
      <c r="E30" s="101"/>
      <c r="F30" s="100"/>
      <c r="G30" s="34"/>
      <c r="H30" s="101"/>
      <c r="I30" s="102"/>
      <c r="J30" s="34"/>
    </row>
    <row r="31" spans="1:10" ht="15.75" customHeight="1" x14ac:dyDescent="0.25">
      <c r="A31" s="98"/>
      <c r="B31" s="99"/>
      <c r="C31" s="410"/>
      <c r="D31" s="34"/>
      <c r="E31" s="101"/>
      <c r="G31" s="34"/>
      <c r="H31" s="101"/>
      <c r="I31" s="102"/>
      <c r="J31" s="34"/>
    </row>
    <row r="32" spans="1:10" ht="15.75" customHeight="1" x14ac:dyDescent="0.25">
      <c r="A32" s="98"/>
      <c r="B32" s="99"/>
      <c r="C32" s="410"/>
      <c r="D32" s="34"/>
      <c r="E32" s="101"/>
      <c r="F32" s="100"/>
      <c r="G32" s="34"/>
      <c r="H32" s="101"/>
      <c r="I32" s="102"/>
      <c r="J32" s="34"/>
    </row>
    <row r="33" spans="1:10" ht="15.75" customHeight="1" x14ac:dyDescent="0.25">
      <c r="A33" s="98"/>
      <c r="B33" s="99"/>
      <c r="C33" s="410"/>
      <c r="D33" s="34"/>
      <c r="E33" s="101"/>
      <c r="F33" s="100"/>
      <c r="G33" s="34"/>
      <c r="H33" s="101"/>
      <c r="I33" s="102"/>
      <c r="J33" s="34"/>
    </row>
    <row r="34" spans="1:10" ht="15.75" customHeight="1" x14ac:dyDescent="0.25">
      <c r="A34" s="98"/>
      <c r="B34" s="99"/>
      <c r="C34" s="410"/>
      <c r="D34" s="34"/>
      <c r="E34" s="101"/>
      <c r="F34" s="100"/>
      <c r="G34" s="34"/>
      <c r="H34" s="101"/>
      <c r="I34" s="102"/>
      <c r="J34" s="34"/>
    </row>
    <row r="35" spans="1:10" ht="15.75" customHeight="1" x14ac:dyDescent="0.25">
      <c r="A35" s="98"/>
      <c r="B35" s="99"/>
      <c r="C35" s="410"/>
      <c r="D35" s="34"/>
      <c r="E35" s="101"/>
      <c r="F35" s="100"/>
      <c r="G35" s="34"/>
      <c r="H35" s="101"/>
      <c r="I35" s="102"/>
      <c r="J35" s="34"/>
    </row>
    <row r="36" spans="1:10" ht="15.75" customHeight="1" x14ac:dyDescent="0.25">
      <c r="A36" s="98"/>
      <c r="B36" s="99"/>
      <c r="C36" s="410"/>
      <c r="D36" s="34"/>
      <c r="E36" s="101"/>
      <c r="F36" s="100"/>
      <c r="G36" s="34"/>
      <c r="H36" s="101"/>
      <c r="I36" s="102"/>
      <c r="J36" s="34"/>
    </row>
    <row r="37" spans="1:10" ht="15.75" customHeight="1" x14ac:dyDescent="0.25">
      <c r="A37" s="98"/>
      <c r="B37" s="99"/>
      <c r="C37" s="410"/>
      <c r="D37" s="34"/>
      <c r="E37" s="101"/>
      <c r="F37" s="100"/>
      <c r="G37" s="34"/>
      <c r="H37" s="101"/>
      <c r="I37" s="102"/>
      <c r="J37" s="34"/>
    </row>
    <row r="38" spans="1:10" ht="15.75" customHeight="1" x14ac:dyDescent="0.25">
      <c r="A38" s="98"/>
      <c r="B38" s="99"/>
      <c r="C38" s="410"/>
      <c r="D38" s="34"/>
      <c r="E38" s="101"/>
      <c r="F38" s="100"/>
      <c r="G38" s="34"/>
      <c r="H38" s="101"/>
      <c r="I38" s="102"/>
      <c r="J38" s="34"/>
    </row>
    <row r="39" spans="1:10" ht="15.75" customHeight="1" x14ac:dyDescent="0.25">
      <c r="A39" s="98"/>
      <c r="B39" s="99"/>
      <c r="C39" s="410"/>
      <c r="D39" s="34"/>
      <c r="E39" s="101"/>
      <c r="F39" s="100"/>
      <c r="G39" s="34"/>
      <c r="H39" s="101"/>
      <c r="I39" s="102"/>
      <c r="J39" s="34"/>
    </row>
    <row r="40" spans="1:10" ht="15.75" customHeight="1" x14ac:dyDescent="0.25">
      <c r="A40" s="98"/>
      <c r="B40" s="99"/>
      <c r="C40" s="410"/>
      <c r="D40" s="34"/>
      <c r="E40" s="101"/>
      <c r="F40" s="100"/>
      <c r="G40" s="34"/>
      <c r="H40" s="101"/>
      <c r="I40" s="102"/>
      <c r="J40" s="34"/>
    </row>
    <row r="41" spans="1:10" ht="15.75" customHeight="1" x14ac:dyDescent="0.25">
      <c r="A41" s="98"/>
      <c r="B41" s="99"/>
      <c r="C41" s="410"/>
      <c r="D41" s="34"/>
      <c r="E41" s="101"/>
      <c r="F41" s="100"/>
      <c r="G41" s="34"/>
      <c r="H41" s="101"/>
      <c r="I41" s="102"/>
      <c r="J41" s="34"/>
    </row>
    <row r="42" spans="1:10" ht="15.75" customHeight="1" x14ac:dyDescent="0.25">
      <c r="A42" s="98"/>
      <c r="B42" s="99"/>
      <c r="C42" s="410"/>
      <c r="D42" s="34"/>
      <c r="E42" s="101"/>
      <c r="F42" s="100"/>
      <c r="G42" s="34"/>
      <c r="H42" s="101"/>
      <c r="I42" s="102"/>
      <c r="J42" s="34"/>
    </row>
    <row r="43" spans="1:10" ht="15.75" customHeight="1" x14ac:dyDescent="0.25">
      <c r="A43" s="98"/>
      <c r="B43" s="99"/>
      <c r="C43" s="410"/>
      <c r="D43" s="34"/>
      <c r="E43" s="101"/>
      <c r="F43" s="100"/>
      <c r="G43" s="34"/>
      <c r="H43" s="101"/>
      <c r="I43" s="102"/>
      <c r="J43" s="34"/>
    </row>
    <row r="44" spans="1:10" ht="15.75" customHeight="1" x14ac:dyDescent="0.25">
      <c r="A44" s="98"/>
      <c r="B44" s="99"/>
      <c r="C44" s="410"/>
      <c r="D44" s="34"/>
      <c r="E44" s="101"/>
      <c r="F44" s="100"/>
      <c r="G44" s="34"/>
      <c r="H44" s="101"/>
      <c r="I44" s="102"/>
      <c r="J44" s="34"/>
    </row>
    <row r="45" spans="1:10" ht="15.75" customHeight="1" x14ac:dyDescent="0.25">
      <c r="A45" s="98"/>
      <c r="B45" s="99"/>
      <c r="C45" s="410"/>
      <c r="D45" s="34"/>
      <c r="E45" s="101"/>
      <c r="F45" s="100"/>
      <c r="G45" s="34"/>
      <c r="H45" s="101"/>
      <c r="I45" s="102"/>
      <c r="J45" s="34"/>
    </row>
    <row r="46" spans="1:10" ht="15.75" customHeight="1" x14ac:dyDescent="0.25">
      <c r="A46" s="98"/>
      <c r="B46" s="99"/>
      <c r="C46" s="410"/>
      <c r="D46" s="34"/>
      <c r="E46" s="101"/>
      <c r="F46" s="100"/>
      <c r="G46" s="34"/>
      <c r="H46" s="101"/>
      <c r="I46" s="102"/>
      <c r="J46" s="34"/>
    </row>
    <row r="47" spans="1:10" ht="15.75" customHeight="1" x14ac:dyDescent="0.25">
      <c r="A47" s="98"/>
      <c r="B47" s="99"/>
      <c r="C47" s="410"/>
      <c r="D47" s="34"/>
      <c r="E47" s="101"/>
      <c r="F47" s="100"/>
      <c r="G47" s="34"/>
      <c r="H47" s="101"/>
      <c r="I47" s="102"/>
      <c r="J47" s="34"/>
    </row>
    <row r="48" spans="1:10" ht="15.75" customHeight="1" x14ac:dyDescent="0.25">
      <c r="A48" s="98"/>
      <c r="B48" s="99"/>
      <c r="C48" s="410"/>
      <c r="D48" s="34"/>
      <c r="E48" s="101"/>
      <c r="F48" s="100"/>
      <c r="G48" s="34"/>
      <c r="H48" s="101"/>
      <c r="I48" s="102"/>
      <c r="J48" s="34"/>
    </row>
    <row r="49" spans="1:10" ht="15.75" customHeight="1" x14ac:dyDescent="0.25">
      <c r="A49" s="98"/>
      <c r="B49" s="99"/>
      <c r="C49" s="410"/>
      <c r="D49" s="34"/>
      <c r="E49" s="101"/>
      <c r="F49" s="100"/>
      <c r="G49" s="34"/>
      <c r="H49" s="101"/>
      <c r="I49" s="102"/>
      <c r="J49" s="34"/>
    </row>
    <row r="50" spans="1:10" ht="15.75" customHeight="1" x14ac:dyDescent="0.25">
      <c r="A50" s="98"/>
      <c r="B50" s="99"/>
      <c r="C50" s="410"/>
      <c r="D50" s="34"/>
      <c r="E50" s="101"/>
      <c r="F50" s="100"/>
      <c r="G50" s="34"/>
      <c r="H50" s="101"/>
      <c r="I50" s="102"/>
      <c r="J50" s="34"/>
    </row>
    <row r="51" spans="1:10" ht="15.75" customHeight="1" x14ac:dyDescent="0.25">
      <c r="A51" s="98"/>
      <c r="B51" s="99"/>
      <c r="C51" s="410"/>
      <c r="D51" s="34"/>
      <c r="E51" s="101"/>
      <c r="F51" s="100"/>
      <c r="G51" s="34"/>
      <c r="H51" s="101"/>
      <c r="I51" s="102"/>
      <c r="J51" s="34"/>
    </row>
    <row r="52" spans="1:10" ht="15.75" customHeight="1" x14ac:dyDescent="0.25">
      <c r="A52" s="98"/>
      <c r="B52" s="99"/>
      <c r="C52" s="410"/>
      <c r="D52" s="34"/>
      <c r="E52" s="101"/>
      <c r="F52" s="100"/>
      <c r="G52" s="34"/>
      <c r="H52" s="101"/>
      <c r="I52" s="102"/>
      <c r="J52" s="34"/>
    </row>
    <row r="53" spans="1:10" ht="15.75" customHeight="1" x14ac:dyDescent="0.25">
      <c r="A53" s="98"/>
      <c r="B53" s="99"/>
      <c r="C53" s="410"/>
      <c r="D53" s="34"/>
      <c r="E53" s="101"/>
      <c r="F53" s="100"/>
      <c r="G53" s="34"/>
      <c r="H53" s="101"/>
      <c r="I53" s="102"/>
      <c r="J53" s="34"/>
    </row>
    <row r="54" spans="1:10" ht="15.75" customHeight="1" x14ac:dyDescent="0.25">
      <c r="A54" s="98"/>
      <c r="B54" s="99"/>
      <c r="C54" s="410"/>
      <c r="D54" s="34"/>
      <c r="E54" s="101"/>
      <c r="F54" s="100"/>
      <c r="G54" s="34"/>
      <c r="H54" s="101"/>
      <c r="I54" s="102"/>
      <c r="J54" s="34"/>
    </row>
    <row r="55" spans="1:10" ht="15.75" customHeight="1" x14ac:dyDescent="0.25">
      <c r="A55" s="98"/>
      <c r="B55" s="99"/>
      <c r="C55" s="410"/>
      <c r="D55" s="34"/>
      <c r="E55" s="101"/>
      <c r="F55" s="100"/>
      <c r="G55" s="34"/>
      <c r="H55" s="101"/>
      <c r="I55" s="102"/>
      <c r="J55" s="34"/>
    </row>
    <row r="56" spans="1:10" ht="15.75" customHeight="1" x14ac:dyDescent="0.25">
      <c r="A56" s="98"/>
      <c r="B56" s="99"/>
      <c r="C56" s="410"/>
      <c r="D56" s="34"/>
      <c r="E56" s="101"/>
      <c r="F56" s="100"/>
      <c r="G56" s="34"/>
      <c r="H56" s="101"/>
      <c r="I56" s="102"/>
      <c r="J56" s="34"/>
    </row>
    <row r="57" spans="1:10" ht="15.75" customHeight="1" x14ac:dyDescent="0.25">
      <c r="A57" s="98"/>
      <c r="B57" s="99"/>
      <c r="C57" s="410"/>
      <c r="D57" s="34"/>
      <c r="E57" s="101"/>
      <c r="F57" s="100"/>
      <c r="G57" s="34"/>
      <c r="H57" s="101"/>
      <c r="I57" s="102"/>
      <c r="J57" s="34"/>
    </row>
    <row r="58" spans="1:10" ht="15.75" customHeight="1" x14ac:dyDescent="0.25">
      <c r="A58" s="98"/>
      <c r="B58" s="99"/>
      <c r="C58" s="410"/>
      <c r="D58" s="34"/>
      <c r="E58" s="101"/>
      <c r="F58" s="100"/>
      <c r="G58" s="34"/>
      <c r="H58" s="101"/>
      <c r="I58" s="102"/>
      <c r="J58" s="34"/>
    </row>
    <row r="59" spans="1:10" ht="15.75" customHeight="1" x14ac:dyDescent="0.25">
      <c r="A59" s="98"/>
      <c r="B59" s="99"/>
      <c r="C59" s="410"/>
      <c r="D59" s="34"/>
      <c r="E59" s="101"/>
      <c r="F59" s="100"/>
      <c r="G59" s="34"/>
      <c r="H59" s="101"/>
      <c r="I59" s="102"/>
      <c r="J59" s="34"/>
    </row>
    <row r="60" spans="1:10" ht="15.75" customHeight="1" x14ac:dyDescent="0.25">
      <c r="A60" s="98"/>
      <c r="B60" s="99"/>
      <c r="C60" s="410"/>
      <c r="D60" s="34"/>
      <c r="E60" s="101"/>
      <c r="F60" s="100"/>
      <c r="G60" s="34"/>
      <c r="H60" s="101"/>
      <c r="I60" s="102"/>
      <c r="J60" s="34"/>
    </row>
    <row r="61" spans="1:10" ht="15.75" customHeight="1" x14ac:dyDescent="0.25">
      <c r="A61" s="98"/>
      <c r="B61" s="99"/>
      <c r="C61" s="410"/>
      <c r="D61" s="34"/>
      <c r="E61" s="101"/>
      <c r="F61" s="100"/>
      <c r="G61" s="34"/>
      <c r="H61" s="101"/>
      <c r="I61" s="102"/>
      <c r="J61" s="34"/>
    </row>
    <row r="62" spans="1:10" ht="15.75" customHeight="1" x14ac:dyDescent="0.25">
      <c r="A62" s="98"/>
      <c r="B62" s="99"/>
      <c r="C62" s="410"/>
      <c r="D62" s="34"/>
      <c r="E62" s="101"/>
      <c r="F62" s="100"/>
      <c r="G62" s="34"/>
      <c r="H62" s="101"/>
      <c r="I62" s="102"/>
      <c r="J62" s="34"/>
    </row>
    <row r="63" spans="1:10" ht="15.75" customHeight="1" x14ac:dyDescent="0.25">
      <c r="A63" s="98"/>
      <c r="B63" s="99"/>
      <c r="C63" s="410"/>
      <c r="D63" s="34"/>
      <c r="E63" s="101"/>
      <c r="F63" s="100"/>
      <c r="G63" s="34"/>
      <c r="H63" s="101"/>
      <c r="I63" s="102"/>
      <c r="J63" s="34"/>
    </row>
    <row r="64" spans="1:10" ht="15.75" customHeight="1" x14ac:dyDescent="0.25">
      <c r="A64" s="98"/>
      <c r="B64" s="99"/>
      <c r="C64" s="410"/>
      <c r="D64" s="34"/>
      <c r="E64" s="101"/>
      <c r="F64" s="100"/>
      <c r="G64" s="34"/>
      <c r="H64" s="101"/>
      <c r="I64" s="102"/>
      <c r="J64" s="34"/>
    </row>
    <row r="65" spans="1:10" ht="15.75" customHeight="1" x14ac:dyDescent="0.25">
      <c r="A65" s="98"/>
      <c r="B65" s="99"/>
      <c r="C65" s="410"/>
      <c r="D65" s="34"/>
      <c r="E65" s="101"/>
      <c r="F65" s="100"/>
      <c r="G65" s="34"/>
      <c r="H65" s="101"/>
      <c r="I65" s="102"/>
      <c r="J65" s="34"/>
    </row>
    <row r="66" spans="1:10" ht="15.75" customHeight="1" x14ac:dyDescent="0.25">
      <c r="A66" s="98"/>
      <c r="B66" s="99"/>
      <c r="C66" s="410"/>
      <c r="D66" s="34"/>
      <c r="E66" s="101"/>
      <c r="F66" s="100"/>
      <c r="G66" s="34"/>
      <c r="H66" s="101"/>
      <c r="I66" s="102"/>
      <c r="J66" s="34"/>
    </row>
    <row r="67" spans="1:10" ht="15.75" customHeight="1" x14ac:dyDescent="0.25">
      <c r="A67" s="98"/>
      <c r="B67" s="99"/>
      <c r="C67" s="410"/>
      <c r="D67" s="34"/>
      <c r="E67" s="101"/>
      <c r="F67" s="100"/>
      <c r="G67" s="34"/>
      <c r="H67" s="101"/>
      <c r="I67" s="102"/>
      <c r="J67" s="34"/>
    </row>
    <row r="68" spans="1:10" ht="15.75" customHeight="1" x14ac:dyDescent="0.25">
      <c r="A68" s="98"/>
      <c r="B68" s="99"/>
      <c r="C68" s="410"/>
      <c r="D68" s="34"/>
      <c r="E68" s="101"/>
      <c r="F68" s="100"/>
      <c r="G68" s="34"/>
      <c r="H68" s="101"/>
      <c r="I68" s="102"/>
      <c r="J68" s="34"/>
    </row>
    <row r="69" spans="1:10" ht="15.75" customHeight="1" x14ac:dyDescent="0.25">
      <c r="A69" s="98"/>
      <c r="B69" s="99"/>
      <c r="C69" s="410"/>
      <c r="D69" s="34"/>
      <c r="E69" s="101"/>
      <c r="F69" s="100"/>
      <c r="G69" s="34"/>
      <c r="H69" s="101"/>
      <c r="I69" s="102"/>
      <c r="J69" s="34"/>
    </row>
    <row r="70" spans="1:10" ht="15.75" customHeight="1" x14ac:dyDescent="0.25">
      <c r="A70" s="98"/>
      <c r="B70" s="99"/>
      <c r="C70" s="410"/>
      <c r="D70" s="34"/>
      <c r="E70" s="101"/>
      <c r="F70" s="100"/>
      <c r="G70" s="34"/>
      <c r="H70" s="101"/>
      <c r="I70" s="102"/>
      <c r="J70" s="34"/>
    </row>
    <row r="71" spans="1:10" ht="15.75" customHeight="1" x14ac:dyDescent="0.25">
      <c r="A71" s="98"/>
      <c r="B71" s="99"/>
      <c r="C71" s="410"/>
      <c r="D71" s="34"/>
      <c r="E71" s="101"/>
      <c r="F71" s="100"/>
      <c r="G71" s="34"/>
      <c r="H71" s="101"/>
      <c r="I71" s="102"/>
      <c r="J71" s="34"/>
    </row>
    <row r="72" spans="1:10" ht="15.75" customHeight="1" x14ac:dyDescent="0.25">
      <c r="A72" s="98"/>
      <c r="B72" s="99"/>
      <c r="C72" s="410"/>
      <c r="D72" s="34"/>
      <c r="E72" s="101"/>
      <c r="F72" s="100"/>
      <c r="G72" s="34"/>
      <c r="H72" s="101"/>
      <c r="I72" s="102"/>
      <c r="J72" s="34"/>
    </row>
    <row r="73" spans="1:10" ht="15.75" customHeight="1" x14ac:dyDescent="0.25">
      <c r="A73" s="98"/>
      <c r="B73" s="99"/>
      <c r="C73" s="410"/>
      <c r="D73" s="34"/>
      <c r="E73" s="101"/>
      <c r="F73" s="100"/>
      <c r="G73" s="34"/>
      <c r="H73" s="101"/>
      <c r="I73" s="102"/>
      <c r="J73" s="34"/>
    </row>
    <row r="74" spans="1:10" ht="15.75" customHeight="1" x14ac:dyDescent="0.25">
      <c r="A74" s="98"/>
      <c r="B74" s="99"/>
      <c r="C74" s="410"/>
      <c r="D74" s="34"/>
      <c r="E74" s="101"/>
      <c r="F74" s="100"/>
      <c r="G74" s="34"/>
      <c r="H74" s="101"/>
      <c r="I74" s="102"/>
      <c r="J74" s="34"/>
    </row>
    <row r="75" spans="1:10" ht="15.75" customHeight="1" x14ac:dyDescent="0.25">
      <c r="A75" s="98"/>
      <c r="B75" s="99"/>
      <c r="C75" s="410"/>
      <c r="D75" s="34"/>
      <c r="E75" s="101"/>
      <c r="F75" s="100"/>
      <c r="G75" s="34"/>
      <c r="H75" s="101"/>
      <c r="I75" s="102"/>
      <c r="J75" s="34"/>
    </row>
    <row r="76" spans="1:10" ht="15.75" customHeight="1" x14ac:dyDescent="0.25">
      <c r="A76" s="98"/>
      <c r="B76" s="99"/>
      <c r="C76" s="410"/>
      <c r="D76" s="34"/>
      <c r="E76" s="101"/>
      <c r="F76" s="100"/>
      <c r="G76" s="34"/>
      <c r="H76" s="101"/>
      <c r="I76" s="102"/>
      <c r="J76" s="34"/>
    </row>
    <row r="77" spans="1:10" ht="15.75" customHeight="1" x14ac:dyDescent="0.25">
      <c r="A77" s="98"/>
      <c r="B77" s="99"/>
      <c r="C77" s="410"/>
      <c r="D77" s="34"/>
      <c r="E77" s="101"/>
      <c r="F77" s="100"/>
      <c r="G77" s="34"/>
      <c r="H77" s="101"/>
      <c r="I77" s="102"/>
      <c r="J77" s="34"/>
    </row>
    <row r="78" spans="1:10" ht="15.75" customHeight="1" x14ac:dyDescent="0.25">
      <c r="A78" s="98"/>
      <c r="B78" s="99"/>
      <c r="C78" s="410"/>
      <c r="D78" s="34"/>
      <c r="E78" s="101"/>
      <c r="F78" s="100"/>
      <c r="G78" s="34"/>
      <c r="H78" s="101"/>
      <c r="I78" s="102"/>
      <c r="J78" s="34"/>
    </row>
    <row r="79" spans="1:10" ht="15.75" customHeight="1" x14ac:dyDescent="0.25">
      <c r="A79" s="98"/>
      <c r="B79" s="99"/>
      <c r="C79" s="410"/>
      <c r="D79" s="34"/>
      <c r="E79" s="101"/>
      <c r="F79" s="100"/>
      <c r="G79" s="34"/>
      <c r="H79" s="101"/>
      <c r="I79" s="102"/>
      <c r="J79" s="34"/>
    </row>
    <row r="80" spans="1:10" ht="15.75" customHeight="1" x14ac:dyDescent="0.25">
      <c r="A80" s="98"/>
      <c r="B80" s="99"/>
      <c r="C80" s="410"/>
      <c r="D80" s="34"/>
      <c r="E80" s="101"/>
      <c r="F80" s="100"/>
      <c r="G80" s="34"/>
      <c r="H80" s="101"/>
      <c r="I80" s="102"/>
      <c r="J80" s="34"/>
    </row>
    <row r="81" spans="1:10" ht="15.75" customHeight="1" x14ac:dyDescent="0.25">
      <c r="A81" s="98"/>
      <c r="B81" s="99"/>
      <c r="C81" s="410"/>
      <c r="D81" s="34"/>
      <c r="E81" s="101"/>
      <c r="F81" s="100"/>
      <c r="G81" s="34"/>
      <c r="H81" s="101"/>
      <c r="I81" s="102"/>
      <c r="J81" s="34"/>
    </row>
    <row r="82" spans="1:10" ht="15.75" customHeight="1" x14ac:dyDescent="0.25">
      <c r="A82" s="98"/>
      <c r="B82" s="99"/>
      <c r="C82" s="410"/>
      <c r="D82" s="34"/>
      <c r="E82" s="101"/>
      <c r="F82" s="100"/>
      <c r="G82" s="34"/>
      <c r="H82" s="101"/>
      <c r="I82" s="102"/>
      <c r="J82" s="34"/>
    </row>
    <row r="83" spans="1:10" ht="15.75" customHeight="1" x14ac:dyDescent="0.25">
      <c r="A83" s="98"/>
      <c r="B83" s="99"/>
      <c r="C83" s="410"/>
      <c r="D83" s="34"/>
      <c r="E83" s="101"/>
      <c r="F83" s="100"/>
      <c r="G83" s="34"/>
      <c r="H83" s="101"/>
      <c r="I83" s="102"/>
      <c r="J83" s="34"/>
    </row>
    <row r="84" spans="1:10" ht="15.75" customHeight="1" x14ac:dyDescent="0.25">
      <c r="A84" s="98"/>
      <c r="B84" s="99"/>
      <c r="C84" s="410"/>
      <c r="D84" s="34"/>
      <c r="E84" s="101"/>
      <c r="F84" s="100"/>
      <c r="G84" s="34"/>
      <c r="H84" s="101"/>
      <c r="I84" s="102"/>
      <c r="J84" s="34"/>
    </row>
    <row r="85" spans="1:10" ht="15.75" customHeight="1" x14ac:dyDescent="0.25">
      <c r="A85" s="98"/>
      <c r="B85" s="99"/>
      <c r="C85" s="410"/>
      <c r="D85" s="34"/>
      <c r="E85" s="101"/>
      <c r="F85" s="100"/>
      <c r="G85" s="34"/>
      <c r="H85" s="101"/>
      <c r="I85" s="102"/>
      <c r="J85" s="34"/>
    </row>
    <row r="86" spans="1:10" ht="15.75" customHeight="1" x14ac:dyDescent="0.25">
      <c r="A86" s="98"/>
      <c r="B86" s="99"/>
      <c r="C86" s="410"/>
      <c r="D86" s="34"/>
      <c r="E86" s="101"/>
      <c r="F86" s="100"/>
      <c r="G86" s="34"/>
      <c r="H86" s="101"/>
      <c r="I86" s="102"/>
      <c r="J86" s="34"/>
    </row>
    <row r="87" spans="1:10" ht="15.75" customHeight="1" x14ac:dyDescent="0.25">
      <c r="A87" s="98"/>
      <c r="B87" s="99"/>
      <c r="C87" s="410"/>
      <c r="D87" s="34"/>
      <c r="E87" s="101"/>
      <c r="F87" s="100"/>
      <c r="G87" s="34"/>
      <c r="H87" s="101"/>
      <c r="I87" s="102"/>
      <c r="J87" s="34"/>
    </row>
    <row r="88" spans="1:10" ht="15.75" customHeight="1" x14ac:dyDescent="0.25">
      <c r="A88" s="98"/>
      <c r="B88" s="99"/>
      <c r="C88" s="410"/>
      <c r="D88" s="34"/>
      <c r="E88" s="101"/>
      <c r="F88" s="100"/>
      <c r="G88" s="34"/>
      <c r="H88" s="101"/>
      <c r="I88" s="102"/>
      <c r="J88" s="34"/>
    </row>
    <row r="89" spans="1:10" ht="15.75" customHeight="1" x14ac:dyDescent="0.25">
      <c r="A89" s="98"/>
      <c r="B89" s="99"/>
      <c r="C89" s="410"/>
      <c r="D89" s="34"/>
      <c r="E89" s="101"/>
      <c r="F89" s="100"/>
      <c r="G89" s="34"/>
      <c r="H89" s="101"/>
      <c r="I89" s="102"/>
      <c r="J89" s="34"/>
    </row>
    <row r="90" spans="1:10" ht="15.75" customHeight="1" x14ac:dyDescent="0.25">
      <c r="A90" s="98"/>
      <c r="B90" s="99"/>
      <c r="C90" s="410"/>
      <c r="D90" s="34"/>
      <c r="E90" s="101"/>
      <c r="F90" s="100"/>
      <c r="G90" s="34"/>
      <c r="H90" s="101"/>
      <c r="I90" s="102"/>
      <c r="J90" s="34"/>
    </row>
    <row r="91" spans="1:10" ht="15.75" customHeight="1" x14ac:dyDescent="0.25">
      <c r="A91" s="98"/>
      <c r="B91" s="99"/>
      <c r="C91" s="410"/>
      <c r="D91" s="34"/>
      <c r="E91" s="101"/>
      <c r="F91" s="100"/>
      <c r="G91" s="34"/>
      <c r="H91" s="101"/>
      <c r="I91" s="102"/>
      <c r="J91" s="34"/>
    </row>
    <row r="92" spans="1:10" ht="15.75" customHeight="1" x14ac:dyDescent="0.25">
      <c r="A92" s="98"/>
      <c r="B92" s="99"/>
      <c r="C92" s="410"/>
      <c r="D92" s="34"/>
      <c r="E92" s="101"/>
      <c r="F92" s="134"/>
      <c r="G92" s="34"/>
      <c r="H92" s="101"/>
      <c r="I92" s="102"/>
      <c r="J92" s="34"/>
    </row>
    <row r="93" spans="1:10" ht="15.75" customHeight="1" x14ac:dyDescent="0.25">
      <c r="A93" s="98"/>
      <c r="B93" s="99"/>
      <c r="C93" s="410"/>
      <c r="D93" s="34"/>
      <c r="E93" s="100"/>
      <c r="F93" s="100"/>
      <c r="G93" s="34"/>
      <c r="H93" s="101"/>
      <c r="I93" s="102"/>
      <c r="J93" s="34"/>
    </row>
    <row r="94" spans="1:10" ht="15.75" customHeight="1" x14ac:dyDescent="0.25">
      <c r="A94" s="98"/>
      <c r="B94" s="99"/>
      <c r="C94" s="410"/>
      <c r="D94" s="34"/>
      <c r="E94" s="101"/>
      <c r="F94" s="100"/>
      <c r="G94" s="34"/>
      <c r="H94" s="101"/>
      <c r="I94" s="102"/>
      <c r="J94" s="34"/>
    </row>
    <row r="95" spans="1:10" ht="15.75" customHeight="1" x14ac:dyDescent="0.25">
      <c r="A95" s="98"/>
      <c r="B95" s="99"/>
      <c r="C95" s="410"/>
      <c r="D95" s="34"/>
      <c r="E95" s="101"/>
      <c r="F95" s="100"/>
      <c r="G95" s="34"/>
      <c r="H95" s="101"/>
      <c r="I95" s="102"/>
      <c r="J95" s="34"/>
    </row>
    <row r="96" spans="1:10" ht="15.75" customHeight="1" x14ac:dyDescent="0.25">
      <c r="A96" s="98"/>
      <c r="B96" s="99"/>
      <c r="C96" s="410"/>
      <c r="D96" s="34"/>
      <c r="E96" s="101"/>
      <c r="F96" s="100"/>
      <c r="G96" s="34"/>
      <c r="H96" s="101"/>
      <c r="I96" s="102"/>
      <c r="J96" s="34"/>
    </row>
    <row r="97" spans="1:10" ht="15.75" customHeight="1" x14ac:dyDescent="0.25">
      <c r="A97" s="98"/>
      <c r="B97" s="99"/>
      <c r="C97" s="410"/>
      <c r="D97" s="34"/>
      <c r="E97" s="101"/>
      <c r="F97" s="100"/>
      <c r="G97" s="34"/>
      <c r="H97" s="101"/>
      <c r="I97" s="102"/>
      <c r="J97" s="34"/>
    </row>
    <row r="98" spans="1:10" ht="15.75" customHeight="1" x14ac:dyDescent="0.25">
      <c r="A98" s="98"/>
      <c r="B98" s="99"/>
      <c r="C98" s="410"/>
      <c r="D98" s="34"/>
      <c r="E98" s="101"/>
      <c r="F98" s="100"/>
      <c r="G98" s="34"/>
      <c r="H98" s="101"/>
      <c r="I98" s="102"/>
      <c r="J98" s="34"/>
    </row>
    <row r="99" spans="1:10" ht="15.75" customHeight="1" x14ac:dyDescent="0.25">
      <c r="A99" s="98"/>
      <c r="B99" s="99"/>
      <c r="C99" s="410"/>
      <c r="D99" s="34"/>
      <c r="E99" s="101"/>
      <c r="F99" s="100"/>
      <c r="G99" s="34"/>
      <c r="H99" s="101"/>
      <c r="I99" s="102"/>
      <c r="J99" s="34"/>
    </row>
    <row r="100" spans="1:10" ht="15.75" customHeight="1" x14ac:dyDescent="0.25">
      <c r="A100" s="98"/>
      <c r="B100" s="99"/>
      <c r="C100" s="410"/>
      <c r="D100" s="34"/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/>
      <c r="B101" s="99"/>
      <c r="C101" s="410"/>
      <c r="D101" s="34"/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/>
      <c r="B102" s="99"/>
      <c r="C102" s="410"/>
      <c r="D102" s="34"/>
      <c r="E102" s="101"/>
      <c r="F102" s="100"/>
      <c r="G102" s="34"/>
      <c r="H102" s="101"/>
      <c r="I102" s="102"/>
      <c r="J102" s="34"/>
    </row>
    <row r="103" spans="1:10" ht="15.75" customHeight="1" x14ac:dyDescent="0.25">
      <c r="A103" s="98"/>
      <c r="B103" s="99"/>
      <c r="C103" s="410"/>
      <c r="D103" s="34"/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/>
      <c r="B104" s="99"/>
      <c r="C104" s="410"/>
      <c r="D104" s="34"/>
      <c r="E104" s="101"/>
      <c r="F104" s="100"/>
      <c r="G104" s="34"/>
      <c r="H104" s="101"/>
      <c r="I104" s="102"/>
      <c r="J104" s="34"/>
    </row>
    <row r="105" spans="1:10" ht="15.75" customHeight="1" x14ac:dyDescent="0.25">
      <c r="A105" s="98"/>
      <c r="B105" s="99"/>
      <c r="C105" s="410"/>
      <c r="D105" s="34"/>
      <c r="E105" s="101"/>
      <c r="F105" s="100"/>
      <c r="G105" s="34"/>
      <c r="H105" s="101"/>
      <c r="I105" s="102"/>
      <c r="J105" s="34"/>
    </row>
    <row r="106" spans="1:10" ht="15.75" customHeight="1" x14ac:dyDescent="0.25">
      <c r="A106" s="98"/>
      <c r="B106" s="99"/>
      <c r="C106" s="410"/>
      <c r="D106" s="34"/>
      <c r="E106" s="101"/>
      <c r="F106" s="100"/>
      <c r="G106" s="34"/>
      <c r="H106" s="101"/>
      <c r="I106" s="102"/>
      <c r="J106" s="34"/>
    </row>
    <row r="107" spans="1:10" ht="15.75" customHeight="1" x14ac:dyDescent="0.25">
      <c r="A107" s="98"/>
      <c r="B107" s="99"/>
      <c r="C107" s="410"/>
      <c r="D107" s="34"/>
      <c r="E107" s="101"/>
      <c r="F107" s="100"/>
      <c r="G107" s="34"/>
      <c r="H107" s="101"/>
      <c r="I107" s="102"/>
      <c r="J107" s="34"/>
    </row>
    <row r="108" spans="1:10" ht="15.75" customHeight="1" x14ac:dyDescent="0.25">
      <c r="A108" s="98"/>
      <c r="B108" s="99"/>
      <c r="C108" s="410"/>
      <c r="D108" s="34"/>
      <c r="E108" s="101"/>
      <c r="F108" s="100"/>
      <c r="G108" s="34"/>
      <c r="H108" s="101"/>
      <c r="I108" s="102"/>
      <c r="J108" s="34"/>
    </row>
    <row r="109" spans="1:10" ht="15.75" customHeight="1" x14ac:dyDescent="0.25">
      <c r="A109" s="98"/>
      <c r="B109" s="99"/>
      <c r="C109" s="410"/>
      <c r="D109" s="34"/>
      <c r="E109" s="101"/>
      <c r="F109" s="100"/>
      <c r="G109" s="34"/>
      <c r="H109" s="101"/>
      <c r="I109" s="102"/>
      <c r="J109" s="34"/>
    </row>
    <row r="110" spans="1:10" ht="15.75" customHeight="1" x14ac:dyDescent="0.25">
      <c r="A110" s="98"/>
      <c r="B110" s="99"/>
      <c r="C110" s="410"/>
      <c r="D110" s="34"/>
      <c r="E110" s="101"/>
      <c r="F110" s="100"/>
      <c r="G110" s="34"/>
      <c r="H110" s="101"/>
      <c r="I110" s="102"/>
      <c r="J110" s="34"/>
    </row>
    <row r="111" spans="1:10" ht="15.75" customHeight="1" x14ac:dyDescent="0.25">
      <c r="A111" s="98"/>
      <c r="B111" s="99"/>
      <c r="C111" s="410"/>
      <c r="D111" s="34"/>
      <c r="E111" s="101"/>
      <c r="F111" s="100"/>
      <c r="G111" s="34"/>
      <c r="H111" s="101"/>
      <c r="I111" s="102"/>
      <c r="J111" s="34"/>
    </row>
    <row r="112" spans="1:10" ht="15.75" customHeight="1" x14ac:dyDescent="0.25">
      <c r="A112" s="98"/>
      <c r="B112" s="99"/>
      <c r="C112" s="410"/>
      <c r="D112" s="34"/>
      <c r="E112" s="101"/>
      <c r="F112" s="100"/>
      <c r="G112" s="34"/>
      <c r="H112" s="101"/>
      <c r="I112" s="102"/>
      <c r="J112" s="34"/>
    </row>
    <row r="113" spans="1:10" ht="15.75" customHeight="1" x14ac:dyDescent="0.25">
      <c r="A113" s="98"/>
      <c r="B113" s="99"/>
      <c r="C113" s="410"/>
      <c r="D113" s="34"/>
      <c r="E113" s="101"/>
      <c r="F113" s="100"/>
      <c r="G113" s="34"/>
      <c r="H113" s="101"/>
      <c r="I113" s="102"/>
      <c r="J113" s="34"/>
    </row>
    <row r="114" spans="1:10" ht="15.75" customHeight="1" x14ac:dyDescent="0.25">
      <c r="A114" s="98"/>
      <c r="B114" s="99"/>
      <c r="C114" s="410"/>
      <c r="D114" s="34"/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/>
      <c r="B115" s="99"/>
      <c r="C115" s="410"/>
      <c r="D115" s="34"/>
      <c r="E115" s="101"/>
      <c r="F115" s="100"/>
      <c r="G115" s="34"/>
      <c r="H115" s="101"/>
      <c r="I115" s="102"/>
      <c r="J115" s="34"/>
    </row>
    <row r="116" spans="1:10" ht="15.75" customHeight="1" x14ac:dyDescent="0.25">
      <c r="A116" s="98"/>
      <c r="B116" s="99"/>
      <c r="C116" s="410"/>
      <c r="D116" s="34"/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/>
      <c r="B117" s="99"/>
      <c r="C117" s="410"/>
      <c r="D117" s="34"/>
      <c r="E117" s="101"/>
      <c r="F117" s="100"/>
      <c r="G117" s="34"/>
      <c r="H117" s="101"/>
      <c r="I117" s="102"/>
      <c r="J117" s="34"/>
    </row>
    <row r="118" spans="1:10" ht="15.75" customHeight="1" x14ac:dyDescent="0.25">
      <c r="A118" s="98"/>
      <c r="B118" s="99"/>
      <c r="C118" s="410"/>
      <c r="D118" s="34"/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/>
      <c r="B119" s="99"/>
      <c r="C119" s="410"/>
      <c r="D119" s="34"/>
      <c r="E119" s="101"/>
      <c r="F119" s="100"/>
      <c r="G119" s="34"/>
      <c r="H119" s="101"/>
      <c r="I119" s="102"/>
      <c r="J119" s="34"/>
    </row>
    <row r="120" spans="1:10" ht="15.75" customHeight="1" x14ac:dyDescent="0.25">
      <c r="A120" s="98"/>
      <c r="B120" s="99"/>
      <c r="C120" s="410"/>
      <c r="D120" s="34"/>
      <c r="E120" s="101"/>
      <c r="F120" s="100"/>
      <c r="G120" s="34"/>
      <c r="H120" s="101"/>
      <c r="I120" s="102"/>
      <c r="J120" s="34"/>
    </row>
    <row r="121" spans="1:10" ht="15.75" customHeight="1" x14ac:dyDescent="0.25">
      <c r="A121" s="98"/>
      <c r="B121" s="99"/>
      <c r="C121" s="410"/>
      <c r="D121" s="34"/>
      <c r="E121" s="101"/>
      <c r="F121" s="100"/>
      <c r="G121" s="34"/>
      <c r="H121" s="101"/>
      <c r="I121" s="102"/>
      <c r="J121" s="34"/>
    </row>
    <row r="122" spans="1:10" ht="15.75" customHeight="1" x14ac:dyDescent="0.25">
      <c r="A122" s="98"/>
      <c r="B122" s="99"/>
      <c r="C122" s="410"/>
      <c r="D122" s="34"/>
      <c r="E122" s="101"/>
      <c r="F122" s="100"/>
      <c r="G122" s="34"/>
      <c r="H122" s="101"/>
      <c r="I122" s="102"/>
      <c r="J122" s="34"/>
    </row>
    <row r="123" spans="1:10" ht="15.75" customHeight="1" x14ac:dyDescent="0.25">
      <c r="A123" s="98"/>
      <c r="B123" s="99"/>
      <c r="C123" s="410"/>
      <c r="D123" s="34"/>
      <c r="E123" s="101"/>
      <c r="F123" s="100"/>
      <c r="G123" s="34"/>
      <c r="H123" s="101"/>
      <c r="I123" s="102"/>
      <c r="J123" s="34"/>
    </row>
    <row r="124" spans="1:10" ht="15.75" customHeight="1" x14ac:dyDescent="0.25">
      <c r="A124" s="98"/>
      <c r="B124" s="99"/>
      <c r="C124" s="410"/>
      <c r="D124" s="34"/>
      <c r="E124" s="101"/>
      <c r="F124" s="100"/>
      <c r="G124" s="34"/>
      <c r="H124" s="101"/>
      <c r="I124" s="102"/>
      <c r="J124" s="34"/>
    </row>
    <row r="125" spans="1:10" ht="15.75" customHeight="1" x14ac:dyDescent="0.25">
      <c r="A125" s="98"/>
      <c r="B125" s="99"/>
      <c r="C125" s="410"/>
      <c r="D125" s="34"/>
      <c r="E125" s="101"/>
      <c r="F125" s="100"/>
      <c r="G125" s="34"/>
      <c r="H125" s="101"/>
      <c r="I125" s="102"/>
      <c r="J125" s="34"/>
    </row>
    <row r="126" spans="1:10" ht="15.75" customHeight="1" x14ac:dyDescent="0.25">
      <c r="A126" s="98"/>
      <c r="B126" s="99"/>
      <c r="C126" s="410"/>
      <c r="D126" s="34"/>
      <c r="E126" s="101"/>
      <c r="F126" s="100"/>
      <c r="G126" s="34"/>
      <c r="H126" s="101"/>
      <c r="I126" s="102"/>
      <c r="J126" s="34"/>
    </row>
    <row r="127" spans="1:10" ht="15.75" customHeight="1" x14ac:dyDescent="0.25">
      <c r="A127" s="98"/>
      <c r="B127" s="99"/>
      <c r="C127" s="410"/>
      <c r="D127" s="34"/>
      <c r="E127" s="101"/>
      <c r="F127" s="100"/>
      <c r="G127" s="34"/>
      <c r="H127" s="101"/>
      <c r="I127" s="102"/>
      <c r="J127" s="34"/>
    </row>
    <row r="128" spans="1:10" ht="15.75" customHeight="1" x14ac:dyDescent="0.25">
      <c r="A128" s="98"/>
      <c r="B128" s="99"/>
      <c r="C128" s="410"/>
      <c r="D128" s="34"/>
      <c r="E128" s="101"/>
      <c r="F128" s="100"/>
      <c r="G128" s="34"/>
      <c r="H128" s="101"/>
      <c r="I128" s="102"/>
      <c r="J128" s="34"/>
    </row>
    <row r="129" spans="1:10" ht="15.75" customHeight="1" x14ac:dyDescent="0.25">
      <c r="A129" s="98"/>
      <c r="B129" s="99"/>
      <c r="C129" s="410"/>
      <c r="D129" s="34"/>
      <c r="E129" s="101"/>
      <c r="F129" s="100"/>
      <c r="G129" s="34"/>
      <c r="H129" s="101"/>
      <c r="I129" s="102"/>
      <c r="J129" s="34"/>
    </row>
    <row r="130" spans="1:10" ht="15.75" customHeight="1" x14ac:dyDescent="0.25">
      <c r="A130" s="98"/>
      <c r="B130" s="99"/>
      <c r="C130" s="410"/>
      <c r="D130" s="34"/>
      <c r="E130" s="101"/>
      <c r="F130" s="100"/>
      <c r="G130" s="34"/>
      <c r="H130" s="101"/>
      <c r="I130" s="102"/>
      <c r="J130" s="34"/>
    </row>
    <row r="131" spans="1:10" ht="15.75" customHeight="1" x14ac:dyDescent="0.25">
      <c r="A131" s="98"/>
      <c r="B131" s="99"/>
      <c r="C131" s="410"/>
      <c r="D131" s="34"/>
      <c r="E131" s="101"/>
      <c r="F131" s="100"/>
      <c r="G131" s="34"/>
      <c r="H131" s="101"/>
      <c r="I131" s="102"/>
      <c r="J131" s="34"/>
    </row>
    <row r="132" spans="1:10" ht="15.75" customHeight="1" x14ac:dyDescent="0.25">
      <c r="A132" s="98"/>
      <c r="B132" s="99"/>
      <c r="C132" s="410"/>
      <c r="D132" s="34"/>
      <c r="E132" s="101"/>
      <c r="F132" s="100"/>
      <c r="G132" s="34"/>
      <c r="H132" s="101"/>
      <c r="I132" s="102"/>
      <c r="J132" s="34"/>
    </row>
    <row r="133" spans="1:10" ht="15.75" customHeight="1" x14ac:dyDescent="0.25">
      <c r="A133" s="98"/>
      <c r="B133" s="99"/>
      <c r="C133" s="410"/>
      <c r="D133" s="34"/>
      <c r="E133" s="101"/>
      <c r="F133" s="100"/>
      <c r="G133" s="34"/>
      <c r="H133" s="101"/>
      <c r="I133" s="102"/>
      <c r="J133" s="34"/>
    </row>
    <row r="134" spans="1:10" ht="15.75" customHeight="1" x14ac:dyDescent="0.25">
      <c r="A134" s="98"/>
      <c r="B134" s="99"/>
      <c r="C134" s="410"/>
      <c r="D134" s="34"/>
      <c r="E134" s="101"/>
      <c r="F134" s="100"/>
      <c r="G134" s="34"/>
      <c r="H134" s="101"/>
      <c r="I134" s="102"/>
      <c r="J134" s="34"/>
    </row>
    <row r="135" spans="1:10" ht="15.75" customHeight="1" x14ac:dyDescent="0.25">
      <c r="A135" s="98"/>
      <c r="B135" s="99"/>
      <c r="C135" s="410"/>
      <c r="D135" s="34"/>
      <c r="E135" s="101"/>
      <c r="F135" s="100"/>
      <c r="G135" s="34"/>
      <c r="H135" s="101"/>
      <c r="I135" s="102"/>
      <c r="J135" s="34"/>
    </row>
    <row r="136" spans="1:10" ht="15.75" customHeight="1" x14ac:dyDescent="0.25">
      <c r="A136" s="98"/>
      <c r="B136" s="99"/>
      <c r="C136" s="410"/>
      <c r="D136" s="34"/>
      <c r="E136" s="101"/>
      <c r="F136" s="100"/>
      <c r="G136" s="34"/>
      <c r="H136" s="101"/>
      <c r="I136" s="102"/>
      <c r="J136" s="34"/>
    </row>
    <row r="137" spans="1:10" ht="15.75" customHeight="1" x14ac:dyDescent="0.25">
      <c r="A137" s="98"/>
      <c r="B137" s="99"/>
      <c r="C137" s="410"/>
      <c r="D137" s="34"/>
      <c r="E137" s="101"/>
      <c r="F137" s="100"/>
      <c r="G137" s="34"/>
      <c r="H137" s="101"/>
      <c r="I137" s="102"/>
      <c r="J137" s="34"/>
    </row>
    <row r="138" spans="1:10" ht="15.75" customHeight="1" x14ac:dyDescent="0.25">
      <c r="A138" s="98"/>
      <c r="B138" s="99"/>
      <c r="C138" s="410"/>
      <c r="D138" s="34"/>
      <c r="E138" s="101"/>
      <c r="F138" s="100"/>
      <c r="G138" s="34"/>
      <c r="H138" s="101"/>
      <c r="I138" s="102"/>
      <c r="J138" s="34"/>
    </row>
    <row r="139" spans="1:10" ht="15.75" customHeight="1" x14ac:dyDescent="0.25">
      <c r="A139" s="98"/>
      <c r="B139" s="99"/>
      <c r="C139" s="410"/>
      <c r="D139" s="34"/>
      <c r="E139" s="101"/>
      <c r="F139" s="100"/>
      <c r="G139" s="34"/>
      <c r="H139" s="101"/>
      <c r="I139" s="102"/>
      <c r="J139" s="34"/>
    </row>
    <row r="140" spans="1:10" ht="15.75" customHeight="1" x14ac:dyDescent="0.25">
      <c r="A140" s="98"/>
      <c r="B140" s="99"/>
      <c r="C140" s="410"/>
      <c r="D140" s="34"/>
      <c r="E140" s="101"/>
      <c r="F140" s="100"/>
      <c r="G140" s="34"/>
      <c r="H140" s="101"/>
      <c r="I140" s="102"/>
      <c r="J140" s="34"/>
    </row>
    <row r="141" spans="1:10" ht="15.75" customHeight="1" x14ac:dyDescent="0.25">
      <c r="A141" s="98"/>
      <c r="B141" s="99"/>
      <c r="C141" s="410"/>
      <c r="D141" s="102"/>
      <c r="E141" s="101"/>
      <c r="F141" s="100"/>
      <c r="G141" s="34"/>
      <c r="H141" s="101"/>
      <c r="I141" s="102"/>
      <c r="J141" s="34"/>
    </row>
    <row r="142" spans="1:10" ht="15.75" customHeight="1" x14ac:dyDescent="0.25">
      <c r="A142" s="98"/>
      <c r="B142" s="99"/>
      <c r="C142" s="410"/>
      <c r="D142" s="102"/>
      <c r="E142" s="101"/>
      <c r="F142" s="100"/>
      <c r="G142" s="34"/>
      <c r="H142" s="101"/>
      <c r="I142" s="102"/>
      <c r="J142" s="34"/>
    </row>
    <row r="143" spans="1:10" ht="15.75" customHeight="1" x14ac:dyDescent="0.25">
      <c r="A143" s="98"/>
      <c r="B143" s="99"/>
      <c r="C143" s="410"/>
      <c r="D143" s="102"/>
      <c r="E143" s="101"/>
      <c r="F143" s="100"/>
      <c r="G143" s="34"/>
      <c r="H143" s="101"/>
      <c r="I143" s="102"/>
      <c r="J143" s="34"/>
    </row>
    <row r="144" spans="1:10" ht="15.75" customHeight="1" x14ac:dyDescent="0.25">
      <c r="A144" s="98"/>
      <c r="B144" s="99"/>
      <c r="C144" s="410"/>
      <c r="D144" s="102"/>
      <c r="E144" s="101"/>
      <c r="F144" s="100"/>
      <c r="G144" s="34"/>
      <c r="H144" s="101"/>
      <c r="I144" s="102"/>
      <c r="J144" s="34"/>
    </row>
    <row r="145" spans="1:10" ht="15.75" customHeight="1" x14ac:dyDescent="0.25">
      <c r="A145" s="98"/>
      <c r="B145" s="99"/>
      <c r="C145" s="410"/>
      <c r="D145" s="102"/>
      <c r="E145" s="101"/>
      <c r="F145" s="100"/>
      <c r="G145" s="34"/>
      <c r="H145" s="101"/>
      <c r="I145" s="102"/>
      <c r="J145" s="34"/>
    </row>
    <row r="146" spans="1:10" ht="15.75" customHeight="1" x14ac:dyDescent="0.25">
      <c r="A146" s="98"/>
      <c r="B146" s="99"/>
      <c r="C146" s="410"/>
      <c r="D146" s="102"/>
      <c r="E146" s="101"/>
      <c r="F146" s="100"/>
      <c r="G146" s="34"/>
      <c r="H146" s="101"/>
      <c r="I146" s="102"/>
      <c r="J146" s="34"/>
    </row>
    <row r="147" spans="1:10" ht="15.75" customHeight="1" x14ac:dyDescent="0.25">
      <c r="A147" s="98"/>
      <c r="B147" s="99"/>
      <c r="C147" s="410"/>
      <c r="D147" s="102"/>
      <c r="E147" s="101"/>
      <c r="F147" s="100"/>
      <c r="G147" s="34"/>
      <c r="H147" s="101"/>
      <c r="I147" s="102"/>
      <c r="J147" s="34"/>
    </row>
    <row r="148" spans="1:10" ht="15.75" customHeight="1" x14ac:dyDescent="0.25">
      <c r="A148" s="98"/>
      <c r="B148" s="99"/>
      <c r="C148" s="410"/>
      <c r="D148" s="102"/>
      <c r="E148" s="101"/>
      <c r="F148" s="100"/>
      <c r="G148" s="34"/>
      <c r="H148" s="101"/>
      <c r="I148" s="102"/>
      <c r="J148" s="34"/>
    </row>
    <row r="149" spans="1:10" ht="15.75" customHeight="1" x14ac:dyDescent="0.25">
      <c r="A149" s="98"/>
      <c r="B149" s="99"/>
      <c r="C149" s="410"/>
      <c r="D149" s="102"/>
      <c r="E149" s="101"/>
      <c r="F149" s="100"/>
      <c r="G149" s="34"/>
      <c r="H149" s="101"/>
      <c r="I149" s="102"/>
      <c r="J149" s="34"/>
    </row>
    <row r="150" spans="1:10" ht="15.75" customHeight="1" x14ac:dyDescent="0.25">
      <c r="A150" s="98"/>
      <c r="B150" s="99"/>
      <c r="C150" s="410"/>
      <c r="D150" s="102"/>
      <c r="E150" s="101"/>
      <c r="F150" s="100"/>
      <c r="G150" s="34"/>
      <c r="H150" s="101"/>
      <c r="I150" s="102"/>
      <c r="J150" s="34"/>
    </row>
    <row r="151" spans="1:10" ht="15.75" customHeight="1" x14ac:dyDescent="0.25">
      <c r="A151" s="98"/>
      <c r="B151" s="99"/>
      <c r="C151" s="410"/>
      <c r="D151" s="102"/>
      <c r="E151" s="101"/>
      <c r="F151" s="100"/>
      <c r="G151" s="34"/>
      <c r="H151" s="101"/>
      <c r="I151" s="102"/>
      <c r="J151" s="34"/>
    </row>
    <row r="152" spans="1:10" ht="15.75" customHeight="1" x14ac:dyDescent="0.25">
      <c r="A152" s="98"/>
      <c r="B152" s="99"/>
      <c r="C152" s="410"/>
      <c r="D152" s="102"/>
      <c r="E152" s="101"/>
      <c r="F152" s="100"/>
      <c r="G152" s="34"/>
      <c r="H152" s="101"/>
      <c r="I152" s="102"/>
      <c r="J152" s="34"/>
    </row>
    <row r="153" spans="1:10" ht="15.75" customHeight="1" x14ac:dyDescent="0.25">
      <c r="A153" s="98"/>
      <c r="B153" s="99"/>
      <c r="C153" s="410"/>
      <c r="D153" s="102"/>
      <c r="E153" s="101"/>
      <c r="F153" s="100"/>
      <c r="G153" s="34"/>
      <c r="H153" s="101"/>
      <c r="I153" s="102"/>
      <c r="J153" s="34"/>
    </row>
    <row r="154" spans="1:10" ht="15.75" customHeight="1" x14ac:dyDescent="0.25">
      <c r="A154" s="98"/>
      <c r="B154" s="99"/>
      <c r="C154" s="410"/>
      <c r="D154" s="102"/>
      <c r="E154" s="101"/>
      <c r="F154" s="100"/>
      <c r="G154" s="34"/>
      <c r="H154" s="101"/>
      <c r="I154" s="102"/>
      <c r="J154" s="34"/>
    </row>
    <row r="155" spans="1:10" ht="15.75" customHeight="1" x14ac:dyDescent="0.25">
      <c r="A155" s="98"/>
      <c r="B155" s="99"/>
      <c r="C155" s="410"/>
      <c r="D155" s="34"/>
      <c r="E155" s="101"/>
      <c r="F155" s="100"/>
      <c r="G155" s="34"/>
      <c r="H155" s="101"/>
      <c r="I155" s="102"/>
      <c r="J155" s="34"/>
    </row>
    <row r="156" spans="1:10" ht="15.75" customHeight="1" x14ac:dyDescent="0.25">
      <c r="A156" s="98"/>
      <c r="B156" s="99"/>
      <c r="C156" s="410"/>
      <c r="D156" s="34"/>
      <c r="E156" s="101"/>
      <c r="F156" s="100"/>
      <c r="G156" s="34"/>
      <c r="H156" s="101"/>
      <c r="I156" s="102"/>
      <c r="J156" s="34"/>
    </row>
    <row r="157" spans="1:10" ht="15.75" customHeight="1" x14ac:dyDescent="0.25">
      <c r="A157" s="98"/>
      <c r="B157" s="99"/>
      <c r="C157" s="410"/>
      <c r="D157" s="34"/>
      <c r="E157" s="101"/>
      <c r="F157" s="100"/>
      <c r="G157" s="34"/>
      <c r="H157" s="101"/>
      <c r="I157" s="102"/>
      <c r="J157" s="34"/>
    </row>
    <row r="158" spans="1:10" ht="15.75" customHeight="1" x14ac:dyDescent="0.25">
      <c r="A158" s="98"/>
      <c r="B158" s="99"/>
      <c r="C158" s="410"/>
      <c r="D158" s="34"/>
      <c r="E158" s="101"/>
      <c r="F158" s="100"/>
      <c r="G158" s="34"/>
      <c r="H158" s="101"/>
      <c r="I158" s="102"/>
      <c r="J158" s="34"/>
    </row>
    <row r="159" spans="1:10" ht="15.75" customHeight="1" x14ac:dyDescent="0.25">
      <c r="A159" s="98"/>
      <c r="B159" s="99"/>
      <c r="C159" s="410"/>
      <c r="D159" s="34"/>
      <c r="E159" s="101"/>
      <c r="F159" s="100"/>
      <c r="G159" s="34"/>
      <c r="H159" s="101"/>
      <c r="I159" s="102"/>
      <c r="J159" s="34"/>
    </row>
    <row r="160" spans="1:10" ht="15.75" customHeight="1" x14ac:dyDescent="0.25">
      <c r="A160" s="98"/>
      <c r="B160" s="99"/>
      <c r="C160" s="410"/>
      <c r="D160" s="34"/>
      <c r="E160" s="101"/>
      <c r="F160" s="100"/>
      <c r="G160" s="34"/>
      <c r="H160" s="101"/>
      <c r="I160" s="102"/>
      <c r="J160" s="34"/>
    </row>
    <row r="161" spans="1:10" ht="15.75" customHeight="1" x14ac:dyDescent="0.25">
      <c r="A161" s="98"/>
      <c r="B161" s="99"/>
      <c r="C161" s="410"/>
      <c r="D161" s="34"/>
      <c r="E161" s="101"/>
      <c r="F161" s="100"/>
      <c r="G161" s="34"/>
      <c r="H161" s="101"/>
      <c r="I161" s="102"/>
      <c r="J161" s="34"/>
    </row>
    <row r="162" spans="1:10" ht="15.75" customHeight="1" x14ac:dyDescent="0.25">
      <c r="A162" s="98"/>
      <c r="B162" s="99"/>
      <c r="C162" s="410"/>
      <c r="D162" s="34"/>
      <c r="E162" s="101"/>
      <c r="F162" s="100"/>
      <c r="G162" s="34"/>
      <c r="H162" s="101"/>
      <c r="I162" s="102"/>
      <c r="J162" s="34"/>
    </row>
    <row r="163" spans="1:10" ht="15.75" customHeight="1" x14ac:dyDescent="0.25">
      <c r="A163" s="98"/>
      <c r="B163" s="99"/>
      <c r="C163" s="410"/>
      <c r="D163" s="34"/>
      <c r="E163" s="101"/>
      <c r="F163" s="100"/>
      <c r="G163" s="34"/>
      <c r="H163" s="101"/>
      <c r="I163" s="102"/>
      <c r="J163" s="34"/>
    </row>
    <row r="164" spans="1:10" ht="15.75" customHeight="1" x14ac:dyDescent="0.25">
      <c r="A164" s="98"/>
      <c r="B164" s="99"/>
      <c r="C164" s="410"/>
      <c r="D164" s="34"/>
      <c r="E164" s="101"/>
      <c r="F164" s="100"/>
      <c r="G164" s="34"/>
      <c r="H164" s="101"/>
      <c r="I164" s="102"/>
      <c r="J164" s="34"/>
    </row>
    <row r="165" spans="1:10" ht="15.75" customHeight="1" x14ac:dyDescent="0.25">
      <c r="A165" s="98"/>
      <c r="B165" s="99"/>
      <c r="C165" s="410"/>
      <c r="D165" s="34"/>
      <c r="E165" s="101"/>
      <c r="F165" s="100"/>
      <c r="G165" s="34"/>
      <c r="H165" s="101"/>
      <c r="I165" s="102"/>
      <c r="J165" s="34"/>
    </row>
    <row r="166" spans="1:10" ht="15.75" customHeight="1" x14ac:dyDescent="0.25">
      <c r="A166" s="98"/>
      <c r="B166" s="99"/>
      <c r="C166" s="410"/>
      <c r="D166" s="34"/>
      <c r="E166" s="101"/>
      <c r="F166" s="100"/>
      <c r="G166" s="34"/>
      <c r="H166" s="101"/>
      <c r="I166" s="102"/>
      <c r="J166" s="34"/>
    </row>
    <row r="167" spans="1:10" ht="15.75" customHeight="1" x14ac:dyDescent="0.25">
      <c r="A167" s="98"/>
      <c r="B167" s="99"/>
      <c r="C167" s="410"/>
      <c r="D167" s="34"/>
      <c r="E167" s="101"/>
      <c r="F167" s="100"/>
      <c r="G167" s="34"/>
      <c r="H167" s="101"/>
      <c r="I167" s="102"/>
      <c r="J167" s="34"/>
    </row>
    <row r="168" spans="1:10" ht="15.75" customHeight="1" x14ac:dyDescent="0.25">
      <c r="A168" s="98"/>
      <c r="B168" s="99"/>
      <c r="C168" s="410"/>
      <c r="D168" s="34"/>
      <c r="E168" s="101"/>
      <c r="F168" s="100"/>
      <c r="G168" s="34"/>
      <c r="H168" s="101"/>
      <c r="I168" s="102"/>
      <c r="J168" s="34"/>
    </row>
    <row r="169" spans="1:10" ht="15.75" customHeight="1" x14ac:dyDescent="0.25">
      <c r="A169" s="98"/>
      <c r="B169" s="99"/>
      <c r="C169" s="410"/>
      <c r="D169" s="34"/>
      <c r="E169" s="101"/>
      <c r="F169" s="100"/>
      <c r="G169" s="34"/>
      <c r="H169" s="101"/>
      <c r="I169" s="102"/>
      <c r="J169" s="34"/>
    </row>
    <row r="170" spans="1:10" ht="15.75" customHeight="1" x14ac:dyDescent="0.25">
      <c r="A170" s="98"/>
      <c r="B170" s="99"/>
      <c r="C170" s="410"/>
      <c r="D170" s="34"/>
      <c r="E170" s="101"/>
      <c r="F170" s="100"/>
      <c r="G170" s="34"/>
      <c r="H170" s="101"/>
      <c r="I170" s="102"/>
      <c r="J170" s="34"/>
    </row>
    <row r="171" spans="1:10" ht="15.75" customHeight="1" x14ac:dyDescent="0.25">
      <c r="A171" s="98"/>
      <c r="B171" s="99"/>
      <c r="C171" s="410"/>
      <c r="D171" s="34"/>
      <c r="E171" s="101"/>
      <c r="F171" s="100"/>
      <c r="G171" s="34"/>
      <c r="H171" s="101"/>
      <c r="I171" s="102"/>
      <c r="J171" s="34"/>
    </row>
    <row r="172" spans="1:10" ht="15.75" customHeight="1" x14ac:dyDescent="0.25">
      <c r="A172" s="98"/>
      <c r="B172" s="99"/>
      <c r="C172" s="410"/>
      <c r="D172" s="34"/>
      <c r="E172" s="101"/>
      <c r="F172" s="100"/>
      <c r="G172" s="34"/>
      <c r="H172" s="101"/>
      <c r="I172" s="102"/>
      <c r="J172" s="34"/>
    </row>
    <row r="173" spans="1:10" ht="15.75" customHeight="1" x14ac:dyDescent="0.25">
      <c r="A173" s="98"/>
      <c r="B173" s="99"/>
      <c r="C173" s="410"/>
      <c r="D173" s="34"/>
      <c r="E173" s="101"/>
      <c r="F173" s="100"/>
      <c r="G173" s="34"/>
      <c r="H173" s="101"/>
      <c r="I173" s="102"/>
      <c r="J173" s="34"/>
    </row>
    <row r="174" spans="1:10" ht="15.75" customHeight="1" x14ac:dyDescent="0.25">
      <c r="A174" s="98"/>
      <c r="B174" s="99"/>
      <c r="C174" s="410"/>
      <c r="D174" s="34"/>
      <c r="E174" s="101"/>
      <c r="F174" s="100"/>
      <c r="G174" s="34"/>
      <c r="H174" s="101"/>
      <c r="I174" s="102"/>
      <c r="J174" s="34"/>
    </row>
    <row r="175" spans="1:10" ht="15.75" customHeight="1" x14ac:dyDescent="0.25">
      <c r="A175" s="98"/>
      <c r="B175" s="99"/>
      <c r="C175" s="410"/>
      <c r="D175" s="34"/>
      <c r="E175" s="101"/>
      <c r="F175" s="100"/>
      <c r="G175" s="34"/>
      <c r="H175" s="101"/>
      <c r="I175" s="102"/>
      <c r="J175" s="34"/>
    </row>
    <row r="176" spans="1:10" ht="15.75" customHeight="1" x14ac:dyDescent="0.25">
      <c r="A176" s="98"/>
      <c r="B176" s="99"/>
      <c r="C176" s="410"/>
      <c r="D176" s="34"/>
      <c r="E176" s="101"/>
      <c r="F176" s="100"/>
      <c r="G176" s="34"/>
      <c r="H176" s="101"/>
      <c r="I176" s="102"/>
      <c r="J176" s="34"/>
    </row>
    <row r="177" spans="1:10" ht="15.75" customHeight="1" x14ac:dyDescent="0.25">
      <c r="A177" s="98"/>
      <c r="B177" s="99"/>
      <c r="C177" s="410"/>
      <c r="D177" s="34"/>
      <c r="E177" s="101"/>
      <c r="F177" s="100"/>
      <c r="G177" s="34"/>
      <c r="H177" s="101"/>
      <c r="I177" s="102"/>
      <c r="J177" s="34"/>
    </row>
    <row r="178" spans="1:10" ht="15.75" customHeight="1" x14ac:dyDescent="0.25">
      <c r="A178" s="98"/>
      <c r="B178" s="99"/>
      <c r="C178" s="410"/>
      <c r="D178" s="34"/>
      <c r="E178" s="101"/>
      <c r="F178" s="100"/>
      <c r="G178" s="34"/>
      <c r="H178" s="101"/>
      <c r="I178" s="102"/>
      <c r="J178" s="34"/>
    </row>
    <row r="179" spans="1:10" ht="15.75" customHeight="1" x14ac:dyDescent="0.25">
      <c r="A179" s="98"/>
      <c r="B179" s="99"/>
      <c r="C179" s="410"/>
      <c r="D179" s="34"/>
      <c r="E179" s="101"/>
      <c r="F179" s="100"/>
      <c r="G179" s="34"/>
      <c r="H179" s="101"/>
      <c r="I179" s="102"/>
      <c r="J179" s="34"/>
    </row>
    <row r="180" spans="1:10" ht="15.75" customHeight="1" x14ac:dyDescent="0.25">
      <c r="A180" s="98"/>
      <c r="B180" s="99"/>
      <c r="C180" s="410"/>
      <c r="D180" s="34"/>
      <c r="E180" s="101"/>
      <c r="F180" s="100"/>
      <c r="G180" s="34"/>
      <c r="H180" s="101"/>
      <c r="I180" s="102"/>
      <c r="J180" s="34"/>
    </row>
    <row r="181" spans="1:10" ht="15.75" customHeight="1" x14ac:dyDescent="0.25">
      <c r="A181" s="98"/>
      <c r="B181" s="99"/>
      <c r="C181" s="410"/>
      <c r="D181" s="34"/>
      <c r="E181" s="101"/>
      <c r="F181" s="100"/>
      <c r="G181" s="34"/>
      <c r="H181" s="101"/>
      <c r="I181" s="102"/>
      <c r="J181" s="34"/>
    </row>
    <row r="182" spans="1:10" ht="15.75" customHeight="1" x14ac:dyDescent="0.25">
      <c r="A182" s="98"/>
      <c r="B182" s="99"/>
      <c r="C182" s="410"/>
      <c r="D182" s="34"/>
      <c r="E182" s="101"/>
      <c r="F182" s="100"/>
      <c r="G182" s="34"/>
      <c r="H182" s="101"/>
      <c r="I182" s="102"/>
      <c r="J182" s="34"/>
    </row>
    <row r="183" spans="1:10" ht="15.75" customHeight="1" x14ac:dyDescent="0.25">
      <c r="A183" s="98"/>
      <c r="B183" s="99"/>
      <c r="C183" s="410"/>
      <c r="D183" s="34"/>
      <c r="E183" s="101"/>
      <c r="F183" s="100"/>
      <c r="G183" s="34"/>
      <c r="H183" s="101"/>
      <c r="I183" s="102"/>
      <c r="J183" s="34"/>
    </row>
    <row r="184" spans="1:10" ht="15.75" customHeight="1" x14ac:dyDescent="0.25">
      <c r="A184" s="98"/>
      <c r="B184" s="99"/>
      <c r="C184" s="410"/>
      <c r="D184" s="34"/>
      <c r="E184" s="101"/>
      <c r="F184" s="100"/>
      <c r="G184" s="34"/>
      <c r="H184" s="101"/>
      <c r="I184" s="102"/>
      <c r="J184" s="34"/>
    </row>
    <row r="185" spans="1:10" ht="15.75" customHeight="1" x14ac:dyDescent="0.25">
      <c r="A185" s="98"/>
      <c r="B185" s="99"/>
      <c r="C185" s="410"/>
      <c r="D185" s="34"/>
      <c r="E185" s="101"/>
      <c r="F185" s="100"/>
      <c r="G185" s="34"/>
      <c r="H185" s="101"/>
      <c r="I185" s="102"/>
      <c r="J185" s="34"/>
    </row>
    <row r="186" spans="1:10" ht="15.75" customHeight="1" x14ac:dyDescent="0.25">
      <c r="A186" s="98"/>
      <c r="B186" s="99"/>
      <c r="C186" s="410"/>
      <c r="D186" s="34"/>
      <c r="E186" s="101"/>
      <c r="F186" s="100"/>
      <c r="G186" s="34"/>
      <c r="H186" s="101"/>
      <c r="I186" s="102"/>
      <c r="J186" s="34"/>
    </row>
    <row r="187" spans="1:10" ht="15.75" customHeight="1" x14ac:dyDescent="0.25">
      <c r="A187" s="98"/>
      <c r="B187" s="99"/>
      <c r="C187" s="410"/>
      <c r="D187" s="34"/>
      <c r="E187" s="101"/>
      <c r="F187" s="100"/>
      <c r="G187" s="34"/>
      <c r="H187" s="101"/>
      <c r="I187" s="102"/>
      <c r="J187" s="34"/>
    </row>
    <row r="188" spans="1:10" ht="15.75" customHeight="1" x14ac:dyDescent="0.25">
      <c r="A188" s="98"/>
      <c r="B188" s="99"/>
      <c r="C188" s="410"/>
      <c r="D188" s="34"/>
      <c r="E188" s="101"/>
      <c r="F188" s="100"/>
      <c r="G188" s="34"/>
      <c r="H188" s="101"/>
      <c r="I188" s="102"/>
      <c r="J188" s="34"/>
    </row>
    <row r="189" spans="1:10" ht="15.75" customHeight="1" x14ac:dyDescent="0.25">
      <c r="A189" s="98"/>
      <c r="B189" s="99"/>
      <c r="C189" s="410"/>
      <c r="D189" s="34"/>
      <c r="E189" s="101"/>
      <c r="F189" s="100"/>
      <c r="G189" s="34"/>
      <c r="H189" s="101"/>
      <c r="I189" s="102"/>
      <c r="J189" s="34"/>
    </row>
    <row r="190" spans="1:10" ht="15.75" customHeight="1" x14ac:dyDescent="0.25">
      <c r="A190" s="98"/>
      <c r="B190" s="99"/>
      <c r="C190" s="410"/>
      <c r="D190" s="34"/>
      <c r="E190" s="101"/>
      <c r="F190" s="100"/>
      <c r="G190" s="34"/>
      <c r="H190" s="101"/>
      <c r="I190" s="102"/>
      <c r="J190" s="34"/>
    </row>
    <row r="191" spans="1:10" ht="15.75" customHeight="1" x14ac:dyDescent="0.25">
      <c r="A191" s="98"/>
      <c r="B191" s="99"/>
      <c r="C191" s="410"/>
      <c r="D191" s="34"/>
      <c r="E191" s="101"/>
      <c r="F191" s="100"/>
      <c r="G191" s="34"/>
      <c r="H191" s="101"/>
      <c r="I191" s="102"/>
      <c r="J191" s="34"/>
    </row>
    <row r="192" spans="1:10" ht="15.75" customHeight="1" x14ac:dyDescent="0.25">
      <c r="A192" s="98"/>
      <c r="B192" s="99"/>
      <c r="C192" s="410"/>
      <c r="D192" s="34"/>
      <c r="E192" s="101"/>
      <c r="F192" s="100"/>
      <c r="G192" s="34"/>
      <c r="H192" s="101"/>
      <c r="I192" s="102"/>
      <c r="J192" s="34"/>
    </row>
    <row r="193" spans="1:10" ht="15.75" customHeight="1" x14ac:dyDescent="0.25">
      <c r="A193" s="98"/>
      <c r="B193" s="99"/>
      <c r="C193" s="410"/>
      <c r="D193" s="34"/>
      <c r="E193" s="101"/>
      <c r="F193" s="100"/>
      <c r="G193" s="34"/>
      <c r="H193" s="101"/>
      <c r="I193" s="102"/>
      <c r="J193" s="34"/>
    </row>
    <row r="194" spans="1:10" ht="15.75" customHeight="1" x14ac:dyDescent="0.25">
      <c r="A194" s="98"/>
      <c r="B194" s="99"/>
      <c r="C194" s="410"/>
      <c r="D194" s="34"/>
      <c r="E194" s="101"/>
      <c r="F194" s="100"/>
      <c r="G194" s="34"/>
      <c r="H194" s="101"/>
      <c r="I194" s="102"/>
      <c r="J194" s="34"/>
    </row>
    <row r="195" spans="1:10" ht="15.75" customHeight="1" x14ac:dyDescent="0.25">
      <c r="A195" s="98"/>
      <c r="B195" s="99"/>
      <c r="C195" s="410"/>
      <c r="D195" s="34"/>
      <c r="E195" s="101"/>
      <c r="F195" s="100"/>
      <c r="G195" s="34"/>
      <c r="H195" s="101"/>
      <c r="I195" s="102"/>
      <c r="J195" s="34"/>
    </row>
    <row r="196" spans="1:10" ht="15.75" customHeight="1" x14ac:dyDescent="0.25">
      <c r="A196" s="98"/>
      <c r="B196" s="99"/>
      <c r="C196" s="410"/>
      <c r="D196" s="34"/>
      <c r="E196" s="101"/>
      <c r="F196" s="100"/>
      <c r="G196" s="34"/>
      <c r="H196" s="101"/>
      <c r="I196" s="102"/>
      <c r="J196" s="34"/>
    </row>
    <row r="197" spans="1:10" ht="15.75" customHeight="1" x14ac:dyDescent="0.25">
      <c r="A197" s="98"/>
      <c r="B197" s="99"/>
      <c r="C197" s="410"/>
      <c r="D197" s="34"/>
      <c r="E197" s="101"/>
      <c r="F197" s="100"/>
      <c r="G197" s="34"/>
      <c r="H197" s="101"/>
      <c r="I197" s="102"/>
      <c r="J197" s="34"/>
    </row>
    <row r="198" spans="1:10" ht="15.75" customHeight="1" x14ac:dyDescent="0.25">
      <c r="A198" s="98"/>
      <c r="B198" s="99"/>
      <c r="C198" s="410"/>
      <c r="D198" s="34"/>
      <c r="E198" s="101"/>
      <c r="F198" s="100"/>
      <c r="G198" s="34"/>
      <c r="H198" s="101"/>
      <c r="I198" s="102"/>
      <c r="J198" s="34"/>
    </row>
    <row r="199" spans="1:10" ht="15.75" customHeight="1" x14ac:dyDescent="0.25">
      <c r="A199" s="98"/>
      <c r="B199" s="99"/>
      <c r="C199" s="410"/>
      <c r="D199" s="34"/>
      <c r="E199" s="101"/>
      <c r="F199" s="100"/>
      <c r="G199" s="34"/>
      <c r="H199" s="101"/>
      <c r="I199" s="102"/>
      <c r="J199" s="34"/>
    </row>
    <row r="200" spans="1:10" ht="15.75" customHeight="1" x14ac:dyDescent="0.25">
      <c r="A200" s="98"/>
      <c r="B200" s="99"/>
      <c r="C200" s="410"/>
      <c r="D200" s="34"/>
      <c r="E200" s="101"/>
      <c r="F200" s="100"/>
      <c r="G200" s="34"/>
      <c r="H200" s="101"/>
      <c r="I200" s="102"/>
      <c r="J200" s="34"/>
    </row>
    <row r="201" spans="1:10" ht="15.75" customHeight="1" x14ac:dyDescent="0.25">
      <c r="A201" s="98"/>
      <c r="B201" s="99"/>
      <c r="C201" s="410"/>
      <c r="D201" s="34"/>
      <c r="E201" s="101"/>
      <c r="F201" s="100"/>
      <c r="G201" s="34"/>
      <c r="H201" s="101"/>
      <c r="I201" s="102"/>
      <c r="J201" s="34"/>
    </row>
    <row r="202" spans="1:10" ht="15.75" customHeight="1" x14ac:dyDescent="0.25">
      <c r="A202" s="98"/>
      <c r="B202" s="99"/>
      <c r="C202" s="410"/>
      <c r="D202" s="34"/>
      <c r="E202" s="101"/>
      <c r="F202" s="100"/>
      <c r="G202" s="34"/>
      <c r="H202" s="101"/>
      <c r="I202" s="102"/>
      <c r="J202" s="34"/>
    </row>
    <row r="203" spans="1:10" ht="15.75" customHeight="1" x14ac:dyDescent="0.25">
      <c r="A203" s="98"/>
      <c r="B203" s="99"/>
      <c r="C203" s="410"/>
      <c r="D203" s="34"/>
      <c r="E203" s="101"/>
      <c r="F203" s="100"/>
      <c r="G203" s="34"/>
      <c r="H203" s="101"/>
      <c r="I203" s="102"/>
      <c r="J203" s="34"/>
    </row>
    <row r="204" spans="1:10" ht="15.75" customHeight="1" x14ac:dyDescent="0.25">
      <c r="A204" s="98"/>
      <c r="B204" s="99"/>
      <c r="C204" s="410"/>
      <c r="D204" s="34"/>
      <c r="E204" s="101"/>
      <c r="F204" s="100"/>
      <c r="G204" s="34"/>
      <c r="H204" s="101"/>
      <c r="I204" s="102"/>
      <c r="J204" s="34"/>
    </row>
    <row r="205" spans="1:10" ht="15.75" customHeight="1" x14ac:dyDescent="0.25">
      <c r="A205" s="98"/>
      <c r="B205" s="99"/>
      <c r="C205" s="410"/>
      <c r="D205" s="34"/>
      <c r="E205" s="101"/>
      <c r="F205" s="100"/>
      <c r="G205" s="34"/>
      <c r="H205" s="101"/>
      <c r="I205" s="102"/>
      <c r="J205" s="34"/>
    </row>
    <row r="206" spans="1:10" ht="15.75" customHeight="1" x14ac:dyDescent="0.25">
      <c r="A206" s="98"/>
      <c r="B206" s="99"/>
      <c r="C206" s="410"/>
      <c r="D206" s="34"/>
      <c r="E206" s="101"/>
      <c r="F206" s="100"/>
      <c r="G206" s="34"/>
      <c r="H206" s="101"/>
      <c r="I206" s="102"/>
      <c r="J206" s="34"/>
    </row>
    <row r="207" spans="1:10" ht="15.75" customHeight="1" x14ac:dyDescent="0.25">
      <c r="A207" s="98"/>
      <c r="B207" s="99"/>
      <c r="C207" s="410"/>
      <c r="D207" s="34"/>
      <c r="E207" s="101"/>
      <c r="F207" s="100"/>
      <c r="G207" s="34"/>
      <c r="H207" s="101"/>
      <c r="I207" s="102"/>
      <c r="J207" s="34"/>
    </row>
    <row r="208" spans="1:10" ht="15.75" customHeight="1" x14ac:dyDescent="0.25">
      <c r="A208" s="98"/>
      <c r="B208" s="99"/>
      <c r="C208" s="410"/>
      <c r="D208" s="34"/>
      <c r="E208" s="101"/>
      <c r="F208" s="100"/>
      <c r="G208" s="34"/>
      <c r="H208" s="101"/>
      <c r="I208" s="102"/>
      <c r="J208" s="34"/>
    </row>
    <row r="209" spans="1:10" ht="15.75" customHeight="1" x14ac:dyDescent="0.25">
      <c r="A209" s="98"/>
      <c r="B209" s="99"/>
      <c r="C209" s="410"/>
      <c r="D209" s="34"/>
      <c r="E209" s="101"/>
      <c r="F209" s="100"/>
      <c r="G209" s="34"/>
      <c r="H209" s="101"/>
      <c r="I209" s="102"/>
      <c r="J209" s="34"/>
    </row>
    <row r="210" spans="1:10" ht="15.75" customHeight="1" x14ac:dyDescent="0.25">
      <c r="A210" s="98"/>
      <c r="B210" s="99"/>
      <c r="C210" s="410"/>
      <c r="D210" s="34"/>
      <c r="E210" s="101"/>
      <c r="F210" s="100"/>
      <c r="G210" s="34"/>
      <c r="H210" s="101"/>
      <c r="I210" s="102"/>
      <c r="J210" s="34"/>
    </row>
    <row r="211" spans="1:10" ht="15.75" customHeight="1" x14ac:dyDescent="0.25">
      <c r="A211" s="98"/>
      <c r="B211" s="99"/>
      <c r="C211" s="410"/>
      <c r="D211" s="34"/>
      <c r="E211" s="101"/>
      <c r="F211" s="100"/>
      <c r="G211" s="34"/>
      <c r="H211" s="101"/>
      <c r="I211" s="102"/>
      <c r="J211" s="34"/>
    </row>
    <row r="212" spans="1:10" ht="15.75" customHeight="1" x14ac:dyDescent="0.25">
      <c r="A212" s="98"/>
      <c r="B212" s="99"/>
      <c r="C212" s="410"/>
      <c r="D212" s="34"/>
      <c r="E212" s="101"/>
      <c r="F212" s="100"/>
      <c r="G212" s="34"/>
      <c r="H212" s="101"/>
      <c r="I212" s="102"/>
      <c r="J212" s="34"/>
    </row>
    <row r="213" spans="1:10" ht="15.75" customHeight="1" x14ac:dyDescent="0.25">
      <c r="A213" s="98"/>
      <c r="B213" s="99"/>
      <c r="C213" s="410"/>
      <c r="D213" s="34"/>
      <c r="E213" s="101"/>
      <c r="F213" s="100"/>
      <c r="G213" s="34"/>
      <c r="H213" s="101"/>
      <c r="I213" s="102"/>
      <c r="J213" s="34"/>
    </row>
    <row r="214" spans="1:10" ht="15.75" customHeight="1" x14ac:dyDescent="0.25">
      <c r="A214" s="98"/>
      <c r="B214" s="99"/>
      <c r="C214" s="410"/>
      <c r="D214" s="34"/>
      <c r="E214" s="101"/>
      <c r="F214" s="100"/>
      <c r="G214" s="34"/>
      <c r="H214" s="101"/>
      <c r="I214" s="102"/>
      <c r="J214" s="34"/>
    </row>
    <row r="215" spans="1:10" ht="15.75" customHeight="1" x14ac:dyDescent="0.25">
      <c r="A215" s="98"/>
      <c r="B215" s="99"/>
      <c r="C215" s="410"/>
      <c r="D215" s="34"/>
      <c r="E215" s="101"/>
      <c r="F215" s="100"/>
      <c r="G215" s="34"/>
      <c r="H215" s="101"/>
      <c r="I215" s="102"/>
      <c r="J215" s="34"/>
    </row>
    <row r="216" spans="1:10" ht="15.75" customHeight="1" x14ac:dyDescent="0.25">
      <c r="A216" s="98"/>
      <c r="B216" s="99"/>
      <c r="C216" s="410"/>
      <c r="D216" s="34"/>
      <c r="E216" s="101"/>
      <c r="F216" s="100"/>
      <c r="G216" s="34"/>
      <c r="H216" s="101"/>
      <c r="I216" s="102"/>
      <c r="J216" s="34"/>
    </row>
    <row r="217" spans="1:10" ht="15.75" customHeight="1" x14ac:dyDescent="0.25">
      <c r="A217" s="98"/>
      <c r="B217" s="99"/>
      <c r="C217" s="410"/>
      <c r="D217" s="34"/>
      <c r="E217" s="101"/>
      <c r="F217" s="100"/>
      <c r="G217" s="34"/>
      <c r="H217" s="101"/>
      <c r="I217" s="102"/>
      <c r="J217" s="34"/>
    </row>
    <row r="218" spans="1:10" ht="15.75" customHeight="1" x14ac:dyDescent="0.25">
      <c r="A218" s="98"/>
      <c r="B218" s="99"/>
      <c r="C218" s="410"/>
      <c r="D218" s="34"/>
      <c r="E218" s="101"/>
      <c r="F218" s="100"/>
      <c r="G218" s="34"/>
      <c r="H218" s="101"/>
      <c r="I218" s="102"/>
      <c r="J218" s="34"/>
    </row>
    <row r="219" spans="1:10" ht="15.75" customHeight="1" x14ac:dyDescent="0.25">
      <c r="A219" s="98"/>
      <c r="B219" s="99"/>
      <c r="C219" s="410"/>
      <c r="D219" s="34"/>
      <c r="E219" s="101"/>
      <c r="F219" s="100"/>
      <c r="G219" s="34"/>
      <c r="H219" s="101"/>
      <c r="I219" s="102"/>
      <c r="J219" s="34"/>
    </row>
    <row r="220" spans="1:10" ht="15.75" customHeight="1" x14ac:dyDescent="0.25">
      <c r="A220" s="98"/>
      <c r="B220" s="99"/>
      <c r="C220" s="410"/>
      <c r="D220" s="34"/>
      <c r="E220" s="101"/>
      <c r="F220" s="100"/>
      <c r="G220" s="34"/>
      <c r="H220" s="101"/>
      <c r="I220" s="102"/>
      <c r="J220" s="34"/>
    </row>
    <row r="221" spans="1:10" ht="15.75" customHeight="1" x14ac:dyDescent="0.25">
      <c r="A221" s="98"/>
      <c r="B221" s="99"/>
      <c r="C221" s="410"/>
      <c r="D221" s="34"/>
      <c r="E221" s="101"/>
      <c r="F221" s="100"/>
      <c r="G221" s="34"/>
      <c r="H221" s="101"/>
      <c r="I221" s="102"/>
      <c r="J221" s="34"/>
    </row>
    <row r="222" spans="1:10" ht="15.75" customHeight="1" x14ac:dyDescent="0.25">
      <c r="A222" s="98"/>
      <c r="B222" s="99"/>
      <c r="C222" s="410"/>
      <c r="D222" s="34"/>
      <c r="E222" s="101"/>
      <c r="F222" s="100"/>
      <c r="G222" s="34"/>
      <c r="H222" s="101"/>
      <c r="I222" s="102"/>
      <c r="J222" s="34"/>
    </row>
    <row r="223" spans="1:10" ht="15.75" customHeight="1" x14ac:dyDescent="0.25">
      <c r="A223" s="98"/>
      <c r="B223" s="99"/>
      <c r="C223" s="410"/>
      <c r="D223" s="34"/>
      <c r="E223" s="101"/>
      <c r="F223" s="100"/>
      <c r="G223" s="34"/>
      <c r="H223" s="101"/>
      <c r="I223" s="102"/>
      <c r="J223" s="34"/>
    </row>
    <row r="224" spans="1:10" ht="15.75" customHeight="1" x14ac:dyDescent="0.25">
      <c r="A224" s="98"/>
      <c r="B224" s="99"/>
      <c r="C224" s="410"/>
      <c r="D224" s="34"/>
      <c r="E224" s="101"/>
      <c r="F224" s="100"/>
      <c r="G224" s="34"/>
      <c r="H224" s="101"/>
      <c r="I224" s="102"/>
      <c r="J224" s="34"/>
    </row>
    <row r="225" spans="1:10" ht="15.75" customHeight="1" x14ac:dyDescent="0.25">
      <c r="A225" s="98"/>
      <c r="B225" s="99"/>
      <c r="C225" s="410"/>
      <c r="D225" s="34"/>
      <c r="E225" s="101"/>
      <c r="F225" s="100"/>
      <c r="G225" s="34"/>
      <c r="H225" s="101"/>
      <c r="I225" s="102"/>
      <c r="J225" s="34"/>
    </row>
    <row r="226" spans="1:10" ht="15.75" customHeight="1" x14ac:dyDescent="0.25">
      <c r="A226" s="98"/>
      <c r="B226" s="99"/>
      <c r="C226" s="410"/>
      <c r="D226" s="34"/>
      <c r="E226" s="101"/>
      <c r="F226" s="100"/>
      <c r="G226" s="34"/>
      <c r="H226" s="101"/>
      <c r="I226" s="102"/>
      <c r="J226" s="34"/>
    </row>
    <row r="227" spans="1:10" ht="15.75" customHeight="1" x14ac:dyDescent="0.25">
      <c r="A227" s="98"/>
      <c r="B227" s="99"/>
      <c r="C227" s="410"/>
      <c r="D227" s="34"/>
      <c r="E227" s="101"/>
      <c r="F227" s="100"/>
      <c r="G227" s="34"/>
      <c r="H227" s="101"/>
      <c r="I227" s="102"/>
      <c r="J227" s="34"/>
    </row>
    <row r="228" spans="1:10" ht="15.75" customHeight="1" x14ac:dyDescent="0.25">
      <c r="A228" s="98"/>
      <c r="B228" s="99"/>
      <c r="C228" s="410"/>
      <c r="D228" s="34"/>
      <c r="E228" s="101"/>
      <c r="F228" s="100"/>
      <c r="G228" s="34"/>
      <c r="H228" s="101"/>
      <c r="I228" s="102"/>
      <c r="J228" s="34"/>
    </row>
    <row r="229" spans="1:10" ht="15.75" customHeight="1" x14ac:dyDescent="0.25">
      <c r="A229" s="98"/>
      <c r="B229" s="99"/>
      <c r="C229" s="410"/>
      <c r="D229" s="34"/>
      <c r="E229" s="101"/>
      <c r="F229" s="100"/>
      <c r="G229" s="34"/>
      <c r="H229" s="101"/>
      <c r="I229" s="102"/>
      <c r="J229" s="34"/>
    </row>
    <row r="230" spans="1:10" ht="15.75" customHeight="1" x14ac:dyDescent="0.25">
      <c r="A230" s="98"/>
      <c r="B230" s="99"/>
      <c r="C230" s="410"/>
      <c r="D230" s="34"/>
      <c r="E230" s="101"/>
      <c r="F230" s="100"/>
      <c r="G230" s="34"/>
      <c r="H230" s="101"/>
      <c r="I230" s="102"/>
      <c r="J230" s="34"/>
    </row>
    <row r="231" spans="1:10" ht="15.75" customHeight="1" x14ac:dyDescent="0.25">
      <c r="A231" s="98"/>
      <c r="B231" s="99"/>
      <c r="C231" s="410"/>
      <c r="D231" s="34"/>
      <c r="E231" s="101"/>
      <c r="F231" s="100"/>
      <c r="G231" s="34"/>
      <c r="H231" s="101"/>
      <c r="I231" s="102"/>
      <c r="J231" s="34"/>
    </row>
    <row r="232" spans="1:10" ht="15.75" customHeight="1" x14ac:dyDescent="0.25">
      <c r="A232" s="98"/>
      <c r="B232" s="99"/>
      <c r="C232" s="410"/>
      <c r="D232" s="34"/>
      <c r="E232" s="101"/>
      <c r="F232" s="100"/>
      <c r="G232" s="34"/>
      <c r="H232" s="101"/>
      <c r="I232" s="102"/>
      <c r="J232" s="34"/>
    </row>
    <row r="233" spans="1:10" x14ac:dyDescent="0.25">
      <c r="A233" s="235"/>
      <c r="B233" s="234"/>
      <c r="C233" s="12"/>
      <c r="D233" s="236"/>
      <c r="E233" s="237"/>
      <c r="F233" s="240"/>
      <c r="G233" s="236"/>
      <c r="H233" s="237"/>
      <c r="I233" s="239"/>
      <c r="J233" s="236"/>
    </row>
    <row r="234" spans="1:10" x14ac:dyDescent="0.25">
      <c r="A234" s="235"/>
      <c r="B234" s="223" t="s">
        <v>11</v>
      </c>
      <c r="C234" s="229">
        <f>SUM(C8:C233)</f>
        <v>89</v>
      </c>
      <c r="D234" s="224">
        <f>SUM(D8:D233)</f>
        <v>4506995</v>
      </c>
      <c r="E234" s="223" t="s">
        <v>11</v>
      </c>
      <c r="F234" s="232">
        <f>SUM(F8:F233)</f>
        <v>0</v>
      </c>
      <c r="G234" s="224">
        <f>SUM(G8:G233)</f>
        <v>0</v>
      </c>
      <c r="H234" s="232">
        <f>SUM(H8:H233)</f>
        <v>0</v>
      </c>
      <c r="I234" s="232">
        <f>SUM(I8:I233)</f>
        <v>4100220</v>
      </c>
      <c r="J234" s="5"/>
    </row>
    <row r="235" spans="1:10" x14ac:dyDescent="0.25">
      <c r="A235" s="235"/>
      <c r="B235" s="223"/>
      <c r="C235" s="229"/>
      <c r="D235" s="224"/>
      <c r="E235" s="223"/>
      <c r="F235" s="232"/>
      <c r="G235" s="224"/>
      <c r="H235" s="232"/>
      <c r="I235" s="232"/>
      <c r="J235" s="5"/>
    </row>
    <row r="236" spans="1:10" x14ac:dyDescent="0.25">
      <c r="A236" s="225"/>
      <c r="B236" s="226"/>
      <c r="C236" s="12"/>
      <c r="D236" s="236"/>
      <c r="E236" s="223"/>
      <c r="F236" s="240"/>
      <c r="G236" s="435" t="s">
        <v>12</v>
      </c>
      <c r="H236" s="435"/>
      <c r="I236" s="239"/>
      <c r="J236" s="227">
        <f>SUM(D8:D233)</f>
        <v>4506995</v>
      </c>
    </row>
    <row r="237" spans="1:10" x14ac:dyDescent="0.25">
      <c r="A237" s="235"/>
      <c r="B237" s="234"/>
      <c r="C237" s="12"/>
      <c r="D237" s="236"/>
      <c r="E237" s="237"/>
      <c r="F237" s="240"/>
      <c r="G237" s="435" t="s">
        <v>13</v>
      </c>
      <c r="H237" s="435"/>
      <c r="I237" s="239"/>
      <c r="J237" s="227">
        <f>SUM(G8:G233)</f>
        <v>0</v>
      </c>
    </row>
    <row r="238" spans="1:10" x14ac:dyDescent="0.25">
      <c r="A238" s="228"/>
      <c r="B238" s="237"/>
      <c r="C238" s="12"/>
      <c r="D238" s="236"/>
      <c r="E238" s="237"/>
      <c r="F238" s="240"/>
      <c r="G238" s="435" t="s">
        <v>14</v>
      </c>
      <c r="H238" s="435"/>
      <c r="I238" s="41"/>
      <c r="J238" s="229">
        <f>J236-J237</f>
        <v>4506995</v>
      </c>
    </row>
    <row r="239" spans="1:10" x14ac:dyDescent="0.25">
      <c r="A239" s="235"/>
      <c r="B239" s="230"/>
      <c r="C239" s="12"/>
      <c r="D239" s="231"/>
      <c r="E239" s="237"/>
      <c r="F239" s="240"/>
      <c r="G239" s="435" t="s">
        <v>15</v>
      </c>
      <c r="H239" s="435"/>
      <c r="I239" s="239"/>
      <c r="J239" s="227">
        <f>SUM(H8:H233)</f>
        <v>0</v>
      </c>
    </row>
    <row r="240" spans="1:10" x14ac:dyDescent="0.25">
      <c r="A240" s="235"/>
      <c r="B240" s="230"/>
      <c r="C240" s="12"/>
      <c r="D240" s="231"/>
      <c r="E240" s="237"/>
      <c r="F240" s="240"/>
      <c r="G240" s="435" t="s">
        <v>16</v>
      </c>
      <c r="H240" s="435"/>
      <c r="I240" s="239"/>
      <c r="J240" s="227">
        <f>J238+J239</f>
        <v>4506995</v>
      </c>
    </row>
    <row r="241" spans="1:10" x14ac:dyDescent="0.25">
      <c r="A241" s="235"/>
      <c r="B241" s="230"/>
      <c r="C241" s="12"/>
      <c r="D241" s="231"/>
      <c r="E241" s="237"/>
      <c r="F241" s="240"/>
      <c r="G241" s="435" t="s">
        <v>5</v>
      </c>
      <c r="H241" s="435"/>
      <c r="I241" s="239"/>
      <c r="J241" s="227">
        <f>SUM(I8:I233)</f>
        <v>4100220</v>
      </c>
    </row>
    <row r="242" spans="1:10" x14ac:dyDescent="0.25">
      <c r="A242" s="235"/>
      <c r="B242" s="230"/>
      <c r="C242" s="12"/>
      <c r="D242" s="231"/>
      <c r="E242" s="237"/>
      <c r="F242" s="240"/>
      <c r="G242" s="435" t="s">
        <v>31</v>
      </c>
      <c r="H242" s="435"/>
      <c r="I242" s="240" t="str">
        <f>IF(J242&gt;0,"SALDO",IF(J242&lt;0,"PIUTANG",IF(J242=0,"LUNAS")))</f>
        <v>PIUTANG</v>
      </c>
      <c r="J242" s="227">
        <f>J241-J240</f>
        <v>-406775</v>
      </c>
    </row>
  </sheetData>
  <mergeCells count="15">
    <mergeCell ref="G242:H242"/>
    <mergeCell ref="G236:H236"/>
    <mergeCell ref="G237:H237"/>
    <mergeCell ref="G238:H238"/>
    <mergeCell ref="G239:H239"/>
    <mergeCell ref="G240:H240"/>
    <mergeCell ref="G241:H24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zoomScaleNormal="100" workbookViewId="0">
      <pane ySplit="7" topLeftCell="A50" activePane="bottomLeft" state="frozen"/>
      <selection pane="bottomLeft" activeCell="B56" sqref="B5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478</v>
      </c>
      <c r="D1" s="218"/>
      <c r="E1" s="218"/>
      <c r="F1" s="429" t="s">
        <v>22</v>
      </c>
      <c r="G1" s="429"/>
      <c r="H1" s="429"/>
      <c r="I1" s="220" t="s">
        <v>20</v>
      </c>
      <c r="J1" s="218"/>
      <c r="L1" s="275" t="e">
        <f>SUM(#REF!)</f>
        <v>#REF!</v>
      </c>
      <c r="M1" s="238">
        <v>24384290</v>
      </c>
      <c r="N1" s="238" t="e">
        <f>L1-M1</f>
        <v>#REF!</v>
      </c>
    </row>
    <row r="2" spans="1:15" x14ac:dyDescent="0.25">
      <c r="A2" s="218" t="s">
        <v>1</v>
      </c>
      <c r="B2" s="218"/>
      <c r="C2" s="72" t="s">
        <v>88</v>
      </c>
      <c r="D2" s="218"/>
      <c r="E2" s="218"/>
      <c r="F2" s="429" t="s">
        <v>21</v>
      </c>
      <c r="G2" s="429"/>
      <c r="H2" s="429"/>
      <c r="I2" s="220">
        <f>J67*-1</f>
        <v>901170</v>
      </c>
      <c r="J2" s="218"/>
      <c r="L2" s="276" t="e">
        <f>SUM(#REF!)</f>
        <v>#REF!</v>
      </c>
      <c r="M2" s="238">
        <v>1670165</v>
      </c>
      <c r="N2" s="238" t="e">
        <f>L2-M2</f>
        <v>#REF!</v>
      </c>
      <c r="O2" s="238"/>
    </row>
    <row r="3" spans="1:15" x14ac:dyDescent="0.25">
      <c r="A3" s="218" t="s">
        <v>111</v>
      </c>
      <c r="B3" s="218"/>
      <c r="C3" s="72" t="s">
        <v>88</v>
      </c>
      <c r="D3" s="218"/>
      <c r="E3" s="218"/>
      <c r="F3" s="420"/>
      <c r="G3" s="420"/>
      <c r="H3" s="420"/>
      <c r="I3" s="220"/>
      <c r="J3" s="218"/>
      <c r="L3" s="276" t="e">
        <f>L1-L2</f>
        <v>#REF!</v>
      </c>
      <c r="M3" s="238">
        <f>M1-M2</f>
        <v>22714125</v>
      </c>
      <c r="N3" s="238" t="e">
        <f>L3-M3</f>
        <v>#REF!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30" t="s">
        <v>469</v>
      </c>
      <c r="B5" s="430"/>
      <c r="C5" s="430"/>
      <c r="D5" s="430"/>
      <c r="E5" s="430"/>
      <c r="F5" s="430"/>
      <c r="G5" s="430"/>
      <c r="H5" s="430"/>
      <c r="I5" s="430"/>
      <c r="J5" s="430"/>
      <c r="L5" s="274"/>
      <c r="M5" s="238"/>
      <c r="N5" s="238"/>
      <c r="O5" s="238"/>
    </row>
    <row r="6" spans="1:15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33" t="s">
        <v>5</v>
      </c>
      <c r="J6" s="434" t="s">
        <v>6</v>
      </c>
    </row>
    <row r="7" spans="1:15" x14ac:dyDescent="0.25">
      <c r="A7" s="431"/>
      <c r="B7" s="421" t="s">
        <v>7</v>
      </c>
      <c r="C7" s="422" t="s">
        <v>8</v>
      </c>
      <c r="D7" s="422" t="s">
        <v>9</v>
      </c>
      <c r="E7" s="421" t="s">
        <v>10</v>
      </c>
      <c r="F7" s="423" t="s">
        <v>8</v>
      </c>
      <c r="G7" s="422" t="s">
        <v>9</v>
      </c>
      <c r="H7" s="432"/>
      <c r="I7" s="433"/>
      <c r="J7" s="434"/>
    </row>
    <row r="8" spans="1:15" ht="15.75" customHeight="1" x14ac:dyDescent="0.25">
      <c r="A8" s="241">
        <v>43605</v>
      </c>
      <c r="B8" s="242">
        <v>19007403</v>
      </c>
      <c r="C8" s="106">
        <v>7</v>
      </c>
      <c r="D8" s="246">
        <v>944860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43606</v>
      </c>
      <c r="B9" s="242">
        <v>19007519</v>
      </c>
      <c r="C9" s="106">
        <v>8</v>
      </c>
      <c r="D9" s="246">
        <v>952595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43607</v>
      </c>
      <c r="B10" s="242">
        <v>19007600</v>
      </c>
      <c r="C10" s="106">
        <v>5</v>
      </c>
      <c r="D10" s="246">
        <v>810050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43608</v>
      </c>
      <c r="B11" s="242">
        <v>19007675</v>
      </c>
      <c r="C11" s="106">
        <v>4</v>
      </c>
      <c r="D11" s="246">
        <v>601800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43609</v>
      </c>
      <c r="B12" s="242">
        <v>19007758</v>
      </c>
      <c r="C12" s="106">
        <v>10</v>
      </c>
      <c r="D12" s="246">
        <v>934490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43612</v>
      </c>
      <c r="B13" s="242">
        <v>19008141</v>
      </c>
      <c r="C13" s="106">
        <v>7</v>
      </c>
      <c r="D13" s="246">
        <v>687650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43613</v>
      </c>
      <c r="B14" s="242">
        <v>19008250</v>
      </c>
      <c r="C14" s="106">
        <v>2</v>
      </c>
      <c r="D14" s="246">
        <v>177565</v>
      </c>
      <c r="E14" s="244" t="s">
        <v>499</v>
      </c>
      <c r="F14" s="247">
        <v>1</v>
      </c>
      <c r="G14" s="246">
        <v>90038</v>
      </c>
      <c r="H14" s="244"/>
      <c r="I14" s="245"/>
      <c r="J14" s="246"/>
    </row>
    <row r="15" spans="1:15" ht="15.75" customHeight="1" x14ac:dyDescent="0.25">
      <c r="A15" s="241">
        <v>43613</v>
      </c>
      <c r="B15" s="242">
        <v>19008263</v>
      </c>
      <c r="C15" s="106">
        <v>1</v>
      </c>
      <c r="D15" s="246">
        <v>90038</v>
      </c>
      <c r="E15" s="244" t="s">
        <v>500</v>
      </c>
      <c r="F15" s="247">
        <v>1</v>
      </c>
      <c r="G15" s="246">
        <v>150790</v>
      </c>
      <c r="H15" s="244"/>
      <c r="I15" s="245"/>
      <c r="J15" s="246"/>
    </row>
    <row r="16" spans="1:15" ht="15.75" customHeight="1" x14ac:dyDescent="0.25">
      <c r="A16" s="241">
        <v>43614</v>
      </c>
      <c r="B16" s="242">
        <v>19008355</v>
      </c>
      <c r="C16" s="106">
        <v>6</v>
      </c>
      <c r="D16" s="246">
        <v>636225</v>
      </c>
      <c r="E16" s="244"/>
      <c r="F16" s="247"/>
      <c r="G16" s="246"/>
      <c r="H16" s="244"/>
      <c r="I16" s="245">
        <v>5500000</v>
      </c>
      <c r="J16" s="246" t="s">
        <v>57</v>
      </c>
    </row>
    <row r="17" spans="1:10" ht="15" customHeight="1" x14ac:dyDescent="0.25">
      <c r="A17" s="241">
        <v>43615</v>
      </c>
      <c r="B17" s="242"/>
      <c r="C17" s="106"/>
      <c r="D17" s="246"/>
      <c r="E17" s="244"/>
      <c r="F17" s="247"/>
      <c r="G17" s="246"/>
      <c r="H17" s="244"/>
      <c r="I17" s="245">
        <v>94445</v>
      </c>
      <c r="J17" s="246" t="s">
        <v>529</v>
      </c>
    </row>
    <row r="18" spans="1:10" ht="15" customHeight="1" x14ac:dyDescent="0.25">
      <c r="A18" s="241">
        <v>43633</v>
      </c>
      <c r="B18" s="242">
        <v>19008678</v>
      </c>
      <c r="C18" s="106">
        <v>1</v>
      </c>
      <c r="D18" s="246">
        <v>102000</v>
      </c>
      <c r="E18" s="244"/>
      <c r="F18" s="247"/>
      <c r="G18" s="246"/>
      <c r="H18" s="244"/>
      <c r="I18" s="245">
        <v>102000</v>
      </c>
      <c r="J18" s="246" t="s">
        <v>57</v>
      </c>
    </row>
    <row r="19" spans="1:10" ht="15" customHeight="1" x14ac:dyDescent="0.25">
      <c r="A19" s="241">
        <v>43634</v>
      </c>
      <c r="B19" s="242">
        <v>19008764</v>
      </c>
      <c r="C19" s="106">
        <v>2</v>
      </c>
      <c r="D19" s="246">
        <v>163370</v>
      </c>
      <c r="E19" s="244"/>
      <c r="F19" s="247"/>
      <c r="G19" s="246"/>
      <c r="H19" s="244"/>
      <c r="I19" s="245">
        <v>163370</v>
      </c>
      <c r="J19" s="246" t="s">
        <v>57</v>
      </c>
    </row>
    <row r="20" spans="1:10" ht="15" customHeight="1" x14ac:dyDescent="0.25">
      <c r="A20" s="241">
        <v>43635</v>
      </c>
      <c r="B20" s="242">
        <v>19008819</v>
      </c>
      <c r="C20" s="106">
        <v>1</v>
      </c>
      <c r="D20" s="246">
        <v>96050</v>
      </c>
      <c r="E20" s="244"/>
      <c r="F20" s="247"/>
      <c r="G20" s="246"/>
      <c r="H20" s="244"/>
      <c r="I20" s="245">
        <v>96050</v>
      </c>
      <c r="J20" s="246" t="s">
        <v>57</v>
      </c>
    </row>
    <row r="21" spans="1:10" ht="15" customHeight="1" x14ac:dyDescent="0.25">
      <c r="A21" s="241">
        <v>43636</v>
      </c>
      <c r="B21" s="242">
        <v>19008865</v>
      </c>
      <c r="C21" s="106">
        <v>2</v>
      </c>
      <c r="D21" s="246">
        <v>206125</v>
      </c>
      <c r="E21" s="244"/>
      <c r="F21" s="247"/>
      <c r="G21" s="246"/>
      <c r="H21" s="244"/>
      <c r="I21" s="245">
        <v>206125</v>
      </c>
      <c r="J21" s="246" t="s">
        <v>57</v>
      </c>
    </row>
    <row r="22" spans="1:10" ht="15" customHeight="1" x14ac:dyDescent="0.25">
      <c r="A22" s="241">
        <v>43637</v>
      </c>
      <c r="B22" s="242">
        <v>19008903</v>
      </c>
      <c r="C22" s="106">
        <v>3</v>
      </c>
      <c r="D22" s="246">
        <v>375105</v>
      </c>
      <c r="E22" s="244"/>
      <c r="F22" s="247"/>
      <c r="G22" s="246"/>
      <c r="H22" s="244"/>
      <c r="I22" s="245">
        <v>375105</v>
      </c>
      <c r="J22" s="246" t="s">
        <v>57</v>
      </c>
    </row>
    <row r="23" spans="1:10" ht="15" customHeight="1" x14ac:dyDescent="0.25">
      <c r="A23" s="241">
        <v>43638</v>
      </c>
      <c r="B23" s="242">
        <v>19008952</v>
      </c>
      <c r="C23" s="106">
        <v>1</v>
      </c>
      <c r="D23" s="246">
        <v>120530</v>
      </c>
      <c r="E23" s="244"/>
      <c r="F23" s="247"/>
      <c r="G23" s="246"/>
      <c r="H23" s="244"/>
      <c r="I23" s="245">
        <v>120530</v>
      </c>
      <c r="J23" s="246" t="s">
        <v>57</v>
      </c>
    </row>
    <row r="24" spans="1:10" ht="15" customHeight="1" x14ac:dyDescent="0.25">
      <c r="A24" s="241">
        <v>43640</v>
      </c>
      <c r="B24" s="242">
        <v>19009020</v>
      </c>
      <c r="C24" s="106">
        <v>2</v>
      </c>
      <c r="D24" s="246">
        <v>236980</v>
      </c>
      <c r="E24" s="244"/>
      <c r="F24" s="247"/>
      <c r="G24" s="246"/>
      <c r="H24" s="244"/>
      <c r="I24" s="246">
        <v>236980</v>
      </c>
      <c r="J24" s="246" t="s">
        <v>529</v>
      </c>
    </row>
    <row r="25" spans="1:10" ht="15" customHeight="1" x14ac:dyDescent="0.25">
      <c r="A25" s="241">
        <v>43642</v>
      </c>
      <c r="B25" s="242">
        <v>19009116</v>
      </c>
      <c r="C25" s="106">
        <v>6</v>
      </c>
      <c r="D25" s="246">
        <v>667250</v>
      </c>
      <c r="E25" s="244" t="s">
        <v>544</v>
      </c>
      <c r="F25" s="247">
        <v>2</v>
      </c>
      <c r="G25" s="246">
        <v>226015</v>
      </c>
      <c r="H25" s="244"/>
      <c r="I25" s="246">
        <v>441235</v>
      </c>
      <c r="J25" s="246" t="s">
        <v>57</v>
      </c>
    </row>
    <row r="26" spans="1:10" ht="15" customHeight="1" x14ac:dyDescent="0.25">
      <c r="A26" s="241">
        <v>43643</v>
      </c>
      <c r="B26" s="242">
        <v>19009169</v>
      </c>
      <c r="C26" s="106">
        <v>4</v>
      </c>
      <c r="D26" s="246">
        <v>484840</v>
      </c>
      <c r="E26" s="244"/>
      <c r="F26" s="247"/>
      <c r="G26" s="246"/>
      <c r="H26" s="244"/>
      <c r="I26" s="245">
        <v>484840</v>
      </c>
      <c r="J26" s="246" t="s">
        <v>57</v>
      </c>
    </row>
    <row r="27" spans="1:10" ht="15" customHeight="1" x14ac:dyDescent="0.25">
      <c r="A27" s="241">
        <v>43645</v>
      </c>
      <c r="B27" s="242">
        <v>19009259</v>
      </c>
      <c r="C27" s="106">
        <v>2</v>
      </c>
      <c r="D27" s="246">
        <v>252365</v>
      </c>
      <c r="E27" s="244"/>
      <c r="F27" s="247"/>
      <c r="G27" s="246"/>
      <c r="H27" s="244"/>
      <c r="I27" s="245">
        <v>252365</v>
      </c>
      <c r="J27" s="246" t="s">
        <v>57</v>
      </c>
    </row>
    <row r="28" spans="1:10" ht="15" customHeight="1" x14ac:dyDescent="0.25">
      <c r="A28" s="241">
        <v>43647</v>
      </c>
      <c r="B28" s="242">
        <v>19009352</v>
      </c>
      <c r="C28" s="106">
        <v>6</v>
      </c>
      <c r="D28" s="246">
        <v>814555</v>
      </c>
      <c r="E28" s="244"/>
      <c r="F28" s="247"/>
      <c r="G28" s="246"/>
      <c r="H28" s="244"/>
      <c r="I28" s="245">
        <v>814555</v>
      </c>
      <c r="J28" s="246" t="s">
        <v>57</v>
      </c>
    </row>
    <row r="29" spans="1:10" ht="15" customHeight="1" x14ac:dyDescent="0.25">
      <c r="A29" s="241">
        <v>43648</v>
      </c>
      <c r="B29" s="242">
        <v>19009430</v>
      </c>
      <c r="C29" s="106">
        <v>4</v>
      </c>
      <c r="D29" s="246">
        <v>315350</v>
      </c>
      <c r="E29" s="244"/>
      <c r="F29" s="247"/>
      <c r="G29" s="246"/>
      <c r="H29" s="244"/>
      <c r="I29" s="245"/>
      <c r="J29" s="246"/>
    </row>
    <row r="30" spans="1:10" ht="15" customHeight="1" x14ac:dyDescent="0.25">
      <c r="A30" s="241">
        <v>43649</v>
      </c>
      <c r="B30" s="242">
        <v>19009476</v>
      </c>
      <c r="C30" s="106">
        <v>6</v>
      </c>
      <c r="D30" s="246">
        <v>636650</v>
      </c>
      <c r="E30" s="244"/>
      <c r="F30" s="247"/>
      <c r="G30" s="246"/>
      <c r="H30" s="244"/>
      <c r="I30" s="245"/>
      <c r="J30" s="246"/>
    </row>
    <row r="31" spans="1:10" ht="15" customHeight="1" x14ac:dyDescent="0.25">
      <c r="A31" s="241">
        <v>43650</v>
      </c>
      <c r="B31" s="242">
        <v>19009539</v>
      </c>
      <c r="C31" s="106">
        <v>4</v>
      </c>
      <c r="D31" s="246">
        <v>395080</v>
      </c>
      <c r="E31" s="244"/>
      <c r="F31" s="247"/>
      <c r="G31" s="246"/>
      <c r="H31" s="244"/>
      <c r="I31" s="245">
        <v>1347080</v>
      </c>
      <c r="J31" s="246" t="s">
        <v>57</v>
      </c>
    </row>
    <row r="32" spans="1:10" ht="15" customHeight="1" x14ac:dyDescent="0.25">
      <c r="A32" s="241">
        <v>43651</v>
      </c>
      <c r="B32" s="242">
        <v>19009578</v>
      </c>
      <c r="C32" s="106">
        <v>3</v>
      </c>
      <c r="D32" s="246">
        <v>373405</v>
      </c>
      <c r="E32" s="244"/>
      <c r="F32" s="247"/>
      <c r="G32" s="246"/>
      <c r="H32" s="244"/>
      <c r="I32" s="245">
        <v>373405</v>
      </c>
      <c r="J32" s="246" t="s">
        <v>57</v>
      </c>
    </row>
    <row r="33" spans="1:10" ht="15" customHeight="1" x14ac:dyDescent="0.25">
      <c r="A33" s="241">
        <v>43652</v>
      </c>
      <c r="B33" s="242">
        <v>19009648</v>
      </c>
      <c r="C33" s="106">
        <v>2</v>
      </c>
      <c r="D33" s="246">
        <v>176035</v>
      </c>
      <c r="E33" s="244"/>
      <c r="F33" s="247"/>
      <c r="G33" s="246"/>
      <c r="H33" s="244"/>
      <c r="I33" s="245">
        <v>176035</v>
      </c>
      <c r="J33" s="246" t="s">
        <v>57</v>
      </c>
    </row>
    <row r="34" spans="1:10" ht="15" customHeight="1" x14ac:dyDescent="0.25">
      <c r="A34" s="241">
        <v>43654</v>
      </c>
      <c r="B34" s="242">
        <v>19009754</v>
      </c>
      <c r="C34" s="106">
        <v>8</v>
      </c>
      <c r="D34" s="246">
        <v>619395</v>
      </c>
      <c r="E34" s="244"/>
      <c r="F34" s="247"/>
      <c r="G34" s="246"/>
      <c r="H34" s="244"/>
      <c r="I34" s="245"/>
      <c r="J34" s="246"/>
    </row>
    <row r="35" spans="1:10" ht="15" customHeight="1" x14ac:dyDescent="0.25">
      <c r="A35" s="241">
        <v>43655</v>
      </c>
      <c r="B35" s="242">
        <v>19009823</v>
      </c>
      <c r="C35" s="106">
        <v>9</v>
      </c>
      <c r="D35" s="246">
        <v>942735</v>
      </c>
      <c r="E35" s="244" t="s">
        <v>583</v>
      </c>
      <c r="F35" s="247">
        <v>2</v>
      </c>
      <c r="G35" s="246">
        <v>204000</v>
      </c>
      <c r="H35" s="244"/>
      <c r="I35" s="245">
        <v>415395</v>
      </c>
      <c r="J35" s="246" t="s">
        <v>57</v>
      </c>
    </row>
    <row r="36" spans="1:10" ht="15" customHeight="1" x14ac:dyDescent="0.25">
      <c r="A36" s="241">
        <v>43655</v>
      </c>
      <c r="B36" s="242"/>
      <c r="C36" s="106"/>
      <c r="D36" s="246"/>
      <c r="E36" s="244"/>
      <c r="F36" s="247"/>
      <c r="G36" s="246"/>
      <c r="H36" s="244"/>
      <c r="I36" s="245">
        <v>942735</v>
      </c>
      <c r="J36" s="246" t="s">
        <v>57</v>
      </c>
    </row>
    <row r="37" spans="1:10" ht="15" customHeight="1" x14ac:dyDescent="0.25">
      <c r="A37" s="241">
        <v>43656</v>
      </c>
      <c r="B37" s="242">
        <v>19009890</v>
      </c>
      <c r="C37" s="106">
        <v>3</v>
      </c>
      <c r="D37" s="246">
        <v>297160</v>
      </c>
      <c r="E37" s="244"/>
      <c r="F37" s="247"/>
      <c r="G37" s="246"/>
      <c r="H37" s="244"/>
      <c r="I37" s="245">
        <v>297160</v>
      </c>
      <c r="J37" s="246" t="s">
        <v>57</v>
      </c>
    </row>
    <row r="38" spans="1:10" ht="15" customHeight="1" x14ac:dyDescent="0.25">
      <c r="A38" s="241">
        <v>43657</v>
      </c>
      <c r="B38" s="242">
        <v>19009949</v>
      </c>
      <c r="C38" s="106">
        <v>5</v>
      </c>
      <c r="D38" s="246">
        <v>472685</v>
      </c>
      <c r="E38" s="244"/>
      <c r="F38" s="247"/>
      <c r="G38" s="246"/>
      <c r="H38" s="244"/>
      <c r="I38" s="245"/>
      <c r="J38" s="246"/>
    </row>
    <row r="39" spans="1:10" ht="15" customHeight="1" x14ac:dyDescent="0.25">
      <c r="A39" s="241">
        <v>43658</v>
      </c>
      <c r="B39" s="242">
        <v>19010007</v>
      </c>
      <c r="C39" s="106">
        <v>4</v>
      </c>
      <c r="D39" s="246">
        <v>467330</v>
      </c>
      <c r="E39" s="244"/>
      <c r="F39" s="247"/>
      <c r="G39" s="246"/>
      <c r="H39" s="244"/>
      <c r="I39" s="245"/>
      <c r="J39" s="246"/>
    </row>
    <row r="40" spans="1:10" ht="15" customHeight="1" x14ac:dyDescent="0.25">
      <c r="A40" s="241">
        <v>43659</v>
      </c>
      <c r="B40" s="242">
        <v>19010072</v>
      </c>
      <c r="C40" s="106">
        <v>3</v>
      </c>
      <c r="D40" s="246">
        <v>301920</v>
      </c>
      <c r="E40" s="244"/>
      <c r="F40" s="247"/>
      <c r="G40" s="246"/>
      <c r="H40" s="244"/>
      <c r="I40" s="245"/>
      <c r="J40" s="246"/>
    </row>
    <row r="41" spans="1:10" ht="15" customHeight="1" x14ac:dyDescent="0.25">
      <c r="A41" s="241">
        <v>43659</v>
      </c>
      <c r="B41" s="242">
        <v>19010074</v>
      </c>
      <c r="C41" s="106">
        <v>1</v>
      </c>
      <c r="D41" s="246">
        <v>148580</v>
      </c>
      <c r="E41" s="244"/>
      <c r="F41" s="247"/>
      <c r="G41" s="246"/>
      <c r="H41" s="244"/>
      <c r="I41" s="245"/>
      <c r="J41" s="246"/>
    </row>
    <row r="42" spans="1:10" ht="15" customHeight="1" x14ac:dyDescent="0.25">
      <c r="A42" s="241">
        <v>43661</v>
      </c>
      <c r="B42" s="242">
        <v>19010188</v>
      </c>
      <c r="C42" s="106">
        <v>4</v>
      </c>
      <c r="D42" s="246">
        <v>302430</v>
      </c>
      <c r="E42" s="244"/>
      <c r="F42" s="247"/>
      <c r="G42" s="246"/>
      <c r="H42" s="244"/>
      <c r="I42" s="245"/>
      <c r="J42" s="246"/>
    </row>
    <row r="43" spans="1:10" ht="15" customHeight="1" x14ac:dyDescent="0.25">
      <c r="A43" s="241">
        <v>43662</v>
      </c>
      <c r="B43" s="242">
        <v>19010241</v>
      </c>
      <c r="C43" s="106">
        <v>4</v>
      </c>
      <c r="D43" s="246">
        <v>487900</v>
      </c>
      <c r="E43" s="244"/>
      <c r="F43" s="247"/>
      <c r="G43" s="246"/>
      <c r="H43" s="244"/>
      <c r="I43" s="245">
        <v>1692945</v>
      </c>
      <c r="J43" s="246" t="s">
        <v>57</v>
      </c>
    </row>
    <row r="44" spans="1:10" ht="15" customHeight="1" x14ac:dyDescent="0.25">
      <c r="A44" s="241">
        <v>43663</v>
      </c>
      <c r="B44" s="242"/>
      <c r="C44" s="106"/>
      <c r="D44" s="246"/>
      <c r="E44" s="244" t="s">
        <v>595</v>
      </c>
      <c r="F44" s="247">
        <v>1</v>
      </c>
      <c r="G44" s="246">
        <v>166005</v>
      </c>
      <c r="H44" s="244"/>
      <c r="I44" s="245">
        <v>321895</v>
      </c>
      <c r="J44" s="246" t="s">
        <v>57</v>
      </c>
    </row>
    <row r="45" spans="1:10" ht="15" customHeight="1" x14ac:dyDescent="0.25">
      <c r="A45" s="241">
        <v>43663</v>
      </c>
      <c r="B45" s="242">
        <v>19010289</v>
      </c>
      <c r="C45" s="106">
        <v>6</v>
      </c>
      <c r="D45" s="246">
        <v>772565</v>
      </c>
      <c r="E45" s="244"/>
      <c r="F45" s="247"/>
      <c r="G45" s="246"/>
      <c r="H45" s="244"/>
      <c r="I45" s="245">
        <v>772565</v>
      </c>
      <c r="J45" s="246" t="s">
        <v>529</v>
      </c>
    </row>
    <row r="46" spans="1:10" ht="15" customHeight="1" x14ac:dyDescent="0.25">
      <c r="A46" s="241">
        <v>43664</v>
      </c>
      <c r="B46" s="242">
        <v>19010357</v>
      </c>
      <c r="C46" s="106">
        <v>3</v>
      </c>
      <c r="D46" s="246">
        <v>417775</v>
      </c>
      <c r="E46" s="244"/>
      <c r="F46" s="247"/>
      <c r="G46" s="246"/>
      <c r="H46" s="244"/>
      <c r="I46" s="246">
        <v>417775</v>
      </c>
      <c r="J46" s="246" t="s">
        <v>57</v>
      </c>
    </row>
    <row r="47" spans="1:10" ht="15" customHeight="1" x14ac:dyDescent="0.25">
      <c r="A47" s="241">
        <v>43665</v>
      </c>
      <c r="B47" s="242">
        <v>19010418</v>
      </c>
      <c r="C47" s="106">
        <v>2</v>
      </c>
      <c r="D47" s="246">
        <v>197370</v>
      </c>
      <c r="E47" s="244"/>
      <c r="F47" s="247"/>
      <c r="G47" s="246"/>
      <c r="H47" s="244"/>
      <c r="I47" s="246">
        <v>197370</v>
      </c>
      <c r="J47" s="246" t="s">
        <v>57</v>
      </c>
    </row>
    <row r="48" spans="1:10" ht="15" customHeight="1" x14ac:dyDescent="0.25">
      <c r="A48" s="241">
        <v>43666</v>
      </c>
      <c r="B48" s="242">
        <v>19010467</v>
      </c>
      <c r="C48" s="106">
        <v>6</v>
      </c>
      <c r="D48" s="246">
        <v>696490</v>
      </c>
      <c r="E48" s="244"/>
      <c r="F48" s="247"/>
      <c r="G48" s="246"/>
      <c r="H48" s="244"/>
      <c r="I48" s="246">
        <v>696490</v>
      </c>
      <c r="J48" s="246" t="s">
        <v>57</v>
      </c>
    </row>
    <row r="49" spans="1:10" ht="15" customHeight="1" x14ac:dyDescent="0.25">
      <c r="A49" s="241">
        <v>43668</v>
      </c>
      <c r="B49" s="242">
        <v>19010566</v>
      </c>
      <c r="C49" s="106">
        <v>6</v>
      </c>
      <c r="D49" s="246">
        <v>769165</v>
      </c>
      <c r="E49" s="244"/>
      <c r="F49" s="247"/>
      <c r="G49" s="246"/>
      <c r="H49" s="244"/>
      <c r="I49" s="246">
        <v>769165</v>
      </c>
      <c r="J49" s="246" t="s">
        <v>57</v>
      </c>
    </row>
    <row r="50" spans="1:10" ht="15" customHeight="1" x14ac:dyDescent="0.25">
      <c r="A50" s="241">
        <v>43669</v>
      </c>
      <c r="B50" s="242">
        <v>19010617</v>
      </c>
      <c r="C50" s="106">
        <v>5</v>
      </c>
      <c r="D50" s="246">
        <v>441150</v>
      </c>
      <c r="E50" s="244"/>
      <c r="F50" s="247"/>
      <c r="G50" s="246"/>
      <c r="H50" s="244"/>
      <c r="I50" s="246">
        <v>441150</v>
      </c>
      <c r="J50" s="246" t="s">
        <v>57</v>
      </c>
    </row>
    <row r="51" spans="1:10" ht="15" customHeight="1" x14ac:dyDescent="0.25">
      <c r="A51" s="241">
        <v>43670</v>
      </c>
      <c r="B51" s="242">
        <v>19010668</v>
      </c>
      <c r="C51" s="106">
        <v>6</v>
      </c>
      <c r="D51" s="246">
        <v>685780</v>
      </c>
      <c r="E51" s="244"/>
      <c r="F51" s="247"/>
      <c r="G51" s="246"/>
      <c r="H51" s="244"/>
      <c r="I51" s="245"/>
      <c r="J51" s="246"/>
    </row>
    <row r="52" spans="1:10" ht="15" customHeight="1" x14ac:dyDescent="0.25">
      <c r="A52" s="241">
        <v>43671</v>
      </c>
      <c r="B52" s="242">
        <v>19010724</v>
      </c>
      <c r="C52" s="106">
        <v>10</v>
      </c>
      <c r="D52" s="246">
        <v>1023825</v>
      </c>
      <c r="E52" s="244" t="s">
        <v>612</v>
      </c>
      <c r="F52" s="247">
        <v>1</v>
      </c>
      <c r="G52" s="246">
        <v>104040</v>
      </c>
      <c r="H52" s="244"/>
      <c r="I52" s="245">
        <v>581740</v>
      </c>
      <c r="J52" s="246" t="s">
        <v>57</v>
      </c>
    </row>
    <row r="53" spans="1:10" ht="15" customHeight="1" x14ac:dyDescent="0.25">
      <c r="A53" s="241">
        <v>43671</v>
      </c>
      <c r="B53" s="242"/>
      <c r="C53" s="106"/>
      <c r="D53" s="246"/>
      <c r="E53" s="244"/>
      <c r="F53" s="247"/>
      <c r="G53" s="246"/>
      <c r="H53" s="244"/>
      <c r="I53" s="245">
        <v>1023825</v>
      </c>
      <c r="J53" s="246" t="s">
        <v>57</v>
      </c>
    </row>
    <row r="54" spans="1:10" ht="15" customHeight="1" x14ac:dyDescent="0.25">
      <c r="A54" s="241">
        <v>43672</v>
      </c>
      <c r="B54" s="242">
        <v>19010769</v>
      </c>
      <c r="C54" s="106">
        <v>11</v>
      </c>
      <c r="D54" s="246">
        <v>1260975</v>
      </c>
      <c r="E54" s="244" t="s">
        <v>614</v>
      </c>
      <c r="F54" s="247">
        <v>1</v>
      </c>
      <c r="G54" s="246">
        <v>93075</v>
      </c>
      <c r="H54" s="244"/>
      <c r="I54" s="245">
        <v>1167900</v>
      </c>
      <c r="J54" s="246" t="s">
        <v>57</v>
      </c>
    </row>
    <row r="55" spans="1:10" ht="15" customHeight="1" x14ac:dyDescent="0.25">
      <c r="A55" s="241">
        <v>43673</v>
      </c>
      <c r="B55" s="242">
        <v>19010820</v>
      </c>
      <c r="C55" s="106">
        <v>11</v>
      </c>
      <c r="D55" s="246">
        <v>1348355</v>
      </c>
      <c r="E55" s="244"/>
      <c r="F55" s="247"/>
      <c r="G55" s="246"/>
      <c r="H55" s="244"/>
      <c r="I55" s="245"/>
      <c r="J55" s="246" t="s">
        <v>57</v>
      </c>
    </row>
    <row r="56" spans="1:10" ht="15" customHeight="1" x14ac:dyDescent="0.25">
      <c r="A56" s="98">
        <v>43675</v>
      </c>
      <c r="B56" s="99">
        <v>19010940</v>
      </c>
      <c r="C56" s="410">
        <v>9</v>
      </c>
      <c r="D56" s="34">
        <v>901170</v>
      </c>
      <c r="E56" s="244"/>
      <c r="F56" s="247"/>
      <c r="G56" s="246"/>
      <c r="H56" s="244"/>
      <c r="I56" s="245">
        <v>1348355</v>
      </c>
      <c r="J56" s="246" t="s">
        <v>57</v>
      </c>
    </row>
    <row r="57" spans="1:10" ht="15" customHeight="1" x14ac:dyDescent="0.25">
      <c r="A57" s="98"/>
      <c r="B57" s="99"/>
      <c r="C57" s="410"/>
      <c r="D57" s="34"/>
      <c r="E57" s="101"/>
      <c r="F57" s="100"/>
      <c r="G57" s="34"/>
      <c r="H57" s="101"/>
      <c r="I57" s="102"/>
      <c r="J57" s="34"/>
    </row>
    <row r="58" spans="1:10" x14ac:dyDescent="0.25">
      <c r="A58" s="235"/>
      <c r="B58" s="234"/>
      <c r="C58" s="12"/>
      <c r="D58" s="236"/>
      <c r="E58" s="237"/>
      <c r="F58" s="240"/>
      <c r="G58" s="236"/>
      <c r="H58" s="237"/>
      <c r="I58" s="239"/>
      <c r="J58" s="236"/>
    </row>
    <row r="59" spans="1:10" x14ac:dyDescent="0.25">
      <c r="A59" s="235"/>
      <c r="B59" s="223" t="s">
        <v>11</v>
      </c>
      <c r="C59" s="229">
        <f>SUM(C8:C58)</f>
        <v>215</v>
      </c>
      <c r="D59" s="224">
        <f>SUM(D8:D58)</f>
        <v>23805718</v>
      </c>
      <c r="E59" s="223" t="s">
        <v>11</v>
      </c>
      <c r="F59" s="232">
        <f>SUM(F8:F58)</f>
        <v>9</v>
      </c>
      <c r="G59" s="224">
        <f>SUM(G8:G58)</f>
        <v>1033963</v>
      </c>
      <c r="H59" s="232">
        <f>SUM(H8:H58)</f>
        <v>0</v>
      </c>
      <c r="I59" s="232">
        <f>SUM(I8:I58)</f>
        <v>21870585</v>
      </c>
      <c r="J59" s="5"/>
    </row>
    <row r="60" spans="1:10" x14ac:dyDescent="0.25">
      <c r="A60" s="235"/>
      <c r="B60" s="223"/>
      <c r="C60" s="229"/>
      <c r="D60" s="224"/>
      <c r="E60" s="223"/>
      <c r="F60" s="232"/>
      <c r="G60" s="224"/>
      <c r="H60" s="232"/>
      <c r="I60" s="232"/>
      <c r="J60" s="5"/>
    </row>
    <row r="61" spans="1:10" x14ac:dyDescent="0.25">
      <c r="A61" s="225"/>
      <c r="B61" s="226"/>
      <c r="C61" s="12"/>
      <c r="D61" s="236"/>
      <c r="E61" s="223"/>
      <c r="F61" s="240"/>
      <c r="G61" s="435" t="s">
        <v>12</v>
      </c>
      <c r="H61" s="435"/>
      <c r="I61" s="239"/>
      <c r="J61" s="227">
        <f>SUM(D8:D58)</f>
        <v>23805718</v>
      </c>
    </row>
    <row r="62" spans="1:10" x14ac:dyDescent="0.25">
      <c r="A62" s="235"/>
      <c r="B62" s="234"/>
      <c r="C62" s="12"/>
      <c r="D62" s="236"/>
      <c r="E62" s="237"/>
      <c r="F62" s="240"/>
      <c r="G62" s="435" t="s">
        <v>13</v>
      </c>
      <c r="H62" s="435"/>
      <c r="I62" s="239"/>
      <c r="J62" s="227">
        <f>SUM(G8:G58)</f>
        <v>1033963</v>
      </c>
    </row>
    <row r="63" spans="1:10" x14ac:dyDescent="0.25">
      <c r="A63" s="228"/>
      <c r="B63" s="237"/>
      <c r="C63" s="12"/>
      <c r="D63" s="236"/>
      <c r="E63" s="237"/>
      <c r="F63" s="240"/>
      <c r="G63" s="435" t="s">
        <v>14</v>
      </c>
      <c r="H63" s="435"/>
      <c r="I63" s="41"/>
      <c r="J63" s="229">
        <f>J61-J62</f>
        <v>22771755</v>
      </c>
    </row>
    <row r="64" spans="1:10" x14ac:dyDescent="0.25">
      <c r="A64" s="235"/>
      <c r="B64" s="230"/>
      <c r="C64" s="12"/>
      <c r="D64" s="231"/>
      <c r="E64" s="237"/>
      <c r="F64" s="240"/>
      <c r="G64" s="435" t="s">
        <v>15</v>
      </c>
      <c r="H64" s="435"/>
      <c r="I64" s="239"/>
      <c r="J64" s="227">
        <f>SUM(H8:H58)</f>
        <v>0</v>
      </c>
    </row>
    <row r="65" spans="1:10" x14ac:dyDescent="0.25">
      <c r="A65" s="235"/>
      <c r="B65" s="230"/>
      <c r="C65" s="12"/>
      <c r="D65" s="231"/>
      <c r="E65" s="237"/>
      <c r="F65" s="240"/>
      <c r="G65" s="435" t="s">
        <v>16</v>
      </c>
      <c r="H65" s="435"/>
      <c r="I65" s="239"/>
      <c r="J65" s="227">
        <f>J63+J64</f>
        <v>22771755</v>
      </c>
    </row>
    <row r="66" spans="1:10" x14ac:dyDescent="0.25">
      <c r="A66" s="235"/>
      <c r="B66" s="230"/>
      <c r="C66" s="12"/>
      <c r="D66" s="231"/>
      <c r="E66" s="237"/>
      <c r="F66" s="240"/>
      <c r="G66" s="435" t="s">
        <v>5</v>
      </c>
      <c r="H66" s="435"/>
      <c r="I66" s="239"/>
      <c r="J66" s="227">
        <f>SUM(I8:I58)</f>
        <v>21870585</v>
      </c>
    </row>
    <row r="67" spans="1:10" x14ac:dyDescent="0.25">
      <c r="A67" s="235"/>
      <c r="B67" s="230"/>
      <c r="C67" s="12"/>
      <c r="D67" s="231"/>
      <c r="E67" s="237"/>
      <c r="F67" s="240"/>
      <c r="G67" s="435" t="s">
        <v>31</v>
      </c>
      <c r="H67" s="435"/>
      <c r="I67" s="240" t="str">
        <f>IF(J67&gt;0,"SALDO",IF(J67&lt;0,"PIUTANG",IF(J67=0,"LUNAS")))</f>
        <v>PIUTANG</v>
      </c>
      <c r="J67" s="227">
        <f>J66-J65</f>
        <v>-901170</v>
      </c>
    </row>
  </sheetData>
  <mergeCells count="15">
    <mergeCell ref="G67:H67"/>
    <mergeCell ref="G61:H61"/>
    <mergeCell ref="G62:H62"/>
    <mergeCell ref="G63:H63"/>
    <mergeCell ref="G64:H64"/>
    <mergeCell ref="G65:H65"/>
    <mergeCell ref="G66:H6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92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31"/>
  <sheetViews>
    <sheetView tabSelected="1" zoomScale="70" zoomScaleNormal="70" workbookViewId="0">
      <pane ySplit="4" topLeftCell="A5" activePane="bottomLeft" state="frozen"/>
      <selection pane="bottomLeft" activeCell="I17" sqref="I17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hidden="1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138</v>
      </c>
      <c r="C4" s="270" t="s">
        <v>139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ST'!A310</f>
        <v>43668</v>
      </c>
      <c r="C5" s="281">
        <f>'Taufik ST'!I2</f>
        <v>6757500</v>
      </c>
      <c r="E5" s="289" t="s">
        <v>146</v>
      </c>
    </row>
    <row r="6" spans="1:5" s="267" customFormat="1" ht="18.75" customHeight="1" x14ac:dyDescent="0.25">
      <c r="A6" s="185" t="s">
        <v>62</v>
      </c>
      <c r="B6" s="184">
        <f>'Indra Fashion'!A73</f>
        <v>43661</v>
      </c>
      <c r="C6" s="281">
        <f>'Indra Fashion'!I2</f>
        <v>916700</v>
      </c>
      <c r="E6" s="289" t="s">
        <v>147</v>
      </c>
    </row>
    <row r="7" spans="1:5" s="267" customFormat="1" ht="18.75" customHeight="1" x14ac:dyDescent="0.25">
      <c r="A7" s="185" t="s">
        <v>519</v>
      </c>
      <c r="B7" s="184">
        <v>43675</v>
      </c>
      <c r="C7" s="281">
        <f>Bandros!I2</f>
        <v>4287397</v>
      </c>
      <c r="E7" s="289" t="s">
        <v>148</v>
      </c>
    </row>
    <row r="8" spans="1:5" s="267" customFormat="1" ht="18.75" customHeight="1" x14ac:dyDescent="0.25">
      <c r="A8" s="185" t="s">
        <v>520</v>
      </c>
      <c r="B8" s="184">
        <f>ESP!A399</f>
        <v>43673</v>
      </c>
      <c r="C8" s="281">
        <f>ESP!I2</f>
        <v>6324052</v>
      </c>
      <c r="E8" s="289" t="s">
        <v>177</v>
      </c>
    </row>
    <row r="9" spans="1:5" s="267" customFormat="1" ht="18.75" customHeight="1" x14ac:dyDescent="0.25">
      <c r="A9" s="185" t="s">
        <v>521</v>
      </c>
      <c r="B9" s="184">
        <f>'Sale ESP'!A295</f>
        <v>43673</v>
      </c>
      <c r="C9" s="281">
        <f>'Sale ESP'!I2</f>
        <v>681720</v>
      </c>
      <c r="E9" s="289" t="s">
        <v>181</v>
      </c>
    </row>
    <row r="10" spans="1:5" s="267" customFormat="1" ht="18.75" customHeight="1" x14ac:dyDescent="0.25">
      <c r="A10" s="185" t="s">
        <v>194</v>
      </c>
      <c r="B10" s="184">
        <f>Yuan!A110</f>
        <v>43668</v>
      </c>
      <c r="C10" s="281">
        <f>Yuan!I2</f>
        <v>569500</v>
      </c>
      <c r="E10" s="289"/>
    </row>
    <row r="11" spans="1:5" s="267" customFormat="1" ht="18.75" customHeight="1" x14ac:dyDescent="0.25">
      <c r="A11" s="185" t="s">
        <v>50</v>
      </c>
      <c r="B11" s="184" t="s">
        <v>39</v>
      </c>
      <c r="C11" s="281">
        <f>Yanyan!I2</f>
        <v>0</v>
      </c>
      <c r="E11" s="289" t="s">
        <v>181</v>
      </c>
    </row>
    <row r="12" spans="1:5" s="267" customFormat="1" ht="18.75" customHeight="1" x14ac:dyDescent="0.25">
      <c r="A12" s="185" t="s">
        <v>522</v>
      </c>
      <c r="B12" s="184">
        <v>43675</v>
      </c>
      <c r="C12" s="281">
        <f>Anip!I2</f>
        <v>6026400</v>
      </c>
      <c r="E12" s="289" t="s">
        <v>150</v>
      </c>
    </row>
    <row r="13" spans="1:5" s="267" customFormat="1" ht="18.75" customHeight="1" x14ac:dyDescent="0.25">
      <c r="A13" s="185" t="s">
        <v>72</v>
      </c>
      <c r="B13" s="184" t="s">
        <v>39</v>
      </c>
      <c r="C13" s="281">
        <v>0</v>
      </c>
      <c r="E13" s="289"/>
    </row>
    <row r="14" spans="1:5" s="267" customFormat="1" ht="18.75" customHeight="1" x14ac:dyDescent="0.25">
      <c r="A14" s="185" t="s">
        <v>176</v>
      </c>
      <c r="B14" s="184">
        <f>Bentang!A143</f>
        <v>43663</v>
      </c>
      <c r="C14" s="281">
        <f>Bentang!I2</f>
        <v>7839285</v>
      </c>
      <c r="E14" s="289"/>
    </row>
    <row r="15" spans="1:5" s="267" customFormat="1" ht="18.75" customHeight="1" x14ac:dyDescent="0.25">
      <c r="A15" s="185" t="s">
        <v>216</v>
      </c>
      <c r="B15" s="184">
        <f>Febri!A55</f>
        <v>43671</v>
      </c>
      <c r="C15" s="281">
        <f>Febri!I2</f>
        <v>7917</v>
      </c>
      <c r="E15" s="289"/>
    </row>
    <row r="16" spans="1:5" s="267" customFormat="1" ht="18.75" customHeight="1" x14ac:dyDescent="0.25">
      <c r="A16" s="185" t="s">
        <v>179</v>
      </c>
      <c r="B16" s="184" t="s">
        <v>39</v>
      </c>
      <c r="C16" s="281">
        <v>0</v>
      </c>
      <c r="E16" s="289"/>
    </row>
    <row r="17" spans="1:5" s="267" customFormat="1" ht="18.75" customHeight="1" x14ac:dyDescent="0.25">
      <c r="A17" s="185" t="s">
        <v>141</v>
      </c>
      <c r="B17" s="184" t="s">
        <v>39</v>
      </c>
      <c r="C17" s="281">
        <v>0</v>
      </c>
      <c r="E17" s="289"/>
    </row>
    <row r="18" spans="1:5" s="267" customFormat="1" ht="18.75" customHeight="1" x14ac:dyDescent="0.25">
      <c r="A18" s="185" t="s">
        <v>523</v>
      </c>
      <c r="B18" s="184">
        <f>Mano!A51</f>
        <v>43661</v>
      </c>
      <c r="C18" s="281">
        <f>Mano!I2</f>
        <v>6690253</v>
      </c>
      <c r="E18" s="289"/>
    </row>
    <row r="19" spans="1:5" s="267" customFormat="1" ht="18.75" customHeight="1" x14ac:dyDescent="0.25">
      <c r="A19" s="185" t="s">
        <v>524</v>
      </c>
      <c r="B19" s="184">
        <f>'Mano Sale'!A24</f>
        <v>43661</v>
      </c>
      <c r="C19" s="281">
        <f>'Mano Sale'!I2</f>
        <v>406775</v>
      </c>
      <c r="E19" s="289"/>
    </row>
    <row r="20" spans="1:5" s="267" customFormat="1" ht="18.75" customHeight="1" x14ac:dyDescent="0.25">
      <c r="A20" s="185" t="s">
        <v>525</v>
      </c>
      <c r="B20" s="184" t="s">
        <v>39</v>
      </c>
      <c r="C20" s="281">
        <v>0</v>
      </c>
      <c r="E20" s="289"/>
    </row>
    <row r="21" spans="1:5" s="267" customFormat="1" ht="18.75" customHeight="1" x14ac:dyDescent="0.25">
      <c r="A21" s="405" t="s">
        <v>140</v>
      </c>
      <c r="B21" s="406">
        <f>Imas!A29</f>
        <v>42667</v>
      </c>
      <c r="C21" s="407">
        <f>Imas!I2</f>
        <v>3266276</v>
      </c>
      <c r="E21" s="289" t="s">
        <v>151</v>
      </c>
    </row>
    <row r="22" spans="1:5" s="267" customFormat="1" ht="18.75" customHeight="1" x14ac:dyDescent="0.25">
      <c r="A22" s="405" t="s">
        <v>65</v>
      </c>
      <c r="B22" s="406">
        <v>42767</v>
      </c>
      <c r="C22" s="407">
        <f>Jarkasih!J3</f>
        <v>5929850</v>
      </c>
      <c r="E22" s="289" t="s">
        <v>149</v>
      </c>
    </row>
    <row r="23" spans="1:5" s="267" customFormat="1" ht="18.75" customHeight="1" x14ac:dyDescent="0.25">
      <c r="A23" s="405" t="s">
        <v>71</v>
      </c>
      <c r="B23" s="406">
        <f>Bambang!A43</f>
        <v>42876</v>
      </c>
      <c r="C23" s="407">
        <f>Bambang!I2</f>
        <v>258363.5</v>
      </c>
      <c r="E23" s="289" t="s">
        <v>152</v>
      </c>
    </row>
    <row r="24" spans="1:5" s="267" customFormat="1" ht="18.75" customHeight="1" x14ac:dyDescent="0.25">
      <c r="A24" s="185"/>
      <c r="B24" s="184"/>
      <c r="C24" s="281"/>
      <c r="E24" s="288"/>
    </row>
    <row r="25" spans="1:5" s="267" customFormat="1" ht="18.75" customHeight="1" x14ac:dyDescent="0.25">
      <c r="A25" s="29" t="s">
        <v>214</v>
      </c>
      <c r="B25" s="29"/>
      <c r="C25" s="231">
        <v>-9874000</v>
      </c>
      <c r="E25" s="288"/>
    </row>
    <row r="26" spans="1:5" s="267" customFormat="1" ht="15" customHeight="1" x14ac:dyDescent="0.25">
      <c r="A26" s="469" t="s">
        <v>11</v>
      </c>
      <c r="B26" s="470"/>
      <c r="C26" s="467">
        <f>SUM(C5:C25)</f>
        <v>40087988.5</v>
      </c>
    </row>
    <row r="27" spans="1:5" s="267" customFormat="1" ht="15" customHeight="1" x14ac:dyDescent="0.25">
      <c r="A27" s="471"/>
      <c r="B27" s="472"/>
      <c r="C27" s="468"/>
    </row>
    <row r="31" spans="1:5" x14ac:dyDescent="0.25">
      <c r="C31" s="403" t="e">
        <f>C21+#REF!+C22+C23</f>
        <v>#REF!</v>
      </c>
    </row>
  </sheetData>
  <mergeCells count="3">
    <mergeCell ref="A1:C2"/>
    <mergeCell ref="C26:C27"/>
    <mergeCell ref="A26:B27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E735" sqref="E735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188</v>
      </c>
      <c r="D1" s="322"/>
      <c r="E1" s="322"/>
      <c r="F1" s="473" t="s">
        <v>22</v>
      </c>
      <c r="G1" s="473"/>
      <c r="H1" s="473"/>
      <c r="I1" s="324" t="s">
        <v>26</v>
      </c>
      <c r="J1" s="322"/>
      <c r="L1" s="325">
        <f>SUM(D619:D619)</f>
        <v>1155875</v>
      </c>
      <c r="O1" s="233" t="s">
        <v>189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73" t="s">
        <v>21</v>
      </c>
      <c r="G2" s="473"/>
      <c r="H2" s="473"/>
      <c r="I2" s="324">
        <f>J751*-1</f>
        <v>-980922</v>
      </c>
      <c r="J2" s="322"/>
      <c r="L2" s="325">
        <f>SUM(G619:G619)</f>
        <v>118038</v>
      </c>
      <c r="O2" s="233" t="s">
        <v>190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74"/>
      <c r="B4" s="475"/>
      <c r="C4" s="475"/>
      <c r="D4" s="475"/>
      <c r="E4" s="475"/>
      <c r="F4" s="475"/>
      <c r="G4" s="475"/>
      <c r="H4" s="475"/>
      <c r="I4" s="475"/>
      <c r="J4" s="476"/>
      <c r="O4" s="219">
        <v>1924738</v>
      </c>
    </row>
    <row r="5" spans="1:16" x14ac:dyDescent="0.25">
      <c r="A5" s="477" t="s">
        <v>2</v>
      </c>
      <c r="B5" s="479" t="s">
        <v>3</v>
      </c>
      <c r="C5" s="480"/>
      <c r="D5" s="480"/>
      <c r="E5" s="480"/>
      <c r="F5" s="480"/>
      <c r="G5" s="481"/>
      <c r="H5" s="482" t="s">
        <v>4</v>
      </c>
      <c r="I5" s="484" t="s">
        <v>5</v>
      </c>
      <c r="J5" s="486" t="s">
        <v>6</v>
      </c>
    </row>
    <row r="6" spans="1:16" x14ac:dyDescent="0.25">
      <c r="A6" s="47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83"/>
      <c r="I6" s="485"/>
      <c r="J6" s="487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88" t="s">
        <v>12</v>
      </c>
      <c r="H745" s="488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88" t="s">
        <v>13</v>
      </c>
      <c r="H746" s="488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88" t="s">
        <v>14</v>
      </c>
      <c r="H747" s="488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88" t="s">
        <v>15</v>
      </c>
      <c r="H748" s="488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88" t="s">
        <v>16</v>
      </c>
      <c r="H749" s="488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88" t="s">
        <v>5</v>
      </c>
      <c r="H750" s="488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88" t="s">
        <v>31</v>
      </c>
      <c r="H751" s="488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4" activePane="bottomLeft" state="frozen"/>
      <selection pane="bottomLeft" activeCell="I71" sqref="I7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191</v>
      </c>
      <c r="D1" s="322"/>
      <c r="E1" s="322"/>
      <c r="F1" s="473" t="s">
        <v>22</v>
      </c>
      <c r="G1" s="473"/>
      <c r="H1" s="473"/>
      <c r="I1" s="324" t="s">
        <v>26</v>
      </c>
      <c r="J1" s="322"/>
      <c r="L1" s="325">
        <f>SUM(D630:D630)</f>
        <v>0</v>
      </c>
      <c r="O1" s="233" t="s">
        <v>189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73" t="s">
        <v>21</v>
      </c>
      <c r="G2" s="473"/>
      <c r="H2" s="473"/>
      <c r="I2" s="324">
        <f>J656*-1</f>
        <v>-6360</v>
      </c>
      <c r="J2" s="322"/>
      <c r="L2" s="325">
        <f>SUM(G630:G630)</f>
        <v>0</v>
      </c>
      <c r="O2" s="233" t="s">
        <v>190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74"/>
      <c r="B4" s="475"/>
      <c r="C4" s="475"/>
      <c r="D4" s="475"/>
      <c r="E4" s="475"/>
      <c r="F4" s="475"/>
      <c r="G4" s="475"/>
      <c r="H4" s="475"/>
      <c r="I4" s="475"/>
      <c r="J4" s="476"/>
    </row>
    <row r="5" spans="1:16" x14ac:dyDescent="0.25">
      <c r="A5" s="477" t="s">
        <v>2</v>
      </c>
      <c r="B5" s="479" t="s">
        <v>3</v>
      </c>
      <c r="C5" s="480"/>
      <c r="D5" s="480"/>
      <c r="E5" s="480"/>
      <c r="F5" s="480"/>
      <c r="G5" s="481"/>
      <c r="H5" s="482" t="s">
        <v>4</v>
      </c>
      <c r="I5" s="484" t="s">
        <v>5</v>
      </c>
      <c r="J5" s="486" t="s">
        <v>6</v>
      </c>
    </row>
    <row r="6" spans="1:16" x14ac:dyDescent="0.25">
      <c r="A6" s="47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83"/>
      <c r="I6" s="485"/>
      <c r="J6" s="487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195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196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197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198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199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200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201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202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203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204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205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208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207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209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210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211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212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213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89" t="s">
        <v>12</v>
      </c>
      <c r="H650" s="489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88" t="s">
        <v>13</v>
      </c>
      <c r="H651" s="488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88" t="s">
        <v>14</v>
      </c>
      <c r="H652" s="488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88" t="s">
        <v>15</v>
      </c>
      <c r="H653" s="488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88" t="s">
        <v>16</v>
      </c>
      <c r="H654" s="488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88" t="s">
        <v>5</v>
      </c>
      <c r="H655" s="488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88" t="s">
        <v>31</v>
      </c>
      <c r="H656" s="488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85"/>
  <sheetViews>
    <sheetView workbookViewId="0">
      <pane ySplit="7" topLeftCell="A64" activePane="bottomLeft" state="frozen"/>
      <selection pane="bottomLeft" activeCell="D75" sqref="D7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29" t="s">
        <v>22</v>
      </c>
      <c r="G1" s="429"/>
      <c r="H1" s="429"/>
      <c r="I1" s="42" t="s">
        <v>20</v>
      </c>
      <c r="J1" s="20"/>
      <c r="L1" s="277">
        <f>SUM(D59:D65)</f>
        <v>1233435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J85*-1</f>
        <v>916700</v>
      </c>
      <c r="J2" s="20"/>
      <c r="L2" s="277">
        <f>SUM(G59:G65)</f>
        <v>0</v>
      </c>
      <c r="M2" s="219" t="e">
        <f>SUM(#REF!)</f>
        <v>#REF!</v>
      </c>
    </row>
    <row r="3" spans="1:18" s="233" customFormat="1" x14ac:dyDescent="0.25">
      <c r="A3" s="218" t="s">
        <v>111</v>
      </c>
      <c r="B3" s="218"/>
      <c r="C3" s="221" t="s">
        <v>169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1233435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</row>
    <row r="6" spans="1:18" x14ac:dyDescent="0.25">
      <c r="A6" s="436" t="s">
        <v>2</v>
      </c>
      <c r="B6" s="432" t="s">
        <v>3</v>
      </c>
      <c r="C6" s="432"/>
      <c r="D6" s="432"/>
      <c r="E6" s="432"/>
      <c r="F6" s="432"/>
      <c r="G6" s="432"/>
      <c r="H6" s="437" t="s">
        <v>4</v>
      </c>
      <c r="I6" s="433" t="s">
        <v>5</v>
      </c>
      <c r="J6" s="434" t="s">
        <v>6</v>
      </c>
    </row>
    <row r="7" spans="1:18" x14ac:dyDescent="0.25">
      <c r="A7" s="43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37"/>
      <c r="I7" s="433"/>
      <c r="J7" s="434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254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291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43536</v>
      </c>
      <c r="B23" s="242">
        <v>19002513</v>
      </c>
      <c r="C23" s="247">
        <v>4</v>
      </c>
      <c r="D23" s="246">
        <v>435855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43537</v>
      </c>
      <c r="B24" s="242">
        <v>19002575</v>
      </c>
      <c r="C24" s="247">
        <v>6</v>
      </c>
      <c r="D24" s="246">
        <v>589305</v>
      </c>
      <c r="E24" s="244"/>
      <c r="F24" s="247"/>
      <c r="G24" s="246"/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43538</v>
      </c>
      <c r="B25" s="242">
        <v>19002636</v>
      </c>
      <c r="C25" s="247">
        <v>2</v>
      </c>
      <c r="D25" s="246">
        <v>203915</v>
      </c>
      <c r="E25" s="244" t="s">
        <v>302</v>
      </c>
      <c r="F25" s="247">
        <v>1</v>
      </c>
      <c r="G25" s="246">
        <v>104040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43539</v>
      </c>
      <c r="B26" s="242">
        <v>19002699</v>
      </c>
      <c r="C26" s="247">
        <v>1</v>
      </c>
      <c r="D26" s="246">
        <v>163625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43544</v>
      </c>
      <c r="B27" s="242">
        <v>19003044</v>
      </c>
      <c r="C27" s="247">
        <v>1</v>
      </c>
      <c r="D27" s="246">
        <v>148070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43545</v>
      </c>
      <c r="B28" s="242">
        <v>19003097</v>
      </c>
      <c r="C28" s="247">
        <v>4</v>
      </c>
      <c r="D28" s="246">
        <v>454528</v>
      </c>
      <c r="E28" s="244" t="s">
        <v>329</v>
      </c>
      <c r="F28" s="247">
        <v>3</v>
      </c>
      <c r="G28" s="246">
        <v>234005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43547</v>
      </c>
      <c r="B29" s="242">
        <v>19003220</v>
      </c>
      <c r="C29" s="247">
        <v>1</v>
      </c>
      <c r="D29" s="246">
        <v>103275</v>
      </c>
      <c r="E29" s="244"/>
      <c r="F29" s="247"/>
      <c r="G29" s="246"/>
      <c r="H29" s="245"/>
      <c r="I29" s="245">
        <v>1760528</v>
      </c>
      <c r="J29" s="246" t="s">
        <v>17</v>
      </c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43549</v>
      </c>
      <c r="B30" s="242">
        <v>19003354</v>
      </c>
      <c r="C30" s="247">
        <v>2</v>
      </c>
      <c r="D30" s="246">
        <v>196063</v>
      </c>
      <c r="E30" s="244"/>
      <c r="F30" s="247"/>
      <c r="G30" s="246"/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43553</v>
      </c>
      <c r="B31" s="242">
        <v>19003610</v>
      </c>
      <c r="C31" s="247">
        <v>3</v>
      </c>
      <c r="D31" s="246">
        <v>336600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43557</v>
      </c>
      <c r="B32" s="242">
        <v>19003870</v>
      </c>
      <c r="C32" s="247">
        <v>2</v>
      </c>
      <c r="D32" s="246">
        <v>272000</v>
      </c>
      <c r="E32" s="244"/>
      <c r="F32" s="247"/>
      <c r="G32" s="246"/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43560</v>
      </c>
      <c r="B33" s="242">
        <v>19004055</v>
      </c>
      <c r="C33" s="247">
        <v>4</v>
      </c>
      <c r="D33" s="246">
        <v>425253</v>
      </c>
      <c r="E33" s="244" t="s">
        <v>357</v>
      </c>
      <c r="F33" s="247">
        <v>1</v>
      </c>
      <c r="G33" s="246">
        <v>136000</v>
      </c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43563</v>
      </c>
      <c r="B34" s="242">
        <v>19004280</v>
      </c>
      <c r="C34" s="247">
        <v>9</v>
      </c>
      <c r="D34" s="246">
        <v>923440</v>
      </c>
      <c r="E34" s="244"/>
      <c r="F34" s="247"/>
      <c r="G34" s="246"/>
      <c r="H34" s="245"/>
      <c r="I34" s="245"/>
      <c r="J34" s="246"/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43566</v>
      </c>
      <c r="B35" s="242">
        <v>19004472</v>
      </c>
      <c r="C35" s="247">
        <v>2</v>
      </c>
      <c r="D35" s="246">
        <v>217090</v>
      </c>
      <c r="E35" s="244"/>
      <c r="F35" s="247"/>
      <c r="G35" s="246"/>
      <c r="H35" s="245"/>
      <c r="I35" s="245">
        <v>2234446</v>
      </c>
      <c r="J35" s="246" t="s">
        <v>17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43570</v>
      </c>
      <c r="B36" s="242">
        <v>19004736</v>
      </c>
      <c r="C36" s="247">
        <v>2</v>
      </c>
      <c r="D36" s="246">
        <v>173995</v>
      </c>
      <c r="E36" s="244"/>
      <c r="F36" s="247"/>
      <c r="G36" s="246"/>
      <c r="H36" s="245"/>
      <c r="I36" s="245"/>
      <c r="J36" s="246"/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43571</v>
      </c>
      <c r="B37" s="242">
        <v>19004794</v>
      </c>
      <c r="C37" s="247">
        <v>1</v>
      </c>
      <c r="D37" s="246">
        <v>130815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43575</v>
      </c>
      <c r="B38" s="242">
        <v>19004969</v>
      </c>
      <c r="C38" s="247">
        <v>4</v>
      </c>
      <c r="D38" s="246">
        <v>519345</v>
      </c>
      <c r="E38" s="244"/>
      <c r="F38" s="247"/>
      <c r="G38" s="246"/>
      <c r="H38" s="245"/>
      <c r="I38" s="245">
        <v>824155</v>
      </c>
      <c r="J38" s="246" t="s">
        <v>17</v>
      </c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43577</v>
      </c>
      <c r="B39" s="242">
        <v>19005123</v>
      </c>
      <c r="C39" s="247">
        <v>2</v>
      </c>
      <c r="D39" s="246">
        <v>203065</v>
      </c>
      <c r="E39" s="244"/>
      <c r="F39" s="247"/>
      <c r="G39" s="246"/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43580</v>
      </c>
      <c r="B40" s="242">
        <v>19005305</v>
      </c>
      <c r="C40" s="247">
        <v>1</v>
      </c>
      <c r="D40" s="246">
        <v>93075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43580</v>
      </c>
      <c r="B41" s="242">
        <v>19005313</v>
      </c>
      <c r="C41" s="247">
        <v>1</v>
      </c>
      <c r="D41" s="246">
        <v>117215</v>
      </c>
      <c r="E41" s="244"/>
      <c r="F41" s="247"/>
      <c r="G41" s="246"/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43581</v>
      </c>
      <c r="B42" s="242">
        <v>19005373</v>
      </c>
      <c r="C42" s="247">
        <v>1</v>
      </c>
      <c r="D42" s="246">
        <v>98005</v>
      </c>
      <c r="E42" s="244"/>
      <c r="F42" s="247"/>
      <c r="G42" s="246"/>
      <c r="H42" s="245"/>
      <c r="I42" s="245"/>
      <c r="J42" s="246"/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43585</v>
      </c>
      <c r="B43" s="242">
        <v>19005666</v>
      </c>
      <c r="C43" s="247">
        <v>2</v>
      </c>
      <c r="D43" s="246">
        <v>99365</v>
      </c>
      <c r="E43" s="244"/>
      <c r="F43" s="247"/>
      <c r="G43" s="246"/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43588</v>
      </c>
      <c r="B44" s="242">
        <v>19005879</v>
      </c>
      <c r="C44" s="247">
        <v>3</v>
      </c>
      <c r="D44" s="246">
        <v>304640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43589</v>
      </c>
      <c r="B45" s="242">
        <v>19005957</v>
      </c>
      <c r="C45" s="247">
        <v>2</v>
      </c>
      <c r="D45" s="246">
        <v>239275</v>
      </c>
      <c r="E45" s="244"/>
      <c r="F45" s="247"/>
      <c r="G45" s="246"/>
      <c r="H45" s="245"/>
      <c r="I45" s="245">
        <v>1154640</v>
      </c>
      <c r="J45" s="246" t="s">
        <v>17</v>
      </c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43591</v>
      </c>
      <c r="B46" s="242">
        <v>19006111</v>
      </c>
      <c r="C46" s="247">
        <v>2</v>
      </c>
      <c r="D46" s="246">
        <v>209100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43593</v>
      </c>
      <c r="B47" s="242">
        <v>19006250</v>
      </c>
      <c r="C47" s="247">
        <v>1</v>
      </c>
      <c r="D47" s="246">
        <v>125038</v>
      </c>
      <c r="E47" s="244" t="s">
        <v>432</v>
      </c>
      <c r="F47" s="247">
        <v>4</v>
      </c>
      <c r="G47" s="246">
        <v>272085</v>
      </c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43594</v>
      </c>
      <c r="B48" s="242">
        <v>19006341</v>
      </c>
      <c r="C48" s="247">
        <v>8</v>
      </c>
      <c r="D48" s="246">
        <v>1064795</v>
      </c>
      <c r="E48" s="244"/>
      <c r="F48" s="247"/>
      <c r="G48" s="246"/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43595</v>
      </c>
      <c r="B49" s="242">
        <v>19006412</v>
      </c>
      <c r="C49" s="247">
        <v>2</v>
      </c>
      <c r="D49" s="246">
        <v>158950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43600</v>
      </c>
      <c r="B50" s="242">
        <v>19006879</v>
      </c>
      <c r="C50" s="247">
        <v>5</v>
      </c>
      <c r="D50" s="246">
        <v>574005</v>
      </c>
      <c r="E50" s="244"/>
      <c r="F50" s="247"/>
      <c r="G50" s="246"/>
      <c r="H50" s="245"/>
      <c r="I50" s="245"/>
      <c r="J50" s="246"/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43601</v>
      </c>
      <c r="B51" s="242">
        <v>19007003</v>
      </c>
      <c r="C51" s="247">
        <v>1</v>
      </c>
      <c r="D51" s="246">
        <v>107015</v>
      </c>
      <c r="E51" s="244"/>
      <c r="F51" s="247"/>
      <c r="G51" s="246"/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43602</v>
      </c>
      <c r="B52" s="249">
        <v>19007069</v>
      </c>
      <c r="C52" s="247">
        <v>3</v>
      </c>
      <c r="D52" s="246">
        <v>363715</v>
      </c>
      <c r="E52" s="244"/>
      <c r="F52" s="247"/>
      <c r="G52" s="246"/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43603</v>
      </c>
      <c r="B53" s="242">
        <v>19007197</v>
      </c>
      <c r="C53" s="247">
        <v>1</v>
      </c>
      <c r="D53" s="246">
        <v>137190</v>
      </c>
      <c r="E53" s="244"/>
      <c r="F53" s="247"/>
      <c r="G53" s="246"/>
      <c r="H53" s="245"/>
      <c r="I53" s="245">
        <v>2467723</v>
      </c>
      <c r="J53" s="246" t="s">
        <v>17</v>
      </c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43607</v>
      </c>
      <c r="B54" s="242">
        <v>19007587</v>
      </c>
      <c r="C54" s="247">
        <v>3</v>
      </c>
      <c r="D54" s="246">
        <v>321555</v>
      </c>
      <c r="E54" s="244" t="s">
        <v>479</v>
      </c>
      <c r="F54" s="247">
        <v>3</v>
      </c>
      <c r="G54" s="246">
        <v>380715</v>
      </c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43608</v>
      </c>
      <c r="B55" s="242">
        <v>19007671</v>
      </c>
      <c r="C55" s="247">
        <v>2</v>
      </c>
      <c r="D55" s="246">
        <v>105655</v>
      </c>
      <c r="E55" s="244"/>
      <c r="F55" s="247"/>
      <c r="G55" s="246"/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43609</v>
      </c>
      <c r="B56" s="242">
        <v>19007782</v>
      </c>
      <c r="C56" s="247">
        <v>5</v>
      </c>
      <c r="D56" s="246">
        <v>519095</v>
      </c>
      <c r="E56" s="244"/>
      <c r="F56" s="247"/>
      <c r="G56" s="246"/>
      <c r="H56" s="245"/>
      <c r="I56" s="245"/>
      <c r="J56" s="246"/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43610</v>
      </c>
      <c r="B57" s="242">
        <v>19007866</v>
      </c>
      <c r="C57" s="247">
        <v>2</v>
      </c>
      <c r="D57" s="246">
        <v>328440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43612</v>
      </c>
      <c r="B58" s="242">
        <v>19008135</v>
      </c>
      <c r="C58" s="247">
        <v>2</v>
      </c>
      <c r="D58" s="246">
        <v>164390</v>
      </c>
      <c r="E58" s="244"/>
      <c r="F58" s="247"/>
      <c r="G58" s="246"/>
      <c r="H58" s="245"/>
      <c r="I58" s="245">
        <v>1058420</v>
      </c>
      <c r="J58" s="246" t="s">
        <v>17</v>
      </c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43633</v>
      </c>
      <c r="B59" s="242">
        <v>19008674</v>
      </c>
      <c r="C59" s="247">
        <v>3</v>
      </c>
      <c r="D59" s="246">
        <v>313055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43635</v>
      </c>
      <c r="B60" s="242">
        <v>19008812</v>
      </c>
      <c r="C60" s="247">
        <v>2</v>
      </c>
      <c r="D60" s="246">
        <v>171870</v>
      </c>
      <c r="E60" s="244"/>
      <c r="F60" s="247"/>
      <c r="G60" s="246"/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43636</v>
      </c>
      <c r="B61" s="242">
        <v>19008864</v>
      </c>
      <c r="C61" s="247">
        <v>1</v>
      </c>
      <c r="D61" s="246">
        <v>112285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43641</v>
      </c>
      <c r="B62" s="242">
        <v>19009064</v>
      </c>
      <c r="C62" s="247">
        <v>2</v>
      </c>
      <c r="D62" s="246">
        <v>231540</v>
      </c>
      <c r="E62" s="244"/>
      <c r="F62" s="247"/>
      <c r="G62" s="246"/>
      <c r="H62" s="245"/>
      <c r="I62" s="245"/>
      <c r="J62" s="246"/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43642</v>
      </c>
      <c r="B63" s="242">
        <v>19009096</v>
      </c>
      <c r="C63" s="247">
        <v>1</v>
      </c>
      <c r="D63" s="246">
        <v>88060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43643</v>
      </c>
      <c r="B64" s="242">
        <v>19009145</v>
      </c>
      <c r="C64" s="247">
        <v>1</v>
      </c>
      <c r="D64" s="246">
        <v>119000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43645</v>
      </c>
      <c r="B65" s="242">
        <v>19009250</v>
      </c>
      <c r="C65" s="247">
        <v>2</v>
      </c>
      <c r="D65" s="246">
        <v>197625</v>
      </c>
      <c r="E65" s="244"/>
      <c r="F65" s="247"/>
      <c r="G65" s="246"/>
      <c r="H65" s="245"/>
      <c r="I65" s="245">
        <v>1233435</v>
      </c>
      <c r="J65" s="246" t="s">
        <v>17</v>
      </c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43649</v>
      </c>
      <c r="B66" s="242">
        <v>19009467</v>
      </c>
      <c r="C66" s="247">
        <v>2</v>
      </c>
      <c r="D66" s="246">
        <v>281095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43650</v>
      </c>
      <c r="B67" s="242">
        <v>19009496</v>
      </c>
      <c r="C67" s="247">
        <v>1</v>
      </c>
      <c r="D67" s="246">
        <v>87550</v>
      </c>
      <c r="E67" s="244"/>
      <c r="F67" s="247"/>
      <c r="G67" s="246"/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43651</v>
      </c>
      <c r="B68" s="242">
        <v>19009646</v>
      </c>
      <c r="C68" s="247">
        <v>3</v>
      </c>
      <c r="D68" s="246">
        <v>373320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43655</v>
      </c>
      <c r="B69" s="242">
        <v>19009816</v>
      </c>
      <c r="C69" s="247">
        <v>2</v>
      </c>
      <c r="D69" s="246">
        <v>166430</v>
      </c>
      <c r="E69" s="244"/>
      <c r="F69" s="247"/>
      <c r="G69" s="246"/>
      <c r="H69" s="245"/>
      <c r="I69" s="245"/>
      <c r="J69" s="246"/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43656</v>
      </c>
      <c r="B70" s="242">
        <v>19009876</v>
      </c>
      <c r="C70" s="247">
        <v>1</v>
      </c>
      <c r="D70" s="246">
        <v>123080</v>
      </c>
      <c r="E70" s="244"/>
      <c r="F70" s="247"/>
      <c r="G70" s="246"/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43657</v>
      </c>
      <c r="B71" s="242">
        <v>19009990</v>
      </c>
      <c r="C71" s="247">
        <v>1</v>
      </c>
      <c r="D71" s="246">
        <v>123590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43659</v>
      </c>
      <c r="B72" s="242">
        <v>19010073</v>
      </c>
      <c r="C72" s="247">
        <v>1</v>
      </c>
      <c r="D72" s="246">
        <v>104550</v>
      </c>
      <c r="E72" s="244"/>
      <c r="F72" s="247"/>
      <c r="G72" s="246"/>
      <c r="H72" s="245"/>
      <c r="I72" s="245">
        <v>1259615</v>
      </c>
      <c r="J72" s="246" t="s">
        <v>17</v>
      </c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2">
        <v>43661</v>
      </c>
      <c r="B73" s="234">
        <v>19010175</v>
      </c>
      <c r="C73" s="240">
        <v>1</v>
      </c>
      <c r="D73" s="236">
        <v>99025</v>
      </c>
      <c r="E73" s="237"/>
      <c r="F73" s="240"/>
      <c r="G73" s="236"/>
      <c r="H73" s="239"/>
      <c r="I73" s="239"/>
      <c r="J73" s="23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2">
        <v>43666</v>
      </c>
      <c r="B74" s="234">
        <v>19010468</v>
      </c>
      <c r="C74" s="240">
        <v>2</v>
      </c>
      <c r="D74" s="236">
        <v>272425</v>
      </c>
      <c r="E74" s="237"/>
      <c r="F74" s="240"/>
      <c r="G74" s="236"/>
      <c r="H74" s="239"/>
      <c r="I74" s="239"/>
      <c r="J74" s="23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2">
        <v>43669</v>
      </c>
      <c r="B75" s="234">
        <v>19010605</v>
      </c>
      <c r="C75" s="240">
        <v>4</v>
      </c>
      <c r="D75" s="236">
        <v>545250</v>
      </c>
      <c r="E75" s="237"/>
      <c r="F75" s="240"/>
      <c r="G75" s="236"/>
      <c r="H75" s="239"/>
      <c r="I75" s="239"/>
      <c r="J75" s="236"/>
      <c r="K75" s="219"/>
      <c r="L75" s="219"/>
      <c r="M75" s="219"/>
      <c r="N75" s="219"/>
      <c r="O75" s="219"/>
      <c r="P75" s="219"/>
      <c r="Q75" s="219"/>
      <c r="R75" s="219"/>
    </row>
    <row r="76" spans="1:18" x14ac:dyDescent="0.25">
      <c r="A76" s="162"/>
      <c r="B76" s="3"/>
      <c r="C76" s="40"/>
      <c r="D76" s="6"/>
      <c r="E76" s="7"/>
      <c r="F76" s="40"/>
      <c r="G76" s="6"/>
      <c r="H76" s="39"/>
      <c r="I76" s="39"/>
      <c r="J76" s="6"/>
    </row>
    <row r="77" spans="1:18" x14ac:dyDescent="0.25">
      <c r="A77" s="162"/>
      <c r="B77" s="8" t="s">
        <v>11</v>
      </c>
      <c r="C77" s="77">
        <f>SUM(C8:C76)</f>
        <v>151</v>
      </c>
      <c r="D77" s="9">
        <f>SUM(D8:D76)</f>
        <v>16713106</v>
      </c>
      <c r="E77" s="8" t="s">
        <v>11</v>
      </c>
      <c r="F77" s="77">
        <f>SUM(F8:F76)</f>
        <v>17</v>
      </c>
      <c r="G77" s="5">
        <f>SUM(G8:G76)</f>
        <v>1715843</v>
      </c>
      <c r="H77" s="40">
        <f>SUM(H8:H76)</f>
        <v>0</v>
      </c>
      <c r="I77" s="40">
        <f>SUM(I8:I76)</f>
        <v>14080563</v>
      </c>
      <c r="J77" s="5"/>
    </row>
    <row r="78" spans="1:18" x14ac:dyDescent="0.25">
      <c r="A78" s="162"/>
      <c r="B78" s="8"/>
      <c r="C78" s="77"/>
      <c r="D78" s="9"/>
      <c r="E78" s="8"/>
      <c r="F78" s="77"/>
      <c r="G78" s="5"/>
      <c r="H78" s="40"/>
      <c r="I78" s="40"/>
      <c r="J78" s="5"/>
    </row>
    <row r="79" spans="1:18" x14ac:dyDescent="0.25">
      <c r="A79" s="163"/>
      <c r="B79" s="11"/>
      <c r="C79" s="40"/>
      <c r="D79" s="6"/>
      <c r="E79" s="8"/>
      <c r="F79" s="40"/>
      <c r="G79" s="435" t="s">
        <v>12</v>
      </c>
      <c r="H79" s="435"/>
      <c r="I79" s="39"/>
      <c r="J79" s="13">
        <f>SUM(D8:D76)</f>
        <v>16713106</v>
      </c>
    </row>
    <row r="80" spans="1:18" x14ac:dyDescent="0.25">
      <c r="A80" s="162"/>
      <c r="B80" s="3"/>
      <c r="C80" s="40"/>
      <c r="D80" s="6"/>
      <c r="E80" s="7"/>
      <c r="F80" s="40"/>
      <c r="G80" s="435" t="s">
        <v>13</v>
      </c>
      <c r="H80" s="435"/>
      <c r="I80" s="39"/>
      <c r="J80" s="13">
        <f>SUM(G8:G76)</f>
        <v>1715843</v>
      </c>
    </row>
    <row r="81" spans="1:18" x14ac:dyDescent="0.25">
      <c r="A81" s="164"/>
      <c r="B81" s="7"/>
      <c r="C81" s="40"/>
      <c r="D81" s="6"/>
      <c r="E81" s="7"/>
      <c r="F81" s="40"/>
      <c r="G81" s="435" t="s">
        <v>14</v>
      </c>
      <c r="H81" s="435"/>
      <c r="I81" s="41"/>
      <c r="J81" s="15">
        <f>J79-J80</f>
        <v>14997263</v>
      </c>
    </row>
    <row r="82" spans="1:18" x14ac:dyDescent="0.25">
      <c r="A82" s="162"/>
      <c r="B82" s="16"/>
      <c r="C82" s="40"/>
      <c r="D82" s="17"/>
      <c r="E82" s="7"/>
      <c r="F82" s="40"/>
      <c r="G82" s="435" t="s">
        <v>15</v>
      </c>
      <c r="H82" s="435"/>
      <c r="I82" s="39"/>
      <c r="J82" s="13">
        <f>SUM(H8:H76)</f>
        <v>0</v>
      </c>
      <c r="K82"/>
      <c r="L82"/>
      <c r="M82"/>
      <c r="N82"/>
      <c r="O82"/>
      <c r="P82"/>
      <c r="Q82"/>
      <c r="R82"/>
    </row>
    <row r="83" spans="1:18" x14ac:dyDescent="0.25">
      <c r="A83" s="162"/>
      <c r="B83" s="16"/>
      <c r="C83" s="40"/>
      <c r="D83" s="17"/>
      <c r="E83" s="7"/>
      <c r="F83" s="40"/>
      <c r="G83" s="435" t="s">
        <v>16</v>
      </c>
      <c r="H83" s="435"/>
      <c r="I83" s="39"/>
      <c r="J83" s="13">
        <f>J81+J82</f>
        <v>14997263</v>
      </c>
      <c r="K83"/>
      <c r="L83"/>
      <c r="M83"/>
      <c r="N83"/>
      <c r="O83"/>
      <c r="P83"/>
      <c r="Q83"/>
      <c r="R83"/>
    </row>
    <row r="84" spans="1:18" x14ac:dyDescent="0.25">
      <c r="A84" s="162"/>
      <c r="B84" s="16"/>
      <c r="C84" s="40"/>
      <c r="D84" s="17"/>
      <c r="E84" s="7"/>
      <c r="F84" s="40"/>
      <c r="G84" s="435" t="s">
        <v>5</v>
      </c>
      <c r="H84" s="435"/>
      <c r="I84" s="39"/>
      <c r="J84" s="13">
        <f>SUM(I8:I76)</f>
        <v>14080563</v>
      </c>
      <c r="K84"/>
      <c r="L84"/>
      <c r="M84"/>
      <c r="N84"/>
      <c r="O84"/>
      <c r="P84"/>
      <c r="Q84"/>
      <c r="R84"/>
    </row>
    <row r="85" spans="1:18" x14ac:dyDescent="0.25">
      <c r="A85" s="162"/>
      <c r="B85" s="16"/>
      <c r="C85" s="40"/>
      <c r="D85" s="17"/>
      <c r="E85" s="7"/>
      <c r="F85" s="40"/>
      <c r="G85" s="435" t="s">
        <v>31</v>
      </c>
      <c r="H85" s="435"/>
      <c r="I85" s="40" t="str">
        <f>IF(J85&gt;0,"SALDO",IF(J85&lt;0,"PIUTANG",IF(J85=0,"LUNAS")))</f>
        <v>PIUTANG</v>
      </c>
      <c r="J85" s="13">
        <f>J84-J83</f>
        <v>-916700</v>
      </c>
      <c r="K85"/>
      <c r="L85"/>
      <c r="M85"/>
      <c r="N85"/>
      <c r="O85"/>
      <c r="P85"/>
      <c r="Q85"/>
      <c r="R85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4:H84"/>
    <mergeCell ref="G85:H85"/>
    <mergeCell ref="G79:H79"/>
    <mergeCell ref="G80:H80"/>
    <mergeCell ref="G81:H81"/>
    <mergeCell ref="G82:H82"/>
    <mergeCell ref="G83:H83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N42" sqref="N42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29" t="s">
        <v>21</v>
      </c>
      <c r="G2" s="429"/>
      <c r="H2" s="429"/>
      <c r="I2" s="38">
        <f>J52*-1</f>
        <v>3266276</v>
      </c>
      <c r="J2" s="20"/>
    </row>
    <row r="3" spans="1:15" s="233" customFormat="1" x14ac:dyDescent="0.25">
      <c r="A3" s="218" t="s">
        <v>111</v>
      </c>
      <c r="B3" s="218"/>
      <c r="C3" s="28" t="s">
        <v>172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45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164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165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166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35" t="s">
        <v>12</v>
      </c>
      <c r="H46" s="43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35" t="s">
        <v>13</v>
      </c>
      <c r="H47" s="43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35" t="s">
        <v>14</v>
      </c>
      <c r="H48" s="43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35" t="s">
        <v>15</v>
      </c>
      <c r="H49" s="43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35" t="s">
        <v>16</v>
      </c>
      <c r="H50" s="43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35" t="s">
        <v>5</v>
      </c>
      <c r="H51" s="43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35" t="s">
        <v>31</v>
      </c>
      <c r="H52" s="43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5" activePane="bottomLeft" state="frozen"/>
      <selection pane="bottomLeft" activeCell="F40" sqref="F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64</v>
      </c>
      <c r="D1" s="20"/>
      <c r="E1" s="20"/>
      <c r="G1" s="490" t="s">
        <v>21</v>
      </c>
      <c r="H1" s="490"/>
      <c r="I1" s="490"/>
      <c r="J1" s="254">
        <f>J50*-1</f>
        <v>15673800</v>
      </c>
    </row>
    <row r="2" spans="1:13" x14ac:dyDescent="0.25">
      <c r="A2" s="20" t="s">
        <v>1</v>
      </c>
      <c r="B2" s="20"/>
      <c r="C2" s="78" t="s">
        <v>66</v>
      </c>
      <c r="D2" s="20"/>
      <c r="E2" s="20"/>
      <c r="G2" s="490" t="s">
        <v>104</v>
      </c>
      <c r="H2" s="490"/>
      <c r="I2" s="490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106</v>
      </c>
      <c r="D3" s="57"/>
      <c r="E3" s="20"/>
      <c r="G3" s="490" t="s">
        <v>105</v>
      </c>
      <c r="H3" s="490"/>
      <c r="I3" s="490"/>
      <c r="J3" s="21">
        <f>J1-J2</f>
        <v>5929850</v>
      </c>
      <c r="M3" s="219"/>
    </row>
    <row r="4" spans="1:13" s="233" customFormat="1" x14ac:dyDescent="0.25">
      <c r="A4" s="72" t="s">
        <v>111</v>
      </c>
      <c r="B4" s="72"/>
      <c r="C4" s="57" t="s">
        <v>123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41"/>
      <c r="I7" s="458"/>
      <c r="J7" s="445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68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68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68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68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68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68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68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68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68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68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68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68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68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68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68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68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68</v>
      </c>
      <c r="L33" s="233" t="s">
        <v>156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68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68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68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68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68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35" t="s">
        <v>12</v>
      </c>
      <c r="H44" s="43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35" t="s">
        <v>13</v>
      </c>
      <c r="H45" s="43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35" t="s">
        <v>14</v>
      </c>
      <c r="H46" s="43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35" t="s">
        <v>15</v>
      </c>
      <c r="H47" s="43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35" t="s">
        <v>16</v>
      </c>
      <c r="H48" s="43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35" t="s">
        <v>5</v>
      </c>
      <c r="H49" s="43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35" t="s">
        <v>31</v>
      </c>
      <c r="H50" s="43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69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0" x14ac:dyDescent="0.25">
      <c r="A2" s="20" t="s">
        <v>1</v>
      </c>
      <c r="B2" s="20"/>
      <c r="C2" s="28" t="s">
        <v>67</v>
      </c>
      <c r="D2" s="20"/>
      <c r="E2" s="20"/>
      <c r="F2" s="429" t="s">
        <v>21</v>
      </c>
      <c r="G2" s="429"/>
      <c r="H2" s="429"/>
      <c r="I2" s="38">
        <f>J55*-1</f>
        <v>258363.5</v>
      </c>
      <c r="J2" s="20"/>
    </row>
    <row r="3" spans="1:10" s="233" customFormat="1" x14ac:dyDescent="0.25">
      <c r="A3" s="218" t="s">
        <v>111</v>
      </c>
      <c r="B3" s="218"/>
      <c r="C3" s="28" t="s">
        <v>173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41"/>
      <c r="I7" s="458"/>
      <c r="J7" s="445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57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57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57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79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79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79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94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79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94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79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79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79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79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167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79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168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35" t="s">
        <v>12</v>
      </c>
      <c r="H49" s="43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35" t="s">
        <v>13</v>
      </c>
      <c r="H50" s="43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35" t="s">
        <v>14</v>
      </c>
      <c r="H51" s="43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35" t="s">
        <v>15</v>
      </c>
      <c r="H52" s="43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35" t="s">
        <v>16</v>
      </c>
      <c r="H53" s="43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35" t="s">
        <v>5</v>
      </c>
      <c r="H54" s="43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35" t="s">
        <v>31</v>
      </c>
      <c r="H55" s="43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191</v>
      </c>
      <c r="D1" s="322"/>
      <c r="E1" s="322"/>
      <c r="F1" s="473" t="s">
        <v>22</v>
      </c>
      <c r="G1" s="473"/>
      <c r="H1" s="473"/>
      <c r="I1" s="324" t="s">
        <v>26</v>
      </c>
      <c r="J1" s="322"/>
      <c r="L1" s="325">
        <f>SUM(D7:D36)</f>
        <v>8780632</v>
      </c>
      <c r="O1" s="233" t="s">
        <v>189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73" t="s">
        <v>21</v>
      </c>
      <c r="G2" s="473"/>
      <c r="H2" s="473"/>
      <c r="I2" s="324">
        <f>J653*-1</f>
        <v>8301044</v>
      </c>
      <c r="J2" s="322"/>
      <c r="L2" s="325">
        <f>SUM(G7:G37)</f>
        <v>479588</v>
      </c>
      <c r="O2" s="233" t="s">
        <v>190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74"/>
      <c r="B4" s="475"/>
      <c r="C4" s="475"/>
      <c r="D4" s="475"/>
      <c r="E4" s="475"/>
      <c r="F4" s="475"/>
      <c r="G4" s="475"/>
      <c r="H4" s="475"/>
      <c r="I4" s="475"/>
      <c r="J4" s="476"/>
    </row>
    <row r="5" spans="1:16" x14ac:dyDescent="0.25">
      <c r="A5" s="477" t="s">
        <v>2</v>
      </c>
      <c r="B5" s="479" t="s">
        <v>3</v>
      </c>
      <c r="C5" s="480"/>
      <c r="D5" s="480"/>
      <c r="E5" s="480"/>
      <c r="F5" s="480"/>
      <c r="G5" s="481"/>
      <c r="H5" s="482" t="s">
        <v>4</v>
      </c>
      <c r="I5" s="484" t="s">
        <v>5</v>
      </c>
      <c r="J5" s="486" t="s">
        <v>6</v>
      </c>
    </row>
    <row r="6" spans="1:16" x14ac:dyDescent="0.25">
      <c r="A6" s="47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83"/>
      <c r="I6" s="485"/>
      <c r="J6" s="487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89" t="s">
        <v>12</v>
      </c>
      <c r="H647" s="489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88" t="s">
        <v>13</v>
      </c>
      <c r="H648" s="488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88" t="s">
        <v>14</v>
      </c>
      <c r="H649" s="488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88" t="s">
        <v>15</v>
      </c>
      <c r="H650" s="488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88" t="s">
        <v>16</v>
      </c>
      <c r="H651" s="488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88" t="s">
        <v>5</v>
      </c>
      <c r="H652" s="488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88" t="s">
        <v>31</v>
      </c>
      <c r="H653" s="488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51</v>
      </c>
      <c r="D1" s="20"/>
      <c r="E1" s="20"/>
      <c r="F1" s="429" t="s">
        <v>22</v>
      </c>
      <c r="G1" s="429"/>
      <c r="H1" s="429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29" t="s">
        <v>21</v>
      </c>
      <c r="G2" s="429"/>
      <c r="H2" s="429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111</v>
      </c>
      <c r="B3" s="218"/>
      <c r="C3" s="28" t="s">
        <v>159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41"/>
      <c r="I7" s="458"/>
      <c r="J7" s="445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35" t="s">
        <v>12</v>
      </c>
      <c r="H120" s="43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35" t="s">
        <v>13</v>
      </c>
      <c r="H121" s="43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35" t="s">
        <v>14</v>
      </c>
      <c r="H122" s="43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35" t="s">
        <v>15</v>
      </c>
      <c r="H123" s="43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35" t="s">
        <v>16</v>
      </c>
      <c r="H124" s="43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35" t="s">
        <v>5</v>
      </c>
      <c r="H125" s="43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35" t="s">
        <v>31</v>
      </c>
      <c r="H126" s="43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60" t="s">
        <v>22</v>
      </c>
      <c r="G1" s="460"/>
      <c r="H1" s="460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60" t="s">
        <v>21</v>
      </c>
      <c r="G2" s="460"/>
      <c r="H2" s="460"/>
      <c r="I2" s="135">
        <f>J95*-1</f>
        <v>-182</v>
      </c>
      <c r="J2" s="134"/>
    </row>
    <row r="3" spans="1:13" s="233" customFormat="1" x14ac:dyDescent="0.25">
      <c r="A3" s="131" t="s">
        <v>111</v>
      </c>
      <c r="B3" s="131"/>
      <c r="C3" s="132" t="s">
        <v>170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1"/>
      <c r="B5" s="461"/>
      <c r="C5" s="461"/>
      <c r="D5" s="461"/>
      <c r="E5" s="461"/>
      <c r="F5" s="461"/>
      <c r="G5" s="461"/>
      <c r="H5" s="461"/>
      <c r="I5" s="461"/>
      <c r="J5" s="461"/>
    </row>
    <row r="6" spans="1:13" x14ac:dyDescent="0.25">
      <c r="A6" s="462" t="s">
        <v>2</v>
      </c>
      <c r="B6" s="463" t="s">
        <v>3</v>
      </c>
      <c r="C6" s="463"/>
      <c r="D6" s="463"/>
      <c r="E6" s="463"/>
      <c r="F6" s="463"/>
      <c r="G6" s="463"/>
      <c r="H6" s="491" t="s">
        <v>4</v>
      </c>
      <c r="I6" s="493" t="s">
        <v>5</v>
      </c>
      <c r="J6" s="465" t="s">
        <v>6</v>
      </c>
    </row>
    <row r="7" spans="1:13" x14ac:dyDescent="0.25">
      <c r="A7" s="462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92"/>
      <c r="I7" s="493"/>
      <c r="J7" s="46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101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101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80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102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52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101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101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57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80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80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79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79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95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95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97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95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100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95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95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95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95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95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144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79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79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94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94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83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79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79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79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94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79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79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9" t="s">
        <v>12</v>
      </c>
      <c r="H89" s="459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9" t="s">
        <v>13</v>
      </c>
      <c r="H90" s="459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9" t="s">
        <v>14</v>
      </c>
      <c r="H91" s="459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9" t="s">
        <v>15</v>
      </c>
      <c r="H92" s="459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9" t="s">
        <v>16</v>
      </c>
      <c r="H93" s="459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9" t="s">
        <v>5</v>
      </c>
      <c r="H94" s="459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9" t="s">
        <v>31</v>
      </c>
      <c r="H95" s="459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157</v>
      </c>
      <c r="D1" s="20"/>
      <c r="E1" s="20"/>
      <c r="F1" s="429" t="s">
        <v>22</v>
      </c>
      <c r="G1" s="429"/>
      <c r="H1" s="429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29" t="s">
        <v>21</v>
      </c>
      <c r="G2" s="429"/>
      <c r="H2" s="42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44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45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158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163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35" t="s">
        <v>12</v>
      </c>
      <c r="H121" s="43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35" t="s">
        <v>13</v>
      </c>
      <c r="H122" s="43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35" t="s">
        <v>14</v>
      </c>
      <c r="H123" s="43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35" t="s">
        <v>15</v>
      </c>
      <c r="H124" s="43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35" t="s">
        <v>16</v>
      </c>
      <c r="H125" s="43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35" t="s">
        <v>5</v>
      </c>
      <c r="H126" s="43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35" t="s">
        <v>31</v>
      </c>
      <c r="H127" s="43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29" t="s">
        <v>22</v>
      </c>
      <c r="G1" s="429"/>
      <c r="H1" s="42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29" t="s">
        <v>21</v>
      </c>
      <c r="G2" s="429"/>
      <c r="H2" s="429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44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45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94" t="s">
        <v>77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95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94" t="s">
        <v>77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95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94" t="s">
        <v>77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95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94" t="s">
        <v>77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95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94" t="s">
        <v>77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95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94" t="s">
        <v>77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95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94" t="s">
        <v>77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95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94" t="s">
        <v>77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95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94" t="s">
        <v>76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95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94" t="s">
        <v>76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95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35" t="s">
        <v>12</v>
      </c>
      <c r="H53" s="43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35" t="s">
        <v>13</v>
      </c>
      <c r="H54" s="43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35" t="s">
        <v>14</v>
      </c>
      <c r="H55" s="43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35" t="s">
        <v>15</v>
      </c>
      <c r="H56" s="43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35" t="s">
        <v>16</v>
      </c>
      <c r="H57" s="43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35" t="s">
        <v>5</v>
      </c>
      <c r="H58" s="43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35" t="s">
        <v>31</v>
      </c>
      <c r="H59" s="43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81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2" x14ac:dyDescent="0.25">
      <c r="A2" s="20" t="s">
        <v>1</v>
      </c>
      <c r="B2" s="20"/>
      <c r="C2" s="197" t="s">
        <v>82</v>
      </c>
      <c r="D2" s="20"/>
      <c r="E2" s="20"/>
      <c r="F2" s="429" t="s">
        <v>21</v>
      </c>
      <c r="G2" s="429"/>
      <c r="H2" s="429"/>
      <c r="I2" s="38">
        <f>J59*-1</f>
        <v>61</v>
      </c>
      <c r="J2" s="20"/>
      <c r="L2" s="238"/>
    </row>
    <row r="3" spans="1:12" s="233" customFormat="1" x14ac:dyDescent="0.25">
      <c r="A3" s="218" t="s">
        <v>111</v>
      </c>
      <c r="B3" s="218"/>
      <c r="C3" s="197" t="s">
        <v>129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45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83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79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79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79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79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91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91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79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91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79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79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79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91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79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91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83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79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94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79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94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83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83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79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79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79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79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74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94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94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94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94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57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35" t="s">
        <v>12</v>
      </c>
      <c r="H53" s="43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35" t="s">
        <v>13</v>
      </c>
      <c r="H54" s="43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35" t="s">
        <v>14</v>
      </c>
      <c r="H55" s="43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35" t="s">
        <v>15</v>
      </c>
      <c r="H56" s="43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35" t="s">
        <v>16</v>
      </c>
      <c r="H57" s="43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35" t="s">
        <v>5</v>
      </c>
      <c r="H58" s="43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35" t="s">
        <v>31</v>
      </c>
      <c r="H59" s="43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153</v>
      </c>
      <c r="D1" s="218"/>
      <c r="E1" s="218"/>
      <c r="F1" s="429" t="s">
        <v>22</v>
      </c>
      <c r="G1" s="429"/>
      <c r="H1" s="42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66</v>
      </c>
      <c r="D2" s="218"/>
      <c r="E2" s="218"/>
      <c r="F2" s="429" t="s">
        <v>21</v>
      </c>
      <c r="G2" s="429"/>
      <c r="H2" s="42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111</v>
      </c>
      <c r="C3" s="221" t="s">
        <v>88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96" t="s">
        <v>5</v>
      </c>
      <c r="J6" s="434" t="s">
        <v>6</v>
      </c>
      <c r="L6" s="219"/>
      <c r="M6" s="219"/>
      <c r="N6" s="219"/>
      <c r="O6" s="219"/>
      <c r="P6" s="219"/>
      <c r="Q6" s="219"/>
    </row>
    <row r="7" spans="1:17" x14ac:dyDescent="0.25">
      <c r="A7" s="431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32"/>
      <c r="I7" s="496"/>
      <c r="J7" s="434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94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94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94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94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94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94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94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94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75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35" t="s">
        <v>12</v>
      </c>
      <c r="H32" s="43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35" t="s">
        <v>13</v>
      </c>
      <c r="H33" s="43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35" t="s">
        <v>14</v>
      </c>
      <c r="H34" s="43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35" t="s">
        <v>15</v>
      </c>
      <c r="H35" s="43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35" t="s">
        <v>16</v>
      </c>
      <c r="H36" s="43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35" t="s">
        <v>5</v>
      </c>
      <c r="H37" s="43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35" t="s">
        <v>31</v>
      </c>
      <c r="H38" s="43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891"/>
  <sheetViews>
    <sheetView zoomScale="85" zoomScaleNormal="85" workbookViewId="0">
      <pane ySplit="7" topLeftCell="A868" activePane="bottomLeft" state="frozen"/>
      <selection pane="bottomLeft" activeCell="B878" sqref="B878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5" width="10.5703125" style="219" bestFit="1" customWidth="1"/>
    <col min="16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182</v>
      </c>
      <c r="D1" s="218"/>
      <c r="E1" s="22"/>
      <c r="F1" s="72" t="s">
        <v>183</v>
      </c>
      <c r="G1" s="72"/>
      <c r="H1" s="72" t="s">
        <v>184</v>
      </c>
      <c r="I1" s="42" t="s">
        <v>26</v>
      </c>
      <c r="J1" s="218"/>
      <c r="L1" s="219">
        <f>SUM(D867:D871)</f>
        <v>2198528</v>
      </c>
      <c r="M1" s="219">
        <f>SUM(D749:D754)</f>
        <v>2759950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185</v>
      </c>
      <c r="G2" s="72"/>
      <c r="H2" s="72" t="s">
        <v>184</v>
      </c>
      <c r="I2" s="220">
        <f>J891*-1</f>
        <v>4287397</v>
      </c>
      <c r="J2" s="218"/>
      <c r="L2" s="219">
        <f>SUM(G867:G871)</f>
        <v>0</v>
      </c>
      <c r="M2" s="219">
        <f>SUM(G749:G754)</f>
        <v>658850</v>
      </c>
    </row>
    <row r="3" spans="1:18" x14ac:dyDescent="0.25">
      <c r="A3" s="218" t="s">
        <v>111</v>
      </c>
      <c r="B3" s="218"/>
      <c r="C3" s="221" t="s">
        <v>186</v>
      </c>
      <c r="D3" s="218"/>
      <c r="E3" s="22"/>
      <c r="F3" s="318" t="s">
        <v>113</v>
      </c>
      <c r="G3" s="318"/>
      <c r="H3" s="318" t="s">
        <v>184</v>
      </c>
      <c r="I3" s="278" t="s">
        <v>187</v>
      </c>
      <c r="J3" s="218"/>
      <c r="L3" s="219">
        <f>L1-L2</f>
        <v>2198528</v>
      </c>
      <c r="M3" s="219">
        <f>M1-M2</f>
        <v>2101100</v>
      </c>
      <c r="N3" s="219">
        <f>L3+M3</f>
        <v>4299628</v>
      </c>
    </row>
    <row r="4" spans="1:18" x14ac:dyDescent="0.25">
      <c r="L4" s="233"/>
    </row>
    <row r="5" spans="1:18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N5" s="219">
        <f>M3+O3</f>
        <v>2101100</v>
      </c>
    </row>
    <row r="6" spans="1:18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40" t="s">
        <v>4</v>
      </c>
      <c r="I6" s="442" t="s">
        <v>5</v>
      </c>
      <c r="J6" s="444" t="s">
        <v>6</v>
      </c>
    </row>
    <row r="7" spans="1:18" x14ac:dyDescent="0.25">
      <c r="A7" s="431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41"/>
      <c r="I7" s="443"/>
      <c r="J7" s="445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225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231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234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238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240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241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247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249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252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253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255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260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261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263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266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268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272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273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279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281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287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288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292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293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295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297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298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299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301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306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308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316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317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320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321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322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324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43547</v>
      </c>
      <c r="B326" s="242">
        <v>19003172</v>
      </c>
      <c r="C326" s="106">
        <v>16</v>
      </c>
      <c r="D326" s="246">
        <v>1348100</v>
      </c>
      <c r="E326" s="242" t="s">
        <v>332</v>
      </c>
      <c r="F326" s="247">
        <v>2</v>
      </c>
      <c r="G326" s="246">
        <v>261715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43547</v>
      </c>
      <c r="B327" s="242">
        <v>19003185</v>
      </c>
      <c r="C327" s="106">
        <v>3</v>
      </c>
      <c r="D327" s="246">
        <v>318495</v>
      </c>
      <c r="E327" s="242"/>
      <c r="F327" s="247"/>
      <c r="G327" s="246"/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43547</v>
      </c>
      <c r="B328" s="242">
        <v>19003206</v>
      </c>
      <c r="C328" s="106">
        <v>6</v>
      </c>
      <c r="D328" s="246">
        <v>665635</v>
      </c>
      <c r="E328" s="242"/>
      <c r="F328" s="247"/>
      <c r="G328" s="246"/>
      <c r="H328" s="245"/>
      <c r="I328" s="245">
        <v>2070515</v>
      </c>
      <c r="J328" s="246" t="s">
        <v>17</v>
      </c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43548</v>
      </c>
      <c r="B329" s="242">
        <v>19003294</v>
      </c>
      <c r="C329" s="106">
        <v>26</v>
      </c>
      <c r="D329" s="246">
        <v>2773975</v>
      </c>
      <c r="E329" s="242" t="s">
        <v>333</v>
      </c>
      <c r="F329" s="247">
        <v>7</v>
      </c>
      <c r="G329" s="246">
        <v>548250</v>
      </c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43548</v>
      </c>
      <c r="B330" s="242">
        <v>19003307</v>
      </c>
      <c r="C330" s="106">
        <v>4</v>
      </c>
      <c r="D330" s="246">
        <v>393125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43548</v>
      </c>
      <c r="B331" s="242">
        <v>19003311</v>
      </c>
      <c r="C331" s="106">
        <v>4</v>
      </c>
      <c r="D331" s="246">
        <v>277695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43548</v>
      </c>
      <c r="B332" s="242">
        <v>19003320</v>
      </c>
      <c r="C332" s="106">
        <v>1</v>
      </c>
      <c r="D332" s="246">
        <v>105060</v>
      </c>
      <c r="E332" s="242"/>
      <c r="F332" s="247"/>
      <c r="G332" s="246"/>
      <c r="H332" s="245"/>
      <c r="I332" s="245"/>
      <c r="J332" s="246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43548</v>
      </c>
      <c r="B333" s="242">
        <v>19003334</v>
      </c>
      <c r="C333" s="106">
        <v>4</v>
      </c>
      <c r="D333" s="246">
        <v>392275</v>
      </c>
      <c r="E333" s="242"/>
      <c r="F333" s="247"/>
      <c r="G333" s="246"/>
      <c r="H333" s="245"/>
      <c r="I333" s="245">
        <v>3393880</v>
      </c>
      <c r="J333" s="246" t="s">
        <v>17</v>
      </c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43550</v>
      </c>
      <c r="B334" s="242">
        <v>19003365</v>
      </c>
      <c r="C334" s="106">
        <v>11</v>
      </c>
      <c r="D334" s="246">
        <v>1274405</v>
      </c>
      <c r="E334" s="242" t="s">
        <v>334</v>
      </c>
      <c r="F334" s="247">
        <v>1</v>
      </c>
      <c r="G334" s="246">
        <v>113730</v>
      </c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43550</v>
      </c>
      <c r="B335" s="242">
        <v>19003374</v>
      </c>
      <c r="C335" s="106">
        <v>8</v>
      </c>
      <c r="D335" s="246">
        <v>868360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43550</v>
      </c>
      <c r="B336" s="242">
        <v>19003382</v>
      </c>
      <c r="C336" s="106">
        <v>1</v>
      </c>
      <c r="D336" s="246">
        <v>129030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43550</v>
      </c>
      <c r="B337" s="242">
        <v>19003396</v>
      </c>
      <c r="C337" s="106">
        <v>7</v>
      </c>
      <c r="D337" s="246">
        <v>764660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43550</v>
      </c>
      <c r="B338" s="242">
        <v>19003403</v>
      </c>
      <c r="C338" s="106">
        <v>6</v>
      </c>
      <c r="D338" s="246">
        <v>791775</v>
      </c>
      <c r="E338" s="242"/>
      <c r="F338" s="247"/>
      <c r="G338" s="246"/>
      <c r="H338" s="245"/>
      <c r="I338" s="245"/>
      <c r="J338" s="246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43550</v>
      </c>
      <c r="B339" s="242">
        <v>19003419</v>
      </c>
      <c r="C339" s="106">
        <v>2</v>
      </c>
      <c r="D339" s="246">
        <v>188105</v>
      </c>
      <c r="E339" s="242"/>
      <c r="F339" s="247"/>
      <c r="G339" s="246"/>
      <c r="H339" s="245"/>
      <c r="I339" s="245">
        <v>3902605</v>
      </c>
      <c r="J339" s="246" t="s">
        <v>17</v>
      </c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43551</v>
      </c>
      <c r="B340" s="242">
        <v>19003431</v>
      </c>
      <c r="C340" s="106">
        <v>13</v>
      </c>
      <c r="D340" s="246">
        <v>1545045</v>
      </c>
      <c r="E340" s="242" t="s">
        <v>335</v>
      </c>
      <c r="F340" s="247">
        <v>1</v>
      </c>
      <c r="G340" s="246">
        <v>86360</v>
      </c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43551</v>
      </c>
      <c r="B341" s="242">
        <v>19003442</v>
      </c>
      <c r="C341" s="106">
        <v>6</v>
      </c>
      <c r="D341" s="246">
        <v>663255</v>
      </c>
      <c r="E341" s="242"/>
      <c r="F341" s="247"/>
      <c r="G341" s="246"/>
      <c r="H341" s="245"/>
      <c r="I341" s="245"/>
      <c r="J341" s="246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43551</v>
      </c>
      <c r="B342" s="242">
        <v>19003453</v>
      </c>
      <c r="C342" s="106">
        <v>10</v>
      </c>
      <c r="D342" s="246">
        <v>1009970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43551</v>
      </c>
      <c r="B343" s="242">
        <v>19003472</v>
      </c>
      <c r="C343" s="106">
        <v>10</v>
      </c>
      <c r="D343" s="246">
        <v>1153025</v>
      </c>
      <c r="E343" s="242"/>
      <c r="F343" s="247"/>
      <c r="G343" s="246"/>
      <c r="H343" s="245"/>
      <c r="I343" s="245">
        <v>4284935</v>
      </c>
      <c r="J343" s="246" t="s">
        <v>17</v>
      </c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43552</v>
      </c>
      <c r="B344" s="242">
        <v>19003496</v>
      </c>
      <c r="C344" s="106">
        <v>19</v>
      </c>
      <c r="D344" s="246">
        <v>2189345</v>
      </c>
      <c r="E344" s="242" t="s">
        <v>337</v>
      </c>
      <c r="F344" s="247">
        <v>4</v>
      </c>
      <c r="G344" s="246">
        <v>376550</v>
      </c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43552</v>
      </c>
      <c r="B345" s="242">
        <v>19003502</v>
      </c>
      <c r="C345" s="106">
        <v>4</v>
      </c>
      <c r="D345" s="246">
        <v>480335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43552</v>
      </c>
      <c r="B346" s="242">
        <v>19003506</v>
      </c>
      <c r="C346" s="106">
        <v>6</v>
      </c>
      <c r="D346" s="246">
        <v>642005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43552</v>
      </c>
      <c r="B347" s="242">
        <v>19003523</v>
      </c>
      <c r="C347" s="106">
        <v>3</v>
      </c>
      <c r="D347" s="246">
        <v>255935</v>
      </c>
      <c r="E347" s="242"/>
      <c r="F347" s="247"/>
      <c r="G347" s="246"/>
      <c r="H347" s="245"/>
      <c r="I347" s="245"/>
      <c r="J347" s="246"/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43552</v>
      </c>
      <c r="B348" s="242">
        <v>19003529</v>
      </c>
      <c r="C348" s="106">
        <v>3</v>
      </c>
      <c r="D348" s="246">
        <v>342465</v>
      </c>
      <c r="E348" s="242"/>
      <c r="F348" s="247"/>
      <c r="G348" s="246"/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43552</v>
      </c>
      <c r="B349" s="242">
        <v>19003544</v>
      </c>
      <c r="C349" s="106">
        <v>5</v>
      </c>
      <c r="D349" s="246">
        <v>636395</v>
      </c>
      <c r="E349" s="242"/>
      <c r="F349" s="247"/>
      <c r="G349" s="246"/>
      <c r="H349" s="245"/>
      <c r="I349" s="245">
        <v>4169930</v>
      </c>
      <c r="J349" s="246" t="s">
        <v>17</v>
      </c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43553</v>
      </c>
      <c r="B350" s="242">
        <v>19003553</v>
      </c>
      <c r="C350" s="106">
        <v>6</v>
      </c>
      <c r="D350" s="246">
        <v>717740</v>
      </c>
      <c r="E350" s="242" t="s">
        <v>341</v>
      </c>
      <c r="F350" s="247">
        <v>2</v>
      </c>
      <c r="G350" s="246">
        <v>130730</v>
      </c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43553</v>
      </c>
      <c r="B351" s="242">
        <v>19003562</v>
      </c>
      <c r="C351" s="106">
        <v>9</v>
      </c>
      <c r="D351" s="246">
        <v>1027140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43553</v>
      </c>
      <c r="B352" s="242">
        <v>19003577</v>
      </c>
      <c r="C352" s="106">
        <v>13</v>
      </c>
      <c r="D352" s="246">
        <v>1569610</v>
      </c>
      <c r="E352" s="242"/>
      <c r="F352" s="247"/>
      <c r="G352" s="246"/>
      <c r="H352" s="245"/>
      <c r="I352" s="245"/>
      <c r="J352" s="246"/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43553</v>
      </c>
      <c r="B353" s="242">
        <v>19003583</v>
      </c>
      <c r="C353" s="106">
        <v>6</v>
      </c>
      <c r="D353" s="246">
        <v>594235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43553</v>
      </c>
      <c r="B354" s="242">
        <v>19003593</v>
      </c>
      <c r="C354" s="106">
        <v>3</v>
      </c>
      <c r="D354" s="246">
        <v>315010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43553</v>
      </c>
      <c r="B355" s="242">
        <v>19003599</v>
      </c>
      <c r="C355" s="106">
        <v>3</v>
      </c>
      <c r="D355" s="246">
        <v>350200</v>
      </c>
      <c r="E355" s="242"/>
      <c r="F355" s="247"/>
      <c r="G355" s="246"/>
      <c r="H355" s="245"/>
      <c r="I355" s="245">
        <v>4443205</v>
      </c>
      <c r="J355" s="246" t="s">
        <v>17</v>
      </c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43554</v>
      </c>
      <c r="B356" s="242">
        <v>19003612</v>
      </c>
      <c r="C356" s="106">
        <v>15</v>
      </c>
      <c r="D356" s="246">
        <v>1902725</v>
      </c>
      <c r="E356" s="242" t="s">
        <v>344</v>
      </c>
      <c r="F356" s="247">
        <v>1</v>
      </c>
      <c r="G356" s="246">
        <v>79050</v>
      </c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43554</v>
      </c>
      <c r="B357" s="242">
        <v>19003622</v>
      </c>
      <c r="C357" s="106">
        <v>2</v>
      </c>
      <c r="D357" s="246">
        <v>240380</v>
      </c>
      <c r="E357" s="242"/>
      <c r="F357" s="247"/>
      <c r="G357" s="246"/>
      <c r="H357" s="245"/>
      <c r="I357" s="245"/>
      <c r="J357" s="246"/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43554</v>
      </c>
      <c r="B358" s="242">
        <v>19003632</v>
      </c>
      <c r="C358" s="106">
        <v>7</v>
      </c>
      <c r="D358" s="246">
        <v>834870</v>
      </c>
      <c r="E358" s="242"/>
      <c r="F358" s="247"/>
      <c r="G358" s="246"/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43554</v>
      </c>
      <c r="B359" s="242">
        <v>19003650</v>
      </c>
      <c r="C359" s="106">
        <v>6</v>
      </c>
      <c r="D359" s="246">
        <v>643790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43554</v>
      </c>
      <c r="B360" s="242">
        <v>19003655</v>
      </c>
      <c r="C360" s="106">
        <v>1</v>
      </c>
      <c r="D360" s="246">
        <v>100045</v>
      </c>
      <c r="E360" s="242"/>
      <c r="F360" s="247"/>
      <c r="G360" s="246"/>
      <c r="H360" s="245"/>
      <c r="I360" s="245">
        <v>3642760</v>
      </c>
      <c r="J360" s="246" t="s">
        <v>17</v>
      </c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43556</v>
      </c>
      <c r="B361" s="242">
        <v>19003771</v>
      </c>
      <c r="C361" s="106">
        <v>30</v>
      </c>
      <c r="D361" s="246">
        <v>3328770</v>
      </c>
      <c r="E361" s="242"/>
      <c r="F361" s="247"/>
      <c r="G361" s="246"/>
      <c r="H361" s="245"/>
      <c r="I361" s="245"/>
      <c r="J361" s="246"/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43556</v>
      </c>
      <c r="B362" s="242">
        <v>19003787</v>
      </c>
      <c r="C362" s="106">
        <v>16</v>
      </c>
      <c r="D362" s="246">
        <v>1812200</v>
      </c>
      <c r="E362" s="242"/>
      <c r="F362" s="247"/>
      <c r="G362" s="246"/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43556</v>
      </c>
      <c r="B363" s="242">
        <v>19003789</v>
      </c>
      <c r="C363" s="106">
        <v>4</v>
      </c>
      <c r="D363" s="246">
        <v>451350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43556</v>
      </c>
      <c r="B364" s="242">
        <v>19003801</v>
      </c>
      <c r="C364" s="106">
        <v>3</v>
      </c>
      <c r="D364" s="246">
        <v>289000</v>
      </c>
      <c r="E364" s="242"/>
      <c r="F364" s="247"/>
      <c r="G364" s="246"/>
      <c r="H364" s="245"/>
      <c r="I364" s="245">
        <v>5881320</v>
      </c>
      <c r="J364" s="246" t="s">
        <v>17</v>
      </c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43557</v>
      </c>
      <c r="B365" s="242">
        <v>19003823</v>
      </c>
      <c r="C365" s="106">
        <v>13</v>
      </c>
      <c r="D365" s="246">
        <v>1499740</v>
      </c>
      <c r="E365" s="242" t="s">
        <v>347</v>
      </c>
      <c r="F365" s="247">
        <v>4</v>
      </c>
      <c r="G365" s="246">
        <v>475508</v>
      </c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43557</v>
      </c>
      <c r="B366" s="242">
        <v>19003826</v>
      </c>
      <c r="C366" s="106">
        <v>2</v>
      </c>
      <c r="D366" s="246">
        <v>173910</v>
      </c>
      <c r="E366" s="242" t="s">
        <v>348</v>
      </c>
      <c r="F366" s="247">
        <v>2</v>
      </c>
      <c r="G366" s="246">
        <v>139995</v>
      </c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43557</v>
      </c>
      <c r="B367" s="242">
        <v>19003837</v>
      </c>
      <c r="C367" s="106">
        <v>10</v>
      </c>
      <c r="D367" s="246">
        <v>1194760</v>
      </c>
      <c r="E367" s="242"/>
      <c r="F367" s="247"/>
      <c r="G367" s="246"/>
      <c r="H367" s="245"/>
      <c r="I367" s="245"/>
      <c r="J367" s="246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43557</v>
      </c>
      <c r="B368" s="242">
        <v>19003851</v>
      </c>
      <c r="C368" s="106">
        <v>10</v>
      </c>
      <c r="D368" s="246">
        <v>1149880</v>
      </c>
      <c r="E368" s="242"/>
      <c r="F368" s="247"/>
      <c r="G368" s="246"/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43557</v>
      </c>
      <c r="B369" s="242">
        <v>19003858</v>
      </c>
      <c r="C369" s="106">
        <v>5</v>
      </c>
      <c r="D369" s="246">
        <v>415310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43557</v>
      </c>
      <c r="B370" s="242">
        <v>19003865</v>
      </c>
      <c r="C370" s="106">
        <v>1</v>
      </c>
      <c r="D370" s="246">
        <v>147985</v>
      </c>
      <c r="E370" s="242"/>
      <c r="F370" s="247"/>
      <c r="G370" s="246"/>
      <c r="H370" s="245"/>
      <c r="I370" s="245">
        <v>3966082</v>
      </c>
      <c r="J370" s="246" t="s">
        <v>17</v>
      </c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43558</v>
      </c>
      <c r="B371" s="242">
        <v>19003891</v>
      </c>
      <c r="C371" s="106">
        <v>15</v>
      </c>
      <c r="D371" s="246">
        <v>1460725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43558</v>
      </c>
      <c r="B372" s="242">
        <v>19003909</v>
      </c>
      <c r="C372" s="106">
        <v>2</v>
      </c>
      <c r="D372" s="246">
        <v>196605</v>
      </c>
      <c r="E372" s="242"/>
      <c r="F372" s="247"/>
      <c r="G372" s="246"/>
      <c r="H372" s="245"/>
      <c r="I372" s="245"/>
      <c r="J372" s="246"/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43558</v>
      </c>
      <c r="B373" s="242">
        <v>19003926</v>
      </c>
      <c r="C373" s="106">
        <v>8</v>
      </c>
      <c r="D373" s="246">
        <v>856205</v>
      </c>
      <c r="E373" s="242"/>
      <c r="F373" s="247"/>
      <c r="G373" s="246"/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43558</v>
      </c>
      <c r="B374" s="242">
        <v>19003937</v>
      </c>
      <c r="C374" s="106">
        <v>4</v>
      </c>
      <c r="D374" s="246">
        <v>413865</v>
      </c>
      <c r="E374" s="242"/>
      <c r="F374" s="247"/>
      <c r="G374" s="246"/>
      <c r="H374" s="245"/>
      <c r="I374" s="245">
        <v>2927400</v>
      </c>
      <c r="J374" s="246" t="s">
        <v>17</v>
      </c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43528</v>
      </c>
      <c r="B375" s="242">
        <v>19003962</v>
      </c>
      <c r="C375" s="106">
        <v>16</v>
      </c>
      <c r="D375" s="246">
        <v>1799450</v>
      </c>
      <c r="E375" s="242" t="s">
        <v>350</v>
      </c>
      <c r="F375" s="247">
        <v>4</v>
      </c>
      <c r="G375" s="246">
        <v>474130</v>
      </c>
      <c r="H375" s="245"/>
      <c r="I375" s="245"/>
      <c r="J375" s="246"/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43528</v>
      </c>
      <c r="B376" s="242">
        <v>19003968</v>
      </c>
      <c r="C376" s="106">
        <v>2</v>
      </c>
      <c r="D376" s="246">
        <v>246415</v>
      </c>
      <c r="E376" s="242"/>
      <c r="F376" s="247"/>
      <c r="G376" s="246"/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43528</v>
      </c>
      <c r="B377" s="242">
        <v>19003984</v>
      </c>
      <c r="C377" s="106">
        <v>6</v>
      </c>
      <c r="D377" s="246">
        <v>858500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43528</v>
      </c>
      <c r="B378" s="242">
        <v>19003992</v>
      </c>
      <c r="C378" s="106">
        <v>11</v>
      </c>
      <c r="D378" s="246">
        <v>1167050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43528</v>
      </c>
      <c r="B379" s="242">
        <v>19004004</v>
      </c>
      <c r="C379" s="106">
        <v>4</v>
      </c>
      <c r="D379" s="246">
        <v>453985</v>
      </c>
      <c r="E379" s="242"/>
      <c r="F379" s="247"/>
      <c r="G379" s="246"/>
      <c r="H379" s="245"/>
      <c r="I379" s="245">
        <v>4051270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43560</v>
      </c>
      <c r="B380" s="242">
        <v>19004023</v>
      </c>
      <c r="C380" s="106">
        <v>12</v>
      </c>
      <c r="D380" s="246">
        <v>1465400</v>
      </c>
      <c r="E380" s="242" t="s">
        <v>353</v>
      </c>
      <c r="F380" s="247">
        <v>2</v>
      </c>
      <c r="G380" s="246">
        <v>215135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43560</v>
      </c>
      <c r="B381" s="242">
        <v>19004037</v>
      </c>
      <c r="C381" s="106">
        <v>9</v>
      </c>
      <c r="D381" s="246">
        <v>1014730</v>
      </c>
      <c r="E381" s="242"/>
      <c r="F381" s="247"/>
      <c r="G381" s="246"/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43560</v>
      </c>
      <c r="B382" s="242">
        <v>19004044</v>
      </c>
      <c r="C382" s="106">
        <v>15</v>
      </c>
      <c r="D382" s="246">
        <v>1370455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43560</v>
      </c>
      <c r="B383" s="242">
        <v>19004050</v>
      </c>
      <c r="C383" s="106">
        <v>6</v>
      </c>
      <c r="D383" s="246">
        <v>592280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43560</v>
      </c>
      <c r="B384" s="242">
        <v>19004059</v>
      </c>
      <c r="C384" s="106">
        <v>2</v>
      </c>
      <c r="D384" s="246">
        <v>167365</v>
      </c>
      <c r="E384" s="242"/>
      <c r="F384" s="247"/>
      <c r="G384" s="246"/>
      <c r="H384" s="245"/>
      <c r="I384" s="245">
        <v>4395095</v>
      </c>
      <c r="J384" s="246" t="s">
        <v>17</v>
      </c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43561</v>
      </c>
      <c r="B385" s="242">
        <v>19004079</v>
      </c>
      <c r="C385" s="106">
        <v>12</v>
      </c>
      <c r="D385" s="246">
        <v>1408025</v>
      </c>
      <c r="E385" s="242" t="s">
        <v>358</v>
      </c>
      <c r="F385" s="247">
        <v>2</v>
      </c>
      <c r="G385" s="246">
        <v>100215</v>
      </c>
      <c r="H385" s="245"/>
      <c r="I385" s="245">
        <v>2803248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43561</v>
      </c>
      <c r="B386" s="242">
        <v>19004102</v>
      </c>
      <c r="C386" s="106">
        <v>19</v>
      </c>
      <c r="D386" s="246">
        <v>2084200</v>
      </c>
      <c r="E386" s="242"/>
      <c r="F386" s="247"/>
      <c r="G386" s="246"/>
      <c r="H386" s="245"/>
      <c r="I386" s="245">
        <v>588762</v>
      </c>
      <c r="J386" s="246" t="s">
        <v>17</v>
      </c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43563</v>
      </c>
      <c r="B387" s="242">
        <v>19004223</v>
      </c>
      <c r="C387" s="106">
        <v>35</v>
      </c>
      <c r="D387" s="246">
        <v>3926320</v>
      </c>
      <c r="E387" s="242" t="s">
        <v>361</v>
      </c>
      <c r="F387" s="247">
        <v>2</v>
      </c>
      <c r="G387" s="246">
        <v>230010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43563</v>
      </c>
      <c r="B388" s="242">
        <v>19004227</v>
      </c>
      <c r="C388" s="106">
        <v>5</v>
      </c>
      <c r="D388" s="246">
        <v>640390</v>
      </c>
      <c r="E388" s="242"/>
      <c r="F388" s="247"/>
      <c r="G388" s="246"/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43563</v>
      </c>
      <c r="B389" s="242">
        <v>19004233</v>
      </c>
      <c r="C389" s="106">
        <v>5</v>
      </c>
      <c r="D389" s="246">
        <v>644555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43563</v>
      </c>
      <c r="B390" s="242">
        <v>19004248</v>
      </c>
      <c r="C390" s="106">
        <v>2</v>
      </c>
      <c r="D390" s="246">
        <v>190145</v>
      </c>
      <c r="E390" s="242"/>
      <c r="F390" s="247"/>
      <c r="G390" s="246"/>
      <c r="H390" s="245"/>
      <c r="I390" s="245"/>
      <c r="J390" s="246"/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43563</v>
      </c>
      <c r="B391" s="242">
        <v>19004256</v>
      </c>
      <c r="C391" s="106">
        <v>2</v>
      </c>
      <c r="D391" s="246">
        <v>219810</v>
      </c>
      <c r="E391" s="242"/>
      <c r="F391" s="247"/>
      <c r="G391" s="246"/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43563</v>
      </c>
      <c r="B392" s="242">
        <v>19004276</v>
      </c>
      <c r="C392" s="106">
        <v>2</v>
      </c>
      <c r="D392" s="246">
        <v>230010</v>
      </c>
      <c r="E392" s="242"/>
      <c r="F392" s="247"/>
      <c r="G392" s="246"/>
      <c r="H392" s="245"/>
      <c r="I392" s="245">
        <v>5621220</v>
      </c>
      <c r="J392" s="246" t="s">
        <v>17</v>
      </c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43564</v>
      </c>
      <c r="B393" s="242">
        <v>19004302</v>
      </c>
      <c r="C393" s="106">
        <v>10</v>
      </c>
      <c r="D393" s="246">
        <v>997560</v>
      </c>
      <c r="E393" s="242" t="s">
        <v>363</v>
      </c>
      <c r="F393" s="247">
        <v>9</v>
      </c>
      <c r="G393" s="246">
        <v>937380</v>
      </c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43564</v>
      </c>
      <c r="B394" s="242">
        <v>19004309</v>
      </c>
      <c r="C394" s="106">
        <v>7</v>
      </c>
      <c r="D394" s="246">
        <v>763725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43564</v>
      </c>
      <c r="B395" s="242">
        <v>19004325</v>
      </c>
      <c r="C395" s="106">
        <v>6</v>
      </c>
      <c r="D395" s="246">
        <v>563125</v>
      </c>
      <c r="E395" s="242"/>
      <c r="F395" s="247"/>
      <c r="G395" s="246"/>
      <c r="H395" s="245"/>
      <c r="I395" s="245"/>
      <c r="J395" s="246"/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43564</v>
      </c>
      <c r="B396" s="242">
        <v>19004342</v>
      </c>
      <c r="C396" s="106">
        <v>2</v>
      </c>
      <c r="D396" s="246">
        <v>215815</v>
      </c>
      <c r="E396" s="242"/>
      <c r="F396" s="247"/>
      <c r="G396" s="246"/>
      <c r="H396" s="245"/>
      <c r="I396" s="245">
        <v>1602845</v>
      </c>
      <c r="J396" s="246" t="s">
        <v>17</v>
      </c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43565</v>
      </c>
      <c r="B397" s="242">
        <v>19004361</v>
      </c>
      <c r="C397" s="106">
        <v>13</v>
      </c>
      <c r="D397" s="246">
        <v>1421030</v>
      </c>
      <c r="E397" s="242" t="s">
        <v>364</v>
      </c>
      <c r="F397" s="247">
        <v>2</v>
      </c>
      <c r="G397" s="246">
        <v>144743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43565</v>
      </c>
      <c r="B398" s="242">
        <v>19004364</v>
      </c>
      <c r="C398" s="106">
        <v>2</v>
      </c>
      <c r="D398" s="246">
        <v>265710</v>
      </c>
      <c r="E398" s="242"/>
      <c r="F398" s="247"/>
      <c r="G398" s="246"/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43565</v>
      </c>
      <c r="B399" s="242">
        <v>19004371</v>
      </c>
      <c r="C399" s="106">
        <v>4</v>
      </c>
      <c r="D399" s="246">
        <v>455940</v>
      </c>
      <c r="E399" s="242"/>
      <c r="F399" s="247"/>
      <c r="G399" s="246"/>
      <c r="H399" s="245"/>
      <c r="I399" s="245"/>
      <c r="J399" s="246"/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43565</v>
      </c>
      <c r="B400" s="242">
        <v>19004382</v>
      </c>
      <c r="C400" s="106">
        <v>8</v>
      </c>
      <c r="D400" s="246">
        <v>655010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43565</v>
      </c>
      <c r="B401" s="242">
        <v>19004390</v>
      </c>
      <c r="C401" s="106">
        <v>2</v>
      </c>
      <c r="D401" s="246">
        <v>200770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43565</v>
      </c>
      <c r="B402" s="242">
        <v>19004404</v>
      </c>
      <c r="C402" s="106">
        <v>5</v>
      </c>
      <c r="D402" s="246">
        <v>512635</v>
      </c>
      <c r="E402" s="242"/>
      <c r="F402" s="247"/>
      <c r="G402" s="246"/>
      <c r="H402" s="245"/>
      <c r="I402" s="245">
        <v>3366352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43566</v>
      </c>
      <c r="B403" s="242">
        <v>19004424</v>
      </c>
      <c r="C403" s="106">
        <v>15</v>
      </c>
      <c r="D403" s="246">
        <v>1571565</v>
      </c>
      <c r="E403" s="242" t="s">
        <v>365</v>
      </c>
      <c r="F403" s="247">
        <v>2</v>
      </c>
      <c r="G403" s="246">
        <v>260865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43566</v>
      </c>
      <c r="B404" s="242">
        <v>19004445</v>
      </c>
      <c r="C404" s="106">
        <v>3</v>
      </c>
      <c r="D404" s="246">
        <v>446760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43566</v>
      </c>
      <c r="B405" s="242">
        <v>19004454</v>
      </c>
      <c r="C405" s="106">
        <v>3</v>
      </c>
      <c r="D405" s="246">
        <v>347820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43566</v>
      </c>
      <c r="B406" s="242">
        <v>19004459</v>
      </c>
      <c r="C406" s="106">
        <v>4</v>
      </c>
      <c r="D406" s="246">
        <v>436220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43566</v>
      </c>
      <c r="B407" s="242">
        <v>19004470</v>
      </c>
      <c r="C407" s="106">
        <v>1</v>
      </c>
      <c r="D407" s="246">
        <v>114070</v>
      </c>
      <c r="E407" s="242"/>
      <c r="F407" s="247"/>
      <c r="G407" s="246"/>
      <c r="H407" s="245"/>
      <c r="I407" s="245">
        <v>2655570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43567</v>
      </c>
      <c r="B408" s="242">
        <v>19004500</v>
      </c>
      <c r="C408" s="106">
        <v>16</v>
      </c>
      <c r="D408" s="246">
        <v>1711730</v>
      </c>
      <c r="E408" s="242" t="s">
        <v>371</v>
      </c>
      <c r="F408" s="247">
        <v>3</v>
      </c>
      <c r="G408" s="246">
        <v>290700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43567</v>
      </c>
      <c r="B409" s="242">
        <v>19004501</v>
      </c>
      <c r="C409" s="106">
        <v>4</v>
      </c>
      <c r="D409" s="246">
        <v>421430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43567</v>
      </c>
      <c r="B410" s="242">
        <v>19004504</v>
      </c>
      <c r="C410" s="106">
        <v>3</v>
      </c>
      <c r="D410" s="246">
        <v>319005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43567</v>
      </c>
      <c r="B411" s="242">
        <v>19004518</v>
      </c>
      <c r="C411" s="106">
        <v>10</v>
      </c>
      <c r="D411" s="246">
        <v>1225870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43567</v>
      </c>
      <c r="B412" s="242">
        <v>19004523</v>
      </c>
      <c r="C412" s="106">
        <v>3</v>
      </c>
      <c r="D412" s="246">
        <v>311270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43567</v>
      </c>
      <c r="B413" s="242">
        <v>19004534</v>
      </c>
      <c r="C413" s="106">
        <v>2</v>
      </c>
      <c r="D413" s="246">
        <v>283305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43567</v>
      </c>
      <c r="B414" s="242">
        <v>19004546</v>
      </c>
      <c r="C414" s="106">
        <v>2</v>
      </c>
      <c r="D414" s="246">
        <v>210290</v>
      </c>
      <c r="E414" s="242"/>
      <c r="F414" s="247"/>
      <c r="G414" s="246"/>
      <c r="H414" s="245"/>
      <c r="I414" s="245">
        <v>4192200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43568</v>
      </c>
      <c r="B415" s="242">
        <v>19004560</v>
      </c>
      <c r="C415" s="106">
        <v>8</v>
      </c>
      <c r="D415" s="246">
        <v>881280</v>
      </c>
      <c r="E415" s="242" t="s">
        <v>376</v>
      </c>
      <c r="F415" s="247">
        <v>4</v>
      </c>
      <c r="G415" s="246">
        <v>418285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43568</v>
      </c>
      <c r="B416" s="242">
        <v>19004572</v>
      </c>
      <c r="C416" s="106">
        <v>14</v>
      </c>
      <c r="D416" s="246">
        <v>1551930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43568</v>
      </c>
      <c r="B417" s="242">
        <v>19004580</v>
      </c>
      <c r="C417" s="106">
        <v>10</v>
      </c>
      <c r="D417" s="246">
        <v>1007845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43568</v>
      </c>
      <c r="B418" s="242">
        <v>19004592</v>
      </c>
      <c r="C418" s="106">
        <v>2</v>
      </c>
      <c r="D418" s="246">
        <v>177055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43568</v>
      </c>
      <c r="B419" s="242">
        <v>19004596</v>
      </c>
      <c r="C419" s="106">
        <v>2</v>
      </c>
      <c r="D419" s="246">
        <v>309485</v>
      </c>
      <c r="E419" s="242"/>
      <c r="F419" s="247"/>
      <c r="G419" s="246"/>
      <c r="H419" s="245"/>
      <c r="I419" s="245">
        <v>3509310</v>
      </c>
      <c r="J419" s="246" t="s">
        <v>17</v>
      </c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43570</v>
      </c>
      <c r="B420" s="242">
        <v>19004689</v>
      </c>
      <c r="C420" s="106">
        <v>25</v>
      </c>
      <c r="D420" s="246">
        <v>2690420</v>
      </c>
      <c r="E420" s="242" t="s">
        <v>377</v>
      </c>
      <c r="F420" s="247">
        <v>2</v>
      </c>
      <c r="G420" s="246">
        <v>173400</v>
      </c>
      <c r="H420" s="245"/>
      <c r="I420" s="245"/>
      <c r="J420" s="246"/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43570</v>
      </c>
      <c r="B421" s="242">
        <v>19004699</v>
      </c>
      <c r="C421" s="106">
        <v>3</v>
      </c>
      <c r="D421" s="246">
        <v>268260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43570</v>
      </c>
      <c r="B422" s="242">
        <v>19004709</v>
      </c>
      <c r="C422" s="106">
        <v>3</v>
      </c>
      <c r="D422" s="246">
        <v>271320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43570</v>
      </c>
      <c r="B423" s="242">
        <v>19004719</v>
      </c>
      <c r="C423" s="106">
        <v>5</v>
      </c>
      <c r="D423" s="246">
        <v>567460</v>
      </c>
      <c r="E423" s="242"/>
      <c r="F423" s="247"/>
      <c r="G423" s="246"/>
      <c r="H423" s="245"/>
      <c r="I423" s="245">
        <v>3624060</v>
      </c>
      <c r="J423" s="246" t="s">
        <v>17</v>
      </c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43571</v>
      </c>
      <c r="B424" s="242">
        <v>19004747</v>
      </c>
      <c r="C424" s="106">
        <v>10</v>
      </c>
      <c r="D424" s="246">
        <v>1198585</v>
      </c>
      <c r="E424" s="242" t="s">
        <v>381</v>
      </c>
      <c r="F424" s="247">
        <v>3</v>
      </c>
      <c r="G424" s="246">
        <v>340255</v>
      </c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43571</v>
      </c>
      <c r="B425" s="242">
        <v>19004750</v>
      </c>
      <c r="C425" s="106">
        <v>4</v>
      </c>
      <c r="D425" s="246">
        <v>459425</v>
      </c>
      <c r="E425" s="242"/>
      <c r="F425" s="247"/>
      <c r="G425" s="246"/>
      <c r="H425" s="245"/>
      <c r="I425" s="245"/>
      <c r="J425" s="246"/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43571</v>
      </c>
      <c r="B426" s="242">
        <v>19004763</v>
      </c>
      <c r="C426" s="106">
        <v>4</v>
      </c>
      <c r="D426" s="246">
        <v>474215</v>
      </c>
      <c r="E426" s="242"/>
      <c r="F426" s="247"/>
      <c r="G426" s="246"/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43571</v>
      </c>
      <c r="B427" s="242">
        <v>19004776</v>
      </c>
      <c r="C427" s="106">
        <v>5</v>
      </c>
      <c r="D427" s="246">
        <v>572815</v>
      </c>
      <c r="E427" s="242"/>
      <c r="F427" s="247"/>
      <c r="G427" s="246"/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43571</v>
      </c>
      <c r="B428" s="242">
        <v>19004780</v>
      </c>
      <c r="C428" s="106">
        <v>2</v>
      </c>
      <c r="D428" s="246">
        <v>242930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43571</v>
      </c>
      <c r="B429" s="242">
        <v>19004793</v>
      </c>
      <c r="C429" s="106">
        <v>1</v>
      </c>
      <c r="D429" s="246">
        <v>152150</v>
      </c>
      <c r="E429" s="242"/>
      <c r="F429" s="247"/>
      <c r="G429" s="246"/>
      <c r="H429" s="245"/>
      <c r="I429" s="245">
        <v>2759865</v>
      </c>
      <c r="J429" s="246" t="s">
        <v>17</v>
      </c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43573</v>
      </c>
      <c r="B430" s="242">
        <v>19004807</v>
      </c>
      <c r="C430" s="106">
        <v>21</v>
      </c>
      <c r="D430" s="246">
        <v>2484805</v>
      </c>
      <c r="E430" s="242"/>
      <c r="F430" s="247"/>
      <c r="G430" s="246"/>
      <c r="H430" s="245"/>
      <c r="I430" s="245"/>
      <c r="J430" s="246"/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43573</v>
      </c>
      <c r="B431" s="242">
        <v>19004817</v>
      </c>
      <c r="C431" s="106">
        <v>10</v>
      </c>
      <c r="D431" s="246">
        <v>1283755</v>
      </c>
      <c r="E431" s="242"/>
      <c r="F431" s="247"/>
      <c r="G431" s="246"/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43573</v>
      </c>
      <c r="B432" s="242">
        <v>19004829</v>
      </c>
      <c r="C432" s="106">
        <v>3</v>
      </c>
      <c r="D432" s="246">
        <v>365415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43573</v>
      </c>
      <c r="B433" s="242">
        <v>19004858</v>
      </c>
      <c r="C433" s="106">
        <v>6</v>
      </c>
      <c r="D433" s="246">
        <v>753270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43573</v>
      </c>
      <c r="B434" s="242">
        <v>19004871</v>
      </c>
      <c r="C434" s="106">
        <v>4</v>
      </c>
      <c r="D434" s="246">
        <v>414120</v>
      </c>
      <c r="E434" s="242"/>
      <c r="F434" s="247"/>
      <c r="G434" s="246"/>
      <c r="H434" s="245"/>
      <c r="I434" s="245">
        <v>5301365</v>
      </c>
      <c r="J434" s="246" t="s">
        <v>17</v>
      </c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43574</v>
      </c>
      <c r="B435" s="242">
        <v>19004882</v>
      </c>
      <c r="C435" s="106">
        <v>8</v>
      </c>
      <c r="D435" s="246">
        <v>855015</v>
      </c>
      <c r="E435" s="242" t="s">
        <v>386</v>
      </c>
      <c r="F435" s="247">
        <v>4</v>
      </c>
      <c r="G435" s="246">
        <v>476170</v>
      </c>
      <c r="H435" s="245"/>
      <c r="I435" s="245"/>
      <c r="J435" s="246"/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43574</v>
      </c>
      <c r="B436" s="242">
        <v>19004897</v>
      </c>
      <c r="C436" s="106">
        <v>5</v>
      </c>
      <c r="D436" s="246">
        <v>717740</v>
      </c>
      <c r="E436" s="242"/>
      <c r="F436" s="247"/>
      <c r="G436" s="246"/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43574</v>
      </c>
      <c r="B437" s="242">
        <v>19004907</v>
      </c>
      <c r="C437" s="106">
        <v>2</v>
      </c>
      <c r="D437" s="246">
        <v>295970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43574</v>
      </c>
      <c r="B438" s="242">
        <v>19004912</v>
      </c>
      <c r="C438" s="106">
        <v>5</v>
      </c>
      <c r="D438" s="246">
        <v>525810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43574</v>
      </c>
      <c r="B439" s="242">
        <v>19004919</v>
      </c>
      <c r="C439" s="106">
        <v>2</v>
      </c>
      <c r="D439" s="246">
        <v>245820</v>
      </c>
      <c r="E439" s="242"/>
      <c r="F439" s="247"/>
      <c r="G439" s="246"/>
      <c r="H439" s="245"/>
      <c r="I439" s="245">
        <v>2164185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43575</v>
      </c>
      <c r="B440" s="242">
        <v>19004950</v>
      </c>
      <c r="C440" s="106">
        <v>2</v>
      </c>
      <c r="D440" s="246">
        <v>282285</v>
      </c>
      <c r="E440" s="242" t="s">
        <v>390</v>
      </c>
      <c r="F440" s="247">
        <v>3</v>
      </c>
      <c r="G440" s="246">
        <v>320365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43575</v>
      </c>
      <c r="B441" s="242">
        <v>19004956</v>
      </c>
      <c r="C441" s="106">
        <v>5</v>
      </c>
      <c r="D441" s="246">
        <v>544680</v>
      </c>
      <c r="E441" s="242" t="s">
        <v>391</v>
      </c>
      <c r="F441" s="247">
        <v>1</v>
      </c>
      <c r="G441" s="246">
        <v>107100</v>
      </c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43575</v>
      </c>
      <c r="B442" s="242">
        <v>19004974</v>
      </c>
      <c r="C442" s="106">
        <v>5</v>
      </c>
      <c r="D442" s="246">
        <v>530570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43575</v>
      </c>
      <c r="B443" s="242">
        <v>19004977</v>
      </c>
      <c r="C443" s="106">
        <v>11</v>
      </c>
      <c r="D443" s="246">
        <v>1015410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43575</v>
      </c>
      <c r="B444" s="242">
        <v>19004979</v>
      </c>
      <c r="C444" s="106">
        <v>1</v>
      </c>
      <c r="D444" s="246">
        <v>82025</v>
      </c>
      <c r="E444" s="242"/>
      <c r="F444" s="247"/>
      <c r="G444" s="246"/>
      <c r="H444" s="245"/>
      <c r="I444" s="245"/>
      <c r="J444" s="246"/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43575</v>
      </c>
      <c r="B445" s="242">
        <v>19004987</v>
      </c>
      <c r="C445" s="106">
        <v>1</v>
      </c>
      <c r="D445" s="246">
        <v>107185</v>
      </c>
      <c r="E445" s="242"/>
      <c r="F445" s="247"/>
      <c r="G445" s="246"/>
      <c r="H445" s="245"/>
      <c r="I445" s="245">
        <v>2134690</v>
      </c>
      <c r="J445" s="246" t="s">
        <v>17</v>
      </c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43577</v>
      </c>
      <c r="B446" s="242">
        <v>19005075</v>
      </c>
      <c r="C446" s="106">
        <v>19</v>
      </c>
      <c r="D446" s="246">
        <v>1781855</v>
      </c>
      <c r="E446" s="242" t="s">
        <v>392</v>
      </c>
      <c r="F446" s="247">
        <v>5</v>
      </c>
      <c r="G446" s="246">
        <v>478125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43577</v>
      </c>
      <c r="B447" s="242">
        <v>19005081</v>
      </c>
      <c r="C447" s="106">
        <v>10</v>
      </c>
      <c r="D447" s="246">
        <v>1318860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43577</v>
      </c>
      <c r="B448" s="242">
        <v>19005085</v>
      </c>
      <c r="C448" s="106">
        <v>8</v>
      </c>
      <c r="D448" s="246">
        <v>873205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43577</v>
      </c>
      <c r="B449" s="242">
        <v>19005097</v>
      </c>
      <c r="C449" s="106">
        <v>7</v>
      </c>
      <c r="D449" s="246">
        <v>482545</v>
      </c>
      <c r="E449" s="242"/>
      <c r="F449" s="247"/>
      <c r="G449" s="246"/>
      <c r="H449" s="245"/>
      <c r="I449" s="245">
        <v>3978340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43578</v>
      </c>
      <c r="B450" s="242">
        <v>19005137</v>
      </c>
      <c r="C450" s="106">
        <v>18</v>
      </c>
      <c r="D450" s="246">
        <v>1882580</v>
      </c>
      <c r="E450" s="242" t="s">
        <v>393</v>
      </c>
      <c r="F450" s="247">
        <v>1</v>
      </c>
      <c r="G450" s="246">
        <v>97580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43578</v>
      </c>
      <c r="B451" s="242">
        <v>19005143</v>
      </c>
      <c r="C451" s="106">
        <v>6</v>
      </c>
      <c r="D451" s="246">
        <v>608855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43578</v>
      </c>
      <c r="B452" s="242">
        <v>19005150</v>
      </c>
      <c r="C452" s="106">
        <v>3</v>
      </c>
      <c r="D452" s="246">
        <v>377060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43578</v>
      </c>
      <c r="B453" s="242">
        <v>19005171</v>
      </c>
      <c r="C453" s="106">
        <v>6</v>
      </c>
      <c r="D453" s="246">
        <v>574430</v>
      </c>
      <c r="E453" s="242"/>
      <c r="F453" s="247"/>
      <c r="G453" s="246"/>
      <c r="H453" s="245"/>
      <c r="I453" s="245"/>
      <c r="J453" s="246"/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43578</v>
      </c>
      <c r="B454" s="242">
        <v>19005178</v>
      </c>
      <c r="C454" s="106">
        <v>4</v>
      </c>
      <c r="D454" s="246">
        <v>427295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43578</v>
      </c>
      <c r="B455" s="242">
        <v>19005182</v>
      </c>
      <c r="C455" s="106">
        <v>1</v>
      </c>
      <c r="D455" s="246">
        <v>130815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43578</v>
      </c>
      <c r="B456" s="242">
        <v>19005192</v>
      </c>
      <c r="C456" s="106">
        <v>1</v>
      </c>
      <c r="D456" s="246">
        <v>97580</v>
      </c>
      <c r="E456" s="242"/>
      <c r="F456" s="247"/>
      <c r="G456" s="246"/>
      <c r="H456" s="245"/>
      <c r="I456" s="245">
        <v>4001035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43579</v>
      </c>
      <c r="B457" s="242">
        <v>19005203</v>
      </c>
      <c r="C457" s="106">
        <v>11</v>
      </c>
      <c r="D457" s="246">
        <v>1242785</v>
      </c>
      <c r="E457" s="242" t="s">
        <v>394</v>
      </c>
      <c r="F457" s="247">
        <v>6</v>
      </c>
      <c r="G457" s="246">
        <v>669715</v>
      </c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43579</v>
      </c>
      <c r="B458" s="242">
        <v>19005210</v>
      </c>
      <c r="C458" s="106">
        <v>4</v>
      </c>
      <c r="D458" s="246">
        <v>443785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43579</v>
      </c>
      <c r="B459" s="242">
        <v>19005218</v>
      </c>
      <c r="C459" s="106">
        <v>4</v>
      </c>
      <c r="D459" s="246">
        <v>315010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43579</v>
      </c>
      <c r="B460" s="242">
        <v>19005228</v>
      </c>
      <c r="C460" s="106">
        <v>6</v>
      </c>
      <c r="D460" s="246">
        <v>663595</v>
      </c>
      <c r="E460" s="242"/>
      <c r="F460" s="247"/>
      <c r="G460" s="246"/>
      <c r="H460" s="245"/>
      <c r="I460" s="245"/>
      <c r="J460" s="246"/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43579</v>
      </c>
      <c r="B461" s="242">
        <v>19005237</v>
      </c>
      <c r="C461" s="106">
        <v>2</v>
      </c>
      <c r="D461" s="246">
        <v>226525</v>
      </c>
      <c r="E461" s="242"/>
      <c r="F461" s="247"/>
      <c r="G461" s="246"/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43579</v>
      </c>
      <c r="B462" s="242">
        <v>19005240</v>
      </c>
      <c r="C462" s="106">
        <v>1</v>
      </c>
      <c r="D462" s="246">
        <v>147985</v>
      </c>
      <c r="E462" s="242"/>
      <c r="F462" s="247"/>
      <c r="G462" s="246"/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43579</v>
      </c>
      <c r="B463" s="242">
        <v>19005265</v>
      </c>
      <c r="C463" s="106">
        <v>3</v>
      </c>
      <c r="D463" s="246">
        <v>281775</v>
      </c>
      <c r="E463" s="242"/>
      <c r="F463" s="247"/>
      <c r="G463" s="246"/>
      <c r="H463" s="245"/>
      <c r="I463" s="245">
        <v>2651745</v>
      </c>
      <c r="J463" s="246" t="s">
        <v>17</v>
      </c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43580</v>
      </c>
      <c r="B464" s="242">
        <v>19005283</v>
      </c>
      <c r="C464" s="106">
        <v>13</v>
      </c>
      <c r="D464" s="246">
        <v>1462765</v>
      </c>
      <c r="E464" s="242" t="s">
        <v>399</v>
      </c>
      <c r="F464" s="247">
        <v>2</v>
      </c>
      <c r="G464" s="246">
        <v>156995</v>
      </c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43580</v>
      </c>
      <c r="B465" s="242">
        <v>19005295</v>
      </c>
      <c r="C465" s="106">
        <v>10</v>
      </c>
      <c r="D465" s="246">
        <v>801380</v>
      </c>
      <c r="E465" s="242"/>
      <c r="F465" s="247"/>
      <c r="G465" s="246"/>
      <c r="H465" s="245"/>
      <c r="I465" s="245"/>
      <c r="J465" s="246"/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43580</v>
      </c>
      <c r="B466" s="242">
        <v>19005296</v>
      </c>
      <c r="C466" s="106">
        <v>7</v>
      </c>
      <c r="D466" s="246">
        <v>680425</v>
      </c>
      <c r="E466" s="242"/>
      <c r="F466" s="247"/>
      <c r="G466" s="246"/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43580</v>
      </c>
      <c r="B467" s="242">
        <v>19005312</v>
      </c>
      <c r="C467" s="106">
        <v>2</v>
      </c>
      <c r="D467" s="246">
        <v>262225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43580</v>
      </c>
      <c r="B468" s="242">
        <v>19005317</v>
      </c>
      <c r="C468" s="106">
        <v>1</v>
      </c>
      <c r="D468" s="246">
        <v>103020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43580</v>
      </c>
      <c r="B469" s="242">
        <v>19005322</v>
      </c>
      <c r="C469" s="106">
        <v>1</v>
      </c>
      <c r="D469" s="246">
        <v>114070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43580</v>
      </c>
      <c r="B470" s="242">
        <v>19005334</v>
      </c>
      <c r="C470" s="106">
        <v>3</v>
      </c>
      <c r="D470" s="246">
        <v>383860</v>
      </c>
      <c r="E470" s="242"/>
      <c r="F470" s="247"/>
      <c r="G470" s="246"/>
      <c r="H470" s="245"/>
      <c r="I470" s="245">
        <v>3650750</v>
      </c>
      <c r="J470" s="246" t="s">
        <v>17</v>
      </c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43581</v>
      </c>
      <c r="B471" s="242">
        <v>19005354</v>
      </c>
      <c r="C471" s="106">
        <v>15</v>
      </c>
      <c r="D471" s="246">
        <v>1565615</v>
      </c>
      <c r="E471" s="242" t="s">
        <v>407</v>
      </c>
      <c r="F471" s="247">
        <v>8</v>
      </c>
      <c r="G471" s="246">
        <v>889780</v>
      </c>
      <c r="H471" s="245"/>
      <c r="I471" s="245"/>
      <c r="J471" s="246"/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43581</v>
      </c>
      <c r="B472" s="242">
        <v>19005367</v>
      </c>
      <c r="C472" s="106">
        <v>10</v>
      </c>
      <c r="D472" s="246">
        <v>1227400</v>
      </c>
      <c r="E472" s="242"/>
      <c r="F472" s="247"/>
      <c r="G472" s="246"/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43581</v>
      </c>
      <c r="B473" s="242">
        <v>19005378</v>
      </c>
      <c r="C473" s="106">
        <v>4</v>
      </c>
      <c r="D473" s="246">
        <v>451605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43581</v>
      </c>
      <c r="B474" s="242">
        <v>19005387</v>
      </c>
      <c r="C474" s="106">
        <v>1</v>
      </c>
      <c r="D474" s="246">
        <v>144330</v>
      </c>
      <c r="E474" s="242"/>
      <c r="F474" s="247"/>
      <c r="G474" s="246"/>
      <c r="H474" s="245"/>
      <c r="I474" s="245">
        <v>2499170</v>
      </c>
      <c r="J474" s="246" t="s">
        <v>17</v>
      </c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43582</v>
      </c>
      <c r="B475" s="242">
        <v>19005413</v>
      </c>
      <c r="C475" s="106">
        <v>13</v>
      </c>
      <c r="D475" s="246">
        <v>1375980</v>
      </c>
      <c r="E475" s="242" t="s">
        <v>412</v>
      </c>
      <c r="F475" s="247">
        <v>1</v>
      </c>
      <c r="G475" s="246">
        <v>144330</v>
      </c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43582</v>
      </c>
      <c r="B476" s="242">
        <v>19005417</v>
      </c>
      <c r="C476" s="106">
        <v>9</v>
      </c>
      <c r="D476" s="246">
        <v>1098795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43582</v>
      </c>
      <c r="B477" s="242">
        <v>19005446</v>
      </c>
      <c r="C477" s="106">
        <v>10</v>
      </c>
      <c r="D477" s="246">
        <v>1172625</v>
      </c>
      <c r="E477" s="242"/>
      <c r="F477" s="247"/>
      <c r="G477" s="246"/>
      <c r="H477" s="245"/>
      <c r="I477" s="245">
        <v>3503070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43584</v>
      </c>
      <c r="B478" s="242">
        <v>19005554</v>
      </c>
      <c r="C478" s="106">
        <v>25</v>
      </c>
      <c r="D478" s="246">
        <v>2943975</v>
      </c>
      <c r="E478" s="242"/>
      <c r="F478" s="247"/>
      <c r="G478" s="246"/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43584</v>
      </c>
      <c r="B479" s="242">
        <v>19005561</v>
      </c>
      <c r="C479" s="106">
        <v>3</v>
      </c>
      <c r="D479" s="246">
        <v>293505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43584</v>
      </c>
      <c r="B480" s="242">
        <v>19005582</v>
      </c>
      <c r="C480" s="106">
        <v>16</v>
      </c>
      <c r="D480" s="246">
        <v>1805400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43584</v>
      </c>
      <c r="B481" s="242">
        <v>19005587</v>
      </c>
      <c r="C481" s="106">
        <v>8</v>
      </c>
      <c r="D481" s="246">
        <v>832405</v>
      </c>
      <c r="E481" s="242"/>
      <c r="F481" s="247"/>
      <c r="G481" s="246"/>
      <c r="H481" s="245"/>
      <c r="I481" s="245"/>
      <c r="J481" s="246"/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43584</v>
      </c>
      <c r="B482" s="242">
        <v>19005594</v>
      </c>
      <c r="C482" s="106">
        <v>2</v>
      </c>
      <c r="D482" s="246">
        <v>160055</v>
      </c>
      <c r="E482" s="242"/>
      <c r="F482" s="247"/>
      <c r="G482" s="246"/>
      <c r="H482" s="245"/>
      <c r="I482" s="245">
        <v>6035340</v>
      </c>
      <c r="J482" s="246" t="s">
        <v>17</v>
      </c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43585</v>
      </c>
      <c r="B483" s="242">
        <v>19005626</v>
      </c>
      <c r="C483" s="106">
        <v>2</v>
      </c>
      <c r="D483" s="246">
        <v>221425</v>
      </c>
      <c r="E483" s="242" t="s">
        <v>416</v>
      </c>
      <c r="F483" s="247">
        <v>3</v>
      </c>
      <c r="G483" s="246">
        <v>390575</v>
      </c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43585</v>
      </c>
      <c r="B484" s="242">
        <v>19005628</v>
      </c>
      <c r="C484" s="106">
        <v>3</v>
      </c>
      <c r="D484" s="246">
        <v>376040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43585</v>
      </c>
      <c r="B485" s="242">
        <v>19005630</v>
      </c>
      <c r="C485" s="106">
        <v>17</v>
      </c>
      <c r="D485" s="246">
        <v>1975655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43585</v>
      </c>
      <c r="B486" s="242">
        <v>19005640</v>
      </c>
      <c r="C486" s="106">
        <v>9</v>
      </c>
      <c r="D486" s="246">
        <v>878220</v>
      </c>
      <c r="E486" s="242"/>
      <c r="F486" s="247"/>
      <c r="G486" s="246"/>
      <c r="H486" s="245"/>
      <c r="I486" s="245"/>
      <c r="J486" s="246"/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43585</v>
      </c>
      <c r="B487" s="242">
        <v>19005650</v>
      </c>
      <c r="C487" s="106">
        <v>3</v>
      </c>
      <c r="D487" s="246">
        <v>347565</v>
      </c>
      <c r="E487" s="242"/>
      <c r="F487" s="247"/>
      <c r="G487" s="246"/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43585</v>
      </c>
      <c r="B488" s="242">
        <v>19005657</v>
      </c>
      <c r="C488" s="106">
        <v>3</v>
      </c>
      <c r="D488" s="246">
        <v>381055</v>
      </c>
      <c r="E488" s="242"/>
      <c r="F488" s="247"/>
      <c r="G488" s="246"/>
      <c r="H488" s="245"/>
      <c r="I488" s="245">
        <v>3789385</v>
      </c>
      <c r="J488" s="246" t="s">
        <v>17</v>
      </c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43586</v>
      </c>
      <c r="B489" s="242">
        <v>19005685</v>
      </c>
      <c r="C489" s="106">
        <v>15</v>
      </c>
      <c r="D489" s="246">
        <v>1629025</v>
      </c>
      <c r="E489" s="242" t="s">
        <v>417</v>
      </c>
      <c r="F489" s="247">
        <v>4</v>
      </c>
      <c r="G489" s="246">
        <v>503625</v>
      </c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43586</v>
      </c>
      <c r="B490" s="242">
        <v>19005695</v>
      </c>
      <c r="C490" s="106">
        <v>6</v>
      </c>
      <c r="D490" s="246">
        <v>622710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43586</v>
      </c>
      <c r="B491" s="242">
        <v>19005727</v>
      </c>
      <c r="C491" s="106">
        <v>5</v>
      </c>
      <c r="D491" s="246">
        <v>657645</v>
      </c>
      <c r="E491" s="242"/>
      <c r="F491" s="247"/>
      <c r="G491" s="246"/>
      <c r="H491" s="245"/>
      <c r="I491" s="245"/>
      <c r="J491" s="246"/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43586</v>
      </c>
      <c r="B492" s="242">
        <v>19005729</v>
      </c>
      <c r="C492" s="106">
        <v>5</v>
      </c>
      <c r="D492" s="246">
        <v>609280</v>
      </c>
      <c r="E492" s="242"/>
      <c r="F492" s="247"/>
      <c r="G492" s="246"/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43586</v>
      </c>
      <c r="B493" s="242">
        <v>19005746</v>
      </c>
      <c r="C493" s="106">
        <v>2</v>
      </c>
      <c r="D493" s="246">
        <v>266050</v>
      </c>
      <c r="E493" s="242"/>
      <c r="F493" s="247"/>
      <c r="G493" s="246"/>
      <c r="H493" s="245"/>
      <c r="I493" s="245">
        <v>3281085</v>
      </c>
      <c r="J493" s="246" t="s">
        <v>17</v>
      </c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43587</v>
      </c>
      <c r="B494" s="242">
        <v>19005761</v>
      </c>
      <c r="C494" s="106">
        <v>11</v>
      </c>
      <c r="D494" s="246">
        <v>1107125</v>
      </c>
      <c r="E494" s="242" t="s">
        <v>418</v>
      </c>
      <c r="F494" s="247">
        <v>1</v>
      </c>
      <c r="G494" s="246">
        <v>104040</v>
      </c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43587</v>
      </c>
      <c r="B495" s="242">
        <v>19005763</v>
      </c>
      <c r="C495" s="106">
        <v>2</v>
      </c>
      <c r="D495" s="246">
        <v>204340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43587</v>
      </c>
      <c r="B496" s="242">
        <v>19005773</v>
      </c>
      <c r="C496" s="106">
        <v>2</v>
      </c>
      <c r="D496" s="246">
        <v>241910</v>
      </c>
      <c r="E496" s="242"/>
      <c r="F496" s="247"/>
      <c r="G496" s="246"/>
      <c r="H496" s="245"/>
      <c r="I496" s="245"/>
      <c r="J496" s="246"/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43587</v>
      </c>
      <c r="B497" s="242">
        <v>19005775</v>
      </c>
      <c r="C497" s="106">
        <v>2</v>
      </c>
      <c r="D497" s="246">
        <v>159035</v>
      </c>
      <c r="E497" s="242"/>
      <c r="F497" s="247"/>
      <c r="G497" s="246"/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43587</v>
      </c>
      <c r="B498" s="242">
        <v>19005779</v>
      </c>
      <c r="C498" s="106">
        <v>2</v>
      </c>
      <c r="D498" s="246">
        <v>217005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43587</v>
      </c>
      <c r="B499" s="242">
        <v>19005780</v>
      </c>
      <c r="C499" s="106">
        <v>2</v>
      </c>
      <c r="D499" s="246">
        <v>267665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43587</v>
      </c>
      <c r="B500" s="242">
        <v>19005798</v>
      </c>
      <c r="C500" s="106">
        <v>4</v>
      </c>
      <c r="D500" s="246">
        <v>597975</v>
      </c>
      <c r="E500" s="242"/>
      <c r="F500" s="247"/>
      <c r="G500" s="246"/>
      <c r="H500" s="245"/>
      <c r="I500" s="245"/>
      <c r="J500" s="246"/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43587</v>
      </c>
      <c r="B501" s="242">
        <v>19005811</v>
      </c>
      <c r="C501" s="106">
        <v>5</v>
      </c>
      <c r="D501" s="246">
        <v>567375</v>
      </c>
      <c r="E501" s="242"/>
      <c r="F501" s="247"/>
      <c r="G501" s="246"/>
      <c r="H501" s="245"/>
      <c r="I501" s="245">
        <v>3258390</v>
      </c>
      <c r="J501" s="246" t="s">
        <v>17</v>
      </c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43588</v>
      </c>
      <c r="B502" s="242">
        <v>19005843</v>
      </c>
      <c r="C502" s="106">
        <v>16</v>
      </c>
      <c r="D502" s="246">
        <v>1999540</v>
      </c>
      <c r="E502" s="242" t="s">
        <v>421</v>
      </c>
      <c r="F502" s="247">
        <v>2</v>
      </c>
      <c r="G502" s="246">
        <v>223040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43588</v>
      </c>
      <c r="B503" s="242">
        <v>19005846</v>
      </c>
      <c r="C503" s="106">
        <v>4</v>
      </c>
      <c r="D503" s="246">
        <v>414460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43588</v>
      </c>
      <c r="B504" s="242">
        <v>19005855</v>
      </c>
      <c r="C504" s="106">
        <v>2</v>
      </c>
      <c r="D504" s="246">
        <v>298010</v>
      </c>
      <c r="E504" s="242"/>
      <c r="F504" s="247"/>
      <c r="G504" s="246"/>
      <c r="H504" s="245"/>
      <c r="I504" s="245"/>
      <c r="J504" s="246"/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43588</v>
      </c>
      <c r="B505" s="242">
        <v>19005873</v>
      </c>
      <c r="C505" s="106">
        <v>5</v>
      </c>
      <c r="D505" s="246">
        <v>654755</v>
      </c>
      <c r="E505" s="242"/>
      <c r="F505" s="247"/>
      <c r="G505" s="246"/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43588</v>
      </c>
      <c r="B506" s="242">
        <v>19005874</v>
      </c>
      <c r="C506" s="106">
        <v>15</v>
      </c>
      <c r="D506" s="246">
        <v>1722610</v>
      </c>
      <c r="E506" s="242"/>
      <c r="F506" s="247"/>
      <c r="G506" s="246"/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43588</v>
      </c>
      <c r="B507" s="242">
        <v>19005882</v>
      </c>
      <c r="C507" s="106">
        <v>3</v>
      </c>
      <c r="D507" s="246">
        <v>298095</v>
      </c>
      <c r="E507" s="242"/>
      <c r="F507" s="247"/>
      <c r="G507" s="246"/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43588</v>
      </c>
      <c r="B508" s="242">
        <v>19005888</v>
      </c>
      <c r="C508" s="106">
        <v>1</v>
      </c>
      <c r="D508" s="246">
        <v>104975</v>
      </c>
      <c r="E508" s="242"/>
      <c r="F508" s="247"/>
      <c r="G508" s="246"/>
      <c r="H508" s="245"/>
      <c r="I508" s="245">
        <v>5269405</v>
      </c>
      <c r="J508" s="246" t="s">
        <v>17</v>
      </c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43589</v>
      </c>
      <c r="B509" s="242">
        <v>19005914</v>
      </c>
      <c r="C509" s="247">
        <v>17</v>
      </c>
      <c r="D509" s="246">
        <v>1885045</v>
      </c>
      <c r="E509" s="242" t="s">
        <v>424</v>
      </c>
      <c r="F509" s="247">
        <v>6</v>
      </c>
      <c r="G509" s="246">
        <v>694790</v>
      </c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43589</v>
      </c>
      <c r="B510" s="242">
        <v>19005916</v>
      </c>
      <c r="C510" s="247">
        <v>4</v>
      </c>
      <c r="D510" s="246">
        <v>398905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43589</v>
      </c>
      <c r="B511" s="242">
        <v>19005920</v>
      </c>
      <c r="C511" s="247">
        <v>7</v>
      </c>
      <c r="D511" s="246">
        <v>627810</v>
      </c>
      <c r="E511" s="242"/>
      <c r="F511" s="247"/>
      <c r="G511" s="246"/>
      <c r="H511" s="245"/>
      <c r="I511" s="245"/>
      <c r="J511" s="246"/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43589</v>
      </c>
      <c r="B512" s="242">
        <v>19005945</v>
      </c>
      <c r="C512" s="247">
        <v>9</v>
      </c>
      <c r="D512" s="246">
        <v>946730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43589</v>
      </c>
      <c r="B513" s="242">
        <v>19005956</v>
      </c>
      <c r="C513" s="247">
        <v>1</v>
      </c>
      <c r="D513" s="246">
        <v>49300</v>
      </c>
      <c r="E513" s="242"/>
      <c r="F513" s="247"/>
      <c r="G513" s="246"/>
      <c r="H513" s="245"/>
      <c r="I513" s="245"/>
      <c r="J513" s="246"/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43589</v>
      </c>
      <c r="B514" s="242">
        <v>19005975</v>
      </c>
      <c r="C514" s="247">
        <v>2</v>
      </c>
      <c r="D514" s="246">
        <v>191080</v>
      </c>
      <c r="E514" s="242"/>
      <c r="F514" s="247"/>
      <c r="G514" s="246"/>
      <c r="H514" s="245"/>
      <c r="I514" s="245">
        <v>3404080</v>
      </c>
      <c r="J514" s="246" t="s">
        <v>17</v>
      </c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43591</v>
      </c>
      <c r="B515" s="242">
        <v>19006059</v>
      </c>
      <c r="C515" s="106">
        <v>32</v>
      </c>
      <c r="D515" s="246">
        <v>3832225</v>
      </c>
      <c r="E515" s="242" t="s">
        <v>425</v>
      </c>
      <c r="F515" s="247">
        <v>3</v>
      </c>
      <c r="G515" s="246">
        <v>249135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43591</v>
      </c>
      <c r="B516" s="242">
        <v>19006060</v>
      </c>
      <c r="C516" s="106">
        <v>12</v>
      </c>
      <c r="D516" s="246">
        <v>1477895</v>
      </c>
      <c r="E516" s="242"/>
      <c r="F516" s="247"/>
      <c r="G516" s="246"/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43591</v>
      </c>
      <c r="B517" s="242">
        <v>19006063</v>
      </c>
      <c r="C517" s="106">
        <v>5</v>
      </c>
      <c r="D517" s="246">
        <v>555985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43591</v>
      </c>
      <c r="B518" s="242">
        <v>19006074</v>
      </c>
      <c r="C518" s="106">
        <v>5</v>
      </c>
      <c r="D518" s="246">
        <v>532270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43591</v>
      </c>
      <c r="B519" s="242">
        <v>19006086</v>
      </c>
      <c r="C519" s="106">
        <v>4</v>
      </c>
      <c r="D519" s="246">
        <v>425340</v>
      </c>
      <c r="E519" s="242"/>
      <c r="F519" s="247"/>
      <c r="G519" s="246"/>
      <c r="H519" s="245"/>
      <c r="I519" s="245"/>
      <c r="J519" s="246"/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43591</v>
      </c>
      <c r="B520" s="242">
        <v>19006089</v>
      </c>
      <c r="C520" s="106">
        <v>7</v>
      </c>
      <c r="D520" s="246">
        <v>766020</v>
      </c>
      <c r="E520" s="242"/>
      <c r="F520" s="247"/>
      <c r="G520" s="246"/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43591</v>
      </c>
      <c r="B521" s="242">
        <v>19006099</v>
      </c>
      <c r="C521" s="106">
        <v>1</v>
      </c>
      <c r="D521" s="246">
        <v>147985</v>
      </c>
      <c r="E521" s="242"/>
      <c r="F521" s="247"/>
      <c r="G521" s="246"/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43591</v>
      </c>
      <c r="B522" s="242">
        <v>19006116</v>
      </c>
      <c r="C522" s="106">
        <v>2</v>
      </c>
      <c r="D522" s="246">
        <v>296140</v>
      </c>
      <c r="E522" s="242"/>
      <c r="F522" s="247"/>
      <c r="G522" s="246"/>
      <c r="H522" s="245"/>
      <c r="I522" s="245">
        <v>7784725</v>
      </c>
      <c r="J522" s="246" t="s">
        <v>17</v>
      </c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43592</v>
      </c>
      <c r="B523" s="242">
        <v>19006134</v>
      </c>
      <c r="C523" s="106">
        <v>15</v>
      </c>
      <c r="D523" s="246">
        <v>1728305</v>
      </c>
      <c r="E523" s="242" t="s">
        <v>426</v>
      </c>
      <c r="F523" s="247">
        <v>3</v>
      </c>
      <c r="G523" s="246">
        <v>338725</v>
      </c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43592</v>
      </c>
      <c r="B524" s="242">
        <v>19006139</v>
      </c>
      <c r="C524" s="106">
        <v>5</v>
      </c>
      <c r="D524" s="246">
        <v>703375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43592</v>
      </c>
      <c r="B525" s="242">
        <v>19006170</v>
      </c>
      <c r="C525" s="106">
        <v>4</v>
      </c>
      <c r="D525" s="246">
        <v>506770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43592</v>
      </c>
      <c r="B526" s="242">
        <v>19006181</v>
      </c>
      <c r="C526" s="106">
        <v>3</v>
      </c>
      <c r="D526" s="246">
        <v>266730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43592</v>
      </c>
      <c r="B527" s="242">
        <v>19006187</v>
      </c>
      <c r="C527" s="106">
        <v>1</v>
      </c>
      <c r="D527" s="246">
        <v>129030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43592</v>
      </c>
      <c r="B528" s="242">
        <v>19006202</v>
      </c>
      <c r="C528" s="106">
        <v>3</v>
      </c>
      <c r="D528" s="246">
        <v>388280</v>
      </c>
      <c r="E528" s="242"/>
      <c r="F528" s="247"/>
      <c r="G528" s="246"/>
      <c r="H528" s="245"/>
      <c r="I528" s="245">
        <v>3383765</v>
      </c>
      <c r="J528" s="246" t="s">
        <v>17</v>
      </c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43593</v>
      </c>
      <c r="B529" s="242">
        <v>19006212</v>
      </c>
      <c r="C529" s="106">
        <v>15</v>
      </c>
      <c r="D529" s="246">
        <v>1781600</v>
      </c>
      <c r="E529" s="242" t="s">
        <v>428</v>
      </c>
      <c r="F529" s="247">
        <v>4</v>
      </c>
      <c r="G529" s="246">
        <v>435880</v>
      </c>
      <c r="H529" s="245"/>
      <c r="I529" s="245"/>
      <c r="J529" s="246"/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43593</v>
      </c>
      <c r="B530" s="242">
        <v>19006225</v>
      </c>
      <c r="C530" s="106">
        <v>10</v>
      </c>
      <c r="D530" s="246">
        <v>1212440</v>
      </c>
      <c r="E530" s="242"/>
      <c r="F530" s="247"/>
      <c r="G530" s="246"/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43593</v>
      </c>
      <c r="B531" s="242">
        <v>19006227</v>
      </c>
      <c r="C531" s="106">
        <v>1</v>
      </c>
      <c r="D531" s="246">
        <v>104295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43593</v>
      </c>
      <c r="B532" s="242">
        <v>19006231</v>
      </c>
      <c r="C532" s="106">
        <v>2</v>
      </c>
      <c r="D532" s="246">
        <v>143650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43593</v>
      </c>
      <c r="B533" s="242">
        <v>19006253</v>
      </c>
      <c r="C533" s="106">
        <v>5</v>
      </c>
      <c r="D533" s="246">
        <v>571285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43593</v>
      </c>
      <c r="B534" s="242">
        <v>19006260</v>
      </c>
      <c r="C534" s="106">
        <v>2</v>
      </c>
      <c r="D534" s="246">
        <v>216155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43593</v>
      </c>
      <c r="B535" s="242">
        <v>19006281</v>
      </c>
      <c r="C535" s="106">
        <v>6</v>
      </c>
      <c r="D535" s="246">
        <v>587945</v>
      </c>
      <c r="E535" s="242"/>
      <c r="F535" s="247"/>
      <c r="G535" s="246"/>
      <c r="H535" s="245"/>
      <c r="I535" s="245">
        <v>4181490</v>
      </c>
      <c r="J535" s="246" t="s">
        <v>17</v>
      </c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43594</v>
      </c>
      <c r="B536" s="242">
        <v>19006291</v>
      </c>
      <c r="C536" s="106">
        <v>19</v>
      </c>
      <c r="D536" s="246">
        <v>2165205</v>
      </c>
      <c r="E536" s="242" t="s">
        <v>436</v>
      </c>
      <c r="F536" s="247">
        <v>2</v>
      </c>
      <c r="G536" s="246">
        <v>179690</v>
      </c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43594</v>
      </c>
      <c r="B537" s="242">
        <v>19006294</v>
      </c>
      <c r="C537" s="106">
        <v>6</v>
      </c>
      <c r="D537" s="246">
        <v>725560</v>
      </c>
      <c r="E537" s="242"/>
      <c r="F537" s="247"/>
      <c r="G537" s="246"/>
      <c r="H537" s="245"/>
      <c r="I537" s="245"/>
      <c r="J537" s="246"/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43594</v>
      </c>
      <c r="B538" s="242">
        <v>19006296</v>
      </c>
      <c r="C538" s="106">
        <v>2</v>
      </c>
      <c r="D538" s="246">
        <v>191590</v>
      </c>
      <c r="E538" s="242"/>
      <c r="F538" s="247"/>
      <c r="G538" s="246"/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43594</v>
      </c>
      <c r="B539" s="242">
        <v>19006308</v>
      </c>
      <c r="C539" s="106">
        <v>1</v>
      </c>
      <c r="D539" s="246">
        <v>106080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43594</v>
      </c>
      <c r="B540" s="242">
        <v>19006327</v>
      </c>
      <c r="C540" s="106">
        <v>8</v>
      </c>
      <c r="D540" s="246">
        <v>801380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43594</v>
      </c>
      <c r="B541" s="242">
        <v>19006359</v>
      </c>
      <c r="C541" s="106">
        <v>4</v>
      </c>
      <c r="D541" s="246">
        <v>381735</v>
      </c>
      <c r="E541" s="242"/>
      <c r="F541" s="247"/>
      <c r="G541" s="246"/>
      <c r="H541" s="245"/>
      <c r="I541" s="245">
        <v>4191860</v>
      </c>
      <c r="J541" s="246" t="s">
        <v>17</v>
      </c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43595</v>
      </c>
      <c r="B542" s="242">
        <v>19006373</v>
      </c>
      <c r="C542" s="106">
        <v>14</v>
      </c>
      <c r="D542" s="246">
        <v>1552185</v>
      </c>
      <c r="E542" s="242" t="s">
        <v>439</v>
      </c>
      <c r="F542" s="247">
        <v>5</v>
      </c>
      <c r="G542" s="246">
        <v>417180</v>
      </c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43595</v>
      </c>
      <c r="B543" s="242">
        <v>19006375</v>
      </c>
      <c r="C543" s="106">
        <v>7</v>
      </c>
      <c r="D543" s="246">
        <v>784040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43595</v>
      </c>
      <c r="B544" s="242">
        <v>19006381</v>
      </c>
      <c r="C544" s="106">
        <v>3</v>
      </c>
      <c r="D544" s="246">
        <v>332180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43595</v>
      </c>
      <c r="B545" s="242">
        <v>19006389</v>
      </c>
      <c r="C545" s="106">
        <v>9</v>
      </c>
      <c r="D545" s="246">
        <v>1091230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43595</v>
      </c>
      <c r="B546" s="242">
        <v>19006397</v>
      </c>
      <c r="C546" s="106">
        <v>10</v>
      </c>
      <c r="D546" s="246">
        <v>1198075</v>
      </c>
      <c r="E546" s="242"/>
      <c r="F546" s="247"/>
      <c r="G546" s="246"/>
      <c r="H546" s="245"/>
      <c r="I546" s="245"/>
      <c r="J546" s="246"/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43595</v>
      </c>
      <c r="B547" s="242">
        <v>19006413</v>
      </c>
      <c r="C547" s="106">
        <v>1</v>
      </c>
      <c r="D547" s="246">
        <v>177055</v>
      </c>
      <c r="E547" s="242"/>
      <c r="F547" s="247"/>
      <c r="G547" s="246"/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43595</v>
      </c>
      <c r="B548" s="242">
        <v>19006425</v>
      </c>
      <c r="C548" s="106">
        <v>3</v>
      </c>
      <c r="D548" s="246">
        <v>415225</v>
      </c>
      <c r="E548" s="242"/>
      <c r="F548" s="247"/>
      <c r="G548" s="246"/>
      <c r="H548" s="245"/>
      <c r="I548" s="245">
        <v>5132810</v>
      </c>
      <c r="J548" s="246" t="s">
        <v>17</v>
      </c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43596</v>
      </c>
      <c r="B549" s="242">
        <v>19006436</v>
      </c>
      <c r="C549" s="106">
        <v>17</v>
      </c>
      <c r="D549" s="246">
        <v>1834130</v>
      </c>
      <c r="E549" s="242" t="s">
        <v>441</v>
      </c>
      <c r="F549" s="247">
        <v>9</v>
      </c>
      <c r="G549" s="246">
        <v>1354305</v>
      </c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43596</v>
      </c>
      <c r="B550" s="242">
        <v>19006453</v>
      </c>
      <c r="C550" s="106">
        <v>8</v>
      </c>
      <c r="D550" s="246">
        <v>978775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43596</v>
      </c>
      <c r="B551" s="242">
        <v>19006463</v>
      </c>
      <c r="C551" s="106">
        <v>6</v>
      </c>
      <c r="D551" s="246">
        <v>626280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43596</v>
      </c>
      <c r="B552" s="242">
        <v>19006480</v>
      </c>
      <c r="C552" s="106">
        <v>4</v>
      </c>
      <c r="D552" s="246">
        <v>567120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43596</v>
      </c>
      <c r="B553" s="242">
        <v>19006513</v>
      </c>
      <c r="C553" s="106">
        <v>1</v>
      </c>
      <c r="D553" s="246">
        <v>50065</v>
      </c>
      <c r="E553" s="242"/>
      <c r="F553" s="247"/>
      <c r="G553" s="246"/>
      <c r="H553" s="245"/>
      <c r="I553" s="245">
        <v>2702065</v>
      </c>
      <c r="J553" s="246" t="s">
        <v>17</v>
      </c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43597</v>
      </c>
      <c r="B554" s="242">
        <v>19006532</v>
      </c>
      <c r="C554" s="106">
        <v>16</v>
      </c>
      <c r="D554" s="246">
        <v>1684700</v>
      </c>
      <c r="E554" s="242" t="s">
        <v>442</v>
      </c>
      <c r="F554" s="247">
        <v>5</v>
      </c>
      <c r="G554" s="246">
        <v>565930</v>
      </c>
      <c r="H554" s="245"/>
      <c r="I554" s="245"/>
      <c r="J554" s="246"/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43597</v>
      </c>
      <c r="B555" s="242">
        <v>19006554</v>
      </c>
      <c r="C555" s="106">
        <v>3</v>
      </c>
      <c r="D555" s="246">
        <v>345100</v>
      </c>
      <c r="E555" s="242"/>
      <c r="F555" s="247"/>
      <c r="G555" s="246"/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43597</v>
      </c>
      <c r="B556" s="242">
        <v>19006567</v>
      </c>
      <c r="C556" s="106">
        <v>3</v>
      </c>
      <c r="D556" s="246">
        <v>328780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43597</v>
      </c>
      <c r="B557" s="242">
        <v>19006586</v>
      </c>
      <c r="C557" s="106">
        <v>8</v>
      </c>
      <c r="D557" s="246">
        <v>847705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43597</v>
      </c>
      <c r="B558" s="242">
        <v>19006598</v>
      </c>
      <c r="C558" s="106">
        <v>4</v>
      </c>
      <c r="D558" s="246">
        <v>389810</v>
      </c>
      <c r="E558" s="242"/>
      <c r="F558" s="247"/>
      <c r="G558" s="246"/>
      <c r="H558" s="245"/>
      <c r="I558" s="245">
        <v>3030165</v>
      </c>
      <c r="J558" s="246" t="s">
        <v>17</v>
      </c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43598</v>
      </c>
      <c r="B559" s="242">
        <v>19006643</v>
      </c>
      <c r="C559" s="106">
        <v>27</v>
      </c>
      <c r="D559" s="246">
        <v>3099440</v>
      </c>
      <c r="E559" s="242" t="s">
        <v>445</v>
      </c>
      <c r="F559" s="247">
        <v>3</v>
      </c>
      <c r="G559" s="246">
        <v>347905</v>
      </c>
      <c r="H559" s="245"/>
      <c r="I559" s="245"/>
      <c r="J559" s="246"/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43598</v>
      </c>
      <c r="B560" s="242">
        <v>19006683</v>
      </c>
      <c r="C560" s="106">
        <v>19</v>
      </c>
      <c r="D560" s="246">
        <v>2013310</v>
      </c>
      <c r="E560" s="242"/>
      <c r="F560" s="247"/>
      <c r="G560" s="246"/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43598</v>
      </c>
      <c r="B561" s="242">
        <v>19006693</v>
      </c>
      <c r="C561" s="106">
        <v>12</v>
      </c>
      <c r="D561" s="246">
        <v>1328040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43598</v>
      </c>
      <c r="B562" s="242">
        <v>19006704</v>
      </c>
      <c r="C562" s="106">
        <v>2</v>
      </c>
      <c r="D562" s="246">
        <v>187510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43598</v>
      </c>
      <c r="B563" s="242">
        <v>19006713</v>
      </c>
      <c r="C563" s="106">
        <v>2</v>
      </c>
      <c r="D563" s="246">
        <v>226100</v>
      </c>
      <c r="E563" s="242"/>
      <c r="F563" s="247"/>
      <c r="G563" s="246"/>
      <c r="H563" s="245"/>
      <c r="I563" s="245">
        <v>6506495</v>
      </c>
      <c r="J563" s="246" t="s">
        <v>17</v>
      </c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43599</v>
      </c>
      <c r="B564" s="242">
        <v>19006736</v>
      </c>
      <c r="C564" s="106">
        <v>31</v>
      </c>
      <c r="D564" s="246">
        <v>3575780</v>
      </c>
      <c r="E564" s="242" t="s">
        <v>449</v>
      </c>
      <c r="F564" s="247">
        <v>6</v>
      </c>
      <c r="G564" s="246">
        <v>650505</v>
      </c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43599</v>
      </c>
      <c r="B565" s="242">
        <v>19006744</v>
      </c>
      <c r="C565" s="106">
        <v>5</v>
      </c>
      <c r="D565" s="246">
        <v>587690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43599</v>
      </c>
      <c r="B566" s="242">
        <v>19006755</v>
      </c>
      <c r="C566" s="106">
        <v>4</v>
      </c>
      <c r="D566" s="246">
        <v>367710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43599</v>
      </c>
      <c r="B567" s="242">
        <v>19006771</v>
      </c>
      <c r="C567" s="106">
        <v>6</v>
      </c>
      <c r="D567" s="246">
        <v>606220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43599</v>
      </c>
      <c r="B568" s="242">
        <v>19006791</v>
      </c>
      <c r="C568" s="106">
        <v>2</v>
      </c>
      <c r="D568" s="246">
        <v>191505</v>
      </c>
      <c r="E568" s="242"/>
      <c r="F568" s="247"/>
      <c r="G568" s="246"/>
      <c r="H568" s="245"/>
      <c r="I568" s="245">
        <v>4678400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43600</v>
      </c>
      <c r="B569" s="242">
        <v>19006822</v>
      </c>
      <c r="C569" s="106">
        <v>36</v>
      </c>
      <c r="D569" s="246">
        <v>3890025</v>
      </c>
      <c r="E569" s="242" t="s">
        <v>452</v>
      </c>
      <c r="F569" s="247">
        <v>11</v>
      </c>
      <c r="G569" s="246">
        <v>1223830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43600</v>
      </c>
      <c r="B570" s="242">
        <v>19006828</v>
      </c>
      <c r="C570" s="106">
        <v>12</v>
      </c>
      <c r="D570" s="246">
        <v>1582445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43600</v>
      </c>
      <c r="B571" s="242">
        <v>19006837</v>
      </c>
      <c r="C571" s="106">
        <v>9</v>
      </c>
      <c r="D571" s="246">
        <v>1220260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43600</v>
      </c>
      <c r="B572" s="242">
        <v>19006854</v>
      </c>
      <c r="C572" s="106">
        <v>7</v>
      </c>
      <c r="D572" s="246">
        <v>1007335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43600</v>
      </c>
      <c r="B573" s="242">
        <v>19006872</v>
      </c>
      <c r="C573" s="106">
        <v>4</v>
      </c>
      <c r="D573" s="246">
        <v>624920</v>
      </c>
      <c r="E573" s="242"/>
      <c r="F573" s="247"/>
      <c r="G573" s="246"/>
      <c r="H573" s="245"/>
      <c r="I573" s="245">
        <v>7101155</v>
      </c>
      <c r="J573" s="246" t="s">
        <v>17</v>
      </c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43601</v>
      </c>
      <c r="B574" s="242">
        <v>19006911</v>
      </c>
      <c r="C574" s="106">
        <v>6</v>
      </c>
      <c r="D574" s="246">
        <v>698275</v>
      </c>
      <c r="E574" s="242" t="s">
        <v>456</v>
      </c>
      <c r="F574" s="247">
        <v>17</v>
      </c>
      <c r="G574" s="246">
        <v>2255985</v>
      </c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43601</v>
      </c>
      <c r="B575" s="242">
        <v>19006913</v>
      </c>
      <c r="C575" s="106">
        <v>19</v>
      </c>
      <c r="D575" s="246">
        <v>2285650</v>
      </c>
      <c r="E575" s="242" t="s">
        <v>457</v>
      </c>
      <c r="F575" s="247">
        <v>2</v>
      </c>
      <c r="G575" s="246">
        <v>118150</v>
      </c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43601</v>
      </c>
      <c r="B576" s="242">
        <v>19006923</v>
      </c>
      <c r="C576" s="106">
        <v>7</v>
      </c>
      <c r="D576" s="246">
        <v>776900</v>
      </c>
      <c r="E576" s="242"/>
      <c r="F576" s="247"/>
      <c r="G576" s="246"/>
      <c r="H576" s="245"/>
      <c r="I576" s="245"/>
      <c r="J576" s="246"/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43601</v>
      </c>
      <c r="B577" s="242">
        <v>19006931</v>
      </c>
      <c r="C577" s="106">
        <v>3</v>
      </c>
      <c r="D577" s="246">
        <v>389640</v>
      </c>
      <c r="E577" s="242"/>
      <c r="F577" s="247"/>
      <c r="G577" s="246"/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43601</v>
      </c>
      <c r="B578" s="242">
        <v>19006946</v>
      </c>
      <c r="C578" s="106">
        <v>9</v>
      </c>
      <c r="D578" s="246">
        <v>848725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43601</v>
      </c>
      <c r="B579" s="242">
        <v>19006948</v>
      </c>
      <c r="C579" s="106">
        <v>2</v>
      </c>
      <c r="D579" s="246">
        <v>125290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43601</v>
      </c>
      <c r="B580" s="242">
        <v>19006961</v>
      </c>
      <c r="C580" s="106">
        <v>4</v>
      </c>
      <c r="D580" s="246">
        <v>380290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43601</v>
      </c>
      <c r="B581" s="242">
        <v>19006981</v>
      </c>
      <c r="C581" s="106">
        <v>4</v>
      </c>
      <c r="D581" s="246">
        <v>425340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43601</v>
      </c>
      <c r="B582" s="242">
        <v>19006991</v>
      </c>
      <c r="C582" s="106">
        <v>2</v>
      </c>
      <c r="D582" s="246">
        <v>232135</v>
      </c>
      <c r="E582" s="242"/>
      <c r="F582" s="247"/>
      <c r="G582" s="246"/>
      <c r="H582" s="245"/>
      <c r="I582" s="245">
        <v>3788110</v>
      </c>
      <c r="J582" s="246" t="s">
        <v>17</v>
      </c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43602</v>
      </c>
      <c r="B583" s="242">
        <v>19007017</v>
      </c>
      <c r="C583" s="106">
        <v>31</v>
      </c>
      <c r="D583" s="246">
        <v>3547390</v>
      </c>
      <c r="E583" s="242" t="s">
        <v>461</v>
      </c>
      <c r="F583" s="247">
        <v>7</v>
      </c>
      <c r="G583" s="246">
        <v>761430</v>
      </c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43602</v>
      </c>
      <c r="B584" s="242">
        <v>19007020</v>
      </c>
      <c r="C584" s="106">
        <v>8</v>
      </c>
      <c r="D584" s="246">
        <v>745450</v>
      </c>
      <c r="E584" s="242"/>
      <c r="F584" s="247"/>
      <c r="G584" s="246"/>
      <c r="H584" s="245"/>
      <c r="I584" s="245"/>
      <c r="J584" s="246"/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43602</v>
      </c>
      <c r="B585" s="242">
        <v>19007055</v>
      </c>
      <c r="C585" s="106">
        <v>18</v>
      </c>
      <c r="D585" s="246">
        <v>1930860</v>
      </c>
      <c r="E585" s="242"/>
      <c r="F585" s="247"/>
      <c r="G585" s="246"/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43602</v>
      </c>
      <c r="B586" s="242">
        <v>19007072</v>
      </c>
      <c r="C586" s="106">
        <v>5</v>
      </c>
      <c r="D586" s="246">
        <v>782680</v>
      </c>
      <c r="E586" s="242"/>
      <c r="F586" s="247"/>
      <c r="G586" s="246"/>
      <c r="H586" s="245"/>
      <c r="I586" s="245">
        <v>6244950</v>
      </c>
      <c r="J586" s="246" t="s">
        <v>17</v>
      </c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43603</v>
      </c>
      <c r="B587" s="242">
        <v>19007095</v>
      </c>
      <c r="C587" s="106">
        <v>28</v>
      </c>
      <c r="D587" s="246">
        <v>2891955</v>
      </c>
      <c r="E587" s="242" t="s">
        <v>464</v>
      </c>
      <c r="F587" s="247">
        <v>13</v>
      </c>
      <c r="G587" s="246">
        <v>1609730</v>
      </c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43603</v>
      </c>
      <c r="B588" s="242">
        <v>19007131</v>
      </c>
      <c r="C588" s="106">
        <v>16</v>
      </c>
      <c r="D588" s="246">
        <v>1673395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43603</v>
      </c>
      <c r="B589" s="242">
        <v>19007162</v>
      </c>
      <c r="C589" s="106">
        <v>3</v>
      </c>
      <c r="D589" s="246">
        <v>368560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43603</v>
      </c>
      <c r="B590" s="242">
        <v>19007173</v>
      </c>
      <c r="C590" s="106">
        <v>2</v>
      </c>
      <c r="D590" s="246">
        <v>148750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43604</v>
      </c>
      <c r="B591" s="242">
        <v>19007210</v>
      </c>
      <c r="C591" s="106">
        <v>14</v>
      </c>
      <c r="D591" s="246">
        <v>1502205</v>
      </c>
      <c r="E591" s="242" t="s">
        <v>465</v>
      </c>
      <c r="F591" s="247">
        <v>1</v>
      </c>
      <c r="G591" s="246">
        <v>188020</v>
      </c>
      <c r="H591" s="245"/>
      <c r="I591" s="245"/>
      <c r="J591" s="246"/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43604</v>
      </c>
      <c r="B592" s="242">
        <v>19007229</v>
      </c>
      <c r="C592" s="106">
        <v>3</v>
      </c>
      <c r="D592" s="246">
        <v>450160</v>
      </c>
      <c r="E592" s="242" t="s">
        <v>466</v>
      </c>
      <c r="F592" s="247">
        <v>4</v>
      </c>
      <c r="G592" s="246">
        <v>446080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43604</v>
      </c>
      <c r="B593" s="242">
        <v>19007231</v>
      </c>
      <c r="C593" s="106">
        <v>1</v>
      </c>
      <c r="D593" s="246">
        <v>113050</v>
      </c>
      <c r="E593" s="242" t="s">
        <v>467</v>
      </c>
      <c r="F593" s="247">
        <v>1</v>
      </c>
      <c r="G593" s="246">
        <v>100045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43604</v>
      </c>
      <c r="B594" s="242">
        <v>19007254</v>
      </c>
      <c r="C594" s="106">
        <v>1</v>
      </c>
      <c r="D594" s="246">
        <v>147985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43604</v>
      </c>
      <c r="B595" s="242">
        <v>19007293</v>
      </c>
      <c r="C595" s="106">
        <v>7</v>
      </c>
      <c r="D595" s="246">
        <v>744260</v>
      </c>
      <c r="E595" s="242"/>
      <c r="F595" s="247"/>
      <c r="G595" s="246"/>
      <c r="H595" s="245"/>
      <c r="I595" s="245">
        <v>9717880</v>
      </c>
      <c r="J595" s="246" t="s">
        <v>17</v>
      </c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43604</v>
      </c>
      <c r="B596" s="242">
        <v>19007308</v>
      </c>
      <c r="C596" s="106">
        <v>2</v>
      </c>
      <c r="D596" s="246">
        <v>165070</v>
      </c>
      <c r="E596" s="242"/>
      <c r="F596" s="247"/>
      <c r="G596" s="246"/>
      <c r="H596" s="245"/>
      <c r="I596" s="245">
        <v>2388585</v>
      </c>
      <c r="J596" s="246" t="s">
        <v>17</v>
      </c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43605</v>
      </c>
      <c r="B597" s="242">
        <v>19007342</v>
      </c>
      <c r="C597" s="106">
        <v>1</v>
      </c>
      <c r="D597" s="246">
        <v>95030</v>
      </c>
      <c r="E597" s="242" t="s">
        <v>470</v>
      </c>
      <c r="F597" s="247">
        <v>2</v>
      </c>
      <c r="G597" s="246">
        <v>184620</v>
      </c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43605</v>
      </c>
      <c r="B598" s="242">
        <v>19007346</v>
      </c>
      <c r="C598" s="106">
        <v>25</v>
      </c>
      <c r="D598" s="246">
        <v>2800628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43605</v>
      </c>
      <c r="B599" s="242">
        <v>19007361</v>
      </c>
      <c r="C599" s="106">
        <v>8</v>
      </c>
      <c r="D599" s="246">
        <v>973845</v>
      </c>
      <c r="E599" s="242"/>
      <c r="F599" s="247"/>
      <c r="G599" s="246"/>
      <c r="H599" s="245"/>
      <c r="I599" s="245"/>
      <c r="J599" s="246"/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43605</v>
      </c>
      <c r="B600" s="242">
        <v>19007400</v>
      </c>
      <c r="C600" s="106">
        <v>7</v>
      </c>
      <c r="D600" s="246">
        <v>842860</v>
      </c>
      <c r="E600" s="242"/>
      <c r="F600" s="247"/>
      <c r="G600" s="246"/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43605</v>
      </c>
      <c r="B601" s="242">
        <v>19007409</v>
      </c>
      <c r="C601" s="106">
        <v>3</v>
      </c>
      <c r="D601" s="246">
        <v>273105</v>
      </c>
      <c r="E601" s="242"/>
      <c r="F601" s="247"/>
      <c r="G601" s="246"/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43605</v>
      </c>
      <c r="B602" s="242">
        <v>19007416</v>
      </c>
      <c r="C602" s="106">
        <v>1</v>
      </c>
      <c r="D602" s="246">
        <v>95540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43606</v>
      </c>
      <c r="B603" s="242">
        <v>19007439</v>
      </c>
      <c r="C603" s="106">
        <v>30</v>
      </c>
      <c r="D603" s="246">
        <v>3020560</v>
      </c>
      <c r="E603" s="242" t="s">
        <v>472</v>
      </c>
      <c r="F603" s="247">
        <v>7</v>
      </c>
      <c r="G603" s="246">
        <v>663558</v>
      </c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43606</v>
      </c>
      <c r="B604" s="242">
        <v>19007444</v>
      </c>
      <c r="C604" s="106">
        <v>7</v>
      </c>
      <c r="D604" s="246">
        <v>728790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43606</v>
      </c>
      <c r="B605" s="242">
        <v>19007455</v>
      </c>
      <c r="C605" s="106">
        <v>8</v>
      </c>
      <c r="D605" s="246">
        <v>810135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43606</v>
      </c>
      <c r="B606" s="242">
        <v>19007480</v>
      </c>
      <c r="C606" s="106">
        <v>11</v>
      </c>
      <c r="D606" s="246">
        <v>1223915</v>
      </c>
      <c r="E606" s="242"/>
      <c r="F606" s="247"/>
      <c r="G606" s="246"/>
      <c r="H606" s="245"/>
      <c r="I606" s="245"/>
      <c r="J606" s="246"/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43606</v>
      </c>
      <c r="B607" s="242">
        <v>19007488</v>
      </c>
      <c r="C607" s="106">
        <v>8</v>
      </c>
      <c r="D607" s="246">
        <v>960840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43606</v>
      </c>
      <c r="B608" s="242">
        <v>19007491</v>
      </c>
      <c r="C608" s="106">
        <v>5</v>
      </c>
      <c r="D608" s="246">
        <v>570860</v>
      </c>
      <c r="E608" s="242"/>
      <c r="F608" s="247"/>
      <c r="G608" s="246"/>
      <c r="H608" s="245"/>
      <c r="I608" s="245">
        <v>5302980</v>
      </c>
      <c r="J608" s="246" t="s">
        <v>17</v>
      </c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43607</v>
      </c>
      <c r="B609" s="242">
        <v>19007532</v>
      </c>
      <c r="C609" s="106">
        <v>36</v>
      </c>
      <c r="D609" s="246">
        <v>3897675</v>
      </c>
      <c r="E609" s="242" t="s">
        <v>476</v>
      </c>
      <c r="F609" s="247">
        <v>4</v>
      </c>
      <c r="G609" s="246">
        <v>346375</v>
      </c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43607</v>
      </c>
      <c r="B610" s="242">
        <v>19007542</v>
      </c>
      <c r="C610" s="106">
        <v>6</v>
      </c>
      <c r="D610" s="246">
        <v>707115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43607</v>
      </c>
      <c r="B611" s="242">
        <v>19007545</v>
      </c>
      <c r="C611" s="106">
        <v>4</v>
      </c>
      <c r="D611" s="246">
        <v>533205</v>
      </c>
      <c r="E611" s="242"/>
      <c r="F611" s="247"/>
      <c r="G611" s="246"/>
      <c r="H611" s="245"/>
      <c r="I611" s="245"/>
      <c r="J611" s="246"/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43607</v>
      </c>
      <c r="B612" s="242">
        <v>19007566</v>
      </c>
      <c r="C612" s="106">
        <v>18</v>
      </c>
      <c r="D612" s="246">
        <v>1938340</v>
      </c>
      <c r="E612" s="242"/>
      <c r="F612" s="247"/>
      <c r="G612" s="246"/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43607</v>
      </c>
      <c r="B613" s="242">
        <v>19007578</v>
      </c>
      <c r="C613" s="106">
        <v>4</v>
      </c>
      <c r="D613" s="246">
        <v>548590</v>
      </c>
      <c r="E613" s="242"/>
      <c r="F613" s="247"/>
      <c r="G613" s="246"/>
      <c r="H613" s="245"/>
      <c r="I613" s="245">
        <v>7278550</v>
      </c>
      <c r="J613" s="246" t="s">
        <v>17</v>
      </c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43608</v>
      </c>
      <c r="B614" s="242">
        <v>19007606</v>
      </c>
      <c r="C614" s="106">
        <v>4</v>
      </c>
      <c r="D614" s="246">
        <v>458065</v>
      </c>
      <c r="E614" s="242" t="s">
        <v>477</v>
      </c>
      <c r="F614" s="247">
        <v>5</v>
      </c>
      <c r="G614" s="246">
        <v>544085</v>
      </c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43608</v>
      </c>
      <c r="B615" s="242">
        <v>19007620</v>
      </c>
      <c r="C615" s="106">
        <v>26</v>
      </c>
      <c r="D615" s="246">
        <v>2706230</v>
      </c>
      <c r="E615" s="242"/>
      <c r="F615" s="247"/>
      <c r="G615" s="246"/>
      <c r="H615" s="245"/>
      <c r="I615" s="245"/>
      <c r="J615" s="246"/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43608</v>
      </c>
      <c r="B616" s="242">
        <v>19007634</v>
      </c>
      <c r="C616" s="106">
        <v>4</v>
      </c>
      <c r="D616" s="246">
        <v>520200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43608</v>
      </c>
      <c r="B617" s="242">
        <v>19007652</v>
      </c>
      <c r="C617" s="106">
        <v>9</v>
      </c>
      <c r="D617" s="246">
        <v>884255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43608</v>
      </c>
      <c r="B618" s="242">
        <v>19007665</v>
      </c>
      <c r="C618" s="106">
        <v>5</v>
      </c>
      <c r="D618" s="246">
        <v>456280</v>
      </c>
      <c r="E618" s="242"/>
      <c r="F618" s="247"/>
      <c r="G618" s="246"/>
      <c r="H618" s="245"/>
      <c r="I618" s="245">
        <v>4480945</v>
      </c>
      <c r="J618" s="246" t="s">
        <v>17</v>
      </c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43609</v>
      </c>
      <c r="B619" s="242">
        <v>19007700</v>
      </c>
      <c r="C619" s="106">
        <v>6</v>
      </c>
      <c r="D619" s="246">
        <v>660365</v>
      </c>
      <c r="E619" s="242" t="s">
        <v>484</v>
      </c>
      <c r="F619" s="247">
        <v>3</v>
      </c>
      <c r="G619" s="246">
        <v>395335</v>
      </c>
      <c r="H619" s="245"/>
      <c r="I619" s="245"/>
      <c r="J619" s="246"/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43609</v>
      </c>
      <c r="B620" s="242">
        <v>19007710</v>
      </c>
      <c r="C620" s="106">
        <v>30</v>
      </c>
      <c r="D620" s="246">
        <v>3228980</v>
      </c>
      <c r="E620" s="242"/>
      <c r="F620" s="247"/>
      <c r="G620" s="246"/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43609</v>
      </c>
      <c r="B621" s="242">
        <v>19007731</v>
      </c>
      <c r="C621" s="106">
        <v>5</v>
      </c>
      <c r="D621" s="246">
        <v>485180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43609</v>
      </c>
      <c r="B622" s="242">
        <v>19007734</v>
      </c>
      <c r="C622" s="106">
        <v>12</v>
      </c>
      <c r="D622" s="246">
        <v>1307470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43609</v>
      </c>
      <c r="B623" s="242">
        <v>19007756</v>
      </c>
      <c r="C623" s="106">
        <v>2</v>
      </c>
      <c r="D623" s="246">
        <v>195075</v>
      </c>
      <c r="E623" s="242"/>
      <c r="F623" s="247"/>
      <c r="G623" s="246"/>
      <c r="H623" s="245"/>
      <c r="I623" s="245"/>
      <c r="J623" s="246"/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43609</v>
      </c>
      <c r="B624" s="242">
        <v>19007776</v>
      </c>
      <c r="C624" s="106">
        <v>1</v>
      </c>
      <c r="D624" s="246">
        <v>114155</v>
      </c>
      <c r="E624" s="242"/>
      <c r="F624" s="247"/>
      <c r="G624" s="246"/>
      <c r="H624" s="245"/>
      <c r="I624" s="245">
        <v>5595890</v>
      </c>
      <c r="J624" s="246" t="s">
        <v>17</v>
      </c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43610</v>
      </c>
      <c r="B625" s="242">
        <v>19007800</v>
      </c>
      <c r="C625" s="106">
        <v>34</v>
      </c>
      <c r="D625" s="246">
        <v>3868180</v>
      </c>
      <c r="E625" s="242" t="s">
        <v>488</v>
      </c>
      <c r="F625" s="247">
        <v>11</v>
      </c>
      <c r="G625" s="246">
        <v>1167900</v>
      </c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43610</v>
      </c>
      <c r="B626" s="242">
        <v>19007812</v>
      </c>
      <c r="C626" s="106">
        <v>6</v>
      </c>
      <c r="D626" s="246">
        <v>659260</v>
      </c>
      <c r="E626" s="242"/>
      <c r="F626" s="247"/>
      <c r="G626" s="246"/>
      <c r="H626" s="245"/>
      <c r="I626" s="245"/>
      <c r="J626" s="246"/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43610</v>
      </c>
      <c r="B627" s="242">
        <v>19007828</v>
      </c>
      <c r="C627" s="106">
        <v>10</v>
      </c>
      <c r="D627" s="246">
        <v>1013030</v>
      </c>
      <c r="E627" s="242"/>
      <c r="F627" s="247"/>
      <c r="G627" s="246"/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43610</v>
      </c>
      <c r="B628" s="242">
        <v>19007847</v>
      </c>
      <c r="C628" s="106">
        <v>9</v>
      </c>
      <c r="D628" s="246">
        <v>990760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43610</v>
      </c>
      <c r="B629" s="242">
        <v>19007862</v>
      </c>
      <c r="C629" s="106">
        <v>1</v>
      </c>
      <c r="D629" s="246">
        <v>128605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43610</v>
      </c>
      <c r="B630" s="242">
        <v>19007881</v>
      </c>
      <c r="C630" s="106">
        <v>1</v>
      </c>
      <c r="D630" s="246">
        <v>253045</v>
      </c>
      <c r="E630" s="242"/>
      <c r="F630" s="247"/>
      <c r="G630" s="246"/>
      <c r="H630" s="245"/>
      <c r="I630" s="245">
        <v>5744980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43611</v>
      </c>
      <c r="B631" s="242">
        <v>19007921</v>
      </c>
      <c r="C631" s="106">
        <v>38</v>
      </c>
      <c r="D631" s="246">
        <v>4179705</v>
      </c>
      <c r="E631" s="242" t="s">
        <v>489</v>
      </c>
      <c r="F631" s="247">
        <v>3</v>
      </c>
      <c r="G631" s="246">
        <v>336515</v>
      </c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43611</v>
      </c>
      <c r="B632" s="242">
        <v>19007949</v>
      </c>
      <c r="C632" s="106">
        <v>6</v>
      </c>
      <c r="D632" s="246">
        <v>602735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43611</v>
      </c>
      <c r="B633" s="242">
        <v>19007962</v>
      </c>
      <c r="C633" s="106">
        <v>3</v>
      </c>
      <c r="D633" s="246">
        <v>295120</v>
      </c>
      <c r="E633" s="242"/>
      <c r="F633" s="247"/>
      <c r="G633" s="246"/>
      <c r="H633" s="245"/>
      <c r="I633" s="245"/>
      <c r="J633" s="246"/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43611</v>
      </c>
      <c r="B634" s="242">
        <v>19008003</v>
      </c>
      <c r="C634" s="106">
        <v>4</v>
      </c>
      <c r="D634" s="246">
        <v>477955</v>
      </c>
      <c r="E634" s="242"/>
      <c r="F634" s="247"/>
      <c r="G634" s="246"/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43611</v>
      </c>
      <c r="B635" s="242">
        <v>19008018</v>
      </c>
      <c r="C635" s="106">
        <v>5</v>
      </c>
      <c r="D635" s="246">
        <v>432480</v>
      </c>
      <c r="E635" s="242"/>
      <c r="F635" s="247"/>
      <c r="G635" s="246"/>
      <c r="H635" s="245"/>
      <c r="I635" s="245">
        <v>5651480</v>
      </c>
      <c r="J635" s="246" t="s">
        <v>17</v>
      </c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43612</v>
      </c>
      <c r="B636" s="242">
        <v>19008058</v>
      </c>
      <c r="C636" s="293">
        <v>36</v>
      </c>
      <c r="D636" s="246">
        <v>3770345</v>
      </c>
      <c r="E636" s="242" t="s">
        <v>491</v>
      </c>
      <c r="F636" s="247">
        <v>9</v>
      </c>
      <c r="G636" s="246">
        <v>939250</v>
      </c>
      <c r="H636" s="245"/>
      <c r="I636" s="245"/>
      <c r="J636" s="246"/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43612</v>
      </c>
      <c r="B637" s="242">
        <v>19008106</v>
      </c>
      <c r="C637" s="106">
        <v>20</v>
      </c>
      <c r="D637" s="246">
        <v>2319140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43612</v>
      </c>
      <c r="B638" s="242">
        <v>19008122</v>
      </c>
      <c r="C638" s="106">
        <v>4</v>
      </c>
      <c r="D638" s="246">
        <v>556155</v>
      </c>
      <c r="E638" s="242"/>
      <c r="F638" s="247"/>
      <c r="G638" s="246"/>
      <c r="H638" s="245"/>
      <c r="I638" s="245">
        <v>5706390</v>
      </c>
      <c r="J638" s="246" t="s">
        <v>17</v>
      </c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43613</v>
      </c>
      <c r="B639" s="242">
        <v>19008155</v>
      </c>
      <c r="C639" s="106">
        <v>23</v>
      </c>
      <c r="D639" s="246">
        <v>2449360</v>
      </c>
      <c r="E639" s="242" t="s">
        <v>496</v>
      </c>
      <c r="F639" s="247">
        <v>6</v>
      </c>
      <c r="G639" s="246">
        <v>746215</v>
      </c>
      <c r="H639" s="245"/>
      <c r="I639" s="245"/>
      <c r="J639" s="246"/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43613</v>
      </c>
      <c r="B640" s="242">
        <v>19008179</v>
      </c>
      <c r="C640" s="106">
        <v>44</v>
      </c>
      <c r="D640" s="246">
        <v>4539850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43613</v>
      </c>
      <c r="B641" s="242">
        <v>19008208</v>
      </c>
      <c r="C641" s="106">
        <v>19</v>
      </c>
      <c r="D641" s="246">
        <v>2454885</v>
      </c>
      <c r="E641" s="242"/>
      <c r="F641" s="247"/>
      <c r="G641" s="246"/>
      <c r="H641" s="245"/>
      <c r="I641" s="245"/>
      <c r="J641" s="246"/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43613</v>
      </c>
      <c r="B642" s="242">
        <v>19008218</v>
      </c>
      <c r="C642" s="106">
        <v>4</v>
      </c>
      <c r="D642" s="246">
        <v>408085</v>
      </c>
      <c r="E642" s="242"/>
      <c r="F642" s="247"/>
      <c r="G642" s="246"/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43613</v>
      </c>
      <c r="B643" s="242">
        <v>19008236</v>
      </c>
      <c r="C643" s="106">
        <v>1</v>
      </c>
      <c r="D643" s="246">
        <v>123590</v>
      </c>
      <c r="E643" s="242"/>
      <c r="F643" s="247"/>
      <c r="G643" s="246"/>
      <c r="H643" s="245"/>
      <c r="I643" s="245">
        <v>9229555</v>
      </c>
      <c r="J643" s="246" t="s">
        <v>17</v>
      </c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43614</v>
      </c>
      <c r="B644" s="242">
        <v>19008280</v>
      </c>
      <c r="C644" s="106">
        <v>5</v>
      </c>
      <c r="D644" s="246">
        <v>595255</v>
      </c>
      <c r="E644" s="242" t="s">
        <v>497</v>
      </c>
      <c r="F644" s="247">
        <v>9</v>
      </c>
      <c r="G644" s="246">
        <v>945795</v>
      </c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43614</v>
      </c>
      <c r="B645" s="242">
        <v>19008282</v>
      </c>
      <c r="C645" s="106">
        <v>30</v>
      </c>
      <c r="D645" s="246">
        <v>3325115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43614</v>
      </c>
      <c r="B646" s="242">
        <v>19008294</v>
      </c>
      <c r="C646" s="106">
        <v>8</v>
      </c>
      <c r="D646" s="246">
        <v>841160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43614</v>
      </c>
      <c r="B647" s="242">
        <v>19008317</v>
      </c>
      <c r="C647" s="106">
        <v>8</v>
      </c>
      <c r="D647" s="246">
        <v>818295</v>
      </c>
      <c r="E647" s="242"/>
      <c r="F647" s="247"/>
      <c r="G647" s="246"/>
      <c r="H647" s="245"/>
      <c r="I647" s="245"/>
      <c r="J647" s="246"/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43614</v>
      </c>
      <c r="B648" s="242">
        <v>19008346</v>
      </c>
      <c r="C648" s="106">
        <v>3</v>
      </c>
      <c r="D648" s="246">
        <v>322490</v>
      </c>
      <c r="E648" s="242"/>
      <c r="F648" s="247"/>
      <c r="G648" s="246"/>
      <c r="H648" s="245"/>
      <c r="I648" s="245">
        <v>4956520</v>
      </c>
      <c r="J648" s="246" t="s">
        <v>17</v>
      </c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43615</v>
      </c>
      <c r="B649" s="242">
        <v>19008365</v>
      </c>
      <c r="C649" s="106">
        <v>6</v>
      </c>
      <c r="D649" s="246">
        <v>631635</v>
      </c>
      <c r="E649" s="242" t="s">
        <v>503</v>
      </c>
      <c r="F649" s="247">
        <v>4</v>
      </c>
      <c r="G649" s="246">
        <v>444125</v>
      </c>
      <c r="H649" s="245"/>
      <c r="I649" s="245"/>
      <c r="J649" s="246"/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43615</v>
      </c>
      <c r="B650" s="242">
        <v>19008388</v>
      </c>
      <c r="C650" s="106">
        <v>9</v>
      </c>
      <c r="D650" s="246">
        <v>1085195</v>
      </c>
      <c r="E650" s="242" t="s">
        <v>504</v>
      </c>
      <c r="F650" s="247">
        <v>1</v>
      </c>
      <c r="G650" s="246">
        <v>109735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43615</v>
      </c>
      <c r="B651" s="242">
        <v>19008406</v>
      </c>
      <c r="C651" s="106">
        <v>3</v>
      </c>
      <c r="D651" s="246">
        <v>278630</v>
      </c>
      <c r="E651" s="242"/>
      <c r="F651" s="247"/>
      <c r="G651" s="246"/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43615</v>
      </c>
      <c r="B652" s="242">
        <v>19008428</v>
      </c>
      <c r="C652" s="106">
        <v>2</v>
      </c>
      <c r="D652" s="246">
        <v>107015</v>
      </c>
      <c r="E652" s="242"/>
      <c r="F652" s="247"/>
      <c r="G652" s="246"/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43615</v>
      </c>
      <c r="B653" s="242">
        <v>19008438</v>
      </c>
      <c r="C653" s="106">
        <v>4</v>
      </c>
      <c r="D653" s="246">
        <v>500055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43615</v>
      </c>
      <c r="B654" s="242">
        <v>19008443</v>
      </c>
      <c r="C654" s="106">
        <v>1</v>
      </c>
      <c r="D654" s="246">
        <v>147985</v>
      </c>
      <c r="E654" s="242"/>
      <c r="F654" s="247"/>
      <c r="G654" s="246"/>
      <c r="H654" s="245"/>
      <c r="I654" s="245">
        <v>2196655</v>
      </c>
      <c r="J654" s="246" t="s">
        <v>17</v>
      </c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43616</v>
      </c>
      <c r="B655" s="242">
        <v>19008470</v>
      </c>
      <c r="C655" s="106">
        <v>11</v>
      </c>
      <c r="D655" s="246">
        <v>1197055</v>
      </c>
      <c r="E655" s="242" t="s">
        <v>505</v>
      </c>
      <c r="F655" s="247">
        <v>1</v>
      </c>
      <c r="G655" s="246">
        <v>106505</v>
      </c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43616</v>
      </c>
      <c r="B656" s="242">
        <v>19008481</v>
      </c>
      <c r="C656" s="106">
        <v>1</v>
      </c>
      <c r="D656" s="246">
        <v>112880</v>
      </c>
      <c r="E656" s="242" t="s">
        <v>506</v>
      </c>
      <c r="F656" s="247">
        <v>2</v>
      </c>
      <c r="G656" s="246">
        <v>160480</v>
      </c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43616</v>
      </c>
      <c r="B657" s="242">
        <v>19008499</v>
      </c>
      <c r="C657" s="106">
        <v>2</v>
      </c>
      <c r="D657" s="246">
        <v>342890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43617</v>
      </c>
      <c r="B658" s="242"/>
      <c r="C658" s="106"/>
      <c r="D658" s="246"/>
      <c r="E658" s="242" t="s">
        <v>510</v>
      </c>
      <c r="F658" s="247">
        <v>4</v>
      </c>
      <c r="G658" s="246">
        <v>403410</v>
      </c>
      <c r="H658" s="245"/>
      <c r="I658" s="245">
        <v>982430</v>
      </c>
      <c r="J658" s="246" t="s">
        <v>17</v>
      </c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43617</v>
      </c>
      <c r="B659" s="242"/>
      <c r="C659" s="106"/>
      <c r="D659" s="246"/>
      <c r="E659" s="242" t="s">
        <v>511</v>
      </c>
      <c r="F659" s="247">
        <v>1</v>
      </c>
      <c r="G659" s="246">
        <v>125035</v>
      </c>
      <c r="H659" s="245"/>
      <c r="I659" s="245"/>
      <c r="J659" s="246"/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43633</v>
      </c>
      <c r="B660" s="242">
        <v>19008656</v>
      </c>
      <c r="C660" s="106">
        <v>55</v>
      </c>
      <c r="D660" s="246">
        <v>6292295</v>
      </c>
      <c r="E660" s="242" t="s">
        <v>514</v>
      </c>
      <c r="F660" s="247">
        <v>2</v>
      </c>
      <c r="G660" s="246">
        <v>401030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43633</v>
      </c>
      <c r="B661" s="242">
        <v>19008663</v>
      </c>
      <c r="C661" s="106">
        <v>3</v>
      </c>
      <c r="D661" s="246">
        <v>296820</v>
      </c>
      <c r="E661" s="242" t="s">
        <v>515</v>
      </c>
      <c r="F661" s="247">
        <v>5</v>
      </c>
      <c r="G661" s="246">
        <v>485945</v>
      </c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43633</v>
      </c>
      <c r="B662" s="242">
        <v>19008664</v>
      </c>
      <c r="C662" s="106">
        <v>17</v>
      </c>
      <c r="D662" s="246">
        <v>1866175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43633</v>
      </c>
      <c r="B663" s="242">
        <v>19008670</v>
      </c>
      <c r="C663" s="106">
        <v>8</v>
      </c>
      <c r="D663" s="246">
        <v>952170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43633</v>
      </c>
      <c r="B664" s="242">
        <v>19008676</v>
      </c>
      <c r="C664" s="106">
        <v>4</v>
      </c>
      <c r="D664" s="246">
        <v>279225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43633</v>
      </c>
      <c r="B665" s="242">
        <v>19008690</v>
      </c>
      <c r="C665" s="106">
        <v>1</v>
      </c>
      <c r="D665" s="246">
        <v>161500</v>
      </c>
      <c r="E665" s="242"/>
      <c r="F665" s="247"/>
      <c r="G665" s="246"/>
      <c r="H665" s="245"/>
      <c r="I665" s="245">
        <v>8836175</v>
      </c>
      <c r="J665" s="246" t="s">
        <v>17</v>
      </c>
      <c r="K665" s="138"/>
      <c r="L665" s="138"/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43634</v>
      </c>
      <c r="B666" s="242">
        <v>19008717</v>
      </c>
      <c r="C666" s="106">
        <v>6</v>
      </c>
      <c r="D666" s="246">
        <v>785910</v>
      </c>
      <c r="E666" s="242" t="s">
        <v>516</v>
      </c>
      <c r="F666" s="247">
        <v>6</v>
      </c>
      <c r="G666" s="246">
        <v>656200</v>
      </c>
      <c r="H666" s="245"/>
      <c r="I666" s="245"/>
      <c r="J666" s="246"/>
      <c r="K666" s="138"/>
      <c r="L666" s="138"/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43634</v>
      </c>
      <c r="B667" s="242">
        <v>19008718</v>
      </c>
      <c r="C667" s="106">
        <v>19</v>
      </c>
      <c r="D667" s="246">
        <v>2078250</v>
      </c>
      <c r="E667" s="242"/>
      <c r="F667" s="247"/>
      <c r="G667" s="246"/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43634</v>
      </c>
      <c r="B668" s="242">
        <v>19008729</v>
      </c>
      <c r="C668" s="106">
        <v>4</v>
      </c>
      <c r="D668" s="246">
        <v>447695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43634</v>
      </c>
      <c r="B669" s="242">
        <v>19008737</v>
      </c>
      <c r="C669" s="106">
        <v>3</v>
      </c>
      <c r="D669" s="246">
        <v>368475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43634</v>
      </c>
      <c r="B670" s="242">
        <v>19008744</v>
      </c>
      <c r="C670" s="106">
        <v>4</v>
      </c>
      <c r="D670" s="246">
        <v>308720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43634</v>
      </c>
      <c r="B671" s="242">
        <v>19008760</v>
      </c>
      <c r="C671" s="106">
        <v>1</v>
      </c>
      <c r="D671" s="246">
        <v>89505</v>
      </c>
      <c r="E671" s="242"/>
      <c r="F671" s="247"/>
      <c r="G671" s="246"/>
      <c r="H671" s="245"/>
      <c r="I671" s="245">
        <v>3422355</v>
      </c>
      <c r="J671" s="246" t="s">
        <v>17</v>
      </c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43635</v>
      </c>
      <c r="B672" s="242">
        <v>19008767</v>
      </c>
      <c r="C672" s="106">
        <v>7</v>
      </c>
      <c r="D672" s="246">
        <v>719270</v>
      </c>
      <c r="E672" s="242" t="s">
        <v>526</v>
      </c>
      <c r="F672" s="247">
        <v>6</v>
      </c>
      <c r="G672" s="246">
        <v>640135</v>
      </c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43635</v>
      </c>
      <c r="B673" s="242">
        <v>19008777</v>
      </c>
      <c r="C673" s="106">
        <v>3</v>
      </c>
      <c r="D673" s="246">
        <v>421685</v>
      </c>
      <c r="E673" s="242" t="s">
        <v>527</v>
      </c>
      <c r="F673" s="247">
        <v>2</v>
      </c>
      <c r="G673" s="246">
        <v>218875</v>
      </c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43635</v>
      </c>
      <c r="B674" s="242">
        <v>19008782</v>
      </c>
      <c r="C674" s="106">
        <v>3</v>
      </c>
      <c r="D674" s="246">
        <v>333115</v>
      </c>
      <c r="E674" s="242"/>
      <c r="F674" s="247"/>
      <c r="G674" s="246"/>
      <c r="H674" s="245"/>
      <c r="I674" s="245"/>
      <c r="J674" s="246"/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43635</v>
      </c>
      <c r="B675" s="242">
        <v>19008790</v>
      </c>
      <c r="C675" s="106">
        <v>1</v>
      </c>
      <c r="D675" s="246">
        <v>78625</v>
      </c>
      <c r="E675" s="242"/>
      <c r="F675" s="247"/>
      <c r="G675" s="246"/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43635</v>
      </c>
      <c r="B676" s="242">
        <v>19008801</v>
      </c>
      <c r="C676" s="106">
        <v>2</v>
      </c>
      <c r="D676" s="246">
        <v>214455</v>
      </c>
      <c r="E676" s="242"/>
      <c r="F676" s="247"/>
      <c r="G676" s="246"/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43635</v>
      </c>
      <c r="B677" s="242">
        <v>19008809</v>
      </c>
      <c r="C677" s="106">
        <v>5</v>
      </c>
      <c r="D677" s="246">
        <v>609280</v>
      </c>
      <c r="E677" s="242"/>
      <c r="F677" s="247"/>
      <c r="G677" s="246"/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43635</v>
      </c>
      <c r="B678" s="242">
        <v>19008817</v>
      </c>
      <c r="C678" s="106">
        <v>4</v>
      </c>
      <c r="D678" s="246">
        <v>501670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43635</v>
      </c>
      <c r="B679" s="242">
        <v>19008824</v>
      </c>
      <c r="C679" s="106">
        <v>1</v>
      </c>
      <c r="D679" s="246">
        <v>117045</v>
      </c>
      <c r="E679" s="242"/>
      <c r="F679" s="247"/>
      <c r="G679" s="246"/>
      <c r="H679" s="245"/>
      <c r="I679" s="245">
        <v>2136135</v>
      </c>
      <c r="J679" s="246" t="s">
        <v>17</v>
      </c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43636</v>
      </c>
      <c r="B680" s="242">
        <v>19008825</v>
      </c>
      <c r="C680" s="106">
        <v>17</v>
      </c>
      <c r="D680" s="246">
        <v>2063545</v>
      </c>
      <c r="E680" s="242"/>
      <c r="F680" s="247"/>
      <c r="G680" s="246"/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43636</v>
      </c>
      <c r="B681" s="242">
        <v>19008830</v>
      </c>
      <c r="C681" s="106">
        <v>5</v>
      </c>
      <c r="D681" s="246">
        <v>622965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43636</v>
      </c>
      <c r="B682" s="242">
        <v>19008835</v>
      </c>
      <c r="C682" s="106">
        <v>2</v>
      </c>
      <c r="D682" s="246">
        <v>128095</v>
      </c>
      <c r="E682" s="242"/>
      <c r="F682" s="247"/>
      <c r="G682" s="246"/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43636</v>
      </c>
      <c r="B683" s="242">
        <v>19008850</v>
      </c>
      <c r="C683" s="106">
        <v>7</v>
      </c>
      <c r="D683" s="246">
        <v>771120</v>
      </c>
      <c r="E683" s="242"/>
      <c r="F683" s="247"/>
      <c r="G683" s="246"/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43636</v>
      </c>
      <c r="B684" s="242">
        <v>19008855</v>
      </c>
      <c r="C684" s="106">
        <v>3</v>
      </c>
      <c r="D684" s="246">
        <v>325635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43636</v>
      </c>
      <c r="B685" s="242">
        <v>19008860</v>
      </c>
      <c r="C685" s="106">
        <v>3</v>
      </c>
      <c r="D685" s="246">
        <v>411570</v>
      </c>
      <c r="E685" s="242"/>
      <c r="F685" s="247"/>
      <c r="G685" s="246"/>
      <c r="H685" s="245"/>
      <c r="I685" s="245">
        <v>4322930</v>
      </c>
      <c r="J685" s="246" t="s">
        <v>17</v>
      </c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43637</v>
      </c>
      <c r="B686" s="242">
        <v>19008875</v>
      </c>
      <c r="C686" s="106">
        <v>10</v>
      </c>
      <c r="D686" s="246">
        <v>1091060</v>
      </c>
      <c r="E686" s="242" t="s">
        <v>533</v>
      </c>
      <c r="F686" s="247">
        <v>3</v>
      </c>
      <c r="G686" s="246">
        <v>376550</v>
      </c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43637</v>
      </c>
      <c r="B687" s="242">
        <v>19008878</v>
      </c>
      <c r="C687" s="106">
        <v>5</v>
      </c>
      <c r="D687" s="246">
        <v>578425</v>
      </c>
      <c r="E687" s="242"/>
      <c r="F687" s="247"/>
      <c r="G687" s="246"/>
      <c r="H687" s="245"/>
      <c r="I687" s="245"/>
      <c r="J687" s="246"/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43637</v>
      </c>
      <c r="B688" s="242">
        <v>19008886</v>
      </c>
      <c r="C688" s="106">
        <v>6</v>
      </c>
      <c r="D688" s="246">
        <v>594660</v>
      </c>
      <c r="E688" s="242"/>
      <c r="F688" s="247"/>
      <c r="G688" s="246"/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43637</v>
      </c>
      <c r="B689" s="242">
        <v>19008895</v>
      </c>
      <c r="C689" s="106">
        <v>6</v>
      </c>
      <c r="D689" s="246">
        <v>765765</v>
      </c>
      <c r="E689" s="242"/>
      <c r="F689" s="247"/>
      <c r="G689" s="246"/>
      <c r="H689" s="245"/>
      <c r="I689" s="245">
        <v>2653360</v>
      </c>
      <c r="J689" s="246" t="s">
        <v>17</v>
      </c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43638</v>
      </c>
      <c r="B690" s="242">
        <v>19008914</v>
      </c>
      <c r="C690" s="106">
        <v>22</v>
      </c>
      <c r="D690" s="246">
        <v>2410770</v>
      </c>
      <c r="E690" s="242" t="s">
        <v>535</v>
      </c>
      <c r="F690" s="247">
        <v>1</v>
      </c>
      <c r="G690" s="246">
        <v>53720</v>
      </c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43638</v>
      </c>
      <c r="B691" s="242">
        <v>19008915</v>
      </c>
      <c r="C691" s="106">
        <v>2</v>
      </c>
      <c r="D691" s="246">
        <v>230350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43638</v>
      </c>
      <c r="B692" s="242">
        <v>19008922</v>
      </c>
      <c r="C692" s="106">
        <v>6</v>
      </c>
      <c r="D692" s="246">
        <v>716465</v>
      </c>
      <c r="E692" s="242"/>
      <c r="F692" s="247"/>
      <c r="G692" s="246"/>
      <c r="H692" s="245"/>
      <c r="I692" s="245"/>
      <c r="J692" s="246"/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43638</v>
      </c>
      <c r="B693" s="242">
        <v>19008935</v>
      </c>
      <c r="C693" s="106">
        <v>1</v>
      </c>
      <c r="D693" s="246">
        <v>107185</v>
      </c>
      <c r="E693" s="242"/>
      <c r="F693" s="247"/>
      <c r="G693" s="246"/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43638</v>
      </c>
      <c r="B694" s="242">
        <v>19008939</v>
      </c>
      <c r="C694" s="106">
        <v>4</v>
      </c>
      <c r="D694" s="246">
        <v>591940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43638</v>
      </c>
      <c r="B695" s="242">
        <v>19008940</v>
      </c>
      <c r="C695" s="106">
        <v>1</v>
      </c>
      <c r="D695" s="246">
        <v>81600</v>
      </c>
      <c r="E695" s="242"/>
      <c r="F695" s="247"/>
      <c r="G695" s="246"/>
      <c r="H695" s="245"/>
      <c r="I695" s="245">
        <v>4084590</v>
      </c>
      <c r="J695" s="246" t="s">
        <v>17</v>
      </c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43640</v>
      </c>
      <c r="B696" s="242">
        <v>19008984</v>
      </c>
      <c r="C696" s="106">
        <v>31</v>
      </c>
      <c r="D696" s="246">
        <v>3851010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43640</v>
      </c>
      <c r="B697" s="242">
        <v>19008991</v>
      </c>
      <c r="C697" s="106">
        <v>7</v>
      </c>
      <c r="D697" s="246">
        <v>888420</v>
      </c>
      <c r="E697" s="242"/>
      <c r="F697" s="247"/>
      <c r="G697" s="246"/>
      <c r="H697" s="245"/>
      <c r="I697" s="245"/>
      <c r="J697" s="246"/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43640</v>
      </c>
      <c r="B698" s="242">
        <v>19009001</v>
      </c>
      <c r="C698" s="106">
        <v>13</v>
      </c>
      <c r="D698" s="246">
        <v>1328720</v>
      </c>
      <c r="E698" s="242"/>
      <c r="F698" s="247"/>
      <c r="G698" s="246"/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43640</v>
      </c>
      <c r="B699" s="242">
        <v>19009010</v>
      </c>
      <c r="C699" s="106">
        <v>2</v>
      </c>
      <c r="D699" s="246">
        <v>216155</v>
      </c>
      <c r="E699" s="242"/>
      <c r="F699" s="247"/>
      <c r="G699" s="246"/>
      <c r="H699" s="245"/>
      <c r="I699" s="245">
        <v>6284305</v>
      </c>
      <c r="J699" s="246" t="s">
        <v>17</v>
      </c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43641</v>
      </c>
      <c r="B700" s="242">
        <v>19009030</v>
      </c>
      <c r="C700" s="106">
        <v>12</v>
      </c>
      <c r="D700" s="246">
        <v>1262420</v>
      </c>
      <c r="E700" s="242" t="s">
        <v>539</v>
      </c>
      <c r="F700" s="247">
        <v>4</v>
      </c>
      <c r="G700" s="246">
        <v>533290</v>
      </c>
      <c r="H700" s="245"/>
      <c r="I700" s="245"/>
      <c r="J700" s="246"/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43641</v>
      </c>
      <c r="B701" s="242">
        <v>19009031</v>
      </c>
      <c r="C701" s="106">
        <v>4</v>
      </c>
      <c r="D701" s="246">
        <v>463080</v>
      </c>
      <c r="E701" s="242" t="s">
        <v>540</v>
      </c>
      <c r="F701" s="247"/>
      <c r="G701" s="246">
        <v>102170</v>
      </c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43641</v>
      </c>
      <c r="B702" s="242">
        <v>19009034</v>
      </c>
      <c r="C702" s="106">
        <v>4</v>
      </c>
      <c r="D702" s="246">
        <v>466395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43641</v>
      </c>
      <c r="B703" s="242">
        <v>19009050</v>
      </c>
      <c r="C703" s="106">
        <v>4</v>
      </c>
      <c r="D703" s="246">
        <v>478040</v>
      </c>
      <c r="E703" s="242"/>
      <c r="F703" s="247"/>
      <c r="G703" s="246"/>
      <c r="H703" s="245"/>
      <c r="I703" s="245"/>
      <c r="J703" s="246"/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43641</v>
      </c>
      <c r="B704" s="242">
        <v>19009053</v>
      </c>
      <c r="C704" s="106">
        <v>2</v>
      </c>
      <c r="D704" s="246">
        <v>203915</v>
      </c>
      <c r="E704" s="242"/>
      <c r="F704" s="247"/>
      <c r="G704" s="246"/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43641</v>
      </c>
      <c r="B705" s="242">
        <v>19009059</v>
      </c>
      <c r="C705" s="106">
        <v>1</v>
      </c>
      <c r="D705" s="246">
        <v>78625</v>
      </c>
      <c r="E705" s="242"/>
      <c r="F705" s="247"/>
      <c r="G705" s="246"/>
      <c r="H705" s="245"/>
      <c r="I705" s="245">
        <v>2317015</v>
      </c>
      <c r="J705" s="246" t="s">
        <v>17</v>
      </c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43642</v>
      </c>
      <c r="B706" s="242">
        <v>19009072</v>
      </c>
      <c r="C706" s="106">
        <v>23</v>
      </c>
      <c r="D706" s="246">
        <v>1720145</v>
      </c>
      <c r="E706" s="242" t="s">
        <v>542</v>
      </c>
      <c r="F706" s="247">
        <v>2</v>
      </c>
      <c r="G706" s="246">
        <v>295970</v>
      </c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43642</v>
      </c>
      <c r="B707" s="242">
        <v>19009078</v>
      </c>
      <c r="C707" s="106">
        <v>5</v>
      </c>
      <c r="D707" s="246">
        <v>568055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43642</v>
      </c>
      <c r="B708" s="242">
        <v>19009083</v>
      </c>
      <c r="C708" s="106">
        <v>10</v>
      </c>
      <c r="D708" s="246">
        <v>1122000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43642</v>
      </c>
      <c r="B709" s="242">
        <v>19009095</v>
      </c>
      <c r="C709" s="106">
        <v>10</v>
      </c>
      <c r="D709" s="246">
        <v>1146310</v>
      </c>
      <c r="E709" s="242"/>
      <c r="F709" s="247"/>
      <c r="G709" s="246"/>
      <c r="H709" s="245"/>
      <c r="I709" s="245"/>
      <c r="J709" s="246"/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43642</v>
      </c>
      <c r="B710" s="242">
        <v>19009101</v>
      </c>
      <c r="C710" s="106">
        <v>6</v>
      </c>
      <c r="D710" s="246">
        <v>786845</v>
      </c>
      <c r="E710" s="242"/>
      <c r="F710" s="247"/>
      <c r="G710" s="246"/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43642</v>
      </c>
      <c r="B711" s="242">
        <v>19009105</v>
      </c>
      <c r="C711" s="106">
        <v>1</v>
      </c>
      <c r="D711" s="246">
        <v>141440</v>
      </c>
      <c r="E711" s="242"/>
      <c r="F711" s="247"/>
      <c r="G711" s="246"/>
      <c r="H711" s="245"/>
      <c r="I711" s="245">
        <v>5188825</v>
      </c>
      <c r="J711" s="246" t="s">
        <v>17</v>
      </c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43643</v>
      </c>
      <c r="B712" s="242">
        <v>19009124</v>
      </c>
      <c r="C712" s="106">
        <v>19</v>
      </c>
      <c r="D712" s="246">
        <v>1858015</v>
      </c>
      <c r="E712" s="242" t="s">
        <v>545</v>
      </c>
      <c r="F712" s="247">
        <v>1</v>
      </c>
      <c r="G712" s="246">
        <v>47940</v>
      </c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43643</v>
      </c>
      <c r="B713" s="242">
        <v>19009127</v>
      </c>
      <c r="C713" s="106">
        <v>5</v>
      </c>
      <c r="D713" s="246">
        <v>552585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43643</v>
      </c>
      <c r="B714" s="242">
        <v>19009135</v>
      </c>
      <c r="C714" s="106">
        <v>3</v>
      </c>
      <c r="D714" s="246">
        <v>323340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43643</v>
      </c>
      <c r="B715" s="242">
        <v>19009143</v>
      </c>
      <c r="C715" s="106">
        <v>5</v>
      </c>
      <c r="D715" s="246">
        <v>513400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43643</v>
      </c>
      <c r="B716" s="242">
        <v>19009152</v>
      </c>
      <c r="C716" s="106">
        <v>3</v>
      </c>
      <c r="D716" s="246">
        <v>354025</v>
      </c>
      <c r="E716" s="242"/>
      <c r="F716" s="247"/>
      <c r="G716" s="246"/>
      <c r="H716" s="245"/>
      <c r="I716" s="245"/>
      <c r="J716" s="246"/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43643</v>
      </c>
      <c r="B717" s="242">
        <v>19009159</v>
      </c>
      <c r="C717" s="106">
        <v>1</v>
      </c>
      <c r="D717" s="246">
        <v>50065</v>
      </c>
      <c r="E717" s="242"/>
      <c r="F717" s="247"/>
      <c r="G717" s="246"/>
      <c r="H717" s="245"/>
      <c r="I717" s="245">
        <v>3603490</v>
      </c>
      <c r="J717" s="246" t="s">
        <v>17</v>
      </c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43644</v>
      </c>
      <c r="B718" s="242">
        <v>19009179</v>
      </c>
      <c r="C718" s="106">
        <v>10</v>
      </c>
      <c r="D718" s="246">
        <v>970955</v>
      </c>
      <c r="E718" s="242" t="s">
        <v>548</v>
      </c>
      <c r="F718" s="247">
        <v>5</v>
      </c>
      <c r="G718" s="246">
        <v>627725</v>
      </c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43644</v>
      </c>
      <c r="B719" s="242">
        <v>19009194</v>
      </c>
      <c r="C719" s="106">
        <v>4</v>
      </c>
      <c r="D719" s="246">
        <v>385730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43644</v>
      </c>
      <c r="B720" s="242">
        <v>19009205</v>
      </c>
      <c r="C720" s="106">
        <v>9</v>
      </c>
      <c r="D720" s="246">
        <v>1069045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43644</v>
      </c>
      <c r="B721" s="242">
        <v>19009208</v>
      </c>
      <c r="C721" s="106">
        <v>5</v>
      </c>
      <c r="D721" s="246">
        <v>495890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43644</v>
      </c>
      <c r="B722" s="242">
        <v>19009215</v>
      </c>
      <c r="C722" s="106">
        <v>2</v>
      </c>
      <c r="D722" s="246">
        <v>97240</v>
      </c>
      <c r="E722" s="242"/>
      <c r="F722" s="247"/>
      <c r="G722" s="246"/>
      <c r="H722" s="245"/>
      <c r="I722" s="245">
        <v>2391135</v>
      </c>
      <c r="J722" s="246" t="s">
        <v>17</v>
      </c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43645</v>
      </c>
      <c r="B723" s="242">
        <v>19009228</v>
      </c>
      <c r="C723" s="247">
        <v>19</v>
      </c>
      <c r="D723" s="246">
        <v>2090575</v>
      </c>
      <c r="E723" s="242" t="s">
        <v>550</v>
      </c>
      <c r="F723" s="247">
        <v>1</v>
      </c>
      <c r="G723" s="246">
        <v>112285</v>
      </c>
      <c r="H723" s="245"/>
      <c r="I723" s="245"/>
      <c r="J723" s="246"/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43645</v>
      </c>
      <c r="B724" s="242">
        <v>19009231</v>
      </c>
      <c r="C724" s="247">
        <v>2</v>
      </c>
      <c r="D724" s="246">
        <v>274210</v>
      </c>
      <c r="E724" s="242"/>
      <c r="F724" s="247"/>
      <c r="G724" s="246"/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43645</v>
      </c>
      <c r="B725" s="242">
        <v>19009238</v>
      </c>
      <c r="C725" s="247">
        <v>6</v>
      </c>
      <c r="D725" s="246">
        <v>616250</v>
      </c>
      <c r="E725" s="242"/>
      <c r="F725" s="247"/>
      <c r="G725" s="246"/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43645</v>
      </c>
      <c r="B726" s="242">
        <v>19009247</v>
      </c>
      <c r="C726" s="247">
        <v>10</v>
      </c>
      <c r="D726" s="246">
        <v>1027225</v>
      </c>
      <c r="E726" s="242"/>
      <c r="F726" s="247"/>
      <c r="G726" s="246"/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43645</v>
      </c>
      <c r="B727" s="242">
        <v>19009252</v>
      </c>
      <c r="C727" s="247">
        <v>1</v>
      </c>
      <c r="D727" s="246">
        <v>147985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43645</v>
      </c>
      <c r="B728" s="242">
        <v>19009253</v>
      </c>
      <c r="C728" s="247">
        <v>1</v>
      </c>
      <c r="D728" s="246">
        <v>147985</v>
      </c>
      <c r="E728" s="242"/>
      <c r="F728" s="247"/>
      <c r="G728" s="246"/>
      <c r="H728" s="245"/>
      <c r="I728" s="245">
        <v>4191945</v>
      </c>
      <c r="J728" s="246" t="s">
        <v>17</v>
      </c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43647</v>
      </c>
      <c r="B729" s="242">
        <v>19009306</v>
      </c>
      <c r="C729" s="106">
        <v>8</v>
      </c>
      <c r="D729" s="246">
        <v>1102365</v>
      </c>
      <c r="E729" s="242" t="s">
        <v>553</v>
      </c>
      <c r="F729" s="247">
        <v>6</v>
      </c>
      <c r="G729" s="246">
        <v>758965</v>
      </c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43647</v>
      </c>
      <c r="B730" s="242">
        <v>19009308</v>
      </c>
      <c r="C730" s="106">
        <v>12</v>
      </c>
      <c r="D730" s="246">
        <v>1404625</v>
      </c>
      <c r="E730" s="242"/>
      <c r="F730" s="247"/>
      <c r="G730" s="246"/>
      <c r="H730" s="245"/>
      <c r="I730" s="245"/>
      <c r="J730" s="246"/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43647</v>
      </c>
      <c r="B731" s="242">
        <v>19009310</v>
      </c>
      <c r="C731" s="106">
        <v>9</v>
      </c>
      <c r="D731" s="246">
        <v>1023485</v>
      </c>
      <c r="E731" s="242"/>
      <c r="F731" s="247"/>
      <c r="G731" s="246"/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43647</v>
      </c>
      <c r="B732" s="242">
        <v>19009315</v>
      </c>
      <c r="C732" s="106">
        <v>8</v>
      </c>
      <c r="D732" s="246">
        <v>932960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43647</v>
      </c>
      <c r="B733" s="242">
        <v>19009334</v>
      </c>
      <c r="C733" s="106">
        <v>14</v>
      </c>
      <c r="D733" s="246">
        <v>1584060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43647</v>
      </c>
      <c r="B734" s="242">
        <v>19009339</v>
      </c>
      <c r="C734" s="106">
        <v>7</v>
      </c>
      <c r="D734" s="246">
        <v>802740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43647</v>
      </c>
      <c r="B735" s="242">
        <v>19009349</v>
      </c>
      <c r="C735" s="106">
        <v>1</v>
      </c>
      <c r="D735" s="246">
        <v>147985</v>
      </c>
      <c r="E735" s="242"/>
      <c r="F735" s="247"/>
      <c r="G735" s="246"/>
      <c r="H735" s="245"/>
      <c r="I735" s="245">
        <v>6239255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43648</v>
      </c>
      <c r="B736" s="242">
        <v>19009358</v>
      </c>
      <c r="C736" s="106">
        <v>4</v>
      </c>
      <c r="D736" s="246">
        <v>439195</v>
      </c>
      <c r="E736" s="242" t="s">
        <v>555</v>
      </c>
      <c r="F736" s="247">
        <v>4</v>
      </c>
      <c r="G736" s="246">
        <v>435200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43648</v>
      </c>
      <c r="B737" s="242">
        <v>19009371</v>
      </c>
      <c r="C737" s="106">
        <v>13</v>
      </c>
      <c r="D737" s="246">
        <v>1544535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43648</v>
      </c>
      <c r="B738" s="242">
        <v>19009372</v>
      </c>
      <c r="C738" s="106">
        <v>12</v>
      </c>
      <c r="D738" s="246">
        <v>1502205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43648</v>
      </c>
      <c r="B739" s="242">
        <v>19009382</v>
      </c>
      <c r="C739" s="106">
        <v>4</v>
      </c>
      <c r="D739" s="246">
        <v>447780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43648</v>
      </c>
      <c r="B740" s="242">
        <v>19009397</v>
      </c>
      <c r="C740" s="106">
        <v>9</v>
      </c>
      <c r="D740" s="246">
        <v>858755</v>
      </c>
      <c r="E740" s="242"/>
      <c r="F740" s="247"/>
      <c r="G740" s="246"/>
      <c r="H740" s="245"/>
      <c r="I740" s="245"/>
      <c r="J740" s="246"/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43648</v>
      </c>
      <c r="B741" s="242">
        <v>19009402</v>
      </c>
      <c r="C741" s="106">
        <v>6</v>
      </c>
      <c r="D741" s="246">
        <v>670140</v>
      </c>
      <c r="E741" s="242"/>
      <c r="F741" s="247"/>
      <c r="G741" s="246"/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43648</v>
      </c>
      <c r="B742" s="242">
        <v>19009426</v>
      </c>
      <c r="C742" s="106">
        <v>5</v>
      </c>
      <c r="D742" s="246">
        <v>589900</v>
      </c>
      <c r="E742" s="242"/>
      <c r="F742" s="247"/>
      <c r="G742" s="246"/>
      <c r="H742" s="245"/>
      <c r="I742" s="245">
        <v>5617310</v>
      </c>
      <c r="J742" s="246" t="s">
        <v>17</v>
      </c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43649</v>
      </c>
      <c r="B743" s="242">
        <v>19009437</v>
      </c>
      <c r="C743" s="106">
        <v>22</v>
      </c>
      <c r="D743" s="246">
        <v>2475710</v>
      </c>
      <c r="E743" s="242" t="s">
        <v>556</v>
      </c>
      <c r="F743" s="247">
        <v>5</v>
      </c>
      <c r="G743" s="246">
        <v>531420</v>
      </c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43649</v>
      </c>
      <c r="B744" s="242">
        <v>19009441</v>
      </c>
      <c r="C744" s="106">
        <v>4</v>
      </c>
      <c r="D744" s="246">
        <v>411570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43649</v>
      </c>
      <c r="B745" s="242">
        <v>19009444</v>
      </c>
      <c r="C745" s="106">
        <v>4</v>
      </c>
      <c r="D745" s="246">
        <v>407660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43649</v>
      </c>
      <c r="B746" s="242">
        <v>19009453</v>
      </c>
      <c r="C746" s="106">
        <v>9</v>
      </c>
      <c r="D746" s="246">
        <v>934065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43649</v>
      </c>
      <c r="B747" s="242">
        <v>19009458</v>
      </c>
      <c r="C747" s="106">
        <v>5</v>
      </c>
      <c r="D747" s="246">
        <v>582080</v>
      </c>
      <c r="E747" s="242"/>
      <c r="F747" s="247"/>
      <c r="G747" s="246"/>
      <c r="H747" s="245"/>
      <c r="I747" s="245"/>
      <c r="J747" s="246"/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43649</v>
      </c>
      <c r="B748" s="242">
        <v>19009463</v>
      </c>
      <c r="C748" s="106">
        <v>4</v>
      </c>
      <c r="D748" s="246">
        <v>370855</v>
      </c>
      <c r="E748" s="242"/>
      <c r="F748" s="247"/>
      <c r="G748" s="246"/>
      <c r="H748" s="245"/>
      <c r="I748" s="245">
        <v>4650520</v>
      </c>
      <c r="J748" s="246" t="s">
        <v>17</v>
      </c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43650</v>
      </c>
      <c r="B749" s="242">
        <v>19009484</v>
      </c>
      <c r="C749" s="106">
        <v>11</v>
      </c>
      <c r="D749" s="246">
        <v>1259955</v>
      </c>
      <c r="E749" s="242" t="s">
        <v>561</v>
      </c>
      <c r="F749" s="247">
        <v>7</v>
      </c>
      <c r="G749" s="246">
        <v>658850</v>
      </c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43650</v>
      </c>
      <c r="B750" s="242">
        <v>19009488</v>
      </c>
      <c r="C750" s="106">
        <v>2</v>
      </c>
      <c r="D750" s="246">
        <v>252280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43650</v>
      </c>
      <c r="B751" s="242">
        <v>19009497</v>
      </c>
      <c r="C751" s="106">
        <v>7</v>
      </c>
      <c r="D751" s="246">
        <v>667590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43650</v>
      </c>
      <c r="B752" s="242">
        <v>19009507</v>
      </c>
      <c r="C752" s="106">
        <v>3</v>
      </c>
      <c r="D752" s="246">
        <v>321045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43650</v>
      </c>
      <c r="B753" s="242">
        <v>19009517</v>
      </c>
      <c r="C753" s="106">
        <v>1</v>
      </c>
      <c r="D753" s="246">
        <v>136000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43650</v>
      </c>
      <c r="B754" s="242">
        <v>19009525</v>
      </c>
      <c r="C754" s="106">
        <v>1</v>
      </c>
      <c r="D754" s="246">
        <v>123080</v>
      </c>
      <c r="E754" s="242"/>
      <c r="F754" s="247"/>
      <c r="G754" s="246"/>
      <c r="H754" s="245"/>
      <c r="I754" s="245">
        <v>2101100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43651</v>
      </c>
      <c r="B755" s="242">
        <v>19009543</v>
      </c>
      <c r="C755" s="106">
        <v>11</v>
      </c>
      <c r="D755" s="246">
        <v>1344530</v>
      </c>
      <c r="E755" s="242" t="s">
        <v>563</v>
      </c>
      <c r="F755" s="247">
        <v>5</v>
      </c>
      <c r="G755" s="246">
        <v>609535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43651</v>
      </c>
      <c r="B756" s="242">
        <v>19009545</v>
      </c>
      <c r="C756" s="106">
        <v>4</v>
      </c>
      <c r="D756" s="246">
        <v>474045</v>
      </c>
      <c r="E756" s="242"/>
      <c r="F756" s="247"/>
      <c r="G756" s="246"/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43651</v>
      </c>
      <c r="B757" s="242">
        <v>19009549</v>
      </c>
      <c r="C757" s="106">
        <v>11</v>
      </c>
      <c r="D757" s="246">
        <v>1209890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43651</v>
      </c>
      <c r="B758" s="242">
        <v>19009554</v>
      </c>
      <c r="C758" s="106">
        <v>1</v>
      </c>
      <c r="D758" s="246">
        <v>92395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43651</v>
      </c>
      <c r="B759" s="242">
        <v>19009581</v>
      </c>
      <c r="C759" s="106">
        <v>1</v>
      </c>
      <c r="D759" s="246">
        <v>114070</v>
      </c>
      <c r="E759" s="242"/>
      <c r="F759" s="247"/>
      <c r="G759" s="246"/>
      <c r="H759" s="245"/>
      <c r="I759" s="245">
        <v>2625395</v>
      </c>
      <c r="J759" s="246" t="s">
        <v>17</v>
      </c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43652</v>
      </c>
      <c r="B760" s="242">
        <v>19009593</v>
      </c>
      <c r="C760" s="106">
        <v>21</v>
      </c>
      <c r="D760" s="246">
        <v>2595475</v>
      </c>
      <c r="E760" s="242" t="s">
        <v>565</v>
      </c>
      <c r="F760" s="247">
        <v>3</v>
      </c>
      <c r="G760" s="246">
        <v>237915</v>
      </c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43652</v>
      </c>
      <c r="B761" s="242">
        <v>19009599</v>
      </c>
      <c r="C761" s="106">
        <v>2</v>
      </c>
      <c r="D761" s="246">
        <v>201450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43652</v>
      </c>
      <c r="B762" s="242">
        <v>19009611</v>
      </c>
      <c r="C762" s="106">
        <v>1</v>
      </c>
      <c r="D762" s="246">
        <v>49300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43652</v>
      </c>
      <c r="B763" s="242">
        <v>19009623</v>
      </c>
      <c r="C763" s="106">
        <v>3</v>
      </c>
      <c r="D763" s="246">
        <v>223380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43652</v>
      </c>
      <c r="B764" s="242">
        <v>19009632</v>
      </c>
      <c r="C764" s="106">
        <v>3</v>
      </c>
      <c r="D764" s="246">
        <v>196010</v>
      </c>
      <c r="E764" s="242"/>
      <c r="F764" s="247"/>
      <c r="G764" s="246"/>
      <c r="H764" s="245"/>
      <c r="I764" s="245">
        <v>3027700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43654</v>
      </c>
      <c r="B765" s="242">
        <v>19009699</v>
      </c>
      <c r="C765" s="106">
        <v>28</v>
      </c>
      <c r="D765" s="246">
        <v>3058300</v>
      </c>
      <c r="E765" s="242" t="s">
        <v>567</v>
      </c>
      <c r="F765" s="247">
        <v>1</v>
      </c>
      <c r="G765" s="246">
        <v>85935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43654</v>
      </c>
      <c r="B766" s="242">
        <v>19009707</v>
      </c>
      <c r="C766" s="106">
        <v>9</v>
      </c>
      <c r="D766" s="246">
        <v>1058250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43654</v>
      </c>
      <c r="B767" s="242">
        <v>19009712</v>
      </c>
      <c r="C767" s="106">
        <v>1</v>
      </c>
      <c r="D767" s="246">
        <v>64005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43654</v>
      </c>
      <c r="B768" s="242">
        <v>19009721</v>
      </c>
      <c r="C768" s="106">
        <v>9</v>
      </c>
      <c r="D768" s="246">
        <v>1126760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43654</v>
      </c>
      <c r="B769" s="242">
        <v>19009736</v>
      </c>
      <c r="C769" s="106">
        <v>7</v>
      </c>
      <c r="D769" s="246">
        <v>615230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43654</v>
      </c>
      <c r="B770" s="242">
        <v>19009739</v>
      </c>
      <c r="C770" s="106">
        <v>2</v>
      </c>
      <c r="D770" s="246">
        <v>207655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43654</v>
      </c>
      <c r="B771" s="242">
        <v>19009748</v>
      </c>
      <c r="C771" s="106">
        <v>11</v>
      </c>
      <c r="D771" s="246">
        <v>1272110</v>
      </c>
      <c r="E771" s="242"/>
      <c r="F771" s="247"/>
      <c r="G771" s="246"/>
      <c r="H771" s="245"/>
      <c r="I771" s="245">
        <v>7316375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43655</v>
      </c>
      <c r="B772" s="242">
        <v>19009773</v>
      </c>
      <c r="C772" s="106">
        <v>28</v>
      </c>
      <c r="D772" s="246">
        <v>3172540</v>
      </c>
      <c r="E772" s="242" t="s">
        <v>571</v>
      </c>
      <c r="F772" s="247">
        <v>13</v>
      </c>
      <c r="G772" s="246">
        <v>1405475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43655</v>
      </c>
      <c r="B773" s="242">
        <v>19009776</v>
      </c>
      <c r="C773" s="106">
        <v>10</v>
      </c>
      <c r="D773" s="246">
        <v>1142145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43655</v>
      </c>
      <c r="B774" s="242">
        <v>19009785</v>
      </c>
      <c r="C774" s="106">
        <v>1</v>
      </c>
      <c r="D774" s="246">
        <v>115940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43655</v>
      </c>
      <c r="B775" s="242">
        <v>19009798</v>
      </c>
      <c r="C775" s="106">
        <v>15</v>
      </c>
      <c r="D775" s="246">
        <v>1703825</v>
      </c>
      <c r="E775" s="242"/>
      <c r="F775" s="247"/>
      <c r="G775" s="246"/>
      <c r="H775" s="245"/>
      <c r="I775" s="245"/>
      <c r="J775" s="246"/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43655</v>
      </c>
      <c r="B776" s="242">
        <v>19009807</v>
      </c>
      <c r="C776" s="106">
        <v>4</v>
      </c>
      <c r="D776" s="246">
        <v>389725</v>
      </c>
      <c r="E776" s="242"/>
      <c r="F776" s="247"/>
      <c r="G776" s="246"/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43655</v>
      </c>
      <c r="B777" s="242">
        <v>19009813</v>
      </c>
      <c r="C777" s="106">
        <v>2</v>
      </c>
      <c r="D777" s="246">
        <v>212075</v>
      </c>
      <c r="E777" s="242"/>
      <c r="F777" s="247"/>
      <c r="G777" s="246"/>
      <c r="H777" s="245"/>
      <c r="I777" s="245">
        <v>5330775</v>
      </c>
      <c r="J777" s="246" t="s">
        <v>17</v>
      </c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43656</v>
      </c>
      <c r="B778" s="242">
        <v>19009839</v>
      </c>
      <c r="C778" s="106">
        <v>10</v>
      </c>
      <c r="D778" s="246">
        <v>1019235</v>
      </c>
      <c r="E778" s="242" t="s">
        <v>573</v>
      </c>
      <c r="F778" s="247">
        <v>10</v>
      </c>
      <c r="G778" s="246">
        <v>1032410</v>
      </c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43656</v>
      </c>
      <c r="B779" s="242">
        <v>19009845</v>
      </c>
      <c r="C779" s="106">
        <v>5</v>
      </c>
      <c r="D779" s="246">
        <v>453305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43656</v>
      </c>
      <c r="B780" s="242">
        <v>19009857</v>
      </c>
      <c r="C780" s="106">
        <v>2</v>
      </c>
      <c r="D780" s="246">
        <v>179095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43656</v>
      </c>
      <c r="B781" s="242">
        <v>19009865</v>
      </c>
      <c r="C781" s="106">
        <v>8</v>
      </c>
      <c r="D781" s="246">
        <v>941205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43656</v>
      </c>
      <c r="B782" s="242">
        <v>19009879</v>
      </c>
      <c r="C782" s="106">
        <v>1</v>
      </c>
      <c r="D782" s="246">
        <v>86020</v>
      </c>
      <c r="E782" s="242"/>
      <c r="F782" s="247"/>
      <c r="G782" s="246"/>
      <c r="H782" s="245"/>
      <c r="I782" s="245">
        <v>1646450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43657</v>
      </c>
      <c r="B783" s="242">
        <v>19009904</v>
      </c>
      <c r="C783" s="106">
        <v>13</v>
      </c>
      <c r="D783" s="246">
        <v>1372750</v>
      </c>
      <c r="E783" s="242" t="s">
        <v>576</v>
      </c>
      <c r="F783" s="247">
        <v>6</v>
      </c>
      <c r="G783" s="246">
        <v>711195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43657</v>
      </c>
      <c r="B784" s="242">
        <v>19009908</v>
      </c>
      <c r="C784" s="106">
        <v>4</v>
      </c>
      <c r="D784" s="246">
        <v>450245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43657</v>
      </c>
      <c r="B785" s="242">
        <v>19009916</v>
      </c>
      <c r="C785" s="106">
        <v>8</v>
      </c>
      <c r="D785" s="246">
        <v>968405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43657</v>
      </c>
      <c r="B786" s="242">
        <v>19009925</v>
      </c>
      <c r="C786" s="106">
        <v>6</v>
      </c>
      <c r="D786" s="246">
        <v>551565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43657</v>
      </c>
      <c r="B787" s="242">
        <v>19009934</v>
      </c>
      <c r="C787" s="106">
        <v>3</v>
      </c>
      <c r="D787" s="246">
        <v>247180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43657</v>
      </c>
      <c r="B788" s="242">
        <v>19009939</v>
      </c>
      <c r="C788" s="106">
        <v>1</v>
      </c>
      <c r="D788" s="246">
        <v>78625</v>
      </c>
      <c r="E788" s="242"/>
      <c r="F788" s="247"/>
      <c r="G788" s="246"/>
      <c r="H788" s="245"/>
      <c r="I788" s="245">
        <v>2957575</v>
      </c>
      <c r="J788" s="246" t="s">
        <v>17</v>
      </c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43658</v>
      </c>
      <c r="B789" s="242">
        <v>19009955</v>
      </c>
      <c r="C789" s="106">
        <v>11</v>
      </c>
      <c r="D789" s="246">
        <v>1304665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43658</v>
      </c>
      <c r="B790" s="242">
        <v>19009959</v>
      </c>
      <c r="C790" s="106">
        <v>6</v>
      </c>
      <c r="D790" s="246">
        <v>529295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43658</v>
      </c>
      <c r="B791" s="242">
        <v>19009965</v>
      </c>
      <c r="C791" s="106">
        <v>3</v>
      </c>
      <c r="D791" s="246">
        <v>400945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43658</v>
      </c>
      <c r="B792" s="242">
        <v>19009969</v>
      </c>
      <c r="C792" s="106">
        <v>6</v>
      </c>
      <c r="D792" s="246">
        <v>732190</v>
      </c>
      <c r="E792" s="242"/>
      <c r="F792" s="247"/>
      <c r="G792" s="246"/>
      <c r="H792" s="245"/>
      <c r="I792" s="245"/>
      <c r="J792" s="246"/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43658</v>
      </c>
      <c r="B793" s="242">
        <v>19009980</v>
      </c>
      <c r="C793" s="106">
        <v>2</v>
      </c>
      <c r="D793" s="246">
        <v>169660</v>
      </c>
      <c r="E793" s="242"/>
      <c r="F793" s="247"/>
      <c r="G793" s="246"/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43658</v>
      </c>
      <c r="B794" s="242">
        <v>19009994</v>
      </c>
      <c r="C794" s="106">
        <v>5</v>
      </c>
      <c r="D794" s="246">
        <v>533970</v>
      </c>
      <c r="E794" s="242"/>
      <c r="F794" s="247"/>
      <c r="G794" s="246"/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43658</v>
      </c>
      <c r="B795" s="242">
        <v>19010003</v>
      </c>
      <c r="C795" s="106">
        <v>4</v>
      </c>
      <c r="D795" s="246">
        <v>577150</v>
      </c>
      <c r="E795" s="242"/>
      <c r="F795" s="247"/>
      <c r="G795" s="246"/>
      <c r="H795" s="245"/>
      <c r="I795" s="245">
        <v>4247875</v>
      </c>
      <c r="J795" s="246" t="s">
        <v>17</v>
      </c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43659</v>
      </c>
      <c r="B796" s="242">
        <v>19010018</v>
      </c>
      <c r="C796" s="106">
        <v>17</v>
      </c>
      <c r="D796" s="246">
        <v>1907145</v>
      </c>
      <c r="E796" s="242" t="s">
        <v>580</v>
      </c>
      <c r="F796" s="247">
        <v>4</v>
      </c>
      <c r="G796" s="246">
        <v>555900</v>
      </c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43659</v>
      </c>
      <c r="B797" s="242">
        <v>19010020</v>
      </c>
      <c r="C797" s="106">
        <v>4</v>
      </c>
      <c r="D797" s="246">
        <v>494870</v>
      </c>
      <c r="E797" s="242" t="s">
        <v>581</v>
      </c>
      <c r="F797" s="247">
        <v>3</v>
      </c>
      <c r="G797" s="246">
        <v>317220</v>
      </c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43659</v>
      </c>
      <c r="B798" s="242">
        <v>19010026</v>
      </c>
      <c r="C798" s="106">
        <v>14</v>
      </c>
      <c r="D798" s="246">
        <v>1582870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43659</v>
      </c>
      <c r="B799" s="242">
        <v>19010028</v>
      </c>
      <c r="C799" s="106">
        <v>2</v>
      </c>
      <c r="D799" s="246">
        <v>192270</v>
      </c>
      <c r="E799" s="242"/>
      <c r="F799" s="247"/>
      <c r="G799" s="246"/>
      <c r="H799" s="245"/>
      <c r="I799" s="245"/>
      <c r="J799" s="246"/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43659</v>
      </c>
      <c r="B800" s="242">
        <v>19010059</v>
      </c>
      <c r="C800" s="106">
        <v>11</v>
      </c>
      <c r="D800" s="246">
        <v>1283755</v>
      </c>
      <c r="E800" s="242"/>
      <c r="F800" s="247"/>
      <c r="G800" s="246"/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43659</v>
      </c>
      <c r="B801" s="242">
        <v>19010061</v>
      </c>
      <c r="C801" s="106">
        <v>6</v>
      </c>
      <c r="D801" s="246">
        <v>635885</v>
      </c>
      <c r="E801" s="242"/>
      <c r="F801" s="247"/>
      <c r="G801" s="246"/>
      <c r="H801" s="245"/>
      <c r="I801" s="245">
        <v>5223675</v>
      </c>
      <c r="J801" s="246" t="s">
        <v>17</v>
      </c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43661</v>
      </c>
      <c r="B802" s="242">
        <v>19010132</v>
      </c>
      <c r="C802" s="106">
        <v>37</v>
      </c>
      <c r="D802" s="246">
        <v>3017038</v>
      </c>
      <c r="E802" s="242" t="s">
        <v>586</v>
      </c>
      <c r="F802" s="247">
        <v>3</v>
      </c>
      <c r="G802" s="246">
        <v>351645</v>
      </c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43661</v>
      </c>
      <c r="B803" s="242">
        <v>19010142</v>
      </c>
      <c r="C803" s="106">
        <v>5</v>
      </c>
      <c r="D803" s="246">
        <v>565420</v>
      </c>
      <c r="E803" s="242" t="s">
        <v>587</v>
      </c>
      <c r="F803" s="247">
        <v>1</v>
      </c>
      <c r="G803" s="246">
        <v>105788</v>
      </c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43661</v>
      </c>
      <c r="B804" s="242">
        <v>19010149</v>
      </c>
      <c r="C804" s="106">
        <v>5</v>
      </c>
      <c r="D804" s="246">
        <v>475745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43661</v>
      </c>
      <c r="B805" s="242">
        <v>19010158</v>
      </c>
      <c r="C805" s="106">
        <v>1</v>
      </c>
      <c r="D805" s="246">
        <v>91460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43661</v>
      </c>
      <c r="B806" s="242">
        <v>19010160</v>
      </c>
      <c r="C806" s="106">
        <v>3</v>
      </c>
      <c r="D806" s="246">
        <v>331160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43661</v>
      </c>
      <c r="B807" s="242">
        <v>19010173</v>
      </c>
      <c r="C807" s="106">
        <v>5</v>
      </c>
      <c r="D807" s="246">
        <v>482290</v>
      </c>
      <c r="E807" s="242"/>
      <c r="F807" s="247"/>
      <c r="G807" s="246"/>
      <c r="H807" s="245"/>
      <c r="I807" s="245">
        <v>4505680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43662</v>
      </c>
      <c r="B808" s="242">
        <v>19010201</v>
      </c>
      <c r="C808" s="106">
        <v>15</v>
      </c>
      <c r="D808" s="246">
        <v>1657330</v>
      </c>
      <c r="E808" s="242" t="s">
        <v>589</v>
      </c>
      <c r="F808" s="247">
        <v>5</v>
      </c>
      <c r="G808" s="246">
        <v>584545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43662</v>
      </c>
      <c r="B809" s="242">
        <v>19010208</v>
      </c>
      <c r="C809" s="106">
        <v>4</v>
      </c>
      <c r="D809" s="246">
        <v>547230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43662</v>
      </c>
      <c r="B810" s="242">
        <v>19010215</v>
      </c>
      <c r="C810" s="106">
        <v>5</v>
      </c>
      <c r="D810" s="246">
        <v>563550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43662</v>
      </c>
      <c r="B811" s="242">
        <v>19010219</v>
      </c>
      <c r="C811" s="106">
        <v>5</v>
      </c>
      <c r="D811" s="246">
        <v>481695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43662</v>
      </c>
      <c r="B812" s="242">
        <v>19010226</v>
      </c>
      <c r="C812" s="106">
        <v>1</v>
      </c>
      <c r="D812" s="246">
        <v>103700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43662</v>
      </c>
      <c r="B813" s="242">
        <v>19010229</v>
      </c>
      <c r="C813" s="106">
        <v>2</v>
      </c>
      <c r="D813" s="246">
        <v>227970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43662</v>
      </c>
      <c r="B814" s="242">
        <v>19010244</v>
      </c>
      <c r="C814" s="106">
        <v>2</v>
      </c>
      <c r="D814" s="246">
        <v>246500</v>
      </c>
      <c r="E814" s="242"/>
      <c r="F814" s="247"/>
      <c r="G814" s="246"/>
      <c r="H814" s="245"/>
      <c r="I814" s="245">
        <v>3243430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43663</v>
      </c>
      <c r="B815" s="242">
        <v>19010250</v>
      </c>
      <c r="C815" s="106">
        <v>9</v>
      </c>
      <c r="D815" s="246">
        <v>1156085</v>
      </c>
      <c r="E815" s="242" t="s">
        <v>592</v>
      </c>
      <c r="F815" s="247">
        <v>2</v>
      </c>
      <c r="G815" s="246">
        <v>166685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43663</v>
      </c>
      <c r="B816" s="242">
        <v>19010255</v>
      </c>
      <c r="C816" s="106">
        <v>5</v>
      </c>
      <c r="D816" s="246">
        <v>642770</v>
      </c>
      <c r="E816" s="242"/>
      <c r="F816" s="247"/>
      <c r="G816" s="246"/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43663</v>
      </c>
      <c r="B817" s="242">
        <v>19010258</v>
      </c>
      <c r="C817" s="106">
        <v>4</v>
      </c>
      <c r="D817" s="246">
        <v>495805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43663</v>
      </c>
      <c r="B818" s="242">
        <v>19010276</v>
      </c>
      <c r="C818" s="106">
        <v>2</v>
      </c>
      <c r="D818" s="246">
        <v>204680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43663</v>
      </c>
      <c r="B819" s="242">
        <v>19010292</v>
      </c>
      <c r="C819" s="106">
        <v>1</v>
      </c>
      <c r="D819" s="246">
        <v>119000</v>
      </c>
      <c r="E819" s="242"/>
      <c r="F819" s="247"/>
      <c r="G819" s="246"/>
      <c r="H819" s="245"/>
      <c r="I819" s="245">
        <v>2451655</v>
      </c>
      <c r="J819" s="246" t="s">
        <v>17</v>
      </c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43664</v>
      </c>
      <c r="B820" s="242">
        <v>19010302</v>
      </c>
      <c r="C820" s="106">
        <v>13</v>
      </c>
      <c r="D820" s="246">
        <v>1458515</v>
      </c>
      <c r="E820" s="242" t="s">
        <v>596</v>
      </c>
      <c r="F820" s="247">
        <v>3</v>
      </c>
      <c r="G820" s="246">
        <v>304725</v>
      </c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43664</v>
      </c>
      <c r="B821" s="242">
        <v>19010310</v>
      </c>
      <c r="C821" s="106">
        <v>5</v>
      </c>
      <c r="D821" s="246">
        <v>592790</v>
      </c>
      <c r="E821" s="242"/>
      <c r="F821" s="247"/>
      <c r="G821" s="246"/>
      <c r="H821" s="245"/>
      <c r="I821" s="245"/>
      <c r="J821" s="246"/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43664</v>
      </c>
      <c r="B822" s="242">
        <v>19010319</v>
      </c>
      <c r="C822" s="106">
        <v>8</v>
      </c>
      <c r="D822" s="246">
        <v>749700</v>
      </c>
      <c r="E822" s="242"/>
      <c r="F822" s="247"/>
      <c r="G822" s="246"/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43664</v>
      </c>
      <c r="B823" s="242">
        <v>19010330</v>
      </c>
      <c r="C823" s="106">
        <v>7</v>
      </c>
      <c r="D823" s="246">
        <v>646765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43664</v>
      </c>
      <c r="B824" s="242">
        <v>19010336</v>
      </c>
      <c r="C824" s="106">
        <v>3</v>
      </c>
      <c r="D824" s="246">
        <v>420325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43664</v>
      </c>
      <c r="B825" s="242">
        <v>19010343</v>
      </c>
      <c r="C825" s="106">
        <v>3</v>
      </c>
      <c r="D825" s="246">
        <v>317135</v>
      </c>
      <c r="E825" s="242"/>
      <c r="F825" s="247"/>
      <c r="G825" s="246"/>
      <c r="H825" s="245"/>
      <c r="I825" s="245">
        <v>3880505</v>
      </c>
      <c r="J825" s="246" t="s">
        <v>17</v>
      </c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43665</v>
      </c>
      <c r="B826" s="242">
        <v>19010369</v>
      </c>
      <c r="C826" s="106">
        <v>4</v>
      </c>
      <c r="D826" s="246">
        <v>574090</v>
      </c>
      <c r="E826" s="242" t="s">
        <v>598</v>
      </c>
      <c r="F826" s="247">
        <v>7</v>
      </c>
      <c r="G826" s="246">
        <v>693345</v>
      </c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43665</v>
      </c>
      <c r="B827" s="242">
        <v>19010376</v>
      </c>
      <c r="C827" s="106">
        <v>4</v>
      </c>
      <c r="D827" s="246">
        <v>370940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43665</v>
      </c>
      <c r="B828" s="242">
        <v>19010382</v>
      </c>
      <c r="C828" s="106">
        <v>5</v>
      </c>
      <c r="D828" s="246">
        <v>537795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43665</v>
      </c>
      <c r="B829" s="242">
        <v>19010391</v>
      </c>
      <c r="C829" s="106">
        <v>2</v>
      </c>
      <c r="D829" s="246">
        <v>258060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43665</v>
      </c>
      <c r="B830" s="242">
        <v>19010402</v>
      </c>
      <c r="C830" s="106">
        <v>1</v>
      </c>
      <c r="D830" s="246">
        <v>129030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43665</v>
      </c>
      <c r="B831" s="242">
        <v>19010409</v>
      </c>
      <c r="C831" s="106">
        <v>1</v>
      </c>
      <c r="D831" s="246">
        <v>136000</v>
      </c>
      <c r="E831" s="242"/>
      <c r="F831" s="247"/>
      <c r="G831" s="246"/>
      <c r="H831" s="245"/>
      <c r="I831" s="245">
        <v>1312570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43666</v>
      </c>
      <c r="B832" s="242">
        <v>19010421</v>
      </c>
      <c r="C832" s="106">
        <v>4</v>
      </c>
      <c r="D832" s="246">
        <v>301240</v>
      </c>
      <c r="E832" s="242" t="s">
        <v>601</v>
      </c>
      <c r="F832" s="247">
        <v>2</v>
      </c>
      <c r="G832" s="246">
        <v>258060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43666</v>
      </c>
      <c r="B833" s="242">
        <v>19010422</v>
      </c>
      <c r="C833" s="106">
        <v>1</v>
      </c>
      <c r="D833" s="246">
        <v>147985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43666</v>
      </c>
      <c r="B834" s="242">
        <v>19010431</v>
      </c>
      <c r="C834" s="106">
        <v>3</v>
      </c>
      <c r="D834" s="246">
        <v>378080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43666</v>
      </c>
      <c r="B835" s="242">
        <v>19010435</v>
      </c>
      <c r="C835" s="106">
        <v>7</v>
      </c>
      <c r="D835" s="246">
        <v>776900</v>
      </c>
      <c r="E835" s="242"/>
      <c r="F835" s="247"/>
      <c r="G835" s="246"/>
      <c r="H835" s="245"/>
      <c r="I835" s="245">
        <v>1346145</v>
      </c>
      <c r="J835" s="246" t="s">
        <v>17</v>
      </c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43668</v>
      </c>
      <c r="B836" s="242">
        <v>19010516</v>
      </c>
      <c r="C836" s="106">
        <v>20</v>
      </c>
      <c r="D836" s="246">
        <v>2178720</v>
      </c>
      <c r="E836" s="242" t="s">
        <v>602</v>
      </c>
      <c r="F836" s="247">
        <v>2</v>
      </c>
      <c r="G836" s="246">
        <v>140420</v>
      </c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43668</v>
      </c>
      <c r="B837" s="242">
        <v>19010521</v>
      </c>
      <c r="C837" s="106">
        <v>11</v>
      </c>
      <c r="D837" s="246">
        <v>1304495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43668</v>
      </c>
      <c r="B838" s="242">
        <v>19010531</v>
      </c>
      <c r="C838" s="106">
        <v>4</v>
      </c>
      <c r="D838" s="246">
        <v>485095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43668</v>
      </c>
      <c r="B839" s="242">
        <v>19010542</v>
      </c>
      <c r="C839" s="106">
        <v>4</v>
      </c>
      <c r="D839" s="246">
        <v>604690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43668</v>
      </c>
      <c r="B840" s="242">
        <v>19010547</v>
      </c>
      <c r="C840" s="106">
        <v>4</v>
      </c>
      <c r="D840" s="246">
        <v>404515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43668</v>
      </c>
      <c r="B841" s="242">
        <v>19010550</v>
      </c>
      <c r="C841" s="106">
        <v>2</v>
      </c>
      <c r="D841" s="246">
        <v>161585</v>
      </c>
      <c r="E841" s="242"/>
      <c r="F841" s="247"/>
      <c r="G841" s="246"/>
      <c r="H841" s="245"/>
      <c r="I841" s="245">
        <v>4998680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43669</v>
      </c>
      <c r="B842" s="242">
        <v>19010572</v>
      </c>
      <c r="C842" s="106">
        <v>6</v>
      </c>
      <c r="D842" s="246">
        <v>747405</v>
      </c>
      <c r="E842" s="242" t="s">
        <v>603</v>
      </c>
      <c r="F842" s="247">
        <v>2</v>
      </c>
      <c r="G842" s="246">
        <v>194140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43669</v>
      </c>
      <c r="B843" s="242">
        <v>19010578</v>
      </c>
      <c r="C843" s="106">
        <v>9</v>
      </c>
      <c r="D843" s="246">
        <v>901510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43669</v>
      </c>
      <c r="B844" s="242">
        <v>19010582</v>
      </c>
      <c r="C844" s="106">
        <v>6</v>
      </c>
      <c r="D844" s="246">
        <v>616760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43669</v>
      </c>
      <c r="B845" s="242">
        <v>19010595</v>
      </c>
      <c r="C845" s="106">
        <v>9</v>
      </c>
      <c r="D845" s="246">
        <v>863940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43669</v>
      </c>
      <c r="B846" s="242">
        <v>19010602</v>
      </c>
      <c r="C846" s="106">
        <v>1</v>
      </c>
      <c r="D846" s="246">
        <v>126225</v>
      </c>
      <c r="E846" s="242"/>
      <c r="F846" s="247"/>
      <c r="G846" s="246"/>
      <c r="H846" s="245"/>
      <c r="I846" s="245">
        <v>3061700</v>
      </c>
      <c r="J846" s="246" t="s">
        <v>17</v>
      </c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43670</v>
      </c>
      <c r="B847" s="242">
        <v>19010623</v>
      </c>
      <c r="C847" s="106">
        <v>8</v>
      </c>
      <c r="D847" s="246">
        <v>983960</v>
      </c>
      <c r="E847" s="242" t="s">
        <v>605</v>
      </c>
      <c r="F847" s="247">
        <v>2</v>
      </c>
      <c r="G847" s="246">
        <v>230010</v>
      </c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43670</v>
      </c>
      <c r="B848" s="242">
        <v>19010626</v>
      </c>
      <c r="C848" s="106">
        <v>1</v>
      </c>
      <c r="D848" s="246">
        <v>95795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43670</v>
      </c>
      <c r="B849" s="242">
        <v>19010632</v>
      </c>
      <c r="C849" s="106">
        <v>6</v>
      </c>
      <c r="D849" s="246">
        <v>496995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43670</v>
      </c>
      <c r="B850" s="242">
        <v>19010636</v>
      </c>
      <c r="C850" s="106">
        <v>2</v>
      </c>
      <c r="D850" s="246">
        <v>276420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43670</v>
      </c>
      <c r="B851" s="242">
        <v>19010650</v>
      </c>
      <c r="C851" s="106">
        <v>2</v>
      </c>
      <c r="D851" s="246">
        <v>134300</v>
      </c>
      <c r="E851" s="242"/>
      <c r="F851" s="247"/>
      <c r="G851" s="246"/>
      <c r="H851" s="245"/>
      <c r="I851" s="245"/>
      <c r="J851" s="246"/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43670</v>
      </c>
      <c r="B852" s="242">
        <v>19010659</v>
      </c>
      <c r="C852" s="106">
        <v>4</v>
      </c>
      <c r="D852" s="246">
        <v>483140</v>
      </c>
      <c r="E852" s="242"/>
      <c r="F852" s="247"/>
      <c r="G852" s="246"/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43670</v>
      </c>
      <c r="B853" s="242">
        <v>19010660</v>
      </c>
      <c r="C853" s="106">
        <v>3</v>
      </c>
      <c r="D853" s="246">
        <v>331500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43670</v>
      </c>
      <c r="B854" s="242">
        <v>19010672</v>
      </c>
      <c r="C854" s="106">
        <v>2</v>
      </c>
      <c r="D854" s="246">
        <v>177055</v>
      </c>
      <c r="E854" s="242"/>
      <c r="F854" s="247"/>
      <c r="G854" s="246"/>
      <c r="H854" s="245"/>
      <c r="I854" s="245">
        <v>2749155</v>
      </c>
      <c r="J854" s="246" t="s">
        <v>17</v>
      </c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43671</v>
      </c>
      <c r="B855" s="242">
        <v>19010683</v>
      </c>
      <c r="C855" s="106">
        <v>3</v>
      </c>
      <c r="D855" s="246">
        <v>341700</v>
      </c>
      <c r="E855" s="242" t="s">
        <v>608</v>
      </c>
      <c r="F855" s="247">
        <v>2</v>
      </c>
      <c r="G855" s="246">
        <v>287895</v>
      </c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43671</v>
      </c>
      <c r="B856" s="242">
        <v>19010688</v>
      </c>
      <c r="C856" s="106">
        <v>5</v>
      </c>
      <c r="D856" s="246">
        <v>574175</v>
      </c>
      <c r="E856" s="242" t="s">
        <v>609</v>
      </c>
      <c r="F856" s="247">
        <v>2</v>
      </c>
      <c r="G856" s="246">
        <v>222785</v>
      </c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43671</v>
      </c>
      <c r="B857" s="242">
        <v>19010691</v>
      </c>
      <c r="C857" s="106">
        <v>1</v>
      </c>
      <c r="D857" s="246">
        <v>147985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43671</v>
      </c>
      <c r="B858" s="242">
        <v>19010700</v>
      </c>
      <c r="C858" s="106">
        <v>4</v>
      </c>
      <c r="D858" s="246">
        <v>508385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43671</v>
      </c>
      <c r="B859" s="242">
        <v>19010710</v>
      </c>
      <c r="C859" s="106">
        <v>4</v>
      </c>
      <c r="D859" s="246">
        <v>394570</v>
      </c>
      <c r="E859" s="242"/>
      <c r="F859" s="247"/>
      <c r="G859" s="246"/>
      <c r="H859" s="245"/>
      <c r="I859" s="245"/>
      <c r="J859" s="246"/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43671</v>
      </c>
      <c r="B860" s="242">
        <v>19010722</v>
      </c>
      <c r="C860" s="106">
        <v>2</v>
      </c>
      <c r="D860" s="246">
        <v>169745</v>
      </c>
      <c r="E860" s="242"/>
      <c r="F860" s="247"/>
      <c r="G860" s="246"/>
      <c r="H860" s="245"/>
      <c r="I860" s="245">
        <v>1625880</v>
      </c>
      <c r="J860" s="246" t="s">
        <v>17</v>
      </c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43672</v>
      </c>
      <c r="B861" s="242">
        <v>19010730</v>
      </c>
      <c r="C861" s="106">
        <v>5</v>
      </c>
      <c r="D861" s="246">
        <v>489515</v>
      </c>
      <c r="E861" s="242" t="s">
        <v>613</v>
      </c>
      <c r="F861" s="247">
        <v>5</v>
      </c>
      <c r="G861" s="246">
        <v>580890</v>
      </c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43672</v>
      </c>
      <c r="B862" s="242">
        <v>19010736</v>
      </c>
      <c r="C862" s="106">
        <v>8</v>
      </c>
      <c r="D862" s="246">
        <v>797895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43672</v>
      </c>
      <c r="B863" s="242">
        <v>19010739</v>
      </c>
      <c r="C863" s="106">
        <v>6</v>
      </c>
      <c r="D863" s="246">
        <v>526150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43672</v>
      </c>
      <c r="B864" s="242">
        <v>19010744</v>
      </c>
      <c r="C864" s="106">
        <v>6</v>
      </c>
      <c r="D864" s="246">
        <v>693600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43672</v>
      </c>
      <c r="B865" s="242">
        <v>19010756</v>
      </c>
      <c r="C865" s="106">
        <v>5</v>
      </c>
      <c r="D865" s="246">
        <v>481780</v>
      </c>
      <c r="E865" s="242"/>
      <c r="F865" s="247"/>
      <c r="G865" s="246"/>
      <c r="H865" s="245"/>
      <c r="I865" s="245"/>
      <c r="J865" s="246"/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43672</v>
      </c>
      <c r="B866" s="242">
        <v>19010770</v>
      </c>
      <c r="C866" s="106">
        <v>4</v>
      </c>
      <c r="D866" s="246">
        <v>442425</v>
      </c>
      <c r="E866" s="242"/>
      <c r="F866" s="247"/>
      <c r="G866" s="246"/>
      <c r="H866" s="245"/>
      <c r="I866" s="245">
        <v>2850475</v>
      </c>
      <c r="J866" s="246" t="s">
        <v>17</v>
      </c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43673</v>
      </c>
      <c r="B867" s="242">
        <v>19010781</v>
      </c>
      <c r="C867" s="106">
        <v>10</v>
      </c>
      <c r="D867" s="246">
        <v>1217798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43673</v>
      </c>
      <c r="B868" s="242">
        <v>19010786</v>
      </c>
      <c r="C868" s="106">
        <v>2</v>
      </c>
      <c r="D868" s="246">
        <v>225250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43673</v>
      </c>
      <c r="B869" s="242">
        <v>19010801</v>
      </c>
      <c r="C869" s="106">
        <v>4</v>
      </c>
      <c r="D869" s="246">
        <v>506345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43673</v>
      </c>
      <c r="B870" s="242">
        <v>19010803</v>
      </c>
      <c r="C870" s="106">
        <v>1</v>
      </c>
      <c r="D870" s="246">
        <v>101150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43673</v>
      </c>
      <c r="B871" s="242">
        <v>19010809</v>
      </c>
      <c r="C871" s="106">
        <v>1</v>
      </c>
      <c r="D871" s="246">
        <v>147985</v>
      </c>
      <c r="E871" s="242"/>
      <c r="F871" s="247"/>
      <c r="G871" s="246"/>
      <c r="H871" s="245"/>
      <c r="I871" s="245">
        <v>2198528</v>
      </c>
      <c r="J871" s="246" t="s">
        <v>17</v>
      </c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98">
        <v>43675</v>
      </c>
      <c r="B872" s="99">
        <v>19010878</v>
      </c>
      <c r="C872" s="410">
        <v>21</v>
      </c>
      <c r="D872" s="34">
        <v>2254965</v>
      </c>
      <c r="E872" s="99" t="s">
        <v>619</v>
      </c>
      <c r="F872" s="100">
        <v>2</v>
      </c>
      <c r="G872" s="34">
        <v>222448</v>
      </c>
      <c r="H872" s="102"/>
      <c r="I872" s="102"/>
      <c r="J872" s="34"/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98">
        <v>43675</v>
      </c>
      <c r="B873" s="99">
        <v>19010883</v>
      </c>
      <c r="C873" s="410">
        <v>6</v>
      </c>
      <c r="D873" s="34">
        <v>598825</v>
      </c>
      <c r="E873" s="99" t="s">
        <v>621</v>
      </c>
      <c r="F873" s="100">
        <v>1</v>
      </c>
      <c r="G873" s="34">
        <v>97038</v>
      </c>
      <c r="H873" s="102"/>
      <c r="I873" s="102"/>
      <c r="J873" s="34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98">
        <v>43675</v>
      </c>
      <c r="B874" s="99">
        <v>19010889</v>
      </c>
      <c r="C874" s="410">
        <v>4</v>
      </c>
      <c r="D874" s="34">
        <v>527308</v>
      </c>
      <c r="E874" s="99"/>
      <c r="F874" s="100"/>
      <c r="G874" s="34"/>
      <c r="H874" s="102"/>
      <c r="I874" s="102"/>
      <c r="J874" s="34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98">
        <v>43675</v>
      </c>
      <c r="B875" s="99">
        <v>19010904</v>
      </c>
      <c r="C875" s="410">
        <v>3</v>
      </c>
      <c r="D875" s="34">
        <v>391170</v>
      </c>
      <c r="E875" s="99"/>
      <c r="F875" s="100"/>
      <c r="G875" s="34"/>
      <c r="H875" s="102"/>
      <c r="I875" s="102"/>
      <c r="J875" s="34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98">
        <v>43675</v>
      </c>
      <c r="B876" s="99">
        <v>19010913</v>
      </c>
      <c r="C876" s="410">
        <v>1</v>
      </c>
      <c r="D876" s="34">
        <v>106080</v>
      </c>
      <c r="E876" s="99"/>
      <c r="F876" s="100"/>
      <c r="G876" s="34"/>
      <c r="H876" s="102"/>
      <c r="I876" s="102"/>
      <c r="J876" s="34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98">
        <v>43675</v>
      </c>
      <c r="B877" s="99">
        <v>19010916</v>
      </c>
      <c r="C877" s="410">
        <v>4</v>
      </c>
      <c r="D877" s="34">
        <v>518925</v>
      </c>
      <c r="E877" s="99"/>
      <c r="F877" s="100"/>
      <c r="G877" s="34"/>
      <c r="H877" s="102"/>
      <c r="I877" s="102"/>
      <c r="J877" s="34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98">
        <v>43675</v>
      </c>
      <c r="B878" s="99">
        <v>19010925</v>
      </c>
      <c r="C878" s="410">
        <v>1</v>
      </c>
      <c r="D878" s="34">
        <v>209610</v>
      </c>
      <c r="E878" s="99"/>
      <c r="F878" s="100"/>
      <c r="G878" s="34"/>
      <c r="H878" s="102"/>
      <c r="I878" s="102"/>
      <c r="J878" s="34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98"/>
      <c r="B879" s="99"/>
      <c r="C879" s="410"/>
      <c r="D879" s="34"/>
      <c r="E879" s="99"/>
      <c r="F879" s="100"/>
      <c r="G879" s="34"/>
      <c r="H879" s="102"/>
      <c r="I879" s="102"/>
      <c r="J879" s="34"/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98"/>
      <c r="B880" s="99"/>
      <c r="C880" s="410"/>
      <c r="D880" s="34"/>
      <c r="E880" s="99"/>
      <c r="F880" s="100"/>
      <c r="G880" s="34"/>
      <c r="H880" s="102"/>
      <c r="I880" s="102"/>
      <c r="J880" s="34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98"/>
      <c r="B881" s="99"/>
      <c r="C881" s="410"/>
      <c r="D881" s="34"/>
      <c r="E881" s="99"/>
      <c r="F881" s="100"/>
      <c r="G881" s="34"/>
      <c r="H881" s="102"/>
      <c r="I881" s="102"/>
      <c r="J881" s="34"/>
      <c r="K881" s="138"/>
      <c r="L881" s="138"/>
      <c r="M881" s="138"/>
      <c r="N881" s="138"/>
      <c r="O881" s="138"/>
      <c r="P881" s="138"/>
      <c r="Q881" s="138"/>
      <c r="R881" s="138"/>
    </row>
    <row r="882" spans="1:18" x14ac:dyDescent="0.25">
      <c r="A882" s="235"/>
      <c r="B882" s="234"/>
      <c r="C882" s="240"/>
      <c r="D882" s="236"/>
      <c r="E882" s="234"/>
      <c r="F882" s="240"/>
      <c r="G882" s="236"/>
      <c r="H882" s="239"/>
      <c r="I882" s="239"/>
      <c r="J882" s="236"/>
    </row>
    <row r="883" spans="1:18" s="218" customFormat="1" x14ac:dyDescent="0.25">
      <c r="A883" s="226"/>
      <c r="B883" s="223" t="s">
        <v>11</v>
      </c>
      <c r="C883" s="232">
        <f>SUM(C8:C882)</f>
        <v>7240</v>
      </c>
      <c r="D883" s="224">
        <f>SUM(D8:D882)</f>
        <v>791232863</v>
      </c>
      <c r="E883" s="223" t="s">
        <v>11</v>
      </c>
      <c r="F883" s="232">
        <f>SUM(F8:F882)</f>
        <v>737</v>
      </c>
      <c r="G883" s="224">
        <f>SUM(G8:G882)</f>
        <v>81165801</v>
      </c>
      <c r="H883" s="232">
        <f>SUM(H8:H882)</f>
        <v>0</v>
      </c>
      <c r="I883" s="232">
        <f>SUM(I8:I882)</f>
        <v>705779665</v>
      </c>
      <c r="J883" s="224"/>
      <c r="K883" s="220"/>
      <c r="L883" s="220"/>
      <c r="M883" s="220"/>
      <c r="N883" s="220"/>
      <c r="O883" s="220"/>
      <c r="P883" s="220"/>
      <c r="Q883" s="220"/>
      <c r="R883" s="220"/>
    </row>
    <row r="884" spans="1:18" s="218" customFormat="1" x14ac:dyDescent="0.25">
      <c r="A884" s="226"/>
      <c r="B884" s="223"/>
      <c r="C884" s="232"/>
      <c r="D884" s="224"/>
      <c r="E884" s="223"/>
      <c r="F884" s="232"/>
      <c r="G884" s="224"/>
      <c r="H884" s="232"/>
      <c r="I884" s="232"/>
      <c r="J884" s="224"/>
      <c r="K884" s="220"/>
      <c r="M884" s="220"/>
      <c r="N884" s="220"/>
      <c r="O884" s="220"/>
      <c r="P884" s="220"/>
      <c r="Q884" s="220"/>
      <c r="R884" s="220"/>
    </row>
    <row r="885" spans="1:18" x14ac:dyDescent="0.25">
      <c r="A885" s="225"/>
      <c r="B885" s="226"/>
      <c r="C885" s="240"/>
      <c r="D885" s="236"/>
      <c r="E885" s="223"/>
      <c r="F885" s="240"/>
      <c r="G885" s="438" t="s">
        <v>12</v>
      </c>
      <c r="H885" s="439"/>
      <c r="I885" s="236"/>
      <c r="J885" s="227">
        <f>SUM(D8:D882)</f>
        <v>791232863</v>
      </c>
      <c r="P885" s="220"/>
      <c r="Q885" s="220"/>
      <c r="R885" s="233"/>
    </row>
    <row r="886" spans="1:18" x14ac:dyDescent="0.25">
      <c r="A886" s="235"/>
      <c r="B886" s="234"/>
      <c r="C886" s="240"/>
      <c r="D886" s="236"/>
      <c r="E886" s="234"/>
      <c r="F886" s="240"/>
      <c r="G886" s="438" t="s">
        <v>13</v>
      </c>
      <c r="H886" s="439"/>
      <c r="I886" s="237"/>
      <c r="J886" s="227">
        <f>SUM(G8:G882)</f>
        <v>81165801</v>
      </c>
      <c r="R886" s="233"/>
    </row>
    <row r="887" spans="1:18" x14ac:dyDescent="0.25">
      <c r="A887" s="228"/>
      <c r="B887" s="237"/>
      <c r="C887" s="240"/>
      <c r="D887" s="236"/>
      <c r="E887" s="234"/>
      <c r="F887" s="240"/>
      <c r="G887" s="438" t="s">
        <v>14</v>
      </c>
      <c r="H887" s="439"/>
      <c r="I887" s="229"/>
      <c r="J887" s="229">
        <f>J885-J886</f>
        <v>710067062</v>
      </c>
      <c r="L887" s="220"/>
      <c r="R887" s="233"/>
    </row>
    <row r="888" spans="1:18" x14ac:dyDescent="0.25">
      <c r="A888" s="235"/>
      <c r="B888" s="230"/>
      <c r="C888" s="240"/>
      <c r="D888" s="231"/>
      <c r="E888" s="234"/>
      <c r="F888" s="240"/>
      <c r="G888" s="438" t="s">
        <v>15</v>
      </c>
      <c r="H888" s="439"/>
      <c r="I888" s="237"/>
      <c r="J888" s="227">
        <f>SUM(H8:H882)</f>
        <v>0</v>
      </c>
      <c r="R888" s="233"/>
    </row>
    <row r="889" spans="1:18" x14ac:dyDescent="0.25">
      <c r="A889" s="235"/>
      <c r="B889" s="230"/>
      <c r="C889" s="240"/>
      <c r="D889" s="231"/>
      <c r="E889" s="234"/>
      <c r="F889" s="240"/>
      <c r="G889" s="438" t="s">
        <v>16</v>
      </c>
      <c r="H889" s="439"/>
      <c r="I889" s="237"/>
      <c r="J889" s="227">
        <f>J887+J888</f>
        <v>710067062</v>
      </c>
      <c r="R889" s="233"/>
    </row>
    <row r="890" spans="1:18" x14ac:dyDescent="0.25">
      <c r="A890" s="235"/>
      <c r="B890" s="230"/>
      <c r="C890" s="240"/>
      <c r="D890" s="231"/>
      <c r="E890" s="234"/>
      <c r="F890" s="240"/>
      <c r="G890" s="438" t="s">
        <v>5</v>
      </c>
      <c r="H890" s="439"/>
      <c r="I890" s="237"/>
      <c r="J890" s="227">
        <f>SUM(I8:I882)</f>
        <v>705779665</v>
      </c>
      <c r="R890" s="233"/>
    </row>
    <row r="891" spans="1:18" x14ac:dyDescent="0.25">
      <c r="A891" s="235"/>
      <c r="B891" s="230"/>
      <c r="C891" s="240"/>
      <c r="D891" s="231"/>
      <c r="E891" s="234"/>
      <c r="F891" s="240"/>
      <c r="G891" s="438" t="s">
        <v>31</v>
      </c>
      <c r="H891" s="439"/>
      <c r="I891" s="234" t="str">
        <f>IF(J891&gt;0,"SALDO",IF(J891&lt;0,"PIUTANG",IF(J891=0,"LUNAS")))</f>
        <v>PIUTANG</v>
      </c>
      <c r="J891" s="227">
        <f>J890-J889</f>
        <v>-4287397</v>
      </c>
      <c r="R891" s="233"/>
    </row>
  </sheetData>
  <mergeCells count="13">
    <mergeCell ref="A5:J5"/>
    <mergeCell ref="A6:A7"/>
    <mergeCell ref="B6:G6"/>
    <mergeCell ref="H6:H7"/>
    <mergeCell ref="I6:I7"/>
    <mergeCell ref="J6:J7"/>
    <mergeCell ref="G891:H891"/>
    <mergeCell ref="G885:H885"/>
    <mergeCell ref="G886:H886"/>
    <mergeCell ref="G887:H887"/>
    <mergeCell ref="G888:H888"/>
    <mergeCell ref="G889:H889"/>
    <mergeCell ref="G890:H890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29" t="s">
        <v>22</v>
      </c>
      <c r="G1" s="429"/>
      <c r="H1" s="429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J38*-1</f>
        <v>80589</v>
      </c>
      <c r="J2" s="20"/>
    </row>
    <row r="3" spans="1:19" s="233" customFormat="1" x14ac:dyDescent="0.25">
      <c r="A3" s="218" t="s">
        <v>111</v>
      </c>
      <c r="B3" s="218"/>
      <c r="C3" s="221" t="s">
        <v>112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30" t="s">
        <v>60</v>
      </c>
      <c r="B5" s="430"/>
      <c r="C5" s="430"/>
      <c r="D5" s="430"/>
      <c r="E5" s="430"/>
      <c r="F5" s="430"/>
      <c r="G5" s="430"/>
      <c r="H5" s="430"/>
      <c r="I5" s="430"/>
      <c r="J5" s="430"/>
    </row>
    <row r="6" spans="1:19" x14ac:dyDescent="0.25">
      <c r="A6" s="436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33" t="s">
        <v>5</v>
      </c>
      <c r="J6" s="434" t="s">
        <v>6</v>
      </c>
    </row>
    <row r="7" spans="1:19" x14ac:dyDescent="0.25">
      <c r="A7" s="43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32"/>
      <c r="I7" s="433"/>
      <c r="J7" s="434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35" t="s">
        <v>12</v>
      </c>
      <c r="H32" s="43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35" t="s">
        <v>13</v>
      </c>
      <c r="H33" s="43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35" t="s">
        <v>14</v>
      </c>
      <c r="H34" s="43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35" t="s">
        <v>15</v>
      </c>
      <c r="H35" s="43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35" t="s">
        <v>16</v>
      </c>
      <c r="H36" s="43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35" t="s">
        <v>5</v>
      </c>
      <c r="H37" s="43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35" t="s">
        <v>31</v>
      </c>
      <c r="H38" s="43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78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3" x14ac:dyDescent="0.25">
      <c r="A2" s="20" t="s">
        <v>1</v>
      </c>
      <c r="B2" s="20"/>
      <c r="C2" s="78" t="s">
        <v>67</v>
      </c>
      <c r="D2" s="20"/>
      <c r="E2" s="20"/>
      <c r="F2" s="429" t="s">
        <v>21</v>
      </c>
      <c r="G2" s="429"/>
      <c r="H2" s="429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111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41"/>
      <c r="I7" s="458"/>
      <c r="J7" s="445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79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79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79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79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79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94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96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79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94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94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94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94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94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94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94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94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94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94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94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74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74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94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94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79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79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94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94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160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160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160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161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35" t="s">
        <v>12</v>
      </c>
      <c r="H73" s="43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35" t="s">
        <v>13</v>
      </c>
      <c r="H74" s="43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35" t="s">
        <v>14</v>
      </c>
      <c r="H75" s="43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35" t="s">
        <v>15</v>
      </c>
      <c r="H76" s="43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35" t="s">
        <v>16</v>
      </c>
      <c r="H77" s="43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35" t="s">
        <v>5</v>
      </c>
      <c r="H78" s="43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35" t="s">
        <v>31</v>
      </c>
      <c r="H79" s="43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116</v>
      </c>
      <c r="G1" s="72"/>
      <c r="H1" s="72"/>
      <c r="I1" s="20" t="s">
        <v>93</v>
      </c>
    </row>
    <row r="2" spans="1:15" x14ac:dyDescent="0.25">
      <c r="A2" s="155" t="s">
        <v>1</v>
      </c>
      <c r="B2" s="22"/>
      <c r="C2" s="78" t="s">
        <v>92</v>
      </c>
      <c r="D2" s="20"/>
      <c r="E2" s="22"/>
      <c r="F2" s="429" t="s">
        <v>115</v>
      </c>
      <c r="G2" s="429"/>
      <c r="H2" s="429"/>
      <c r="I2" s="21">
        <f>J25*-1</f>
        <v>57975</v>
      </c>
    </row>
    <row r="3" spans="1:15" s="233" customFormat="1" x14ac:dyDescent="0.25">
      <c r="A3" s="218" t="s">
        <v>111</v>
      </c>
      <c r="B3" s="22"/>
      <c r="C3" s="221" t="s">
        <v>114</v>
      </c>
      <c r="D3" s="218"/>
      <c r="E3" s="22"/>
      <c r="F3" s="265" t="s">
        <v>113</v>
      </c>
      <c r="G3" s="265"/>
      <c r="H3" s="265" t="s">
        <v>117</v>
      </c>
      <c r="I3" s="21" t="s">
        <v>118</v>
      </c>
      <c r="J3" s="70"/>
    </row>
    <row r="4" spans="1:15" x14ac:dyDescent="0.25">
      <c r="L4" s="18"/>
      <c r="N4" s="18"/>
      <c r="O4" s="37"/>
    </row>
    <row r="5" spans="1:15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L5" s="18"/>
      <c r="N5" s="18"/>
      <c r="O5" s="37"/>
    </row>
    <row r="6" spans="1:15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97" t="s">
        <v>4</v>
      </c>
      <c r="I6" s="499" t="s">
        <v>5</v>
      </c>
      <c r="J6" s="500" t="s">
        <v>6</v>
      </c>
      <c r="L6" s="18"/>
      <c r="N6" s="18"/>
      <c r="O6" s="37"/>
    </row>
    <row r="7" spans="1:15" x14ac:dyDescent="0.25">
      <c r="A7" s="43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98"/>
      <c r="I7" s="499"/>
      <c r="J7" s="50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501" t="s">
        <v>12</v>
      </c>
      <c r="H19" s="50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501" t="s">
        <v>13</v>
      </c>
      <c r="H20" s="50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501" t="s">
        <v>14</v>
      </c>
      <c r="H21" s="50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501" t="s">
        <v>15</v>
      </c>
      <c r="H22" s="50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501" t="s">
        <v>16</v>
      </c>
      <c r="H23" s="50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501" t="s">
        <v>5</v>
      </c>
      <c r="H24" s="50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501" t="s">
        <v>31</v>
      </c>
      <c r="H25" s="50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29" t="s">
        <v>22</v>
      </c>
      <c r="G1" s="429"/>
      <c r="H1" s="429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29" t="s">
        <v>21</v>
      </c>
      <c r="G2" s="429"/>
      <c r="H2" s="429"/>
      <c r="I2" s="38">
        <f>J59*-1</f>
        <v>0</v>
      </c>
      <c r="J2" s="20"/>
    </row>
    <row r="3" spans="1:15" s="233" customFormat="1" x14ac:dyDescent="0.25">
      <c r="A3" s="218" t="s">
        <v>111</v>
      </c>
      <c r="B3" s="218"/>
      <c r="C3" s="28" t="s">
        <v>119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45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63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155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35" t="s">
        <v>12</v>
      </c>
      <c r="H53" s="43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35" t="s">
        <v>13</v>
      </c>
      <c r="H54" s="43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35" t="s">
        <v>14</v>
      </c>
      <c r="H55" s="43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35" t="s">
        <v>15</v>
      </c>
      <c r="H56" s="43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35" t="s">
        <v>16</v>
      </c>
      <c r="H57" s="43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35" t="s">
        <v>5</v>
      </c>
      <c r="H58" s="43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35" t="s">
        <v>31</v>
      </c>
      <c r="H59" s="43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89</v>
      </c>
      <c r="D1" s="20"/>
      <c r="E1" s="20"/>
      <c r="F1" s="429" t="s">
        <v>22</v>
      </c>
      <c r="G1" s="429"/>
      <c r="H1" s="42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J41*-1</f>
        <v>514</v>
      </c>
      <c r="J2" s="20"/>
    </row>
    <row r="3" spans="1:10" s="233" customFormat="1" x14ac:dyDescent="0.25">
      <c r="A3" s="218" t="s">
        <v>111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41"/>
      <c r="I7" s="458"/>
      <c r="J7" s="445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35" t="s">
        <v>12</v>
      </c>
      <c r="H35" s="43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35" t="s">
        <v>13</v>
      </c>
      <c r="H36" s="43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35" t="s">
        <v>14</v>
      </c>
      <c r="H37" s="43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35" t="s">
        <v>15</v>
      </c>
      <c r="H38" s="43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35" t="s">
        <v>16</v>
      </c>
      <c r="H39" s="43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35" t="s">
        <v>5</v>
      </c>
      <c r="H40" s="43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35" t="s">
        <v>31</v>
      </c>
      <c r="H41" s="43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107</v>
      </c>
      <c r="D1" s="218"/>
      <c r="E1" s="218"/>
      <c r="F1" s="429" t="s">
        <v>22</v>
      </c>
      <c r="G1" s="429"/>
      <c r="H1" s="429"/>
      <c r="I1" s="220" t="s">
        <v>73</v>
      </c>
      <c r="J1" s="218"/>
    </row>
    <row r="2" spans="1:10" x14ac:dyDescent="0.25">
      <c r="A2" s="218" t="s">
        <v>1</v>
      </c>
      <c r="B2" s="218"/>
      <c r="C2" s="221" t="s">
        <v>67</v>
      </c>
      <c r="D2" s="218"/>
      <c r="E2" s="218"/>
      <c r="F2" s="429" t="s">
        <v>21</v>
      </c>
      <c r="G2" s="429"/>
      <c r="H2" s="429"/>
      <c r="I2" s="220">
        <f>J41*-1</f>
        <v>0</v>
      </c>
      <c r="J2" s="218"/>
    </row>
    <row r="3" spans="1:10" x14ac:dyDescent="0.25">
      <c r="A3" s="218" t="s">
        <v>111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41"/>
      <c r="I7" s="458"/>
      <c r="J7" s="445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35" t="s">
        <v>12</v>
      </c>
      <c r="H35" s="43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35" t="s">
        <v>13</v>
      </c>
      <c r="H36" s="43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35" t="s">
        <v>14</v>
      </c>
      <c r="H37" s="43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35" t="s">
        <v>15</v>
      </c>
      <c r="H38" s="43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35" t="s">
        <v>16</v>
      </c>
      <c r="H39" s="43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35" t="s">
        <v>5</v>
      </c>
      <c r="H40" s="43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35" t="s">
        <v>31</v>
      </c>
      <c r="H41" s="43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90</v>
      </c>
      <c r="D1" s="20"/>
      <c r="E1" s="20"/>
      <c r="F1" s="429" t="s">
        <v>22</v>
      </c>
      <c r="G1" s="429"/>
      <c r="H1" s="429"/>
      <c r="I1" s="38"/>
      <c r="J1" s="20"/>
    </row>
    <row r="2" spans="1:17" x14ac:dyDescent="0.25">
      <c r="A2" s="20" t="s">
        <v>1</v>
      </c>
      <c r="B2" s="20"/>
      <c r="C2" s="78" t="s">
        <v>133</v>
      </c>
      <c r="D2" s="20"/>
      <c r="E2" s="20"/>
      <c r="F2" s="429" t="s">
        <v>21</v>
      </c>
      <c r="G2" s="429"/>
      <c r="H2" s="429"/>
      <c r="I2" s="38">
        <f>J41*-1</f>
        <v>413478</v>
      </c>
      <c r="J2" s="20"/>
    </row>
    <row r="3" spans="1:17" s="233" customFormat="1" x14ac:dyDescent="0.25">
      <c r="A3" s="218" t="s">
        <v>111</v>
      </c>
      <c r="B3" s="218"/>
      <c r="C3" s="221" t="s">
        <v>132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41"/>
      <c r="I7" s="458"/>
      <c r="J7" s="445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68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68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94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96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35" t="s">
        <v>12</v>
      </c>
      <c r="H35" s="43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35" t="s">
        <v>13</v>
      </c>
      <c r="H36" s="43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35" t="s">
        <v>14</v>
      </c>
      <c r="H37" s="43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35" t="s">
        <v>15</v>
      </c>
      <c r="H38" s="43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35" t="s">
        <v>16</v>
      </c>
      <c r="H39" s="43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35" t="s">
        <v>5</v>
      </c>
      <c r="H40" s="43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35" t="s">
        <v>31</v>
      </c>
      <c r="H41" s="43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103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0" x14ac:dyDescent="0.25">
      <c r="A2" s="20" t="s">
        <v>1</v>
      </c>
      <c r="B2" s="20"/>
      <c r="C2" s="221" t="s">
        <v>67</v>
      </c>
      <c r="D2" s="20"/>
      <c r="E2" s="20"/>
      <c r="F2" s="429" t="s">
        <v>21</v>
      </c>
      <c r="G2" s="429"/>
      <c r="H2" s="429"/>
      <c r="I2" s="38">
        <f>J41*-1</f>
        <v>-112</v>
      </c>
      <c r="J2" s="20"/>
    </row>
    <row r="3" spans="1:10" s="233" customFormat="1" x14ac:dyDescent="0.25">
      <c r="A3" s="218" t="s">
        <v>111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41"/>
      <c r="I7" s="458"/>
      <c r="J7" s="445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94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94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94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75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94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94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35" t="s">
        <v>12</v>
      </c>
      <c r="H35" s="43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35" t="s">
        <v>13</v>
      </c>
      <c r="H36" s="43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35" t="s">
        <v>14</v>
      </c>
      <c r="H37" s="43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35" t="s">
        <v>15</v>
      </c>
      <c r="H38" s="43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35" t="s">
        <v>16</v>
      </c>
      <c r="H39" s="43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35" t="s">
        <v>5</v>
      </c>
      <c r="H40" s="43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35" t="s">
        <v>31</v>
      </c>
      <c r="H41" s="43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98</v>
      </c>
      <c r="D1" s="20"/>
      <c r="E1" s="20"/>
      <c r="F1" s="429" t="s">
        <v>22</v>
      </c>
      <c r="G1" s="429"/>
      <c r="H1" s="429"/>
      <c r="I1" s="38"/>
      <c r="J1" s="20"/>
    </row>
    <row r="2" spans="1:10" x14ac:dyDescent="0.25">
      <c r="A2" s="20" t="s">
        <v>1</v>
      </c>
      <c r="B2" s="20"/>
      <c r="C2" s="78" t="s">
        <v>88</v>
      </c>
      <c r="D2" s="20"/>
      <c r="E2" s="20"/>
      <c r="F2" s="429" t="s">
        <v>21</v>
      </c>
      <c r="G2" s="429"/>
      <c r="H2" s="429"/>
      <c r="I2" s="38">
        <f>J41*-1</f>
        <v>-7325</v>
      </c>
      <c r="J2" s="20"/>
    </row>
    <row r="3" spans="1:10" s="233" customFormat="1" x14ac:dyDescent="0.25">
      <c r="A3" s="218" t="s">
        <v>111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41"/>
      <c r="I7" s="458"/>
      <c r="J7" s="445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99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94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94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94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35" t="s">
        <v>12</v>
      </c>
      <c r="H35" s="43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35" t="s">
        <v>13</v>
      </c>
      <c r="H36" s="43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35" t="s">
        <v>14</v>
      </c>
      <c r="H37" s="43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35" t="s">
        <v>15</v>
      </c>
      <c r="H38" s="43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35" t="s">
        <v>16</v>
      </c>
      <c r="H39" s="43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35" t="s">
        <v>5</v>
      </c>
      <c r="H40" s="43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35" t="s">
        <v>31</v>
      </c>
      <c r="H41" s="43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85</v>
      </c>
      <c r="D1" s="20"/>
      <c r="E1" s="20"/>
      <c r="F1" s="429" t="s">
        <v>22</v>
      </c>
      <c r="G1" s="429"/>
      <c r="H1" s="429"/>
      <c r="I1" s="38" t="s">
        <v>86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111</v>
      </c>
      <c r="B3" s="218"/>
      <c r="C3" s="221" t="s">
        <v>131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41"/>
      <c r="I7" s="458"/>
      <c r="J7" s="445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144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35" t="s">
        <v>12</v>
      </c>
      <c r="H158" s="43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35" t="s">
        <v>13</v>
      </c>
      <c r="H159" s="43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35" t="s">
        <v>14</v>
      </c>
      <c r="H160" s="43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35" t="s">
        <v>15</v>
      </c>
      <c r="H161" s="43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35" t="s">
        <v>16</v>
      </c>
      <c r="H162" s="43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35" t="s">
        <v>5</v>
      </c>
      <c r="H163" s="43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35" t="s">
        <v>31</v>
      </c>
      <c r="H164" s="43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419"/>
  <sheetViews>
    <sheetView zoomScale="85" zoomScaleNormal="85" workbookViewId="0">
      <pane ySplit="7" topLeftCell="A389" activePane="bottomLeft" state="frozen"/>
      <selection pane="bottomLeft" activeCell="B401" sqref="B40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180</v>
      </c>
      <c r="D1" s="218"/>
      <c r="E1" s="218"/>
      <c r="F1" s="429" t="s">
        <v>22</v>
      </c>
      <c r="G1" s="429"/>
      <c r="H1" s="429"/>
      <c r="I1" s="220"/>
      <c r="J1" s="218"/>
      <c r="M1" s="219">
        <f>SUM(D388:D398)</f>
        <v>18881245</v>
      </c>
      <c r="N1" s="219">
        <v>54521002</v>
      </c>
      <c r="O1" s="219">
        <f>N1-M1</f>
        <v>35639757</v>
      </c>
    </row>
    <row r="2" spans="1:16" x14ac:dyDescent="0.25">
      <c r="A2" s="218" t="s">
        <v>1</v>
      </c>
      <c r="B2" s="218"/>
      <c r="C2" s="221" t="s">
        <v>88</v>
      </c>
      <c r="D2" s="218"/>
      <c r="E2" s="218"/>
      <c r="F2" s="429" t="s">
        <v>21</v>
      </c>
      <c r="G2" s="429"/>
      <c r="H2" s="429"/>
      <c r="I2" s="220">
        <f>J413*-1</f>
        <v>6324052</v>
      </c>
      <c r="J2" s="218"/>
      <c r="M2" s="219">
        <f>SUM(G388:G398)</f>
        <v>674560</v>
      </c>
      <c r="N2" s="219">
        <v>2098565</v>
      </c>
      <c r="O2" s="219">
        <f>N2-M2</f>
        <v>1424005</v>
      </c>
    </row>
    <row r="3" spans="1:16" x14ac:dyDescent="0.25">
      <c r="A3" s="218" t="s">
        <v>111</v>
      </c>
      <c r="B3" s="218"/>
      <c r="C3" s="221" t="s">
        <v>88</v>
      </c>
      <c r="D3" s="218"/>
      <c r="E3" s="218"/>
      <c r="F3" s="314" t="s">
        <v>113</v>
      </c>
      <c r="G3" s="314"/>
      <c r="H3" s="314" t="s">
        <v>127</v>
      </c>
      <c r="I3" s="278"/>
      <c r="J3" s="218"/>
      <c r="M3" s="219">
        <f>M1-M2</f>
        <v>18206685</v>
      </c>
      <c r="N3" s="219">
        <f>N1-N2</f>
        <v>52422437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45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446"/>
      <c r="I15" s="447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220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222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226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232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233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243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244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245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242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256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258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259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264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280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282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289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296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305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315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318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326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327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330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241">
        <v>43547</v>
      </c>
      <c r="B198" s="242">
        <v>19003190</v>
      </c>
      <c r="C198" s="247">
        <v>13</v>
      </c>
      <c r="D198" s="246">
        <v>1649045</v>
      </c>
      <c r="E198" s="244"/>
      <c r="F198" s="242"/>
      <c r="G198" s="246"/>
      <c r="H198" s="245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43547</v>
      </c>
      <c r="B199" s="242">
        <v>19003222</v>
      </c>
      <c r="C199" s="247">
        <v>25</v>
      </c>
      <c r="D199" s="246">
        <v>2567935</v>
      </c>
      <c r="E199" s="244"/>
      <c r="F199" s="242"/>
      <c r="G199" s="246"/>
      <c r="H199" s="245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43549</v>
      </c>
      <c r="B200" s="242">
        <v>19003293</v>
      </c>
      <c r="C200" s="247">
        <v>1</v>
      </c>
      <c r="D200" s="246">
        <v>109055</v>
      </c>
      <c r="E200" s="244"/>
      <c r="F200" s="242"/>
      <c r="G200" s="246"/>
      <c r="H200" s="245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43549</v>
      </c>
      <c r="B201" s="242">
        <v>19003305</v>
      </c>
      <c r="C201" s="247">
        <v>20</v>
      </c>
      <c r="D201" s="246">
        <v>2044250</v>
      </c>
      <c r="E201" s="244"/>
      <c r="F201" s="242"/>
      <c r="G201" s="246"/>
      <c r="H201" s="245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43549</v>
      </c>
      <c r="B202" s="242">
        <v>19003339</v>
      </c>
      <c r="C202" s="247">
        <v>16</v>
      </c>
      <c r="D202" s="246">
        <v>1727833</v>
      </c>
      <c r="E202" s="244"/>
      <c r="F202" s="242"/>
      <c r="G202" s="246"/>
      <c r="H202" s="245"/>
      <c r="I202" s="245"/>
      <c r="J202" s="246"/>
      <c r="K202" s="233"/>
      <c r="L202" s="233"/>
      <c r="M202" s="233"/>
      <c r="N202" s="233"/>
      <c r="O202" s="233"/>
      <c r="P202" s="233"/>
    </row>
    <row r="203" spans="1:16" x14ac:dyDescent="0.25">
      <c r="A203" s="241">
        <v>43549</v>
      </c>
      <c r="B203" s="242">
        <v>19003348</v>
      </c>
      <c r="C203" s="247">
        <v>2</v>
      </c>
      <c r="D203" s="246">
        <v>165070</v>
      </c>
      <c r="E203" s="244"/>
      <c r="F203" s="242"/>
      <c r="G203" s="246"/>
      <c r="H203" s="245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43550</v>
      </c>
      <c r="B204" s="242">
        <v>19003378</v>
      </c>
      <c r="C204" s="247">
        <v>12</v>
      </c>
      <c r="D204" s="246">
        <v>1202923</v>
      </c>
      <c r="E204" s="244" t="s">
        <v>343</v>
      </c>
      <c r="F204" s="242">
        <v>19</v>
      </c>
      <c r="G204" s="246">
        <v>1240830</v>
      </c>
      <c r="H204" s="245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43550</v>
      </c>
      <c r="B205" s="242">
        <v>19003408</v>
      </c>
      <c r="C205" s="247">
        <v>29</v>
      </c>
      <c r="D205" s="246">
        <v>2836193</v>
      </c>
      <c r="E205" s="244"/>
      <c r="F205" s="242"/>
      <c r="G205" s="246"/>
      <c r="H205" s="245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43551</v>
      </c>
      <c r="B206" s="242">
        <v>19003449</v>
      </c>
      <c r="C206" s="247">
        <v>24</v>
      </c>
      <c r="D206" s="246">
        <v>2764423</v>
      </c>
      <c r="E206" s="244"/>
      <c r="F206" s="242"/>
      <c r="G206" s="246"/>
      <c r="H206" s="245"/>
      <c r="I206" s="245"/>
      <c r="J206" s="246"/>
      <c r="K206" s="233"/>
      <c r="L206" s="233"/>
      <c r="M206" s="233"/>
      <c r="N206" s="233"/>
      <c r="O206" s="233"/>
      <c r="P206" s="233"/>
    </row>
    <row r="207" spans="1:16" x14ac:dyDescent="0.25">
      <c r="A207" s="241">
        <v>43551</v>
      </c>
      <c r="B207" s="242">
        <v>19003477</v>
      </c>
      <c r="C207" s="247">
        <v>23</v>
      </c>
      <c r="D207" s="246">
        <v>2419305</v>
      </c>
      <c r="E207" s="244"/>
      <c r="F207" s="242"/>
      <c r="G207" s="246"/>
      <c r="H207" s="245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43551</v>
      </c>
      <c r="B208" s="242">
        <v>19003480</v>
      </c>
      <c r="C208" s="247">
        <v>1</v>
      </c>
      <c r="D208" s="246">
        <v>97738</v>
      </c>
      <c r="E208" s="244"/>
      <c r="F208" s="242"/>
      <c r="G208" s="246"/>
      <c r="H208" s="245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43551</v>
      </c>
      <c r="B209" s="242">
        <v>19003487</v>
      </c>
      <c r="C209" s="247">
        <v>1</v>
      </c>
      <c r="D209" s="246">
        <v>62645</v>
      </c>
      <c r="E209" s="244"/>
      <c r="F209" s="242"/>
      <c r="G209" s="246"/>
      <c r="H209" s="245"/>
      <c r="I209" s="245"/>
      <c r="J209" s="246"/>
      <c r="K209" s="233"/>
      <c r="L209" s="233"/>
      <c r="M209" s="233"/>
      <c r="N209" s="233"/>
      <c r="O209" s="233"/>
      <c r="P209" s="233"/>
    </row>
    <row r="210" spans="1:16" x14ac:dyDescent="0.25">
      <c r="A210" s="241">
        <v>43552</v>
      </c>
      <c r="B210" s="242">
        <v>19003508</v>
      </c>
      <c r="C210" s="247">
        <v>22</v>
      </c>
      <c r="D210" s="246">
        <v>2288030</v>
      </c>
      <c r="E210" s="244" t="s">
        <v>338</v>
      </c>
      <c r="F210" s="242">
        <v>3</v>
      </c>
      <c r="G210" s="246">
        <v>384540</v>
      </c>
      <c r="H210" s="245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43552</v>
      </c>
      <c r="B211" s="242">
        <v>19003527</v>
      </c>
      <c r="C211" s="247">
        <v>31</v>
      </c>
      <c r="D211" s="246">
        <v>3078860</v>
      </c>
      <c r="E211" s="244"/>
      <c r="F211" s="242"/>
      <c r="G211" s="246"/>
      <c r="H211" s="245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43553</v>
      </c>
      <c r="B212" s="242">
        <v>19003552</v>
      </c>
      <c r="C212" s="247">
        <v>1</v>
      </c>
      <c r="D212" s="246">
        <v>96220</v>
      </c>
      <c r="E212" s="244" t="s">
        <v>342</v>
      </c>
      <c r="F212" s="242">
        <v>2</v>
      </c>
      <c r="G212" s="246">
        <v>206040</v>
      </c>
      <c r="H212" s="245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43553</v>
      </c>
      <c r="B213" s="242">
        <v>19003566</v>
      </c>
      <c r="C213" s="247">
        <v>18</v>
      </c>
      <c r="D213" s="246">
        <v>2014415</v>
      </c>
      <c r="E213" s="244"/>
      <c r="F213" s="242"/>
      <c r="G213" s="246"/>
      <c r="H213" s="245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43553</v>
      </c>
      <c r="B214" s="242">
        <v>19003598</v>
      </c>
      <c r="C214" s="247">
        <v>20</v>
      </c>
      <c r="D214" s="246">
        <v>2049180</v>
      </c>
      <c r="E214" s="244"/>
      <c r="F214" s="242"/>
      <c r="G214" s="246"/>
      <c r="H214" s="245"/>
      <c r="I214" s="245"/>
      <c r="J214" s="246"/>
      <c r="K214" s="233"/>
      <c r="L214" s="233"/>
      <c r="M214" s="233"/>
      <c r="N214" s="233"/>
      <c r="O214" s="233"/>
      <c r="P214" s="233"/>
    </row>
    <row r="215" spans="1:16" x14ac:dyDescent="0.25">
      <c r="A215" s="241">
        <v>43553</v>
      </c>
      <c r="B215" s="242">
        <v>19003604</v>
      </c>
      <c r="C215" s="247">
        <v>2</v>
      </c>
      <c r="D215" s="246">
        <v>206040</v>
      </c>
      <c r="E215" s="244"/>
      <c r="F215" s="242"/>
      <c r="G215" s="246"/>
      <c r="H215" s="245"/>
      <c r="I215" s="245">
        <v>25547750</v>
      </c>
      <c r="J215" s="246" t="s">
        <v>17</v>
      </c>
      <c r="K215" s="233"/>
      <c r="L215" s="233"/>
      <c r="M215" s="233"/>
      <c r="N215" s="233"/>
      <c r="O215" s="233"/>
      <c r="P215" s="233"/>
    </row>
    <row r="216" spans="1:16" x14ac:dyDescent="0.25">
      <c r="A216" s="241">
        <v>43554</v>
      </c>
      <c r="B216" s="242">
        <v>19003630</v>
      </c>
      <c r="C216" s="247">
        <v>19</v>
      </c>
      <c r="D216" s="246">
        <v>1794860</v>
      </c>
      <c r="E216" s="244" t="s">
        <v>345</v>
      </c>
      <c r="F216" s="242">
        <v>2</v>
      </c>
      <c r="G216" s="246">
        <v>208080</v>
      </c>
      <c r="H216" s="245"/>
      <c r="I216" s="245"/>
      <c r="J216" s="246"/>
      <c r="K216" s="233"/>
      <c r="L216" s="233"/>
      <c r="M216" s="233"/>
      <c r="N216" s="233"/>
      <c r="O216" s="233"/>
      <c r="P216" s="233"/>
    </row>
    <row r="217" spans="1:16" x14ac:dyDescent="0.25">
      <c r="A217" s="241">
        <v>43554</v>
      </c>
      <c r="B217" s="242">
        <v>19003663</v>
      </c>
      <c r="C217" s="247">
        <v>26</v>
      </c>
      <c r="D217" s="246">
        <v>3136160</v>
      </c>
      <c r="E217" s="244"/>
      <c r="F217" s="242"/>
      <c r="G217" s="246"/>
      <c r="H217" s="245"/>
      <c r="I217" s="245"/>
      <c r="J217" s="246"/>
      <c r="K217" s="233"/>
      <c r="L217" s="233"/>
      <c r="M217" s="233"/>
      <c r="N217" s="233"/>
      <c r="O217" s="233"/>
      <c r="P217" s="233"/>
    </row>
    <row r="218" spans="1:16" x14ac:dyDescent="0.25">
      <c r="A218" s="241">
        <v>43556</v>
      </c>
      <c r="B218" s="242">
        <v>19003767</v>
      </c>
      <c r="C218" s="247">
        <v>35</v>
      </c>
      <c r="D218" s="246">
        <v>3405613</v>
      </c>
      <c r="E218" s="244"/>
      <c r="F218" s="242"/>
      <c r="G218" s="246"/>
      <c r="H218" s="245"/>
      <c r="I218" s="245"/>
      <c r="J218" s="246"/>
      <c r="K218" s="233"/>
      <c r="L218" s="233"/>
      <c r="M218" s="233"/>
      <c r="N218" s="233"/>
      <c r="O218" s="233"/>
      <c r="P218" s="233"/>
    </row>
    <row r="219" spans="1:16" x14ac:dyDescent="0.25">
      <c r="A219" s="241">
        <v>43556</v>
      </c>
      <c r="B219" s="242">
        <v>19003800</v>
      </c>
      <c r="C219" s="247">
        <v>22</v>
      </c>
      <c r="D219" s="246">
        <v>2364700</v>
      </c>
      <c r="E219" s="244"/>
      <c r="F219" s="242"/>
      <c r="G219" s="246"/>
      <c r="H219" s="245"/>
      <c r="I219" s="245"/>
      <c r="J219" s="246"/>
      <c r="K219" s="233"/>
      <c r="L219" s="233"/>
      <c r="M219" s="233"/>
      <c r="N219" s="233"/>
      <c r="O219" s="233"/>
      <c r="P219" s="233"/>
    </row>
    <row r="220" spans="1:16" x14ac:dyDescent="0.25">
      <c r="A220" s="241">
        <v>43557</v>
      </c>
      <c r="B220" s="242">
        <v>19003831</v>
      </c>
      <c r="C220" s="247">
        <v>12</v>
      </c>
      <c r="D220" s="246">
        <v>1164245</v>
      </c>
      <c r="E220" s="244" t="s">
        <v>349</v>
      </c>
      <c r="F220" s="242">
        <v>4</v>
      </c>
      <c r="G220" s="246">
        <v>697860</v>
      </c>
      <c r="H220" s="245"/>
      <c r="I220" s="245"/>
      <c r="J220" s="246"/>
      <c r="K220" s="233"/>
      <c r="L220" s="233"/>
      <c r="M220" s="233"/>
      <c r="N220" s="233"/>
      <c r="O220" s="233"/>
      <c r="P220" s="233"/>
    </row>
    <row r="221" spans="1:16" x14ac:dyDescent="0.25">
      <c r="A221" s="241">
        <v>43557</v>
      </c>
      <c r="B221" s="242">
        <v>19003864</v>
      </c>
      <c r="C221" s="247">
        <v>37</v>
      </c>
      <c r="D221" s="246">
        <v>4096816</v>
      </c>
      <c r="E221" s="244"/>
      <c r="F221" s="242"/>
      <c r="G221" s="246"/>
      <c r="H221" s="245"/>
      <c r="I221" s="245"/>
      <c r="J221" s="246"/>
      <c r="K221" s="233"/>
      <c r="L221" s="233"/>
      <c r="M221" s="233"/>
      <c r="N221" s="233"/>
      <c r="O221" s="233"/>
      <c r="P221" s="233"/>
    </row>
    <row r="222" spans="1:16" x14ac:dyDescent="0.25">
      <c r="A222" s="241">
        <v>43558</v>
      </c>
      <c r="B222" s="242">
        <v>19003915</v>
      </c>
      <c r="C222" s="247">
        <v>12</v>
      </c>
      <c r="D222" s="246">
        <v>1319965</v>
      </c>
      <c r="E222" s="244"/>
      <c r="F222" s="242"/>
      <c r="G222" s="246"/>
      <c r="H222" s="245"/>
      <c r="I222" s="245"/>
      <c r="J222" s="246"/>
      <c r="K222" s="233"/>
      <c r="L222" s="233"/>
      <c r="M222" s="233"/>
      <c r="N222" s="233"/>
      <c r="O222" s="233"/>
      <c r="P222" s="233"/>
    </row>
    <row r="223" spans="1:16" x14ac:dyDescent="0.25">
      <c r="A223" s="241">
        <v>43558</v>
      </c>
      <c r="B223" s="242">
        <v>19003938</v>
      </c>
      <c r="C223" s="247">
        <v>22</v>
      </c>
      <c r="D223" s="246">
        <v>2465000</v>
      </c>
      <c r="E223" s="244"/>
      <c r="F223" s="242"/>
      <c r="G223" s="246"/>
      <c r="H223" s="245"/>
      <c r="I223" s="245"/>
      <c r="J223" s="246"/>
      <c r="K223" s="233"/>
      <c r="L223" s="233"/>
      <c r="M223" s="233"/>
      <c r="N223" s="233"/>
      <c r="O223" s="233"/>
      <c r="P223" s="233"/>
    </row>
    <row r="224" spans="1:16" x14ac:dyDescent="0.25">
      <c r="A224" s="241">
        <v>43559</v>
      </c>
      <c r="B224" s="242">
        <v>19003969</v>
      </c>
      <c r="C224" s="247">
        <v>26</v>
      </c>
      <c r="D224" s="246">
        <v>2636413</v>
      </c>
      <c r="E224" s="244"/>
      <c r="F224" s="242"/>
      <c r="G224" s="246"/>
      <c r="H224" s="245"/>
      <c r="I224" s="245"/>
      <c r="J224" s="246"/>
      <c r="K224" s="233"/>
      <c r="L224" s="233"/>
      <c r="M224" s="233"/>
      <c r="N224" s="233"/>
      <c r="O224" s="233"/>
      <c r="P224" s="233"/>
    </row>
    <row r="225" spans="1:16" x14ac:dyDescent="0.25">
      <c r="A225" s="241">
        <v>43559</v>
      </c>
      <c r="B225" s="242">
        <v>19004001</v>
      </c>
      <c r="C225" s="247">
        <v>24</v>
      </c>
      <c r="D225" s="246">
        <v>2580090</v>
      </c>
      <c r="E225" s="244"/>
      <c r="F225" s="242"/>
      <c r="G225" s="246"/>
      <c r="H225" s="245"/>
      <c r="I225" s="245"/>
      <c r="J225" s="246"/>
      <c r="K225" s="233"/>
      <c r="L225" s="233"/>
      <c r="M225" s="233"/>
      <c r="N225" s="233"/>
      <c r="O225" s="233"/>
      <c r="P225" s="233"/>
    </row>
    <row r="226" spans="1:16" x14ac:dyDescent="0.25">
      <c r="A226" s="241">
        <v>43560</v>
      </c>
      <c r="B226" s="242">
        <v>19004021</v>
      </c>
      <c r="C226" s="247">
        <v>1</v>
      </c>
      <c r="D226" s="246">
        <v>98855</v>
      </c>
      <c r="E226" s="244" t="s">
        <v>352</v>
      </c>
      <c r="F226" s="242">
        <v>1</v>
      </c>
      <c r="G226" s="246">
        <v>103275</v>
      </c>
      <c r="H226" s="245"/>
      <c r="I226" s="245"/>
      <c r="J226" s="246"/>
      <c r="K226" s="233"/>
      <c r="L226" s="233"/>
      <c r="M226" s="233"/>
      <c r="N226" s="233"/>
      <c r="O226" s="233"/>
      <c r="P226" s="233"/>
    </row>
    <row r="227" spans="1:16" x14ac:dyDescent="0.25">
      <c r="A227" s="241">
        <v>43560</v>
      </c>
      <c r="B227" s="242">
        <v>19004032</v>
      </c>
      <c r="C227" s="247">
        <v>12</v>
      </c>
      <c r="D227" s="246">
        <v>1292890</v>
      </c>
      <c r="E227" s="244"/>
      <c r="F227" s="242"/>
      <c r="G227" s="246"/>
      <c r="H227" s="245"/>
      <c r="I227" s="245"/>
      <c r="J227" s="246"/>
      <c r="K227" s="233"/>
      <c r="L227" s="233"/>
      <c r="M227" s="233"/>
      <c r="N227" s="233"/>
      <c r="O227" s="233"/>
      <c r="P227" s="233"/>
    </row>
    <row r="228" spans="1:16" x14ac:dyDescent="0.25">
      <c r="A228" s="241">
        <v>43560</v>
      </c>
      <c r="B228" s="242">
        <v>19004053</v>
      </c>
      <c r="C228" s="247">
        <v>22</v>
      </c>
      <c r="D228" s="246">
        <v>2363390</v>
      </c>
      <c r="E228" s="244"/>
      <c r="F228" s="242"/>
      <c r="G228" s="246"/>
      <c r="H228" s="245"/>
      <c r="I228" s="245">
        <v>27709482</v>
      </c>
      <c r="J228" s="246" t="s">
        <v>17</v>
      </c>
      <c r="K228" s="233"/>
      <c r="L228" s="233"/>
      <c r="M228" s="233"/>
      <c r="N228" s="233"/>
      <c r="O228" s="233"/>
      <c r="P228" s="233"/>
    </row>
    <row r="229" spans="1:16" x14ac:dyDescent="0.25">
      <c r="A229" s="241">
        <v>43561</v>
      </c>
      <c r="B229" s="242">
        <v>19004083</v>
      </c>
      <c r="C229" s="247">
        <v>1</v>
      </c>
      <c r="D229" s="246">
        <v>75055</v>
      </c>
      <c r="E229" s="244"/>
      <c r="F229" s="242"/>
      <c r="G229" s="246"/>
      <c r="H229" s="245"/>
      <c r="I229" s="245"/>
      <c r="J229" s="246"/>
      <c r="K229" s="233"/>
      <c r="L229" s="233"/>
      <c r="M229" s="233"/>
      <c r="N229" s="233"/>
      <c r="O229" s="233"/>
      <c r="P229" s="233"/>
    </row>
    <row r="230" spans="1:16" x14ac:dyDescent="0.25">
      <c r="A230" s="241">
        <v>43561</v>
      </c>
      <c r="B230" s="242">
        <v>19004095</v>
      </c>
      <c r="C230" s="247">
        <v>28</v>
      </c>
      <c r="D230" s="246">
        <v>2982905</v>
      </c>
      <c r="E230" s="244"/>
      <c r="F230" s="242"/>
      <c r="G230" s="246"/>
      <c r="H230" s="245"/>
      <c r="I230" s="245"/>
      <c r="J230" s="246"/>
      <c r="K230" s="233"/>
      <c r="L230" s="233"/>
      <c r="M230" s="233"/>
      <c r="N230" s="233"/>
      <c r="O230" s="233"/>
      <c r="P230" s="233"/>
    </row>
    <row r="231" spans="1:16" x14ac:dyDescent="0.25">
      <c r="A231" s="241">
        <v>43561</v>
      </c>
      <c r="B231" s="242">
        <v>19004128</v>
      </c>
      <c r="C231" s="247">
        <v>28</v>
      </c>
      <c r="D231" s="246">
        <v>3145050</v>
      </c>
      <c r="E231" s="244"/>
      <c r="F231" s="242"/>
      <c r="G231" s="246"/>
      <c r="H231" s="245"/>
      <c r="I231" s="245"/>
      <c r="J231" s="246"/>
      <c r="K231" s="233"/>
      <c r="L231" s="233"/>
      <c r="M231" s="233"/>
      <c r="N231" s="233"/>
      <c r="O231" s="233"/>
      <c r="P231" s="233"/>
    </row>
    <row r="232" spans="1:16" x14ac:dyDescent="0.25">
      <c r="A232" s="241">
        <v>43563</v>
      </c>
      <c r="B232" s="242">
        <v>19004217</v>
      </c>
      <c r="C232" s="247">
        <v>1</v>
      </c>
      <c r="D232" s="246">
        <v>119340</v>
      </c>
      <c r="E232" s="244"/>
      <c r="F232" s="242"/>
      <c r="G232" s="246"/>
      <c r="H232" s="245"/>
      <c r="I232" s="245"/>
      <c r="J232" s="246"/>
      <c r="K232" s="233"/>
      <c r="L232" s="233"/>
      <c r="M232" s="233"/>
      <c r="N232" s="233"/>
      <c r="O232" s="233"/>
      <c r="P232" s="233"/>
    </row>
    <row r="233" spans="1:16" x14ac:dyDescent="0.25">
      <c r="A233" s="241">
        <v>43563</v>
      </c>
      <c r="B233" s="242">
        <v>19004235</v>
      </c>
      <c r="C233" s="247">
        <v>21</v>
      </c>
      <c r="D233" s="246">
        <v>1887648</v>
      </c>
      <c r="E233" s="244"/>
      <c r="F233" s="242"/>
      <c r="G233" s="246"/>
      <c r="H233" s="245"/>
      <c r="I233" s="245"/>
      <c r="J233" s="246"/>
      <c r="K233" s="233"/>
      <c r="L233" s="233"/>
      <c r="M233" s="233"/>
      <c r="N233" s="233"/>
      <c r="O233" s="233"/>
      <c r="P233" s="233"/>
    </row>
    <row r="234" spans="1:16" x14ac:dyDescent="0.25">
      <c r="A234" s="241">
        <v>43563</v>
      </c>
      <c r="B234" s="242">
        <v>19004251</v>
      </c>
      <c r="C234" s="247">
        <v>36</v>
      </c>
      <c r="D234" s="246">
        <v>4165340</v>
      </c>
      <c r="E234" s="244"/>
      <c r="F234" s="242"/>
      <c r="G234" s="246"/>
      <c r="H234" s="245"/>
      <c r="I234" s="245"/>
      <c r="J234" s="246"/>
      <c r="K234" s="233"/>
      <c r="L234" s="233"/>
      <c r="M234" s="233"/>
      <c r="N234" s="233"/>
      <c r="O234" s="233"/>
      <c r="P234" s="233"/>
    </row>
    <row r="235" spans="1:16" x14ac:dyDescent="0.25">
      <c r="A235" s="241">
        <v>43564</v>
      </c>
      <c r="B235" s="242">
        <v>19004312</v>
      </c>
      <c r="C235" s="247">
        <v>16</v>
      </c>
      <c r="D235" s="246">
        <v>1547255</v>
      </c>
      <c r="E235" s="244"/>
      <c r="F235" s="242"/>
      <c r="G235" s="246"/>
      <c r="H235" s="245"/>
      <c r="I235" s="245"/>
      <c r="J235" s="246"/>
      <c r="K235" s="233"/>
      <c r="L235" s="233"/>
      <c r="M235" s="233"/>
      <c r="N235" s="233"/>
      <c r="O235" s="233"/>
      <c r="P235" s="233"/>
    </row>
    <row r="236" spans="1:16" x14ac:dyDescent="0.25">
      <c r="A236" s="241">
        <v>43564</v>
      </c>
      <c r="B236" s="242">
        <v>19004344</v>
      </c>
      <c r="C236" s="247">
        <v>28</v>
      </c>
      <c r="D236" s="246">
        <v>3116625</v>
      </c>
      <c r="E236" s="244"/>
      <c r="F236" s="242"/>
      <c r="G236" s="246"/>
      <c r="H236" s="245"/>
      <c r="I236" s="245"/>
      <c r="J236" s="246"/>
      <c r="K236" s="233"/>
      <c r="L236" s="233"/>
      <c r="M236" s="233"/>
      <c r="N236" s="233"/>
      <c r="O236" s="233"/>
      <c r="P236" s="233"/>
    </row>
    <row r="237" spans="1:16" x14ac:dyDescent="0.25">
      <c r="A237" s="241">
        <v>43565</v>
      </c>
      <c r="B237" s="242">
        <v>19004373</v>
      </c>
      <c r="C237" s="247">
        <v>14</v>
      </c>
      <c r="D237" s="246">
        <v>1321580</v>
      </c>
      <c r="E237" s="244"/>
      <c r="F237" s="242"/>
      <c r="G237" s="246"/>
      <c r="H237" s="245"/>
      <c r="I237" s="245"/>
      <c r="J237" s="246"/>
      <c r="K237" s="233"/>
      <c r="L237" s="233"/>
      <c r="M237" s="233"/>
      <c r="N237" s="233"/>
      <c r="O237" s="233"/>
      <c r="P237" s="233"/>
    </row>
    <row r="238" spans="1:16" x14ac:dyDescent="0.25">
      <c r="A238" s="241">
        <v>43565</v>
      </c>
      <c r="B238" s="242">
        <v>19004401</v>
      </c>
      <c r="C238" s="247">
        <v>21</v>
      </c>
      <c r="D238" s="246">
        <v>2217905</v>
      </c>
      <c r="E238" s="244"/>
      <c r="F238" s="242"/>
      <c r="G238" s="246"/>
      <c r="H238" s="245"/>
      <c r="I238" s="245"/>
      <c r="J238" s="246"/>
      <c r="K238" s="233"/>
      <c r="L238" s="233"/>
      <c r="M238" s="233"/>
      <c r="N238" s="233"/>
      <c r="O238" s="233"/>
      <c r="P238" s="233"/>
    </row>
    <row r="239" spans="1:16" x14ac:dyDescent="0.25">
      <c r="A239" s="241">
        <v>43566</v>
      </c>
      <c r="B239" s="242">
        <v>19004444</v>
      </c>
      <c r="C239" s="247">
        <v>25</v>
      </c>
      <c r="D239" s="246">
        <v>2645273</v>
      </c>
      <c r="E239" s="244" t="s">
        <v>372</v>
      </c>
      <c r="F239" s="242">
        <v>4</v>
      </c>
      <c r="G239" s="246">
        <v>439378</v>
      </c>
      <c r="H239" s="245"/>
      <c r="I239" s="245"/>
      <c r="J239" s="246"/>
      <c r="K239" s="233"/>
      <c r="L239" s="233"/>
      <c r="M239" s="233"/>
      <c r="N239" s="233"/>
      <c r="O239" s="233"/>
      <c r="P239" s="233"/>
    </row>
    <row r="240" spans="1:16" x14ac:dyDescent="0.25">
      <c r="A240" s="241">
        <v>43566</v>
      </c>
      <c r="B240" s="242">
        <v>19004469</v>
      </c>
      <c r="C240" s="247">
        <v>42</v>
      </c>
      <c r="D240" s="246">
        <v>4693938</v>
      </c>
      <c r="E240" s="244"/>
      <c r="F240" s="242"/>
      <c r="G240" s="246"/>
      <c r="H240" s="245"/>
      <c r="I240" s="245"/>
      <c r="J240" s="246"/>
      <c r="K240" s="233"/>
      <c r="L240" s="233"/>
      <c r="M240" s="233"/>
      <c r="N240" s="233"/>
      <c r="O240" s="233"/>
      <c r="P240" s="233"/>
    </row>
    <row r="241" spans="1:16" x14ac:dyDescent="0.25">
      <c r="A241" s="241">
        <v>43567</v>
      </c>
      <c r="B241" s="242">
        <v>19004505</v>
      </c>
      <c r="C241" s="247">
        <v>7</v>
      </c>
      <c r="D241" s="246">
        <v>818465</v>
      </c>
      <c r="E241" s="244"/>
      <c r="F241" s="242"/>
      <c r="G241" s="246"/>
      <c r="H241" s="245"/>
      <c r="I241" s="245"/>
      <c r="J241" s="246"/>
      <c r="K241" s="233"/>
      <c r="L241" s="233"/>
      <c r="M241" s="233"/>
      <c r="N241" s="233"/>
      <c r="O241" s="233"/>
      <c r="P241" s="233"/>
    </row>
    <row r="242" spans="1:16" x14ac:dyDescent="0.25">
      <c r="A242" s="241">
        <v>43567</v>
      </c>
      <c r="B242" s="242">
        <v>19004537</v>
      </c>
      <c r="C242" s="247">
        <v>17</v>
      </c>
      <c r="D242" s="246">
        <v>1823845</v>
      </c>
      <c r="E242" s="244"/>
      <c r="F242" s="242"/>
      <c r="G242" s="246"/>
      <c r="H242" s="245"/>
      <c r="I242" s="245">
        <v>30120846</v>
      </c>
      <c r="J242" s="246" t="s">
        <v>17</v>
      </c>
      <c r="K242" s="233"/>
      <c r="L242" s="233"/>
      <c r="M242" s="233"/>
      <c r="N242" s="233"/>
      <c r="O242" s="233"/>
      <c r="P242" s="233"/>
    </row>
    <row r="243" spans="1:16" x14ac:dyDescent="0.25">
      <c r="A243" s="241">
        <v>43568</v>
      </c>
      <c r="B243" s="242">
        <v>19004578</v>
      </c>
      <c r="C243" s="247">
        <v>22</v>
      </c>
      <c r="D243" s="246">
        <v>2641465</v>
      </c>
      <c r="E243" s="244"/>
      <c r="F243" s="242"/>
      <c r="G243" s="246"/>
      <c r="H243" s="245"/>
      <c r="I243" s="245"/>
      <c r="J243" s="246"/>
      <c r="K243" s="233"/>
      <c r="L243" s="233"/>
      <c r="M243" s="233"/>
      <c r="N243" s="233"/>
      <c r="O243" s="233"/>
      <c r="P243" s="233"/>
    </row>
    <row r="244" spans="1:16" x14ac:dyDescent="0.25">
      <c r="A244" s="241">
        <v>43568</v>
      </c>
      <c r="B244" s="242">
        <v>19004606</v>
      </c>
      <c r="C244" s="247">
        <v>17</v>
      </c>
      <c r="D244" s="246">
        <v>1772250</v>
      </c>
      <c r="E244" s="244"/>
      <c r="F244" s="242"/>
      <c r="G244" s="246"/>
      <c r="H244" s="245"/>
      <c r="I244" s="245"/>
      <c r="J244" s="246"/>
      <c r="K244" s="233"/>
      <c r="L244" s="233"/>
      <c r="M244" s="233"/>
      <c r="N244" s="233"/>
      <c r="O244" s="233"/>
      <c r="P244" s="233"/>
    </row>
    <row r="245" spans="1:16" x14ac:dyDescent="0.25">
      <c r="A245" s="241">
        <v>43570</v>
      </c>
      <c r="B245" s="242">
        <v>19004696</v>
      </c>
      <c r="C245" s="247">
        <v>19</v>
      </c>
      <c r="D245" s="246">
        <v>1765365</v>
      </c>
      <c r="E245" s="244"/>
      <c r="F245" s="242"/>
      <c r="G245" s="246"/>
      <c r="H245" s="245"/>
      <c r="I245" s="245"/>
      <c r="J245" s="246"/>
      <c r="K245" s="233"/>
      <c r="L245" s="233"/>
      <c r="M245" s="233"/>
      <c r="N245" s="233"/>
      <c r="O245" s="233"/>
      <c r="P245" s="233"/>
    </row>
    <row r="246" spans="1:16" x14ac:dyDescent="0.25">
      <c r="A246" s="241">
        <v>43570</v>
      </c>
      <c r="B246" s="242">
        <v>19004725</v>
      </c>
      <c r="C246" s="247">
        <v>43</v>
      </c>
      <c r="D246" s="246">
        <v>4477240</v>
      </c>
      <c r="E246" s="244"/>
      <c r="F246" s="242"/>
      <c r="G246" s="246"/>
      <c r="H246" s="245"/>
      <c r="I246" s="245"/>
      <c r="J246" s="246"/>
      <c r="K246" s="233"/>
      <c r="L246" s="233"/>
      <c r="M246" s="233"/>
      <c r="N246" s="233"/>
      <c r="O246" s="233"/>
      <c r="P246" s="233"/>
    </row>
    <row r="247" spans="1:16" x14ac:dyDescent="0.25">
      <c r="A247" s="241">
        <v>43571</v>
      </c>
      <c r="B247" s="242">
        <v>19004742</v>
      </c>
      <c r="C247" s="247">
        <v>1</v>
      </c>
      <c r="D247" s="246">
        <v>103615</v>
      </c>
      <c r="E247" s="244" t="s">
        <v>382</v>
      </c>
      <c r="F247" s="242">
        <v>2</v>
      </c>
      <c r="G247" s="246">
        <v>233070</v>
      </c>
      <c r="H247" s="245"/>
      <c r="I247" s="245"/>
      <c r="J247" s="246"/>
      <c r="K247" s="233"/>
      <c r="L247" s="233"/>
      <c r="M247" s="233"/>
      <c r="N247" s="233"/>
      <c r="O247" s="233"/>
      <c r="P247" s="233"/>
    </row>
    <row r="248" spans="1:16" x14ac:dyDescent="0.25">
      <c r="A248" s="241">
        <v>43571</v>
      </c>
      <c r="B248" s="242">
        <v>19004767</v>
      </c>
      <c r="C248" s="247">
        <v>16</v>
      </c>
      <c r="D248" s="246">
        <v>1474665</v>
      </c>
      <c r="E248" s="244"/>
      <c r="F248" s="242"/>
      <c r="G248" s="246"/>
      <c r="H248" s="245"/>
      <c r="I248" s="245"/>
      <c r="J248" s="246"/>
      <c r="K248" s="233"/>
      <c r="L248" s="233"/>
      <c r="M248" s="233"/>
      <c r="N248" s="233"/>
      <c r="O248" s="233"/>
      <c r="P248" s="233"/>
    </row>
    <row r="249" spans="1:16" x14ac:dyDescent="0.25">
      <c r="A249" s="241">
        <v>43571</v>
      </c>
      <c r="B249" s="242">
        <v>19004789</v>
      </c>
      <c r="C249" s="247">
        <v>51</v>
      </c>
      <c r="D249" s="246">
        <v>5681876</v>
      </c>
      <c r="E249" s="244"/>
      <c r="F249" s="242"/>
      <c r="G249" s="246"/>
      <c r="H249" s="245"/>
      <c r="I249" s="245"/>
      <c r="J249" s="246"/>
      <c r="K249" s="233"/>
      <c r="L249" s="233"/>
      <c r="M249" s="233"/>
      <c r="N249" s="233"/>
      <c r="O249" s="233"/>
      <c r="P249" s="233"/>
    </row>
    <row r="250" spans="1:16" x14ac:dyDescent="0.25">
      <c r="A250" s="241">
        <v>43573</v>
      </c>
      <c r="B250" s="242">
        <v>19004834</v>
      </c>
      <c r="C250" s="247">
        <v>23</v>
      </c>
      <c r="D250" s="246">
        <v>2364035</v>
      </c>
      <c r="E250" s="244"/>
      <c r="F250" s="242"/>
      <c r="G250" s="246"/>
      <c r="H250" s="245"/>
      <c r="I250" s="245"/>
      <c r="J250" s="246"/>
      <c r="K250" s="233"/>
      <c r="L250" s="233"/>
      <c r="M250" s="233"/>
      <c r="N250" s="233"/>
      <c r="O250" s="233"/>
      <c r="P250" s="233"/>
    </row>
    <row r="251" spans="1:16" x14ac:dyDescent="0.25">
      <c r="A251" s="241">
        <v>43573</v>
      </c>
      <c r="B251" s="242">
        <v>19004873</v>
      </c>
      <c r="C251" s="247">
        <v>35</v>
      </c>
      <c r="D251" s="246">
        <v>3609780</v>
      </c>
      <c r="E251" s="244"/>
      <c r="F251" s="242"/>
      <c r="G251" s="246"/>
      <c r="H251" s="245"/>
      <c r="I251" s="245"/>
      <c r="J251" s="246"/>
      <c r="K251" s="233"/>
      <c r="L251" s="233"/>
      <c r="M251" s="233"/>
      <c r="N251" s="233"/>
      <c r="O251" s="233"/>
      <c r="P251" s="233"/>
    </row>
    <row r="252" spans="1:16" x14ac:dyDescent="0.25">
      <c r="A252" s="241">
        <v>43574</v>
      </c>
      <c r="B252" s="242">
        <v>19004892</v>
      </c>
      <c r="C252" s="247">
        <v>1</v>
      </c>
      <c r="D252" s="246">
        <v>152150</v>
      </c>
      <c r="E252" s="244" t="s">
        <v>385</v>
      </c>
      <c r="F252" s="242">
        <v>1</v>
      </c>
      <c r="G252" s="246">
        <v>83825</v>
      </c>
      <c r="H252" s="245"/>
      <c r="I252" s="245"/>
      <c r="J252" s="246"/>
      <c r="K252" s="233"/>
      <c r="L252" s="233"/>
      <c r="M252" s="233"/>
      <c r="N252" s="233"/>
      <c r="O252" s="233"/>
      <c r="P252" s="233"/>
    </row>
    <row r="253" spans="1:16" x14ac:dyDescent="0.25">
      <c r="A253" s="241">
        <v>43574</v>
      </c>
      <c r="B253" s="242">
        <v>19004913</v>
      </c>
      <c r="C253" s="247">
        <v>38</v>
      </c>
      <c r="D253" s="246">
        <v>4321995</v>
      </c>
      <c r="E253" s="244" t="s">
        <v>387</v>
      </c>
      <c r="F253" s="242">
        <v>3</v>
      </c>
      <c r="G253" s="246">
        <v>452115</v>
      </c>
      <c r="H253" s="245"/>
      <c r="I253" s="245"/>
      <c r="J253" s="246"/>
      <c r="K253" s="233"/>
      <c r="L253" s="233"/>
      <c r="M253" s="233"/>
      <c r="N253" s="233"/>
      <c r="O253" s="233"/>
      <c r="P253" s="233"/>
    </row>
    <row r="254" spans="1:16" x14ac:dyDescent="0.25">
      <c r="A254" s="241">
        <v>43574</v>
      </c>
      <c r="B254" s="242">
        <v>19004928</v>
      </c>
      <c r="C254" s="247">
        <v>12</v>
      </c>
      <c r="D254" s="246">
        <v>1413720</v>
      </c>
      <c r="E254" s="244"/>
      <c r="F254" s="242"/>
      <c r="G254" s="246"/>
      <c r="H254" s="245"/>
      <c r="I254" s="245">
        <v>29009146</v>
      </c>
      <c r="J254" s="246" t="s">
        <v>17</v>
      </c>
      <c r="K254" s="233"/>
      <c r="L254" s="233"/>
      <c r="M254" s="233"/>
      <c r="N254" s="233"/>
      <c r="O254" s="233"/>
      <c r="P254" s="233"/>
    </row>
    <row r="255" spans="1:16" x14ac:dyDescent="0.25">
      <c r="A255" s="241">
        <v>43575</v>
      </c>
      <c r="B255" s="242">
        <v>19004964</v>
      </c>
      <c r="C255" s="247">
        <v>22</v>
      </c>
      <c r="D255" s="246">
        <v>2246720</v>
      </c>
      <c r="E255" s="244"/>
      <c r="F255" s="242"/>
      <c r="G255" s="246"/>
      <c r="H255" s="245"/>
      <c r="I255" s="245"/>
      <c r="J255" s="246"/>
      <c r="K255" s="233"/>
      <c r="L255" s="233"/>
      <c r="M255" s="233"/>
      <c r="N255" s="233"/>
      <c r="O255" s="233"/>
      <c r="P255" s="233"/>
    </row>
    <row r="256" spans="1:16" x14ac:dyDescent="0.25">
      <c r="A256" s="241">
        <v>43575</v>
      </c>
      <c r="B256" s="242">
        <v>19005001</v>
      </c>
      <c r="C256" s="247">
        <v>14</v>
      </c>
      <c r="D256" s="246">
        <v>1607020</v>
      </c>
      <c r="E256" s="244"/>
      <c r="F256" s="242"/>
      <c r="G256" s="246"/>
      <c r="H256" s="245"/>
      <c r="I256" s="245"/>
      <c r="J256" s="246"/>
      <c r="K256" s="233"/>
      <c r="L256" s="233"/>
      <c r="M256" s="233"/>
      <c r="N256" s="233"/>
      <c r="O256" s="233"/>
      <c r="P256" s="233"/>
    </row>
    <row r="257" spans="1:16" x14ac:dyDescent="0.25">
      <c r="A257" s="241">
        <v>43577</v>
      </c>
      <c r="B257" s="242">
        <v>19005089</v>
      </c>
      <c r="C257" s="247">
        <v>15</v>
      </c>
      <c r="D257" s="246">
        <v>1637525</v>
      </c>
      <c r="E257" s="244"/>
      <c r="F257" s="242"/>
      <c r="G257" s="246"/>
      <c r="H257" s="245"/>
      <c r="I257" s="245"/>
      <c r="J257" s="246"/>
      <c r="K257" s="233"/>
      <c r="L257" s="233"/>
      <c r="M257" s="233"/>
      <c r="N257" s="233"/>
      <c r="O257" s="233"/>
      <c r="P257" s="233"/>
    </row>
    <row r="258" spans="1:16" x14ac:dyDescent="0.25">
      <c r="A258" s="241">
        <v>43577</v>
      </c>
      <c r="B258" s="242">
        <v>19005113</v>
      </c>
      <c r="C258" s="247">
        <v>26</v>
      </c>
      <c r="D258" s="246">
        <v>2551468</v>
      </c>
      <c r="E258" s="244"/>
      <c r="F258" s="242"/>
      <c r="G258" s="246"/>
      <c r="H258" s="245"/>
      <c r="I258" s="245"/>
      <c r="J258" s="246"/>
      <c r="K258" s="233"/>
      <c r="L258" s="233"/>
      <c r="M258" s="233"/>
      <c r="N258" s="233"/>
      <c r="O258" s="233"/>
      <c r="P258" s="233"/>
    </row>
    <row r="259" spans="1:16" x14ac:dyDescent="0.25">
      <c r="A259" s="241">
        <v>43578</v>
      </c>
      <c r="B259" s="242">
        <v>19005159</v>
      </c>
      <c r="C259" s="247">
        <v>19</v>
      </c>
      <c r="D259" s="246">
        <v>2059390</v>
      </c>
      <c r="E259" s="244" t="s">
        <v>400</v>
      </c>
      <c r="F259" s="242">
        <v>2</v>
      </c>
      <c r="G259" s="246">
        <v>176630</v>
      </c>
      <c r="H259" s="245"/>
      <c r="I259" s="245"/>
      <c r="J259" s="246"/>
      <c r="K259" s="233"/>
      <c r="L259" s="233"/>
      <c r="M259" s="233"/>
      <c r="N259" s="233"/>
      <c r="O259" s="233"/>
      <c r="P259" s="233"/>
    </row>
    <row r="260" spans="1:16" x14ac:dyDescent="0.25">
      <c r="A260" s="241">
        <v>43578</v>
      </c>
      <c r="B260" s="242">
        <v>19005189</v>
      </c>
      <c r="C260" s="247">
        <v>32</v>
      </c>
      <c r="D260" s="246">
        <v>3418108</v>
      </c>
      <c r="E260" s="244"/>
      <c r="F260" s="242"/>
      <c r="G260" s="246"/>
      <c r="H260" s="245"/>
      <c r="I260" s="245"/>
      <c r="J260" s="246"/>
      <c r="K260" s="233"/>
      <c r="L260" s="233"/>
      <c r="M260" s="233"/>
      <c r="N260" s="233"/>
      <c r="O260" s="233"/>
      <c r="P260" s="233"/>
    </row>
    <row r="261" spans="1:16" x14ac:dyDescent="0.25">
      <c r="A261" s="241">
        <v>43579</v>
      </c>
      <c r="B261" s="242">
        <v>19005220</v>
      </c>
      <c r="C261" s="247">
        <v>14</v>
      </c>
      <c r="D261" s="246">
        <v>1457870</v>
      </c>
      <c r="E261" s="244"/>
      <c r="F261" s="242"/>
      <c r="G261" s="246"/>
      <c r="H261" s="245"/>
      <c r="I261" s="245"/>
      <c r="J261" s="246"/>
      <c r="K261" s="233"/>
      <c r="L261" s="233"/>
      <c r="M261" s="233"/>
      <c r="N261" s="233"/>
      <c r="O261" s="233"/>
      <c r="P261" s="233"/>
    </row>
    <row r="262" spans="1:16" x14ac:dyDescent="0.25">
      <c r="A262" s="241">
        <v>43579</v>
      </c>
      <c r="B262" s="242">
        <v>19005252</v>
      </c>
      <c r="C262" s="247">
        <v>9</v>
      </c>
      <c r="D262" s="246">
        <v>1101940</v>
      </c>
      <c r="E262" s="244"/>
      <c r="F262" s="242"/>
      <c r="G262" s="246"/>
      <c r="H262" s="245"/>
      <c r="I262" s="245"/>
      <c r="J262" s="246"/>
      <c r="K262" s="233"/>
      <c r="L262" s="233"/>
      <c r="M262" s="233"/>
      <c r="N262" s="233"/>
      <c r="O262" s="233"/>
      <c r="P262" s="233"/>
    </row>
    <row r="263" spans="1:16" x14ac:dyDescent="0.25">
      <c r="A263" s="241">
        <v>43579</v>
      </c>
      <c r="B263" s="242">
        <v>19005260</v>
      </c>
      <c r="C263" s="247">
        <v>16</v>
      </c>
      <c r="D263" s="246">
        <v>1621630</v>
      </c>
      <c r="E263" s="244"/>
      <c r="F263" s="242"/>
      <c r="G263" s="246"/>
      <c r="H263" s="245"/>
      <c r="I263" s="245"/>
      <c r="J263" s="246"/>
      <c r="K263" s="233"/>
      <c r="L263" s="233"/>
      <c r="M263" s="233"/>
      <c r="N263" s="233"/>
      <c r="O263" s="233"/>
      <c r="P263" s="233"/>
    </row>
    <row r="264" spans="1:16" x14ac:dyDescent="0.25">
      <c r="A264" s="241">
        <v>43580</v>
      </c>
      <c r="B264" s="242">
        <v>19005303</v>
      </c>
      <c r="C264" s="247">
        <v>26</v>
      </c>
      <c r="D264" s="246">
        <v>2423435</v>
      </c>
      <c r="E264" s="244" t="s">
        <v>401</v>
      </c>
      <c r="F264" s="242">
        <v>3</v>
      </c>
      <c r="G264" s="246">
        <v>516375</v>
      </c>
      <c r="H264" s="245"/>
      <c r="I264" s="245"/>
      <c r="J264" s="246"/>
      <c r="K264" s="233"/>
      <c r="L264" s="233"/>
      <c r="M264" s="233"/>
      <c r="N264" s="233"/>
      <c r="O264" s="233"/>
      <c r="P264" s="233"/>
    </row>
    <row r="265" spans="1:16" x14ac:dyDescent="0.25">
      <c r="A265" s="241">
        <v>43580</v>
      </c>
      <c r="B265" s="242">
        <v>19005318</v>
      </c>
      <c r="C265" s="247">
        <v>38</v>
      </c>
      <c r="D265" s="246">
        <v>3800088</v>
      </c>
      <c r="E265" s="244" t="s">
        <v>402</v>
      </c>
      <c r="F265" s="242">
        <v>1</v>
      </c>
      <c r="G265" s="246">
        <v>136000</v>
      </c>
      <c r="H265" s="245"/>
      <c r="I265" s="245"/>
      <c r="J265" s="246"/>
      <c r="K265" s="233"/>
      <c r="L265" s="233"/>
      <c r="M265" s="233"/>
      <c r="N265" s="233"/>
      <c r="O265" s="233"/>
      <c r="P265" s="233"/>
    </row>
    <row r="266" spans="1:16" x14ac:dyDescent="0.25">
      <c r="A266" s="241">
        <v>43580</v>
      </c>
      <c r="B266" s="242"/>
      <c r="C266" s="247"/>
      <c r="D266" s="246"/>
      <c r="E266" s="244" t="s">
        <v>403</v>
      </c>
      <c r="F266" s="242">
        <v>2</v>
      </c>
      <c r="G266" s="246">
        <v>175525</v>
      </c>
      <c r="H266" s="245"/>
      <c r="I266" s="245"/>
      <c r="J266" s="246"/>
      <c r="K266" s="233"/>
      <c r="L266" s="233"/>
      <c r="M266" s="233"/>
      <c r="N266" s="233"/>
      <c r="O266" s="233"/>
      <c r="P266" s="233"/>
    </row>
    <row r="267" spans="1:16" x14ac:dyDescent="0.25">
      <c r="A267" s="241">
        <v>43581</v>
      </c>
      <c r="B267" s="242">
        <v>19005359</v>
      </c>
      <c r="C267" s="247">
        <v>12</v>
      </c>
      <c r="D267" s="246">
        <v>1296080</v>
      </c>
      <c r="E267" s="244"/>
      <c r="F267" s="242"/>
      <c r="G267" s="246"/>
      <c r="H267" s="245"/>
      <c r="I267" s="245"/>
      <c r="J267" s="246"/>
      <c r="K267" s="233"/>
      <c r="L267" s="233"/>
      <c r="M267" s="233"/>
      <c r="N267" s="233"/>
      <c r="O267" s="233"/>
      <c r="P267" s="233"/>
    </row>
    <row r="268" spans="1:16" x14ac:dyDescent="0.25">
      <c r="A268" s="241">
        <v>43581</v>
      </c>
      <c r="B268" s="242">
        <v>19005379</v>
      </c>
      <c r="C268" s="247">
        <v>35</v>
      </c>
      <c r="D268" s="246">
        <v>3725860</v>
      </c>
      <c r="E268" s="244"/>
      <c r="F268" s="242"/>
      <c r="G268" s="246"/>
      <c r="H268" s="245"/>
      <c r="I268" s="245"/>
      <c r="J268" s="246"/>
      <c r="K268" s="233"/>
      <c r="L268" s="233"/>
      <c r="M268" s="233"/>
      <c r="N268" s="233"/>
      <c r="O268" s="233"/>
      <c r="P268" s="233"/>
    </row>
    <row r="269" spans="1:16" x14ac:dyDescent="0.25">
      <c r="A269" s="241">
        <v>43581</v>
      </c>
      <c r="B269" s="242">
        <v>19005388</v>
      </c>
      <c r="C269" s="247">
        <v>1</v>
      </c>
      <c r="D269" s="246">
        <v>95030</v>
      </c>
      <c r="E269" s="244"/>
      <c r="F269" s="242"/>
      <c r="G269" s="246"/>
      <c r="H269" s="245"/>
      <c r="I269" s="245">
        <v>28037634</v>
      </c>
      <c r="J269" s="246" t="s">
        <v>17</v>
      </c>
      <c r="K269" s="233"/>
      <c r="L269" s="233"/>
      <c r="M269" s="233"/>
      <c r="N269" s="233"/>
      <c r="O269" s="233"/>
      <c r="P269" s="233"/>
    </row>
    <row r="270" spans="1:16" x14ac:dyDescent="0.25">
      <c r="A270" s="241">
        <v>43582</v>
      </c>
      <c r="B270" s="242">
        <v>19005437</v>
      </c>
      <c r="C270" s="247">
        <v>20</v>
      </c>
      <c r="D270" s="246">
        <v>1872465</v>
      </c>
      <c r="E270" s="244"/>
      <c r="F270" s="242"/>
      <c r="G270" s="246"/>
      <c r="H270" s="245"/>
      <c r="I270" s="245"/>
      <c r="J270" s="246"/>
      <c r="K270" s="233"/>
      <c r="L270" s="233"/>
      <c r="M270" s="233"/>
      <c r="N270" s="233"/>
      <c r="O270" s="233"/>
      <c r="P270" s="233"/>
    </row>
    <row r="271" spans="1:16" x14ac:dyDescent="0.25">
      <c r="A271" s="241">
        <v>43582</v>
      </c>
      <c r="B271" s="242">
        <v>19005466</v>
      </c>
      <c r="C271" s="247">
        <v>22</v>
      </c>
      <c r="D271" s="246">
        <v>2568020</v>
      </c>
      <c r="E271" s="244"/>
      <c r="F271" s="242"/>
      <c r="G271" s="246"/>
      <c r="H271" s="245"/>
      <c r="I271" s="245"/>
      <c r="J271" s="246"/>
      <c r="K271" s="233"/>
      <c r="L271" s="233"/>
      <c r="M271" s="233"/>
      <c r="N271" s="233"/>
      <c r="O271" s="233"/>
      <c r="P271" s="233"/>
    </row>
    <row r="272" spans="1:16" x14ac:dyDescent="0.25">
      <c r="A272" s="241">
        <v>43582</v>
      </c>
      <c r="B272" s="242">
        <v>19005473</v>
      </c>
      <c r="C272" s="247">
        <v>1</v>
      </c>
      <c r="D272" s="246">
        <v>113050</v>
      </c>
      <c r="E272" s="244"/>
      <c r="F272" s="242"/>
      <c r="G272" s="246"/>
      <c r="H272" s="245"/>
      <c r="I272" s="245"/>
      <c r="J272" s="246"/>
      <c r="K272" s="233"/>
      <c r="L272" s="233"/>
      <c r="M272" s="233"/>
      <c r="N272" s="233"/>
      <c r="O272" s="233"/>
      <c r="P272" s="233"/>
    </row>
    <row r="273" spans="1:16" x14ac:dyDescent="0.25">
      <c r="A273" s="241">
        <v>43584</v>
      </c>
      <c r="B273" s="242">
        <v>19005573</v>
      </c>
      <c r="C273" s="247">
        <v>16</v>
      </c>
      <c r="D273" s="246">
        <v>1770805</v>
      </c>
      <c r="E273" s="244"/>
      <c r="F273" s="242"/>
      <c r="G273" s="246"/>
      <c r="H273" s="245"/>
      <c r="I273" s="245"/>
      <c r="J273" s="246"/>
      <c r="K273" s="233"/>
      <c r="L273" s="233"/>
      <c r="M273" s="233"/>
      <c r="N273" s="233"/>
      <c r="O273" s="233"/>
      <c r="P273" s="233"/>
    </row>
    <row r="274" spans="1:16" x14ac:dyDescent="0.25">
      <c r="A274" s="241">
        <v>43584</v>
      </c>
      <c r="B274" s="242">
        <v>19005602</v>
      </c>
      <c r="C274" s="247">
        <v>21</v>
      </c>
      <c r="D274" s="246">
        <v>2326195</v>
      </c>
      <c r="E274" s="244"/>
      <c r="F274" s="242"/>
      <c r="G274" s="246"/>
      <c r="H274" s="245"/>
      <c r="I274" s="245"/>
      <c r="J274" s="246"/>
      <c r="K274" s="233"/>
      <c r="L274" s="233"/>
      <c r="M274" s="233"/>
      <c r="N274" s="233"/>
      <c r="O274" s="233"/>
      <c r="P274" s="233"/>
    </row>
    <row r="275" spans="1:16" x14ac:dyDescent="0.25">
      <c r="A275" s="241">
        <v>43585</v>
      </c>
      <c r="B275" s="242">
        <v>19005632</v>
      </c>
      <c r="C275" s="247">
        <v>17</v>
      </c>
      <c r="D275" s="246">
        <v>1905870</v>
      </c>
      <c r="E275" s="244"/>
      <c r="F275" s="242"/>
      <c r="G275" s="246"/>
      <c r="H275" s="245"/>
      <c r="I275" s="245"/>
      <c r="J275" s="246"/>
      <c r="K275" s="233"/>
      <c r="L275" s="233"/>
      <c r="M275" s="233"/>
      <c r="N275" s="233"/>
      <c r="O275" s="233"/>
      <c r="P275" s="233"/>
    </row>
    <row r="276" spans="1:16" x14ac:dyDescent="0.25">
      <c r="A276" s="241">
        <v>43585</v>
      </c>
      <c r="B276" s="242">
        <v>19005665</v>
      </c>
      <c r="C276" s="247">
        <v>26</v>
      </c>
      <c r="D276" s="246">
        <v>2783063</v>
      </c>
      <c r="E276" s="244"/>
      <c r="F276" s="242"/>
      <c r="G276" s="246"/>
      <c r="H276" s="245"/>
      <c r="I276" s="245"/>
      <c r="J276" s="246"/>
      <c r="K276" s="233"/>
      <c r="L276" s="233"/>
      <c r="M276" s="233"/>
      <c r="N276" s="233"/>
      <c r="O276" s="233"/>
      <c r="P276" s="233"/>
    </row>
    <row r="277" spans="1:16" x14ac:dyDescent="0.25">
      <c r="A277" s="241">
        <v>43586</v>
      </c>
      <c r="B277" s="242">
        <v>19005688</v>
      </c>
      <c r="C277" s="247">
        <v>1</v>
      </c>
      <c r="D277" s="246">
        <v>92395</v>
      </c>
      <c r="E277" s="244"/>
      <c r="F277" s="242"/>
      <c r="G277" s="246"/>
      <c r="H277" s="245"/>
      <c r="I277" s="245"/>
      <c r="J277" s="246"/>
      <c r="K277" s="233"/>
      <c r="L277" s="233"/>
      <c r="M277" s="233"/>
      <c r="N277" s="233"/>
      <c r="O277" s="233"/>
      <c r="P277" s="233"/>
    </row>
    <row r="278" spans="1:16" x14ac:dyDescent="0.25">
      <c r="A278" s="241">
        <v>43586</v>
      </c>
      <c r="B278" s="242">
        <v>19005719</v>
      </c>
      <c r="C278" s="247">
        <v>17</v>
      </c>
      <c r="D278" s="246">
        <v>1735353</v>
      </c>
      <c r="E278" s="244"/>
      <c r="F278" s="242"/>
      <c r="G278" s="246"/>
      <c r="H278" s="245"/>
      <c r="I278" s="245"/>
      <c r="J278" s="246"/>
      <c r="K278" s="233"/>
      <c r="L278" s="233"/>
      <c r="M278" s="233"/>
      <c r="N278" s="233"/>
      <c r="O278" s="233"/>
      <c r="P278" s="233"/>
    </row>
    <row r="279" spans="1:16" x14ac:dyDescent="0.25">
      <c r="A279" s="241">
        <v>43586</v>
      </c>
      <c r="B279" s="242">
        <v>19005751</v>
      </c>
      <c r="C279" s="247">
        <v>27</v>
      </c>
      <c r="D279" s="246">
        <v>2665025</v>
      </c>
      <c r="E279" s="244"/>
      <c r="F279" s="242"/>
      <c r="G279" s="246"/>
      <c r="H279" s="245"/>
      <c r="I279" s="245"/>
      <c r="J279" s="246"/>
      <c r="K279" s="233"/>
      <c r="L279" s="233"/>
      <c r="M279" s="233"/>
      <c r="N279" s="233"/>
      <c r="O279" s="233"/>
      <c r="P279" s="233"/>
    </row>
    <row r="280" spans="1:16" x14ac:dyDescent="0.25">
      <c r="A280" s="241">
        <v>43587</v>
      </c>
      <c r="B280" s="242">
        <v>19005785</v>
      </c>
      <c r="C280" s="247">
        <v>15</v>
      </c>
      <c r="D280" s="246">
        <v>1923998</v>
      </c>
      <c r="E280" s="244"/>
      <c r="F280" s="242"/>
      <c r="G280" s="246"/>
      <c r="H280" s="245"/>
      <c r="I280" s="245"/>
      <c r="J280" s="246"/>
      <c r="K280" s="233"/>
      <c r="L280" s="233"/>
      <c r="M280" s="233"/>
      <c r="N280" s="233"/>
      <c r="O280" s="233"/>
      <c r="P280" s="233"/>
    </row>
    <row r="281" spans="1:16" x14ac:dyDescent="0.25">
      <c r="A281" s="241">
        <v>43587</v>
      </c>
      <c r="B281" s="242">
        <v>19005820</v>
      </c>
      <c r="C281" s="247">
        <v>39</v>
      </c>
      <c r="D281" s="246">
        <v>3841835</v>
      </c>
      <c r="E281" s="244"/>
      <c r="F281" s="242"/>
      <c r="G281" s="246"/>
      <c r="H281" s="245"/>
      <c r="I281" s="245"/>
      <c r="J281" s="246"/>
      <c r="K281" s="233"/>
      <c r="L281" s="233"/>
      <c r="M281" s="233"/>
      <c r="N281" s="233"/>
      <c r="O281" s="233"/>
      <c r="P281" s="233"/>
    </row>
    <row r="282" spans="1:16" x14ac:dyDescent="0.25">
      <c r="A282" s="241">
        <v>43588</v>
      </c>
      <c r="B282" s="242">
        <v>19005870</v>
      </c>
      <c r="C282" s="247">
        <v>9</v>
      </c>
      <c r="D282" s="246">
        <v>875728</v>
      </c>
      <c r="E282" s="244"/>
      <c r="F282" s="242"/>
      <c r="G282" s="246"/>
      <c r="H282" s="245"/>
      <c r="I282" s="245"/>
      <c r="J282" s="246"/>
      <c r="K282" s="233"/>
      <c r="L282" s="233"/>
      <c r="M282" s="233"/>
      <c r="N282" s="233"/>
      <c r="O282" s="233"/>
      <c r="P282" s="233"/>
    </row>
    <row r="283" spans="1:16" x14ac:dyDescent="0.25">
      <c r="A283" s="241">
        <v>43588</v>
      </c>
      <c r="B283" s="242">
        <v>19005893</v>
      </c>
      <c r="C283" s="247">
        <v>43</v>
      </c>
      <c r="D283" s="246">
        <v>4280670</v>
      </c>
      <c r="E283" s="244"/>
      <c r="F283" s="242"/>
      <c r="G283" s="246"/>
      <c r="H283" s="245"/>
      <c r="I283" s="245">
        <v>28754472</v>
      </c>
      <c r="J283" s="246" t="s">
        <v>17</v>
      </c>
      <c r="K283" s="233"/>
      <c r="L283" s="233"/>
      <c r="M283" s="233"/>
      <c r="N283" s="233"/>
      <c r="O283" s="233"/>
      <c r="P283" s="233"/>
    </row>
    <row r="284" spans="1:16" x14ac:dyDescent="0.25">
      <c r="A284" s="241">
        <v>43589</v>
      </c>
      <c r="B284" s="242">
        <v>19005935</v>
      </c>
      <c r="C284" s="247">
        <v>24</v>
      </c>
      <c r="D284" s="246">
        <v>2580313</v>
      </c>
      <c r="E284" s="244"/>
      <c r="F284" s="242"/>
      <c r="G284" s="246"/>
      <c r="H284" s="245"/>
      <c r="I284" s="245"/>
      <c r="J284" s="246"/>
      <c r="K284" s="233"/>
      <c r="L284" s="233"/>
      <c r="M284" s="233"/>
      <c r="N284" s="233"/>
      <c r="O284" s="233"/>
      <c r="P284" s="233"/>
    </row>
    <row r="285" spans="1:16" x14ac:dyDescent="0.25">
      <c r="A285" s="241">
        <v>43589</v>
      </c>
      <c r="B285" s="242">
        <v>19005971</v>
      </c>
      <c r="C285" s="247">
        <v>39</v>
      </c>
      <c r="D285" s="246">
        <v>4225500</v>
      </c>
      <c r="E285" s="244"/>
      <c r="F285" s="242"/>
      <c r="G285" s="246"/>
      <c r="H285" s="245"/>
      <c r="I285" s="245"/>
      <c r="J285" s="246"/>
      <c r="K285" s="233"/>
      <c r="L285" s="233"/>
      <c r="M285" s="233"/>
      <c r="N285" s="233"/>
      <c r="O285" s="233"/>
      <c r="P285" s="233"/>
    </row>
    <row r="286" spans="1:16" x14ac:dyDescent="0.25">
      <c r="A286" s="241">
        <v>43591</v>
      </c>
      <c r="B286" s="242">
        <v>19006072</v>
      </c>
      <c r="C286" s="247">
        <v>34</v>
      </c>
      <c r="D286" s="246">
        <v>3730275</v>
      </c>
      <c r="E286" s="244" t="s">
        <v>433</v>
      </c>
      <c r="F286" s="242">
        <v>1</v>
      </c>
      <c r="G286" s="246">
        <v>95030</v>
      </c>
      <c r="H286" s="245"/>
      <c r="I286" s="245"/>
      <c r="J286" s="246"/>
      <c r="K286" s="233"/>
      <c r="L286" s="233"/>
      <c r="M286" s="233"/>
      <c r="N286" s="233"/>
      <c r="O286" s="233"/>
      <c r="P286" s="233"/>
    </row>
    <row r="287" spans="1:16" x14ac:dyDescent="0.25">
      <c r="A287" s="241">
        <v>43591</v>
      </c>
      <c r="B287" s="242">
        <v>19006108</v>
      </c>
      <c r="C287" s="247">
        <v>46</v>
      </c>
      <c r="D287" s="246">
        <v>4435493</v>
      </c>
      <c r="E287" s="244"/>
      <c r="F287" s="242"/>
      <c r="G287" s="246"/>
      <c r="H287" s="245"/>
      <c r="I287" s="245"/>
      <c r="J287" s="246"/>
      <c r="K287" s="233"/>
      <c r="L287" s="233"/>
      <c r="M287" s="233"/>
      <c r="N287" s="233"/>
      <c r="O287" s="233"/>
      <c r="P287" s="233"/>
    </row>
    <row r="288" spans="1:16" x14ac:dyDescent="0.25">
      <c r="A288" s="241">
        <v>43592</v>
      </c>
      <c r="B288" s="242">
        <v>19006146</v>
      </c>
      <c r="C288" s="247">
        <v>23</v>
      </c>
      <c r="D288" s="246">
        <v>2271710</v>
      </c>
      <c r="E288" s="244"/>
      <c r="F288" s="242"/>
      <c r="G288" s="246"/>
      <c r="H288" s="245"/>
      <c r="I288" s="245"/>
      <c r="J288" s="246"/>
      <c r="K288" s="233"/>
      <c r="L288" s="233"/>
      <c r="M288" s="233"/>
      <c r="N288" s="233"/>
      <c r="O288" s="233"/>
      <c r="P288" s="233"/>
    </row>
    <row r="289" spans="1:16" x14ac:dyDescent="0.25">
      <c r="A289" s="241">
        <v>43592</v>
      </c>
      <c r="B289" s="242">
        <v>19006185</v>
      </c>
      <c r="C289" s="247">
        <v>28</v>
      </c>
      <c r="D289" s="246">
        <v>3113490</v>
      </c>
      <c r="E289" s="244"/>
      <c r="F289" s="242"/>
      <c r="G289" s="246"/>
      <c r="H289" s="245"/>
      <c r="I289" s="245"/>
      <c r="J289" s="246"/>
      <c r="K289" s="233"/>
      <c r="L289" s="233"/>
      <c r="M289" s="233"/>
      <c r="N289" s="233"/>
      <c r="O289" s="233"/>
      <c r="P289" s="233"/>
    </row>
    <row r="290" spans="1:16" x14ac:dyDescent="0.25">
      <c r="A290" s="241">
        <v>43593</v>
      </c>
      <c r="B290" s="242">
        <v>19006233</v>
      </c>
      <c r="C290" s="247">
        <v>29</v>
      </c>
      <c r="D290" s="246">
        <v>3119075</v>
      </c>
      <c r="E290" s="244" t="s">
        <v>434</v>
      </c>
      <c r="F290" s="242">
        <v>7</v>
      </c>
      <c r="G290" s="246">
        <v>675325</v>
      </c>
      <c r="H290" s="245"/>
      <c r="I290" s="245"/>
      <c r="J290" s="246"/>
      <c r="K290" s="233"/>
      <c r="L290" s="233"/>
      <c r="M290" s="233"/>
      <c r="N290" s="233"/>
      <c r="O290" s="233"/>
      <c r="P290" s="233"/>
    </row>
    <row r="291" spans="1:16" x14ac:dyDescent="0.25">
      <c r="A291" s="241">
        <v>43593</v>
      </c>
      <c r="B291" s="242">
        <v>19006277</v>
      </c>
      <c r="C291" s="247">
        <v>27</v>
      </c>
      <c r="D291" s="246">
        <v>2798145</v>
      </c>
      <c r="E291" s="244"/>
      <c r="F291" s="242"/>
      <c r="G291" s="246"/>
      <c r="H291" s="245"/>
      <c r="I291" s="245"/>
      <c r="J291" s="246"/>
      <c r="K291" s="233"/>
      <c r="L291" s="233"/>
      <c r="M291" s="233"/>
      <c r="N291" s="233"/>
      <c r="O291" s="233"/>
      <c r="P291" s="233"/>
    </row>
    <row r="292" spans="1:16" x14ac:dyDescent="0.25">
      <c r="A292" s="241">
        <v>43594</v>
      </c>
      <c r="B292" s="242">
        <v>19006313</v>
      </c>
      <c r="C292" s="247">
        <v>21</v>
      </c>
      <c r="D292" s="246">
        <v>2064395</v>
      </c>
      <c r="E292" s="244" t="s">
        <v>437</v>
      </c>
      <c r="F292" s="242">
        <v>4</v>
      </c>
      <c r="G292" s="246">
        <v>447100</v>
      </c>
      <c r="H292" s="245"/>
      <c r="I292" s="245"/>
      <c r="J292" s="246"/>
      <c r="K292" s="233"/>
      <c r="L292" s="233"/>
      <c r="M292" s="233"/>
      <c r="N292" s="233"/>
      <c r="O292" s="233"/>
      <c r="P292" s="233"/>
    </row>
    <row r="293" spans="1:16" x14ac:dyDescent="0.25">
      <c r="A293" s="241">
        <v>43594</v>
      </c>
      <c r="B293" s="242">
        <v>19006351</v>
      </c>
      <c r="C293" s="247">
        <v>28</v>
      </c>
      <c r="D293" s="246">
        <v>2901518</v>
      </c>
      <c r="E293" s="244"/>
      <c r="F293" s="242"/>
      <c r="G293" s="246"/>
      <c r="H293" s="245"/>
      <c r="I293" s="245"/>
      <c r="J293" s="246"/>
      <c r="K293" s="233"/>
      <c r="L293" s="233"/>
      <c r="M293" s="233"/>
      <c r="N293" s="233"/>
      <c r="O293" s="233"/>
      <c r="P293" s="233"/>
    </row>
    <row r="294" spans="1:16" x14ac:dyDescent="0.25">
      <c r="A294" s="241">
        <v>43595</v>
      </c>
      <c r="B294" s="242">
        <v>19006384</v>
      </c>
      <c r="C294" s="247">
        <v>15</v>
      </c>
      <c r="D294" s="246">
        <v>1520735</v>
      </c>
      <c r="E294" s="244"/>
      <c r="F294" s="242"/>
      <c r="G294" s="246"/>
      <c r="H294" s="245"/>
      <c r="I294" s="245"/>
      <c r="J294" s="246"/>
      <c r="K294" s="233"/>
      <c r="L294" s="233"/>
      <c r="M294" s="233"/>
      <c r="N294" s="233"/>
      <c r="O294" s="233"/>
      <c r="P294" s="233"/>
    </row>
    <row r="295" spans="1:16" x14ac:dyDescent="0.25">
      <c r="A295" s="241">
        <v>43595</v>
      </c>
      <c r="B295" s="242">
        <v>19006414</v>
      </c>
      <c r="C295" s="247">
        <v>49</v>
      </c>
      <c r="D295" s="246">
        <v>5243726</v>
      </c>
      <c r="E295" s="244"/>
      <c r="F295" s="242"/>
      <c r="G295" s="246"/>
      <c r="H295" s="245"/>
      <c r="I295" s="245">
        <v>36786920</v>
      </c>
      <c r="J295" s="246" t="s">
        <v>17</v>
      </c>
      <c r="K295" s="233"/>
      <c r="L295" s="233"/>
      <c r="M295" s="233"/>
      <c r="N295" s="233"/>
      <c r="O295" s="233"/>
      <c r="P295" s="233"/>
    </row>
    <row r="296" spans="1:16" x14ac:dyDescent="0.25">
      <c r="A296" s="241">
        <v>43596</v>
      </c>
      <c r="B296" s="242">
        <v>19006467</v>
      </c>
      <c r="C296" s="247">
        <v>34</v>
      </c>
      <c r="D296" s="246">
        <v>3443778</v>
      </c>
      <c r="E296" s="244"/>
      <c r="F296" s="242"/>
      <c r="G296" s="246"/>
      <c r="H296" s="245"/>
      <c r="I296" s="245"/>
      <c r="J296" s="246"/>
      <c r="K296" s="233"/>
      <c r="L296" s="233"/>
      <c r="M296" s="233"/>
      <c r="N296" s="233"/>
      <c r="O296" s="233"/>
      <c r="P296" s="233"/>
    </row>
    <row r="297" spans="1:16" x14ac:dyDescent="0.25">
      <c r="A297" s="241">
        <v>43596</v>
      </c>
      <c r="B297" s="242">
        <v>19006508</v>
      </c>
      <c r="C297" s="247">
        <v>39</v>
      </c>
      <c r="D297" s="246">
        <v>4349098</v>
      </c>
      <c r="E297" s="244"/>
      <c r="F297" s="242"/>
      <c r="G297" s="246"/>
      <c r="H297" s="245"/>
      <c r="I297" s="245"/>
      <c r="J297" s="246"/>
      <c r="K297" s="233"/>
      <c r="L297" s="233"/>
      <c r="M297" s="233"/>
      <c r="N297" s="233"/>
      <c r="O297" s="233"/>
      <c r="P297" s="233"/>
    </row>
    <row r="298" spans="1:16" x14ac:dyDescent="0.25">
      <c r="A298" s="241">
        <v>43598</v>
      </c>
      <c r="B298" s="242">
        <v>19006672</v>
      </c>
      <c r="C298" s="247">
        <v>24</v>
      </c>
      <c r="D298" s="246">
        <v>2476135</v>
      </c>
      <c r="E298" s="244"/>
      <c r="F298" s="242"/>
      <c r="G298" s="246"/>
      <c r="H298" s="245"/>
      <c r="I298" s="245"/>
      <c r="J298" s="246"/>
      <c r="K298" s="233"/>
      <c r="L298" s="233"/>
      <c r="M298" s="233"/>
      <c r="N298" s="233"/>
      <c r="O298" s="233"/>
      <c r="P298" s="233"/>
    </row>
    <row r="299" spans="1:16" x14ac:dyDescent="0.25">
      <c r="A299" s="241">
        <v>43598</v>
      </c>
      <c r="B299" s="242">
        <v>19006707</v>
      </c>
      <c r="C299" s="247">
        <v>48</v>
      </c>
      <c r="D299" s="246">
        <v>5517180</v>
      </c>
      <c r="E299" s="244"/>
      <c r="F299" s="242"/>
      <c r="G299" s="246"/>
      <c r="H299" s="245"/>
      <c r="I299" s="245"/>
      <c r="J299" s="246"/>
      <c r="K299" s="233"/>
      <c r="L299" s="233"/>
      <c r="M299" s="233"/>
      <c r="N299" s="233"/>
      <c r="O299" s="233"/>
      <c r="P299" s="233"/>
    </row>
    <row r="300" spans="1:16" x14ac:dyDescent="0.25">
      <c r="A300" s="241">
        <v>43599</v>
      </c>
      <c r="B300" s="242">
        <v>19006756</v>
      </c>
      <c r="C300" s="247">
        <v>37</v>
      </c>
      <c r="D300" s="246">
        <v>4031720</v>
      </c>
      <c r="E300" s="244" t="s">
        <v>448</v>
      </c>
      <c r="F300" s="242">
        <v>7</v>
      </c>
      <c r="G300" s="246">
        <v>532100</v>
      </c>
      <c r="H300" s="245"/>
      <c r="I300" s="245"/>
      <c r="J300" s="246"/>
      <c r="K300" s="233"/>
      <c r="L300" s="233"/>
      <c r="M300" s="233"/>
      <c r="N300" s="233"/>
      <c r="O300" s="233"/>
      <c r="P300" s="233"/>
    </row>
    <row r="301" spans="1:16" x14ac:dyDescent="0.25">
      <c r="A301" s="241">
        <v>43599</v>
      </c>
      <c r="B301" s="242">
        <v>19006793</v>
      </c>
      <c r="C301" s="247">
        <v>60</v>
      </c>
      <c r="D301" s="246">
        <v>6575485</v>
      </c>
      <c r="E301" s="244"/>
      <c r="F301" s="242"/>
      <c r="G301" s="246"/>
      <c r="H301" s="245"/>
      <c r="I301" s="245"/>
      <c r="J301" s="246"/>
      <c r="K301" s="233"/>
      <c r="L301" s="233"/>
      <c r="M301" s="233"/>
      <c r="N301" s="233"/>
      <c r="O301" s="233"/>
      <c r="P301" s="233"/>
    </row>
    <row r="302" spans="1:16" x14ac:dyDescent="0.25">
      <c r="A302" s="241">
        <v>43599</v>
      </c>
      <c r="B302" s="242">
        <v>19006807</v>
      </c>
      <c r="C302" s="247">
        <v>1</v>
      </c>
      <c r="D302" s="246">
        <v>89080</v>
      </c>
      <c r="E302" s="244"/>
      <c r="F302" s="242"/>
      <c r="G302" s="246"/>
      <c r="H302" s="245"/>
      <c r="I302" s="245"/>
      <c r="J302" s="246"/>
      <c r="K302" s="233"/>
      <c r="L302" s="233"/>
      <c r="M302" s="233"/>
      <c r="N302" s="233"/>
      <c r="O302" s="233"/>
      <c r="P302" s="233"/>
    </row>
    <row r="303" spans="1:16" x14ac:dyDescent="0.25">
      <c r="A303" s="241">
        <v>43600</v>
      </c>
      <c r="B303" s="242">
        <v>19006838</v>
      </c>
      <c r="C303" s="247">
        <v>20</v>
      </c>
      <c r="D303" s="246">
        <v>2426560</v>
      </c>
      <c r="E303" s="244" t="s">
        <v>451</v>
      </c>
      <c r="F303" s="242">
        <v>2</v>
      </c>
      <c r="G303" s="246">
        <v>398310</v>
      </c>
      <c r="H303" s="245"/>
      <c r="I303" s="245"/>
      <c r="J303" s="246"/>
      <c r="K303" s="233"/>
      <c r="L303" s="233"/>
      <c r="M303" s="233"/>
      <c r="N303" s="233"/>
      <c r="O303" s="233"/>
      <c r="P303" s="233"/>
    </row>
    <row r="304" spans="1:16" x14ac:dyDescent="0.25">
      <c r="A304" s="241">
        <v>43600</v>
      </c>
      <c r="B304" s="242">
        <v>19006884</v>
      </c>
      <c r="C304" s="247">
        <v>40</v>
      </c>
      <c r="D304" s="246">
        <v>4184805</v>
      </c>
      <c r="E304" s="244"/>
      <c r="F304" s="242"/>
      <c r="G304" s="246"/>
      <c r="H304" s="245"/>
      <c r="I304" s="245"/>
      <c r="J304" s="246"/>
      <c r="K304" s="233"/>
      <c r="L304" s="233"/>
      <c r="M304" s="233"/>
      <c r="N304" s="233"/>
      <c r="O304" s="233"/>
      <c r="P304" s="233"/>
    </row>
    <row r="305" spans="1:16" x14ac:dyDescent="0.25">
      <c r="A305" s="241">
        <v>43601</v>
      </c>
      <c r="B305" s="242">
        <v>19006932</v>
      </c>
      <c r="C305" s="247">
        <v>25</v>
      </c>
      <c r="D305" s="246">
        <v>2782330</v>
      </c>
      <c r="E305" s="244"/>
      <c r="F305" s="242"/>
      <c r="G305" s="246"/>
      <c r="H305" s="245"/>
      <c r="I305" s="245"/>
      <c r="J305" s="246"/>
      <c r="K305" s="233"/>
      <c r="L305" s="233"/>
      <c r="M305" s="233"/>
      <c r="N305" s="233"/>
      <c r="O305" s="233"/>
      <c r="P305" s="233"/>
    </row>
    <row r="306" spans="1:16" x14ac:dyDescent="0.25">
      <c r="A306" s="241">
        <v>43601</v>
      </c>
      <c r="B306" s="242">
        <v>19006984</v>
      </c>
      <c r="C306" s="247">
        <v>48</v>
      </c>
      <c r="D306" s="246">
        <v>4921079</v>
      </c>
      <c r="E306" s="244"/>
      <c r="F306" s="242"/>
      <c r="G306" s="246"/>
      <c r="H306" s="245"/>
      <c r="I306" s="245"/>
      <c r="J306" s="246"/>
      <c r="K306" s="233"/>
      <c r="L306" s="233"/>
      <c r="M306" s="233"/>
      <c r="N306" s="233"/>
      <c r="O306" s="233"/>
      <c r="P306" s="233"/>
    </row>
    <row r="307" spans="1:16" x14ac:dyDescent="0.25">
      <c r="A307" s="241">
        <v>43602</v>
      </c>
      <c r="B307" s="242">
        <v>19007032</v>
      </c>
      <c r="C307" s="247">
        <v>32</v>
      </c>
      <c r="D307" s="246">
        <v>3490155</v>
      </c>
      <c r="E307" s="244"/>
      <c r="F307" s="242"/>
      <c r="G307" s="246"/>
      <c r="H307" s="245"/>
      <c r="I307" s="245"/>
      <c r="J307" s="246"/>
      <c r="K307" s="233"/>
      <c r="L307" s="233"/>
      <c r="M307" s="233"/>
      <c r="N307" s="233"/>
      <c r="O307" s="233"/>
      <c r="P307" s="233"/>
    </row>
    <row r="308" spans="1:16" x14ac:dyDescent="0.25">
      <c r="A308" s="241">
        <v>43602</v>
      </c>
      <c r="B308" s="242">
        <v>19007039</v>
      </c>
      <c r="C308" s="247">
        <v>38</v>
      </c>
      <c r="D308" s="246">
        <v>3977910</v>
      </c>
      <c r="E308" s="244"/>
      <c r="F308" s="242"/>
      <c r="G308" s="246"/>
      <c r="H308" s="245"/>
      <c r="I308" s="245">
        <v>47334905</v>
      </c>
      <c r="J308" s="246" t="s">
        <v>17</v>
      </c>
      <c r="K308" s="233"/>
      <c r="L308" s="233"/>
      <c r="M308" s="233"/>
      <c r="N308" s="233"/>
      <c r="O308" s="233"/>
      <c r="P308" s="233"/>
    </row>
    <row r="309" spans="1:16" x14ac:dyDescent="0.25">
      <c r="A309" s="241">
        <v>43603</v>
      </c>
      <c r="B309" s="242">
        <v>19007149</v>
      </c>
      <c r="C309" s="247">
        <v>32</v>
      </c>
      <c r="D309" s="246">
        <v>3229988</v>
      </c>
      <c r="E309" s="244"/>
      <c r="F309" s="242"/>
      <c r="G309" s="246"/>
      <c r="H309" s="245"/>
      <c r="I309" s="245"/>
      <c r="J309" s="246"/>
      <c r="K309" s="233"/>
      <c r="L309" s="233"/>
      <c r="M309" s="233"/>
      <c r="N309" s="233"/>
      <c r="O309" s="233"/>
      <c r="P309" s="233"/>
    </row>
    <row r="310" spans="1:16" x14ac:dyDescent="0.25">
      <c r="A310" s="241">
        <v>43603</v>
      </c>
      <c r="B310" s="242">
        <v>19007193</v>
      </c>
      <c r="C310" s="247">
        <v>53</v>
      </c>
      <c r="D310" s="246">
        <v>6055273</v>
      </c>
      <c r="E310" s="244"/>
      <c r="F310" s="242"/>
      <c r="G310" s="246"/>
      <c r="H310" s="245"/>
      <c r="I310" s="245"/>
      <c r="J310" s="246"/>
      <c r="K310" s="233"/>
      <c r="L310" s="233"/>
      <c r="M310" s="233"/>
      <c r="N310" s="233"/>
      <c r="O310" s="233"/>
      <c r="P310" s="233"/>
    </row>
    <row r="311" spans="1:16" x14ac:dyDescent="0.25">
      <c r="A311" s="241">
        <v>43605</v>
      </c>
      <c r="B311" s="242">
        <v>19007365</v>
      </c>
      <c r="C311" s="247">
        <v>59</v>
      </c>
      <c r="D311" s="246">
        <v>6664088</v>
      </c>
      <c r="E311" s="244"/>
      <c r="F311" s="242"/>
      <c r="G311" s="246"/>
      <c r="H311" s="245"/>
      <c r="I311" s="245"/>
      <c r="J311" s="246"/>
      <c r="K311" s="233"/>
      <c r="L311" s="233"/>
      <c r="M311" s="233"/>
      <c r="N311" s="233"/>
      <c r="O311" s="233"/>
      <c r="P311" s="233"/>
    </row>
    <row r="312" spans="1:16" x14ac:dyDescent="0.25">
      <c r="A312" s="241">
        <v>43605</v>
      </c>
      <c r="B312" s="242">
        <v>19007410</v>
      </c>
      <c r="C312" s="247">
        <v>32</v>
      </c>
      <c r="D312" s="246">
        <v>3376850</v>
      </c>
      <c r="E312" s="244"/>
      <c r="F312" s="242"/>
      <c r="G312" s="246"/>
      <c r="H312" s="245"/>
      <c r="I312" s="245"/>
      <c r="J312" s="246"/>
      <c r="K312" s="233"/>
      <c r="L312" s="233"/>
      <c r="M312" s="233"/>
      <c r="N312" s="233"/>
      <c r="O312" s="233"/>
      <c r="P312" s="233"/>
    </row>
    <row r="313" spans="1:16" x14ac:dyDescent="0.25">
      <c r="A313" s="241">
        <v>43606</v>
      </c>
      <c r="B313" s="242">
        <v>19007461</v>
      </c>
      <c r="C313" s="247">
        <v>35</v>
      </c>
      <c r="D313" s="246">
        <v>3755090</v>
      </c>
      <c r="E313" s="244" t="s">
        <v>473</v>
      </c>
      <c r="F313" s="242">
        <v>1</v>
      </c>
      <c r="G313" s="246">
        <v>89080</v>
      </c>
      <c r="H313" s="245"/>
      <c r="I313" s="245"/>
      <c r="J313" s="246"/>
      <c r="K313" s="233"/>
      <c r="L313" s="233"/>
      <c r="M313" s="233"/>
      <c r="N313" s="233"/>
      <c r="O313" s="233"/>
      <c r="P313" s="233"/>
    </row>
    <row r="314" spans="1:16" x14ac:dyDescent="0.25">
      <c r="A314" s="241">
        <v>43606</v>
      </c>
      <c r="B314" s="242">
        <v>19007498</v>
      </c>
      <c r="C314" s="247">
        <v>55</v>
      </c>
      <c r="D314" s="246">
        <v>5949495</v>
      </c>
      <c r="E314" s="244"/>
      <c r="F314" s="242"/>
      <c r="G314" s="246"/>
      <c r="H314" s="245"/>
      <c r="I314" s="245"/>
      <c r="J314" s="246"/>
      <c r="K314" s="233"/>
      <c r="L314" s="233"/>
      <c r="M314" s="233"/>
      <c r="N314" s="233"/>
      <c r="O314" s="233"/>
      <c r="P314" s="233"/>
    </row>
    <row r="315" spans="1:16" x14ac:dyDescent="0.25">
      <c r="A315" s="241">
        <v>43607</v>
      </c>
      <c r="B315" s="242">
        <v>19007548</v>
      </c>
      <c r="C315" s="247">
        <v>30</v>
      </c>
      <c r="D315" s="246">
        <v>3165895</v>
      </c>
      <c r="E315" s="244" t="s">
        <v>480</v>
      </c>
      <c r="F315" s="242">
        <v>7</v>
      </c>
      <c r="G315" s="246">
        <v>742220</v>
      </c>
      <c r="H315" s="245"/>
      <c r="I315" s="245"/>
      <c r="J315" s="246"/>
      <c r="K315" s="233"/>
      <c r="L315" s="233"/>
      <c r="M315" s="233"/>
      <c r="N315" s="233"/>
      <c r="O315" s="233"/>
      <c r="P315" s="233"/>
    </row>
    <row r="316" spans="1:16" x14ac:dyDescent="0.25">
      <c r="A316" s="241">
        <v>43607</v>
      </c>
      <c r="B316" s="242">
        <v>19007580</v>
      </c>
      <c r="C316" s="247">
        <v>42</v>
      </c>
      <c r="D316" s="246">
        <v>4369418</v>
      </c>
      <c r="E316" s="244"/>
      <c r="F316" s="242"/>
      <c r="G316" s="246"/>
      <c r="H316" s="245"/>
      <c r="I316" s="245"/>
      <c r="J316" s="246"/>
      <c r="K316" s="233"/>
      <c r="L316" s="233"/>
      <c r="M316" s="233"/>
      <c r="N316" s="233"/>
      <c r="O316" s="233"/>
      <c r="P316" s="233"/>
    </row>
    <row r="317" spans="1:16" x14ac:dyDescent="0.25">
      <c r="A317" s="241">
        <v>43608</v>
      </c>
      <c r="B317" s="242">
        <v>19007640</v>
      </c>
      <c r="C317" s="247">
        <v>24</v>
      </c>
      <c r="D317" s="246">
        <v>2483520</v>
      </c>
      <c r="E317" s="244" t="s">
        <v>485</v>
      </c>
      <c r="F317" s="242">
        <v>11</v>
      </c>
      <c r="G317" s="246">
        <v>1267265</v>
      </c>
      <c r="H317" s="245"/>
      <c r="I317" s="245"/>
      <c r="J317" s="246"/>
      <c r="K317" s="233"/>
      <c r="L317" s="233"/>
      <c r="M317" s="233"/>
      <c r="N317" s="233"/>
      <c r="O317" s="233"/>
      <c r="P317" s="233"/>
    </row>
    <row r="318" spans="1:16" x14ac:dyDescent="0.25">
      <c r="A318" s="241">
        <v>43608</v>
      </c>
      <c r="B318" s="242">
        <v>19007679</v>
      </c>
      <c r="C318" s="247">
        <v>65</v>
      </c>
      <c r="D318" s="246">
        <v>6548400</v>
      </c>
      <c r="E318" s="244"/>
      <c r="F318" s="242"/>
      <c r="G318" s="246"/>
      <c r="H318" s="245"/>
      <c r="I318" s="245"/>
      <c r="J318" s="246"/>
      <c r="K318" s="233"/>
      <c r="L318" s="233"/>
      <c r="M318" s="233"/>
      <c r="N318" s="233"/>
      <c r="O318" s="233"/>
      <c r="P318" s="233"/>
    </row>
    <row r="319" spans="1:16" x14ac:dyDescent="0.25">
      <c r="A319" s="241">
        <v>43609</v>
      </c>
      <c r="B319" s="242">
        <v>19007721</v>
      </c>
      <c r="C319" s="247">
        <v>28</v>
      </c>
      <c r="D319" s="246">
        <v>2866935</v>
      </c>
      <c r="E319" s="244"/>
      <c r="F319" s="242"/>
      <c r="G319" s="246"/>
      <c r="H319" s="245"/>
      <c r="I319" s="245"/>
      <c r="J319" s="246"/>
      <c r="K319" s="233"/>
      <c r="L319" s="233"/>
      <c r="M319" s="233"/>
      <c r="N319" s="233"/>
      <c r="O319" s="233"/>
      <c r="P319" s="233"/>
    </row>
    <row r="320" spans="1:16" x14ac:dyDescent="0.25">
      <c r="A320" s="241">
        <v>43609</v>
      </c>
      <c r="B320" s="242">
        <v>19007770</v>
      </c>
      <c r="C320" s="247">
        <v>56</v>
      </c>
      <c r="D320" s="246">
        <v>6056050</v>
      </c>
      <c r="E320" s="244"/>
      <c r="F320" s="242"/>
      <c r="G320" s="246"/>
      <c r="H320" s="245"/>
      <c r="I320" s="245">
        <v>52422442</v>
      </c>
      <c r="J320" s="246" t="s">
        <v>17</v>
      </c>
      <c r="K320" s="233"/>
      <c r="L320" s="233"/>
      <c r="M320" s="233"/>
      <c r="N320" s="233"/>
      <c r="O320" s="233"/>
      <c r="P320" s="233"/>
    </row>
    <row r="321" spans="1:16" x14ac:dyDescent="0.25">
      <c r="A321" s="241">
        <v>43610</v>
      </c>
      <c r="B321" s="242">
        <v>19007824</v>
      </c>
      <c r="C321" s="247">
        <v>66</v>
      </c>
      <c r="D321" s="246">
        <v>6600760</v>
      </c>
      <c r="E321" s="244"/>
      <c r="F321" s="242"/>
      <c r="G321" s="246"/>
      <c r="H321" s="245"/>
      <c r="I321" s="245"/>
      <c r="J321" s="246"/>
      <c r="K321" s="233"/>
      <c r="L321" s="233"/>
      <c r="M321" s="233"/>
      <c r="N321" s="233"/>
      <c r="O321" s="233"/>
      <c r="P321" s="233"/>
    </row>
    <row r="322" spans="1:16" x14ac:dyDescent="0.25">
      <c r="A322" s="241">
        <v>43610</v>
      </c>
      <c r="B322" s="242">
        <v>19007868</v>
      </c>
      <c r="C322" s="247">
        <v>46</v>
      </c>
      <c r="D322" s="246">
        <v>5135688</v>
      </c>
      <c r="E322" s="244"/>
      <c r="F322" s="242"/>
      <c r="G322" s="246"/>
      <c r="H322" s="245"/>
      <c r="I322" s="245"/>
      <c r="J322" s="246"/>
      <c r="K322" s="233"/>
      <c r="L322" s="233"/>
      <c r="M322" s="233"/>
      <c r="N322" s="233"/>
      <c r="O322" s="233"/>
      <c r="P322" s="233"/>
    </row>
    <row r="323" spans="1:16" x14ac:dyDescent="0.25">
      <c r="A323" s="241">
        <v>43612</v>
      </c>
      <c r="B323" s="242">
        <v>19008094</v>
      </c>
      <c r="C323" s="247">
        <v>42</v>
      </c>
      <c r="D323" s="246">
        <v>4388975</v>
      </c>
      <c r="E323" s="244"/>
      <c r="F323" s="242"/>
      <c r="G323" s="246"/>
      <c r="H323" s="245"/>
      <c r="I323" s="245"/>
      <c r="J323" s="246"/>
      <c r="K323" s="233"/>
      <c r="L323" s="233"/>
      <c r="M323" s="233"/>
      <c r="N323" s="233"/>
      <c r="O323" s="233"/>
      <c r="P323" s="233"/>
    </row>
    <row r="324" spans="1:16" x14ac:dyDescent="0.25">
      <c r="A324" s="241">
        <v>43612</v>
      </c>
      <c r="B324" s="242">
        <v>19008124</v>
      </c>
      <c r="C324" s="247">
        <v>56</v>
      </c>
      <c r="D324" s="246">
        <v>5971956</v>
      </c>
      <c r="E324" s="244"/>
      <c r="F324" s="242"/>
      <c r="G324" s="246"/>
      <c r="H324" s="245"/>
      <c r="I324" s="245"/>
      <c r="J324" s="246"/>
      <c r="K324" s="233"/>
      <c r="L324" s="233"/>
      <c r="M324" s="233"/>
      <c r="N324" s="233"/>
      <c r="O324" s="233"/>
      <c r="P324" s="233"/>
    </row>
    <row r="325" spans="1:16" x14ac:dyDescent="0.25">
      <c r="A325" s="241">
        <v>43613</v>
      </c>
      <c r="B325" s="242">
        <v>19008188</v>
      </c>
      <c r="C325" s="247">
        <v>53</v>
      </c>
      <c r="D325" s="246">
        <v>5424245</v>
      </c>
      <c r="E325" s="244"/>
      <c r="F325" s="242"/>
      <c r="G325" s="246"/>
      <c r="H325" s="245"/>
      <c r="I325" s="245"/>
      <c r="J325" s="246"/>
      <c r="K325" s="233"/>
      <c r="L325" s="233"/>
      <c r="M325" s="233"/>
      <c r="N325" s="233"/>
      <c r="O325" s="233"/>
      <c r="P325" s="233"/>
    </row>
    <row r="326" spans="1:16" x14ac:dyDescent="0.25">
      <c r="A326" s="241">
        <v>43613</v>
      </c>
      <c r="B326" s="242">
        <v>19008242</v>
      </c>
      <c r="C326" s="247">
        <v>63</v>
      </c>
      <c r="D326" s="246">
        <v>6712383</v>
      </c>
      <c r="E326" s="244"/>
      <c r="F326" s="242"/>
      <c r="G326" s="246"/>
      <c r="H326" s="245"/>
      <c r="I326" s="245"/>
      <c r="J326" s="246"/>
      <c r="K326" s="233"/>
      <c r="L326" s="233"/>
      <c r="M326" s="233"/>
      <c r="N326" s="233"/>
      <c r="O326" s="233"/>
      <c r="P326" s="233"/>
    </row>
    <row r="327" spans="1:16" x14ac:dyDescent="0.25">
      <c r="A327" s="241">
        <v>43614</v>
      </c>
      <c r="B327" s="242">
        <v>19008302</v>
      </c>
      <c r="C327" s="247">
        <v>31</v>
      </c>
      <c r="D327" s="246">
        <v>3126555</v>
      </c>
      <c r="E327" s="244"/>
      <c r="F327" s="242"/>
      <c r="G327" s="246"/>
      <c r="H327" s="245"/>
      <c r="I327" s="245"/>
      <c r="J327" s="246"/>
      <c r="K327" s="233"/>
      <c r="L327" s="233"/>
      <c r="M327" s="233"/>
      <c r="N327" s="233"/>
      <c r="O327" s="233"/>
      <c r="P327" s="233"/>
    </row>
    <row r="328" spans="1:16" x14ac:dyDescent="0.25">
      <c r="A328" s="241">
        <v>43614</v>
      </c>
      <c r="B328" s="242">
        <v>19008338</v>
      </c>
      <c r="C328" s="247">
        <v>54</v>
      </c>
      <c r="D328" s="246">
        <v>5518788</v>
      </c>
      <c r="E328" s="244" t="s">
        <v>501</v>
      </c>
      <c r="F328" s="242">
        <v>7</v>
      </c>
      <c r="G328" s="246">
        <v>847325</v>
      </c>
      <c r="H328" s="245"/>
      <c r="I328" s="245"/>
      <c r="J328" s="246"/>
      <c r="K328" s="233"/>
      <c r="L328" s="233"/>
      <c r="M328" s="233"/>
      <c r="N328" s="233"/>
      <c r="O328" s="233"/>
      <c r="P328" s="233"/>
    </row>
    <row r="329" spans="1:16" x14ac:dyDescent="0.25">
      <c r="A329" s="241">
        <v>43615</v>
      </c>
      <c r="B329" s="242">
        <v>19008400</v>
      </c>
      <c r="C329" s="247">
        <v>7</v>
      </c>
      <c r="D329" s="246">
        <v>769898</v>
      </c>
      <c r="E329" s="244"/>
      <c r="F329" s="242"/>
      <c r="G329" s="246"/>
      <c r="H329" s="245"/>
      <c r="I329" s="245">
        <v>42801923</v>
      </c>
      <c r="J329" s="246" t="s">
        <v>17</v>
      </c>
      <c r="K329" s="233"/>
      <c r="L329" s="233"/>
      <c r="M329" s="233"/>
      <c r="N329" s="233"/>
      <c r="O329" s="233"/>
      <c r="P329" s="233"/>
    </row>
    <row r="330" spans="1:16" x14ac:dyDescent="0.25">
      <c r="A330" s="241">
        <v>43633</v>
      </c>
      <c r="B330" s="242">
        <v>19008685</v>
      </c>
      <c r="C330" s="247">
        <v>40</v>
      </c>
      <c r="D330" s="246">
        <v>4509563</v>
      </c>
      <c r="E330" s="244"/>
      <c r="F330" s="242"/>
      <c r="G330" s="246"/>
      <c r="H330" s="245"/>
      <c r="I330" s="245"/>
      <c r="J330" s="246"/>
      <c r="K330" s="233"/>
      <c r="L330" s="233"/>
      <c r="M330" s="233"/>
      <c r="N330" s="233"/>
      <c r="O330" s="233"/>
      <c r="P330" s="233"/>
    </row>
    <row r="331" spans="1:16" x14ac:dyDescent="0.25">
      <c r="A331" s="241">
        <v>43634</v>
      </c>
      <c r="B331" s="242">
        <v>19008727</v>
      </c>
      <c r="C331" s="247">
        <v>20</v>
      </c>
      <c r="D331" s="246">
        <v>2371925</v>
      </c>
      <c r="E331" s="244"/>
      <c r="F331" s="242"/>
      <c r="G331" s="246"/>
      <c r="H331" s="245"/>
      <c r="I331" s="245"/>
      <c r="J331" s="246"/>
      <c r="K331" s="233"/>
      <c r="L331" s="233"/>
      <c r="M331" s="233"/>
      <c r="N331" s="233"/>
      <c r="O331" s="233"/>
      <c r="P331" s="233"/>
    </row>
    <row r="332" spans="1:16" x14ac:dyDescent="0.25">
      <c r="A332" s="241">
        <v>43634</v>
      </c>
      <c r="B332" s="242">
        <v>19008750</v>
      </c>
      <c r="C332" s="247">
        <v>29</v>
      </c>
      <c r="D332" s="246">
        <v>2906830</v>
      </c>
      <c r="E332" s="244"/>
      <c r="F332" s="242"/>
      <c r="G332" s="246"/>
      <c r="H332" s="245"/>
      <c r="I332" s="245"/>
      <c r="J332" s="246"/>
      <c r="K332" s="233"/>
      <c r="L332" s="233"/>
      <c r="M332" s="233"/>
      <c r="N332" s="233"/>
      <c r="O332" s="233"/>
      <c r="P332" s="233"/>
    </row>
    <row r="333" spans="1:16" x14ac:dyDescent="0.25">
      <c r="A333" s="241">
        <v>43635</v>
      </c>
      <c r="B333" s="242">
        <v>19008786</v>
      </c>
      <c r="C333" s="247">
        <v>11</v>
      </c>
      <c r="D333" s="246">
        <v>1381420</v>
      </c>
      <c r="E333" s="244"/>
      <c r="F333" s="242"/>
      <c r="G333" s="246"/>
      <c r="H333" s="245"/>
      <c r="I333" s="245"/>
      <c r="J333" s="246"/>
      <c r="K333" s="233"/>
      <c r="L333" s="233"/>
      <c r="M333" s="233"/>
      <c r="N333" s="233"/>
      <c r="O333" s="233"/>
      <c r="P333" s="233"/>
    </row>
    <row r="334" spans="1:16" x14ac:dyDescent="0.25">
      <c r="A334" s="241">
        <v>43635</v>
      </c>
      <c r="B334" s="242">
        <v>19008813</v>
      </c>
      <c r="C334" s="247">
        <v>33</v>
      </c>
      <c r="D334" s="246">
        <v>3568130</v>
      </c>
      <c r="E334" s="244"/>
      <c r="F334" s="242"/>
      <c r="G334" s="246"/>
      <c r="H334" s="245"/>
      <c r="I334" s="245"/>
      <c r="J334" s="246"/>
      <c r="K334" s="233"/>
      <c r="L334" s="233"/>
      <c r="M334" s="233"/>
      <c r="N334" s="233"/>
      <c r="O334" s="233"/>
      <c r="P334" s="233"/>
    </row>
    <row r="335" spans="1:16" x14ac:dyDescent="0.25">
      <c r="A335" s="241">
        <v>43636</v>
      </c>
      <c r="B335" s="242">
        <v>19008866</v>
      </c>
      <c r="C335" s="247">
        <v>26</v>
      </c>
      <c r="D335" s="246">
        <v>2925870</v>
      </c>
      <c r="E335" s="244" t="s">
        <v>531</v>
      </c>
      <c r="F335" s="242">
        <v>16</v>
      </c>
      <c r="G335" s="246">
        <v>1701700</v>
      </c>
      <c r="H335" s="245"/>
      <c r="I335" s="245"/>
      <c r="J335" s="246"/>
      <c r="K335" s="233"/>
      <c r="L335" s="233"/>
      <c r="M335" s="233"/>
      <c r="N335" s="233"/>
      <c r="O335" s="233"/>
      <c r="P335" s="233"/>
    </row>
    <row r="336" spans="1:16" x14ac:dyDescent="0.25">
      <c r="A336" s="241">
        <v>43636</v>
      </c>
      <c r="B336" s="242"/>
      <c r="C336" s="247"/>
      <c r="D336" s="246"/>
      <c r="E336" s="244" t="s">
        <v>532</v>
      </c>
      <c r="F336" s="242">
        <v>1</v>
      </c>
      <c r="G336" s="246">
        <v>103020</v>
      </c>
      <c r="H336" s="245"/>
      <c r="I336" s="245"/>
      <c r="J336" s="246"/>
      <c r="K336" s="233"/>
      <c r="L336" s="233"/>
      <c r="M336" s="233"/>
      <c r="N336" s="233"/>
      <c r="O336" s="233"/>
      <c r="P336" s="233"/>
    </row>
    <row r="337" spans="1:16" x14ac:dyDescent="0.25">
      <c r="A337" s="241">
        <v>43637</v>
      </c>
      <c r="B337" s="242">
        <v>19008883</v>
      </c>
      <c r="C337" s="247">
        <v>17</v>
      </c>
      <c r="D337" s="246">
        <v>2114545</v>
      </c>
      <c r="E337" s="244"/>
      <c r="F337" s="242"/>
      <c r="G337" s="246"/>
      <c r="H337" s="245"/>
      <c r="I337" s="245"/>
      <c r="J337" s="246"/>
      <c r="K337" s="233"/>
      <c r="L337" s="233"/>
      <c r="M337" s="233"/>
      <c r="N337" s="233"/>
      <c r="O337" s="233"/>
      <c r="P337" s="233"/>
    </row>
    <row r="338" spans="1:16" x14ac:dyDescent="0.25">
      <c r="A338" s="241">
        <v>43637</v>
      </c>
      <c r="B338" s="242">
        <v>19008900</v>
      </c>
      <c r="C338" s="247">
        <v>21</v>
      </c>
      <c r="D338" s="246">
        <v>2186795</v>
      </c>
      <c r="E338" s="244"/>
      <c r="F338" s="242"/>
      <c r="G338" s="246"/>
      <c r="H338" s="245"/>
      <c r="I338" s="245">
        <v>20160358</v>
      </c>
      <c r="J338" s="246" t="s">
        <v>17</v>
      </c>
      <c r="K338" s="233"/>
      <c r="L338" s="233"/>
      <c r="M338" s="233"/>
      <c r="N338" s="233"/>
      <c r="O338" s="233"/>
      <c r="P338" s="233"/>
    </row>
    <row r="339" spans="1:16" x14ac:dyDescent="0.25">
      <c r="A339" s="241">
        <v>43638</v>
      </c>
      <c r="B339" s="242">
        <v>19008921</v>
      </c>
      <c r="C339" s="247">
        <v>9</v>
      </c>
      <c r="D339" s="246">
        <v>1154980</v>
      </c>
      <c r="E339" s="244"/>
      <c r="F339" s="242"/>
      <c r="G339" s="246"/>
      <c r="H339" s="245"/>
      <c r="I339" s="245"/>
      <c r="J339" s="246"/>
      <c r="K339" s="233"/>
      <c r="L339" s="233"/>
      <c r="M339" s="233"/>
      <c r="N339" s="233"/>
      <c r="O339" s="233"/>
      <c r="P339" s="233"/>
    </row>
    <row r="340" spans="1:16" x14ac:dyDescent="0.25">
      <c r="A340" s="241">
        <v>43638</v>
      </c>
      <c r="B340" s="242">
        <v>19008946</v>
      </c>
      <c r="C340" s="247">
        <v>10</v>
      </c>
      <c r="D340" s="246">
        <v>1110185</v>
      </c>
      <c r="E340" s="244"/>
      <c r="F340" s="242"/>
      <c r="G340" s="246"/>
      <c r="H340" s="245"/>
      <c r="I340" s="245"/>
      <c r="J340" s="246"/>
      <c r="K340" s="233"/>
      <c r="L340" s="233"/>
      <c r="M340" s="233"/>
      <c r="N340" s="233"/>
      <c r="O340" s="233"/>
      <c r="P340" s="233"/>
    </row>
    <row r="341" spans="1:16" x14ac:dyDescent="0.25">
      <c r="A341" s="241">
        <v>43640</v>
      </c>
      <c r="B341" s="242">
        <v>19008994</v>
      </c>
      <c r="C341" s="247">
        <v>17</v>
      </c>
      <c r="D341" s="246">
        <v>1732045</v>
      </c>
      <c r="E341" s="244"/>
      <c r="F341" s="242"/>
      <c r="G341" s="246"/>
      <c r="H341" s="245"/>
      <c r="I341" s="245"/>
      <c r="J341" s="246"/>
      <c r="K341" s="233"/>
      <c r="L341" s="233"/>
      <c r="M341" s="233"/>
      <c r="N341" s="233"/>
      <c r="O341" s="233"/>
      <c r="P341" s="233"/>
    </row>
    <row r="342" spans="1:16" x14ac:dyDescent="0.25">
      <c r="A342" s="241">
        <v>43640</v>
      </c>
      <c r="B342" s="242">
        <v>19009014</v>
      </c>
      <c r="C342" s="247">
        <v>29</v>
      </c>
      <c r="D342" s="246">
        <v>3200590</v>
      </c>
      <c r="E342" s="244"/>
      <c r="F342" s="242"/>
      <c r="G342" s="246"/>
      <c r="H342" s="245"/>
      <c r="I342" s="245"/>
      <c r="J342" s="246"/>
      <c r="K342" s="233"/>
      <c r="L342" s="233"/>
      <c r="M342" s="233"/>
      <c r="N342" s="233"/>
      <c r="O342" s="233"/>
      <c r="P342" s="233"/>
    </row>
    <row r="343" spans="1:16" x14ac:dyDescent="0.25">
      <c r="A343" s="241">
        <v>43641</v>
      </c>
      <c r="B343" s="242">
        <v>19009041</v>
      </c>
      <c r="C343" s="247">
        <v>14</v>
      </c>
      <c r="D343" s="246">
        <v>1703145</v>
      </c>
      <c r="E343" s="244"/>
      <c r="F343" s="242"/>
      <c r="G343" s="246"/>
      <c r="H343" s="245"/>
      <c r="I343" s="245"/>
      <c r="J343" s="246"/>
      <c r="K343" s="233"/>
      <c r="L343" s="233"/>
      <c r="M343" s="233"/>
      <c r="N343" s="233"/>
      <c r="O343" s="233"/>
      <c r="P343" s="233"/>
    </row>
    <row r="344" spans="1:16" x14ac:dyDescent="0.25">
      <c r="A344" s="241">
        <v>43641</v>
      </c>
      <c r="B344" s="242">
        <v>19009062</v>
      </c>
      <c r="C344" s="247">
        <v>14</v>
      </c>
      <c r="D344" s="246">
        <v>1494045</v>
      </c>
      <c r="E344" s="244"/>
      <c r="F344" s="242"/>
      <c r="G344" s="246"/>
      <c r="H344" s="245"/>
      <c r="I344" s="245"/>
      <c r="J344" s="246"/>
      <c r="K344" s="233"/>
      <c r="L344" s="233"/>
      <c r="M344" s="233"/>
      <c r="N344" s="233"/>
      <c r="O344" s="233"/>
      <c r="P344" s="233"/>
    </row>
    <row r="345" spans="1:16" x14ac:dyDescent="0.25">
      <c r="A345" s="241">
        <v>43642</v>
      </c>
      <c r="B345" s="242">
        <v>19009085</v>
      </c>
      <c r="C345" s="247">
        <v>23</v>
      </c>
      <c r="D345" s="246">
        <v>2792590</v>
      </c>
      <c r="E345" s="244"/>
      <c r="F345" s="242"/>
      <c r="G345" s="246"/>
      <c r="H345" s="245"/>
      <c r="I345" s="245"/>
      <c r="J345" s="246"/>
      <c r="K345" s="233"/>
      <c r="L345" s="233"/>
      <c r="M345" s="233"/>
      <c r="N345" s="233"/>
      <c r="O345" s="233"/>
      <c r="P345" s="233"/>
    </row>
    <row r="346" spans="1:16" x14ac:dyDescent="0.25">
      <c r="A346" s="241">
        <v>43642</v>
      </c>
      <c r="B346" s="242">
        <v>19009107</v>
      </c>
      <c r="C346" s="247">
        <v>27</v>
      </c>
      <c r="D346" s="246">
        <v>2701810</v>
      </c>
      <c r="E346" s="244"/>
      <c r="F346" s="242"/>
      <c r="G346" s="246"/>
      <c r="H346" s="245"/>
      <c r="I346" s="245"/>
      <c r="J346" s="246"/>
      <c r="K346" s="233"/>
      <c r="L346" s="233"/>
      <c r="M346" s="233"/>
      <c r="N346" s="233"/>
      <c r="O346" s="233"/>
      <c r="P346" s="233"/>
    </row>
    <row r="347" spans="1:16" x14ac:dyDescent="0.25">
      <c r="A347" s="241">
        <v>43643</v>
      </c>
      <c r="B347" s="242">
        <v>19009137</v>
      </c>
      <c r="C347" s="247">
        <v>21</v>
      </c>
      <c r="D347" s="246">
        <v>2210510</v>
      </c>
      <c r="E347" s="244"/>
      <c r="F347" s="242"/>
      <c r="G347" s="246"/>
      <c r="H347" s="245"/>
      <c r="I347" s="245"/>
      <c r="J347" s="246"/>
      <c r="K347" s="233"/>
      <c r="L347" s="233"/>
      <c r="M347" s="233"/>
      <c r="N347" s="233"/>
      <c r="O347" s="233"/>
      <c r="P347" s="233"/>
    </row>
    <row r="348" spans="1:16" x14ac:dyDescent="0.25">
      <c r="A348" s="241">
        <v>43643</v>
      </c>
      <c r="B348" s="242">
        <v>19009167</v>
      </c>
      <c r="C348" s="247">
        <v>23</v>
      </c>
      <c r="D348" s="246">
        <v>2503845</v>
      </c>
      <c r="E348" s="244"/>
      <c r="F348" s="242"/>
      <c r="G348" s="246"/>
      <c r="H348" s="245"/>
      <c r="I348" s="245"/>
      <c r="J348" s="246"/>
      <c r="K348" s="233"/>
      <c r="L348" s="233"/>
      <c r="M348" s="233"/>
      <c r="N348" s="233"/>
      <c r="O348" s="233"/>
      <c r="P348" s="233"/>
    </row>
    <row r="349" spans="1:16" x14ac:dyDescent="0.25">
      <c r="A349" s="241">
        <v>43644</v>
      </c>
      <c r="B349" s="242">
        <v>19009200</v>
      </c>
      <c r="C349" s="247">
        <v>9</v>
      </c>
      <c r="D349" s="246">
        <v>1098625</v>
      </c>
      <c r="E349" s="244" t="s">
        <v>549</v>
      </c>
      <c r="F349" s="242">
        <v>6</v>
      </c>
      <c r="G349" s="246">
        <v>589645</v>
      </c>
      <c r="H349" s="245"/>
      <c r="I349" s="245"/>
      <c r="J349" s="246"/>
      <c r="K349" s="233"/>
      <c r="L349" s="233"/>
      <c r="M349" s="233"/>
      <c r="N349" s="233"/>
      <c r="O349" s="233"/>
      <c r="P349" s="233"/>
    </row>
    <row r="350" spans="1:16" x14ac:dyDescent="0.25">
      <c r="A350" s="241">
        <v>43644</v>
      </c>
      <c r="B350" s="242">
        <v>19009214</v>
      </c>
      <c r="C350" s="247">
        <v>21</v>
      </c>
      <c r="D350" s="246">
        <v>2279955</v>
      </c>
      <c r="E350" s="244"/>
      <c r="F350" s="242"/>
      <c r="G350" s="246"/>
      <c r="H350" s="245"/>
      <c r="I350" s="245">
        <v>23392680</v>
      </c>
      <c r="J350" s="246" t="s">
        <v>17</v>
      </c>
      <c r="K350" s="233"/>
      <c r="L350" s="233"/>
      <c r="M350" s="233"/>
      <c r="N350" s="233"/>
      <c r="O350" s="233"/>
      <c r="P350" s="233"/>
    </row>
    <row r="351" spans="1:16" x14ac:dyDescent="0.25">
      <c r="A351" s="241">
        <v>43645</v>
      </c>
      <c r="B351" s="242">
        <v>19009233</v>
      </c>
      <c r="C351" s="247">
        <v>12</v>
      </c>
      <c r="D351" s="246">
        <v>1175125</v>
      </c>
      <c r="E351" s="244"/>
      <c r="F351" s="242"/>
      <c r="G351" s="246"/>
      <c r="H351" s="245"/>
      <c r="I351" s="245"/>
      <c r="J351" s="246"/>
      <c r="K351" s="233"/>
      <c r="L351" s="233"/>
      <c r="M351" s="233"/>
      <c r="N351" s="233"/>
      <c r="O351" s="233"/>
      <c r="P351" s="233"/>
    </row>
    <row r="352" spans="1:16" x14ac:dyDescent="0.25">
      <c r="A352" s="241">
        <v>43645</v>
      </c>
      <c r="B352" s="242">
        <v>19009258</v>
      </c>
      <c r="C352" s="247">
        <v>19</v>
      </c>
      <c r="D352" s="246">
        <v>2313105</v>
      </c>
      <c r="E352" s="244"/>
      <c r="F352" s="242"/>
      <c r="G352" s="246"/>
      <c r="H352" s="245"/>
      <c r="I352" s="245"/>
      <c r="J352" s="246"/>
      <c r="K352" s="233"/>
      <c r="L352" s="233"/>
      <c r="M352" s="233"/>
      <c r="N352" s="233"/>
      <c r="O352" s="233"/>
      <c r="P352" s="233"/>
    </row>
    <row r="353" spans="1:16" x14ac:dyDescent="0.25">
      <c r="A353" s="241">
        <v>43647</v>
      </c>
      <c r="B353" s="242">
        <v>19009323</v>
      </c>
      <c r="C353" s="247">
        <v>14</v>
      </c>
      <c r="D353" s="246">
        <v>1697620</v>
      </c>
      <c r="E353" s="244"/>
      <c r="F353" s="242"/>
      <c r="G353" s="246"/>
      <c r="H353" s="245"/>
      <c r="I353" s="245"/>
      <c r="J353" s="246"/>
      <c r="K353" s="233"/>
      <c r="L353" s="233"/>
      <c r="M353" s="233"/>
      <c r="N353" s="233"/>
      <c r="O353" s="233"/>
      <c r="P353" s="233"/>
    </row>
    <row r="354" spans="1:16" x14ac:dyDescent="0.25">
      <c r="A354" s="241">
        <v>43647</v>
      </c>
      <c r="B354" s="242">
        <v>19009346</v>
      </c>
      <c r="C354" s="247">
        <v>24</v>
      </c>
      <c r="D354" s="246">
        <v>2546515</v>
      </c>
      <c r="E354" s="244"/>
      <c r="F354" s="242"/>
      <c r="G354" s="246"/>
      <c r="H354" s="245"/>
      <c r="I354" s="245"/>
      <c r="J354" s="246"/>
      <c r="K354" s="233"/>
      <c r="L354" s="233"/>
      <c r="M354" s="233"/>
      <c r="N354" s="233"/>
      <c r="O354" s="233"/>
      <c r="P354" s="233"/>
    </row>
    <row r="355" spans="1:16" x14ac:dyDescent="0.25">
      <c r="A355" s="241">
        <v>43648</v>
      </c>
      <c r="B355" s="242">
        <v>19009378</v>
      </c>
      <c r="C355" s="247">
        <v>19</v>
      </c>
      <c r="D355" s="246">
        <v>2223855</v>
      </c>
      <c r="E355" s="244"/>
      <c r="F355" s="242"/>
      <c r="G355" s="246"/>
      <c r="H355" s="245"/>
      <c r="I355" s="245"/>
      <c r="J355" s="246"/>
      <c r="K355" s="233"/>
      <c r="L355" s="233"/>
      <c r="M355" s="233"/>
      <c r="N355" s="233"/>
      <c r="O355" s="233"/>
      <c r="P355" s="233"/>
    </row>
    <row r="356" spans="1:16" x14ac:dyDescent="0.25">
      <c r="A356" s="241">
        <v>43648</v>
      </c>
      <c r="B356" s="242">
        <v>19009416</v>
      </c>
      <c r="C356" s="247">
        <v>12</v>
      </c>
      <c r="D356" s="246">
        <v>1233435</v>
      </c>
      <c r="E356" s="244"/>
      <c r="F356" s="242"/>
      <c r="G356" s="246"/>
      <c r="H356" s="245"/>
      <c r="I356" s="245"/>
      <c r="J356" s="246"/>
      <c r="K356" s="233"/>
      <c r="L356" s="233"/>
      <c r="M356" s="233"/>
      <c r="N356" s="233"/>
      <c r="O356" s="233"/>
      <c r="P356" s="233"/>
    </row>
    <row r="357" spans="1:16" x14ac:dyDescent="0.25">
      <c r="A357" s="241">
        <v>43649</v>
      </c>
      <c r="B357" s="242">
        <v>19009443</v>
      </c>
      <c r="C357" s="247">
        <v>19</v>
      </c>
      <c r="D357" s="246">
        <v>2198185</v>
      </c>
      <c r="E357" s="244"/>
      <c r="F357" s="242"/>
      <c r="G357" s="246"/>
      <c r="H357" s="245"/>
      <c r="I357" s="245"/>
      <c r="J357" s="246"/>
      <c r="K357" s="233"/>
      <c r="L357" s="233"/>
      <c r="M357" s="233"/>
      <c r="N357" s="233"/>
      <c r="O357" s="233"/>
      <c r="P357" s="233"/>
    </row>
    <row r="358" spans="1:16" x14ac:dyDescent="0.25">
      <c r="A358" s="241">
        <v>43649</v>
      </c>
      <c r="B358" s="242">
        <v>19009461</v>
      </c>
      <c r="C358" s="247">
        <v>31</v>
      </c>
      <c r="D358" s="246">
        <v>3289585</v>
      </c>
      <c r="E358" s="244"/>
      <c r="F358" s="242"/>
      <c r="G358" s="246"/>
      <c r="H358" s="245"/>
      <c r="I358" s="245"/>
      <c r="J358" s="246"/>
      <c r="K358" s="233"/>
      <c r="L358" s="233"/>
      <c r="M358" s="233"/>
      <c r="N358" s="233"/>
      <c r="O358" s="233"/>
      <c r="P358" s="233"/>
    </row>
    <row r="359" spans="1:16" x14ac:dyDescent="0.25">
      <c r="A359" s="241">
        <v>43650</v>
      </c>
      <c r="B359" s="242">
        <v>19009485</v>
      </c>
      <c r="C359" s="247">
        <v>17</v>
      </c>
      <c r="D359" s="246">
        <v>2084200</v>
      </c>
      <c r="E359" s="244"/>
      <c r="F359" s="242"/>
      <c r="G359" s="246"/>
      <c r="H359" s="245"/>
      <c r="I359" s="245"/>
      <c r="J359" s="246"/>
      <c r="K359" s="233"/>
      <c r="L359" s="233"/>
      <c r="M359" s="233"/>
      <c r="N359" s="233"/>
      <c r="O359" s="233"/>
      <c r="P359" s="233"/>
    </row>
    <row r="360" spans="1:16" x14ac:dyDescent="0.25">
      <c r="A360" s="241">
        <v>43650</v>
      </c>
      <c r="B360" s="242">
        <v>19009492</v>
      </c>
      <c r="C360" s="247">
        <v>1</v>
      </c>
      <c r="D360" s="246">
        <v>152915</v>
      </c>
      <c r="E360" s="244"/>
      <c r="F360" s="242"/>
      <c r="G360" s="246"/>
      <c r="H360" s="245"/>
      <c r="I360" s="245"/>
      <c r="J360" s="246"/>
      <c r="K360" s="233"/>
      <c r="L360" s="233"/>
      <c r="M360" s="233"/>
      <c r="N360" s="233"/>
      <c r="O360" s="233"/>
      <c r="P360" s="233"/>
    </row>
    <row r="361" spans="1:16" x14ac:dyDescent="0.25">
      <c r="A361" s="241">
        <v>43650</v>
      </c>
      <c r="B361" s="242">
        <v>19009513</v>
      </c>
      <c r="C361" s="247">
        <v>22</v>
      </c>
      <c r="D361" s="246">
        <v>2568275</v>
      </c>
      <c r="E361" s="244"/>
      <c r="F361" s="242"/>
      <c r="G361" s="246"/>
      <c r="H361" s="245"/>
      <c r="I361" s="245"/>
      <c r="J361" s="246"/>
      <c r="K361" s="233"/>
      <c r="L361" s="233"/>
      <c r="M361" s="233"/>
      <c r="N361" s="233"/>
      <c r="O361" s="233"/>
      <c r="P361" s="233"/>
    </row>
    <row r="362" spans="1:16" x14ac:dyDescent="0.25">
      <c r="A362" s="241">
        <v>43651</v>
      </c>
      <c r="B362" s="242">
        <v>19009548</v>
      </c>
      <c r="C362" s="247">
        <v>16</v>
      </c>
      <c r="D362" s="246">
        <v>1669995</v>
      </c>
      <c r="E362" s="244"/>
      <c r="F362" s="242"/>
      <c r="G362" s="246"/>
      <c r="H362" s="245"/>
      <c r="I362" s="245"/>
      <c r="J362" s="246"/>
      <c r="K362" s="233"/>
      <c r="L362" s="233"/>
      <c r="M362" s="233"/>
      <c r="N362" s="233"/>
      <c r="O362" s="233"/>
      <c r="P362" s="233"/>
    </row>
    <row r="363" spans="1:16" x14ac:dyDescent="0.25">
      <c r="A363" s="241">
        <v>43651</v>
      </c>
      <c r="B363" s="242">
        <v>19009572</v>
      </c>
      <c r="C363" s="247">
        <v>8</v>
      </c>
      <c r="D363" s="246">
        <v>930240</v>
      </c>
      <c r="E363" s="244"/>
      <c r="F363" s="242"/>
      <c r="G363" s="246"/>
      <c r="H363" s="245"/>
      <c r="I363" s="245">
        <v>24083050</v>
      </c>
      <c r="J363" s="246" t="s">
        <v>17</v>
      </c>
      <c r="K363" s="233"/>
      <c r="L363" s="233"/>
      <c r="M363" s="233"/>
      <c r="N363" s="233"/>
      <c r="O363" s="233"/>
      <c r="P363" s="233"/>
    </row>
    <row r="364" spans="1:16" x14ac:dyDescent="0.25">
      <c r="A364" s="241">
        <v>43652</v>
      </c>
      <c r="B364" s="242">
        <v>19009610</v>
      </c>
      <c r="C364" s="247">
        <v>15</v>
      </c>
      <c r="D364" s="246">
        <v>1819085</v>
      </c>
      <c r="E364" s="244"/>
      <c r="F364" s="242"/>
      <c r="G364" s="246"/>
      <c r="H364" s="245"/>
      <c r="I364" s="245"/>
      <c r="J364" s="246"/>
      <c r="K364" s="233"/>
      <c r="L364" s="233"/>
      <c r="M364" s="233"/>
      <c r="N364" s="233"/>
      <c r="O364" s="233"/>
      <c r="P364" s="233"/>
    </row>
    <row r="365" spans="1:16" x14ac:dyDescent="0.25">
      <c r="A365" s="241">
        <v>43652</v>
      </c>
      <c r="B365" s="242">
        <v>19009636</v>
      </c>
      <c r="C365" s="247">
        <v>22</v>
      </c>
      <c r="D365" s="246">
        <v>2673760</v>
      </c>
      <c r="E365" s="244"/>
      <c r="F365" s="242"/>
      <c r="G365" s="246"/>
      <c r="H365" s="245"/>
      <c r="I365" s="245"/>
      <c r="J365" s="246"/>
      <c r="K365" s="233"/>
      <c r="L365" s="233"/>
      <c r="M365" s="233"/>
      <c r="N365" s="233"/>
      <c r="O365" s="233"/>
      <c r="P365" s="233"/>
    </row>
    <row r="366" spans="1:16" x14ac:dyDescent="0.25">
      <c r="A366" s="241">
        <v>43654</v>
      </c>
      <c r="B366" s="242">
        <v>19009720</v>
      </c>
      <c r="C366" s="247">
        <v>17</v>
      </c>
      <c r="D366" s="246">
        <v>2090235</v>
      </c>
      <c r="E366" s="244" t="s">
        <v>570</v>
      </c>
      <c r="F366" s="242">
        <v>5</v>
      </c>
      <c r="G366" s="246">
        <v>431368</v>
      </c>
      <c r="H366" s="245"/>
      <c r="I366" s="245"/>
      <c r="J366" s="246"/>
      <c r="K366" s="233"/>
      <c r="L366" s="233"/>
      <c r="M366" s="233"/>
      <c r="N366" s="233"/>
      <c r="O366" s="233"/>
      <c r="P366" s="233"/>
    </row>
    <row r="367" spans="1:16" x14ac:dyDescent="0.25">
      <c r="A367" s="241">
        <v>43654</v>
      </c>
      <c r="B367" s="242">
        <v>19009749</v>
      </c>
      <c r="C367" s="247">
        <v>32</v>
      </c>
      <c r="D367" s="246">
        <v>3147635</v>
      </c>
      <c r="E367" s="244"/>
      <c r="F367" s="242"/>
      <c r="G367" s="246"/>
      <c r="H367" s="245"/>
      <c r="I367" s="245"/>
      <c r="J367" s="246"/>
      <c r="K367" s="233"/>
      <c r="L367" s="233"/>
      <c r="M367" s="233"/>
      <c r="N367" s="233"/>
      <c r="O367" s="233"/>
      <c r="P367" s="233"/>
    </row>
    <row r="368" spans="1:16" x14ac:dyDescent="0.25">
      <c r="A368" s="241">
        <v>43655</v>
      </c>
      <c r="B368" s="242">
        <v>19009782</v>
      </c>
      <c r="C368" s="247">
        <v>20</v>
      </c>
      <c r="D368" s="246">
        <v>2423435</v>
      </c>
      <c r="E368" s="244"/>
      <c r="F368" s="242"/>
      <c r="G368" s="246"/>
      <c r="H368" s="245"/>
      <c r="I368" s="245"/>
      <c r="J368" s="246"/>
      <c r="K368" s="233"/>
      <c r="L368" s="233"/>
      <c r="M368" s="233"/>
      <c r="N368" s="233"/>
      <c r="O368" s="233"/>
      <c r="P368" s="233"/>
    </row>
    <row r="369" spans="1:16" x14ac:dyDescent="0.25">
      <c r="A369" s="241">
        <v>43655</v>
      </c>
      <c r="B369" s="242">
        <v>19009806</v>
      </c>
      <c r="C369" s="247">
        <v>22</v>
      </c>
      <c r="D369" s="246">
        <v>2326110</v>
      </c>
      <c r="E369" s="244"/>
      <c r="F369" s="242"/>
      <c r="G369" s="246"/>
      <c r="H369" s="245"/>
      <c r="I369" s="245"/>
      <c r="J369" s="246"/>
      <c r="K369" s="233"/>
      <c r="L369" s="233"/>
      <c r="M369" s="233"/>
      <c r="N369" s="233"/>
      <c r="O369" s="233"/>
      <c r="P369" s="233"/>
    </row>
    <row r="370" spans="1:16" x14ac:dyDescent="0.25">
      <c r="A370" s="241">
        <v>43656</v>
      </c>
      <c r="B370" s="242">
        <v>19009854</v>
      </c>
      <c r="C370" s="247">
        <v>14</v>
      </c>
      <c r="D370" s="246">
        <v>1521075</v>
      </c>
      <c r="E370" s="244" t="s">
        <v>575</v>
      </c>
      <c r="F370" s="242">
        <v>4</v>
      </c>
      <c r="G370" s="246">
        <v>583015</v>
      </c>
      <c r="H370" s="245"/>
      <c r="I370" s="245"/>
      <c r="J370" s="246"/>
      <c r="K370" s="233"/>
      <c r="L370" s="233"/>
      <c r="M370" s="233"/>
      <c r="N370" s="233"/>
      <c r="O370" s="233"/>
      <c r="P370" s="233"/>
    </row>
    <row r="371" spans="1:16" x14ac:dyDescent="0.25">
      <c r="A371" s="241">
        <v>43656</v>
      </c>
      <c r="B371" s="242">
        <v>19009882</v>
      </c>
      <c r="C371" s="247">
        <v>20</v>
      </c>
      <c r="D371" s="246">
        <v>2093720</v>
      </c>
      <c r="E371" s="244"/>
      <c r="F371" s="242"/>
      <c r="G371" s="246"/>
      <c r="H371" s="245"/>
      <c r="I371" s="245"/>
      <c r="J371" s="246"/>
      <c r="K371" s="233"/>
      <c r="L371" s="233"/>
      <c r="M371" s="233"/>
      <c r="N371" s="233"/>
      <c r="O371" s="233"/>
      <c r="P371" s="233"/>
    </row>
    <row r="372" spans="1:16" x14ac:dyDescent="0.25">
      <c r="A372" s="241">
        <v>43657</v>
      </c>
      <c r="B372" s="242">
        <v>19009917</v>
      </c>
      <c r="C372" s="247">
        <v>10</v>
      </c>
      <c r="D372" s="246">
        <v>1153801</v>
      </c>
      <c r="E372" s="244"/>
      <c r="F372" s="242"/>
      <c r="G372" s="246"/>
      <c r="H372" s="245"/>
      <c r="I372" s="245"/>
      <c r="J372" s="246"/>
      <c r="K372" s="233"/>
      <c r="L372" s="233"/>
      <c r="M372" s="233"/>
      <c r="N372" s="233"/>
      <c r="O372" s="233"/>
      <c r="P372" s="233"/>
    </row>
    <row r="373" spans="1:16" x14ac:dyDescent="0.25">
      <c r="A373" s="241">
        <v>43657</v>
      </c>
      <c r="B373" s="242">
        <v>19009943</v>
      </c>
      <c r="C373" s="247">
        <v>20</v>
      </c>
      <c r="D373" s="246">
        <v>2009400</v>
      </c>
      <c r="E373" s="244"/>
      <c r="F373" s="242"/>
      <c r="G373" s="246"/>
      <c r="H373" s="245"/>
      <c r="I373" s="245"/>
      <c r="J373" s="246"/>
      <c r="K373" s="233"/>
      <c r="L373" s="233"/>
      <c r="M373" s="233"/>
      <c r="N373" s="233"/>
      <c r="O373" s="233"/>
      <c r="P373" s="233"/>
    </row>
    <row r="374" spans="1:16" x14ac:dyDescent="0.25">
      <c r="A374" s="241">
        <v>43658</v>
      </c>
      <c r="B374" s="242">
        <v>19009966</v>
      </c>
      <c r="C374" s="247">
        <v>12</v>
      </c>
      <c r="D374" s="246">
        <v>1553123</v>
      </c>
      <c r="E374" s="244"/>
      <c r="F374" s="242"/>
      <c r="G374" s="246"/>
      <c r="H374" s="245"/>
      <c r="I374" s="245"/>
      <c r="J374" s="246"/>
      <c r="K374" s="233"/>
      <c r="L374" s="233"/>
      <c r="M374" s="233"/>
      <c r="N374" s="233"/>
      <c r="O374" s="233"/>
      <c r="P374" s="233"/>
    </row>
    <row r="375" spans="1:16" x14ac:dyDescent="0.25">
      <c r="A375" s="241">
        <v>43658</v>
      </c>
      <c r="B375" s="242">
        <v>19009996</v>
      </c>
      <c r="C375" s="247">
        <v>26</v>
      </c>
      <c r="D375" s="246">
        <v>3099355</v>
      </c>
      <c r="E375" s="244"/>
      <c r="F375" s="242"/>
      <c r="G375" s="246"/>
      <c r="H375" s="245"/>
      <c r="I375" s="245">
        <v>24896351</v>
      </c>
      <c r="J375" s="246" t="s">
        <v>17</v>
      </c>
      <c r="K375" s="233"/>
      <c r="L375" s="233"/>
      <c r="M375" s="233"/>
      <c r="N375" s="233"/>
      <c r="O375" s="233"/>
      <c r="P375" s="233"/>
    </row>
    <row r="376" spans="1:16" x14ac:dyDescent="0.25">
      <c r="A376" s="241">
        <v>43659</v>
      </c>
      <c r="B376" s="242">
        <v>19010030</v>
      </c>
      <c r="C376" s="247">
        <v>11</v>
      </c>
      <c r="D376" s="246">
        <v>1451715</v>
      </c>
      <c r="E376" s="244"/>
      <c r="F376" s="242"/>
      <c r="G376" s="246"/>
      <c r="H376" s="245"/>
      <c r="I376" s="245"/>
      <c r="J376" s="246"/>
      <c r="K376" s="233"/>
      <c r="L376" s="233"/>
      <c r="M376" s="233"/>
      <c r="N376" s="233"/>
      <c r="O376" s="233"/>
      <c r="P376" s="233"/>
    </row>
    <row r="377" spans="1:16" x14ac:dyDescent="0.25">
      <c r="A377" s="241">
        <v>43659</v>
      </c>
      <c r="B377" s="242">
        <v>19010066</v>
      </c>
      <c r="C377" s="247">
        <v>19</v>
      </c>
      <c r="D377" s="246">
        <v>2010420</v>
      </c>
      <c r="E377" s="244"/>
      <c r="F377" s="242"/>
      <c r="G377" s="246"/>
      <c r="H377" s="245"/>
      <c r="I377" s="245"/>
      <c r="J377" s="246"/>
      <c r="K377" s="233"/>
      <c r="L377" s="233"/>
      <c r="M377" s="233"/>
      <c r="N377" s="233"/>
      <c r="O377" s="233"/>
      <c r="P377" s="233"/>
    </row>
    <row r="378" spans="1:16" x14ac:dyDescent="0.25">
      <c r="A378" s="241">
        <v>43661</v>
      </c>
      <c r="B378" s="242">
        <v>19010143</v>
      </c>
      <c r="C378" s="247">
        <v>17</v>
      </c>
      <c r="D378" s="246">
        <v>2022150</v>
      </c>
      <c r="E378" s="244" t="s">
        <v>585</v>
      </c>
      <c r="F378" s="242">
        <v>5</v>
      </c>
      <c r="G378" s="246">
        <v>582675</v>
      </c>
      <c r="H378" s="245"/>
      <c r="I378" s="245"/>
      <c r="J378" s="246"/>
      <c r="K378" s="233"/>
      <c r="L378" s="233"/>
      <c r="M378" s="233"/>
      <c r="N378" s="233"/>
      <c r="O378" s="233"/>
      <c r="P378" s="233"/>
    </row>
    <row r="379" spans="1:16" x14ac:dyDescent="0.25">
      <c r="A379" s="241">
        <v>43661</v>
      </c>
      <c r="B379" s="242">
        <v>19010179</v>
      </c>
      <c r="C379" s="247">
        <v>41</v>
      </c>
      <c r="D379" s="246">
        <v>4154678</v>
      </c>
      <c r="E379" s="244"/>
      <c r="F379" s="242"/>
      <c r="G379" s="246"/>
      <c r="H379" s="245"/>
      <c r="I379" s="245"/>
      <c r="J379" s="246"/>
      <c r="K379" s="233"/>
      <c r="L379" s="233"/>
      <c r="M379" s="233"/>
      <c r="N379" s="233"/>
      <c r="O379" s="233"/>
      <c r="P379" s="233"/>
    </row>
    <row r="380" spans="1:16" x14ac:dyDescent="0.25">
      <c r="A380" s="241">
        <v>43662</v>
      </c>
      <c r="B380" s="242">
        <v>19010216</v>
      </c>
      <c r="C380" s="247">
        <v>15</v>
      </c>
      <c r="D380" s="246">
        <v>1993760</v>
      </c>
      <c r="E380" s="244" t="s">
        <v>590</v>
      </c>
      <c r="F380" s="242">
        <v>1</v>
      </c>
      <c r="G380" s="246">
        <v>97580</v>
      </c>
      <c r="H380" s="245"/>
      <c r="I380" s="245"/>
      <c r="J380" s="246"/>
      <c r="K380" s="233"/>
      <c r="L380" s="233"/>
      <c r="M380" s="233"/>
      <c r="N380" s="233"/>
      <c r="O380" s="233"/>
      <c r="P380" s="233"/>
    </row>
    <row r="381" spans="1:16" x14ac:dyDescent="0.25">
      <c r="A381" s="241">
        <v>43662</v>
      </c>
      <c r="B381" s="242">
        <v>19010228</v>
      </c>
      <c r="C381" s="247">
        <v>32</v>
      </c>
      <c r="D381" s="246">
        <v>3555890</v>
      </c>
      <c r="E381" s="244"/>
      <c r="F381" s="242"/>
      <c r="G381" s="246"/>
      <c r="H381" s="245"/>
      <c r="I381" s="245"/>
      <c r="J381" s="246"/>
      <c r="K381" s="233"/>
      <c r="L381" s="233"/>
      <c r="M381" s="233"/>
      <c r="N381" s="233"/>
      <c r="O381" s="233"/>
      <c r="P381" s="233"/>
    </row>
    <row r="382" spans="1:16" x14ac:dyDescent="0.25">
      <c r="A382" s="241">
        <v>43663</v>
      </c>
      <c r="B382" s="242">
        <v>19010259</v>
      </c>
      <c r="C382" s="247">
        <v>11</v>
      </c>
      <c r="D382" s="246">
        <v>1214343</v>
      </c>
      <c r="E382" s="244"/>
      <c r="F382" s="242"/>
      <c r="G382" s="246"/>
      <c r="H382" s="245"/>
      <c r="I382" s="245"/>
      <c r="J382" s="246"/>
      <c r="K382" s="233"/>
      <c r="L382" s="233"/>
      <c r="M382" s="233"/>
      <c r="N382" s="233"/>
      <c r="O382" s="233"/>
      <c r="P382" s="233"/>
    </row>
    <row r="383" spans="1:16" x14ac:dyDescent="0.25">
      <c r="A383" s="241">
        <v>43663</v>
      </c>
      <c r="B383" s="242">
        <v>19010284</v>
      </c>
      <c r="C383" s="247">
        <v>19</v>
      </c>
      <c r="D383" s="246">
        <v>2317185</v>
      </c>
      <c r="E383" s="244"/>
      <c r="F383" s="242"/>
      <c r="G383" s="246"/>
      <c r="H383" s="245"/>
      <c r="I383" s="245"/>
      <c r="J383" s="246"/>
      <c r="K383" s="233"/>
      <c r="L383" s="233"/>
      <c r="M383" s="233"/>
      <c r="N383" s="233"/>
      <c r="O383" s="233"/>
      <c r="P383" s="233"/>
    </row>
    <row r="384" spans="1:16" x14ac:dyDescent="0.25">
      <c r="A384" s="241">
        <v>43664</v>
      </c>
      <c r="B384" s="242">
        <v>19010313</v>
      </c>
      <c r="C384" s="247">
        <v>14</v>
      </c>
      <c r="D384" s="246">
        <v>1519373</v>
      </c>
      <c r="E384" s="244"/>
      <c r="F384" s="242"/>
      <c r="G384" s="246"/>
      <c r="H384" s="245"/>
      <c r="I384" s="245"/>
      <c r="J384" s="246"/>
      <c r="K384" s="233"/>
      <c r="L384" s="233"/>
      <c r="M384" s="233"/>
      <c r="N384" s="233"/>
      <c r="O384" s="233"/>
      <c r="P384" s="233"/>
    </row>
    <row r="385" spans="1:16" x14ac:dyDescent="0.25">
      <c r="A385" s="241">
        <v>43664</v>
      </c>
      <c r="B385" s="242">
        <v>19010350</v>
      </c>
      <c r="C385" s="247">
        <v>18</v>
      </c>
      <c r="D385" s="246">
        <v>2063970</v>
      </c>
      <c r="E385" s="244"/>
      <c r="F385" s="242"/>
      <c r="G385" s="246"/>
      <c r="H385" s="245"/>
      <c r="I385" s="245"/>
      <c r="J385" s="246"/>
      <c r="K385" s="233"/>
      <c r="L385" s="233"/>
      <c r="M385" s="233"/>
      <c r="N385" s="233"/>
      <c r="O385" s="233"/>
      <c r="P385" s="233"/>
    </row>
    <row r="386" spans="1:16" x14ac:dyDescent="0.25">
      <c r="A386" s="241">
        <v>43665</v>
      </c>
      <c r="B386" s="242">
        <v>19010378</v>
      </c>
      <c r="C386" s="247">
        <v>8</v>
      </c>
      <c r="D386" s="246">
        <v>1066835</v>
      </c>
      <c r="E386" s="244"/>
      <c r="F386" s="242"/>
      <c r="G386" s="246"/>
      <c r="H386" s="245"/>
      <c r="I386" s="245"/>
      <c r="J386" s="246"/>
      <c r="K386" s="233"/>
      <c r="L386" s="233"/>
      <c r="M386" s="233"/>
      <c r="N386" s="233"/>
      <c r="O386" s="233"/>
      <c r="P386" s="233"/>
    </row>
    <row r="387" spans="1:16" x14ac:dyDescent="0.25">
      <c r="A387" s="241">
        <v>43665</v>
      </c>
      <c r="B387" s="242">
        <v>19010400</v>
      </c>
      <c r="C387" s="247">
        <v>18</v>
      </c>
      <c r="D387" s="246">
        <v>2048245</v>
      </c>
      <c r="E387" s="244"/>
      <c r="F387" s="242"/>
      <c r="G387" s="246"/>
      <c r="H387" s="245"/>
      <c r="I387" s="245">
        <v>24738309</v>
      </c>
      <c r="J387" s="246" t="s">
        <v>17</v>
      </c>
      <c r="K387" s="233"/>
      <c r="L387" s="233"/>
      <c r="M387" s="233"/>
      <c r="N387" s="233"/>
      <c r="O387" s="233"/>
      <c r="P387" s="233"/>
    </row>
    <row r="388" spans="1:16" x14ac:dyDescent="0.25">
      <c r="A388" s="241">
        <v>43666</v>
      </c>
      <c r="B388" s="242">
        <v>19010433</v>
      </c>
      <c r="C388" s="247">
        <v>12</v>
      </c>
      <c r="D388" s="246">
        <v>1533825</v>
      </c>
      <c r="E388" s="244"/>
      <c r="F388" s="242"/>
      <c r="G388" s="246"/>
      <c r="H388" s="245"/>
      <c r="I388" s="245"/>
      <c r="J388" s="246"/>
      <c r="K388" s="233"/>
      <c r="L388" s="233"/>
      <c r="M388" s="233"/>
      <c r="N388" s="233"/>
      <c r="O388" s="233"/>
      <c r="P388" s="233"/>
    </row>
    <row r="389" spans="1:16" x14ac:dyDescent="0.25">
      <c r="A389" s="241">
        <v>43666</v>
      </c>
      <c r="B389" s="242">
        <v>19010460</v>
      </c>
      <c r="C389" s="247">
        <v>10</v>
      </c>
      <c r="D389" s="246">
        <v>1167530</v>
      </c>
      <c r="E389" s="244"/>
      <c r="F389" s="242"/>
      <c r="G389" s="246"/>
      <c r="H389" s="245"/>
      <c r="I389" s="245"/>
      <c r="J389" s="246"/>
      <c r="K389" s="233"/>
      <c r="L389" s="233"/>
      <c r="M389" s="233"/>
      <c r="N389" s="233"/>
      <c r="O389" s="233"/>
      <c r="P389" s="233"/>
    </row>
    <row r="390" spans="1:16" x14ac:dyDescent="0.25">
      <c r="A390" s="241">
        <v>43668</v>
      </c>
      <c r="B390" s="242">
        <v>19010533</v>
      </c>
      <c r="C390" s="247">
        <v>9</v>
      </c>
      <c r="D390" s="246">
        <v>987330</v>
      </c>
      <c r="E390" s="244"/>
      <c r="F390" s="242"/>
      <c r="G390" s="246"/>
      <c r="H390" s="245"/>
      <c r="I390" s="245"/>
      <c r="J390" s="246"/>
      <c r="K390" s="233"/>
      <c r="L390" s="233"/>
      <c r="M390" s="233"/>
      <c r="N390" s="233"/>
      <c r="O390" s="233"/>
      <c r="P390" s="233"/>
    </row>
    <row r="391" spans="1:16" x14ac:dyDescent="0.25">
      <c r="A391" s="241">
        <v>43668</v>
      </c>
      <c r="B391" s="242">
        <v>19010561</v>
      </c>
      <c r="C391" s="247">
        <v>16</v>
      </c>
      <c r="D391" s="246">
        <v>1706460</v>
      </c>
      <c r="E391" s="244"/>
      <c r="F391" s="242"/>
      <c r="G391" s="246"/>
      <c r="H391" s="245"/>
      <c r="I391" s="245"/>
      <c r="J391" s="246"/>
      <c r="K391" s="233"/>
      <c r="L391" s="233"/>
      <c r="M391" s="233"/>
      <c r="N391" s="233"/>
      <c r="O391" s="233"/>
      <c r="P391" s="233"/>
    </row>
    <row r="392" spans="1:16" x14ac:dyDescent="0.25">
      <c r="A392" s="241">
        <v>43669</v>
      </c>
      <c r="B392" s="242">
        <v>19010586</v>
      </c>
      <c r="C392" s="247">
        <v>8</v>
      </c>
      <c r="D392" s="246">
        <v>845240</v>
      </c>
      <c r="E392" s="244"/>
      <c r="F392" s="242"/>
      <c r="G392" s="246"/>
      <c r="H392" s="245"/>
      <c r="I392" s="245"/>
      <c r="J392" s="246"/>
      <c r="K392" s="233"/>
      <c r="L392" s="233"/>
      <c r="M392" s="233"/>
      <c r="N392" s="233"/>
      <c r="O392" s="233"/>
      <c r="P392" s="233"/>
    </row>
    <row r="393" spans="1:16" x14ac:dyDescent="0.25">
      <c r="A393" s="241">
        <v>43669</v>
      </c>
      <c r="B393" s="242">
        <v>19010613</v>
      </c>
      <c r="C393" s="247">
        <v>12</v>
      </c>
      <c r="D393" s="246">
        <v>1360340</v>
      </c>
      <c r="E393" s="244"/>
      <c r="F393" s="242"/>
      <c r="G393" s="246"/>
      <c r="H393" s="245"/>
      <c r="I393" s="245"/>
      <c r="J393" s="246"/>
      <c r="K393" s="233"/>
      <c r="L393" s="233"/>
      <c r="M393" s="233"/>
      <c r="N393" s="233"/>
      <c r="O393" s="233"/>
      <c r="P393" s="233"/>
    </row>
    <row r="394" spans="1:16" x14ac:dyDescent="0.25">
      <c r="A394" s="241">
        <v>43670</v>
      </c>
      <c r="B394" s="242">
        <v>19010638</v>
      </c>
      <c r="C394" s="247">
        <v>16</v>
      </c>
      <c r="D394" s="246">
        <v>1951685</v>
      </c>
      <c r="E394" s="244" t="s">
        <v>606</v>
      </c>
      <c r="F394" s="242">
        <v>5</v>
      </c>
      <c r="G394" s="246">
        <v>674560</v>
      </c>
      <c r="H394" s="245"/>
      <c r="I394" s="245"/>
      <c r="J394" s="246"/>
      <c r="K394" s="233"/>
      <c r="L394" s="233"/>
      <c r="M394" s="233"/>
      <c r="N394" s="233"/>
      <c r="O394" s="233"/>
      <c r="P394" s="233"/>
    </row>
    <row r="395" spans="1:16" x14ac:dyDescent="0.25">
      <c r="A395" s="241">
        <v>43670</v>
      </c>
      <c r="B395" s="242">
        <v>19010661</v>
      </c>
      <c r="C395" s="247">
        <v>27</v>
      </c>
      <c r="D395" s="246">
        <v>3265615</v>
      </c>
      <c r="E395" s="244"/>
      <c r="F395" s="242"/>
      <c r="G395" s="246"/>
      <c r="H395" s="245"/>
      <c r="I395" s="245"/>
      <c r="J395" s="246"/>
      <c r="K395" s="233"/>
      <c r="L395" s="233"/>
      <c r="M395" s="233"/>
      <c r="N395" s="233"/>
      <c r="O395" s="233"/>
      <c r="P395" s="233"/>
    </row>
    <row r="396" spans="1:16" x14ac:dyDescent="0.25">
      <c r="A396" s="241">
        <v>43671</v>
      </c>
      <c r="B396" s="242">
        <v>19010686</v>
      </c>
      <c r="C396" s="247">
        <v>13</v>
      </c>
      <c r="D396" s="246">
        <v>1410490</v>
      </c>
      <c r="E396" s="244"/>
      <c r="F396" s="242"/>
      <c r="G396" s="246"/>
      <c r="H396" s="245"/>
      <c r="I396" s="245"/>
      <c r="J396" s="246"/>
      <c r="K396" s="233"/>
      <c r="L396" s="233"/>
      <c r="M396" s="233"/>
      <c r="N396" s="233"/>
      <c r="O396" s="233"/>
      <c r="P396" s="233"/>
    </row>
    <row r="397" spans="1:16" x14ac:dyDescent="0.25">
      <c r="A397" s="241">
        <v>43671</v>
      </c>
      <c r="B397" s="242">
        <v>19010720</v>
      </c>
      <c r="C397" s="247">
        <v>20</v>
      </c>
      <c r="D397" s="246">
        <v>2343535</v>
      </c>
      <c r="E397" s="244"/>
      <c r="F397" s="242"/>
      <c r="G397" s="246"/>
      <c r="H397" s="245"/>
      <c r="I397" s="245"/>
      <c r="J397" s="246"/>
      <c r="K397" s="233"/>
      <c r="L397" s="233"/>
      <c r="M397" s="233"/>
      <c r="N397" s="233"/>
      <c r="O397" s="233"/>
      <c r="P397" s="233"/>
    </row>
    <row r="398" spans="1:16" ht="15.75" customHeight="1" x14ac:dyDescent="0.25">
      <c r="A398" s="241">
        <v>43672</v>
      </c>
      <c r="B398" s="242">
        <v>19010729</v>
      </c>
      <c r="C398" s="247">
        <v>21</v>
      </c>
      <c r="D398" s="246">
        <v>2309195</v>
      </c>
      <c r="E398" s="244"/>
      <c r="F398" s="242"/>
      <c r="G398" s="246"/>
      <c r="H398" s="245"/>
      <c r="I398" s="245">
        <v>18206685</v>
      </c>
      <c r="J398" s="246" t="s">
        <v>17</v>
      </c>
      <c r="K398" s="233"/>
      <c r="L398" s="233"/>
      <c r="M398" s="233"/>
      <c r="N398" s="233"/>
      <c r="O398" s="233"/>
      <c r="P398" s="233"/>
    </row>
    <row r="399" spans="1:16" ht="15.75" customHeight="1" x14ac:dyDescent="0.25">
      <c r="A399" s="98">
        <v>43673</v>
      </c>
      <c r="B399" s="99">
        <v>19010813</v>
      </c>
      <c r="C399" s="100">
        <v>17</v>
      </c>
      <c r="D399" s="34">
        <v>1874335</v>
      </c>
      <c r="E399" s="101"/>
      <c r="F399" s="99"/>
      <c r="G399" s="34"/>
      <c r="H399" s="102"/>
      <c r="I399" s="102"/>
      <c r="J399" s="34"/>
      <c r="K399" s="233"/>
      <c r="L399" s="233"/>
      <c r="M399" s="233"/>
      <c r="N399" s="233"/>
      <c r="O399" s="233"/>
      <c r="P399" s="233"/>
    </row>
    <row r="400" spans="1:16" ht="15.75" customHeight="1" x14ac:dyDescent="0.25">
      <c r="A400" s="98">
        <v>43675</v>
      </c>
      <c r="B400" s="99">
        <v>19010892</v>
      </c>
      <c r="C400" s="100">
        <v>17</v>
      </c>
      <c r="D400" s="34">
        <v>2146080</v>
      </c>
      <c r="E400" s="101"/>
      <c r="F400" s="99"/>
      <c r="G400" s="34"/>
      <c r="H400" s="102"/>
      <c r="I400" s="102"/>
      <c r="J400" s="34"/>
      <c r="K400" s="233"/>
      <c r="L400" s="233"/>
      <c r="M400" s="233"/>
      <c r="N400" s="233"/>
      <c r="O400" s="233"/>
      <c r="P400" s="233"/>
    </row>
    <row r="401" spans="1:16" ht="15.75" customHeight="1" x14ac:dyDescent="0.25">
      <c r="A401" s="98">
        <v>43675</v>
      </c>
      <c r="B401" s="99">
        <v>19010934</v>
      </c>
      <c r="C401" s="100">
        <v>19</v>
      </c>
      <c r="D401" s="34">
        <v>2303755</v>
      </c>
      <c r="E401" s="101"/>
      <c r="F401" s="99"/>
      <c r="G401" s="34"/>
      <c r="H401" s="102"/>
      <c r="I401" s="102"/>
      <c r="J401" s="34"/>
      <c r="K401" s="233"/>
      <c r="L401" s="233"/>
      <c r="M401" s="233"/>
      <c r="N401" s="233"/>
      <c r="O401" s="233"/>
      <c r="P401" s="233"/>
    </row>
    <row r="402" spans="1:16" ht="15.75" customHeight="1" x14ac:dyDescent="0.25">
      <c r="A402" s="98"/>
      <c r="B402" s="99"/>
      <c r="C402" s="100"/>
      <c r="D402" s="34"/>
      <c r="E402" s="101"/>
      <c r="F402" s="99"/>
      <c r="G402" s="34"/>
      <c r="H402" s="102"/>
      <c r="I402" s="102"/>
      <c r="J402" s="34"/>
      <c r="K402" s="233"/>
      <c r="L402" s="233"/>
      <c r="M402" s="233"/>
      <c r="N402" s="233"/>
      <c r="O402" s="233"/>
      <c r="P402" s="233"/>
    </row>
    <row r="403" spans="1:16" x14ac:dyDescent="0.25">
      <c r="A403" s="98"/>
      <c r="B403" s="99"/>
      <c r="C403" s="100"/>
      <c r="D403" s="34"/>
      <c r="E403" s="101"/>
      <c r="F403" s="99"/>
      <c r="G403" s="34"/>
      <c r="H403" s="102"/>
      <c r="I403" s="102"/>
      <c r="J403" s="34"/>
      <c r="K403" s="233"/>
      <c r="L403" s="233"/>
      <c r="M403" s="233"/>
      <c r="N403" s="233"/>
      <c r="O403" s="233"/>
      <c r="P403" s="233"/>
    </row>
    <row r="404" spans="1:16" x14ac:dyDescent="0.25">
      <c r="A404" s="235"/>
      <c r="B404" s="234"/>
      <c r="C404" s="240"/>
      <c r="D404" s="236"/>
      <c r="E404" s="237"/>
      <c r="F404" s="234"/>
      <c r="G404" s="236"/>
      <c r="H404" s="239"/>
      <c r="I404" s="239"/>
      <c r="J404" s="236"/>
      <c r="K404" s="233"/>
      <c r="L404" s="233"/>
      <c r="M404" s="233"/>
      <c r="N404" s="233"/>
      <c r="O404" s="233"/>
      <c r="P404" s="233"/>
    </row>
    <row r="405" spans="1:16" x14ac:dyDescent="0.25">
      <c r="A405" s="235"/>
      <c r="B405" s="223" t="s">
        <v>11</v>
      </c>
      <c r="C405" s="232">
        <f>SUM(C8:C404)</f>
        <v>6966</v>
      </c>
      <c r="D405" s="224"/>
      <c r="E405" s="223" t="s">
        <v>11</v>
      </c>
      <c r="F405" s="223">
        <f>SUM(F8:F404)</f>
        <v>217</v>
      </c>
      <c r="G405" s="224">
        <f>SUM(G8:G404)</f>
        <v>23707630</v>
      </c>
      <c r="H405" s="239"/>
      <c r="I405" s="239"/>
      <c r="J405" s="236"/>
      <c r="K405" s="233"/>
      <c r="L405" s="233"/>
      <c r="M405" s="233"/>
      <c r="N405" s="233"/>
      <c r="O405" s="233"/>
      <c r="P405" s="233"/>
    </row>
    <row r="406" spans="1:16" x14ac:dyDescent="0.25">
      <c r="A406" s="235"/>
      <c r="B406" s="223"/>
      <c r="C406" s="232"/>
      <c r="D406" s="224"/>
      <c r="E406" s="237"/>
      <c r="F406" s="234"/>
      <c r="G406" s="236"/>
      <c r="H406" s="239"/>
      <c r="I406" s="239"/>
      <c r="J406" s="236"/>
      <c r="K406" s="233"/>
      <c r="L406" s="233"/>
      <c r="M406" s="233"/>
      <c r="N406" s="233"/>
      <c r="O406" s="233"/>
      <c r="P406" s="233"/>
    </row>
    <row r="407" spans="1:16" x14ac:dyDescent="0.25">
      <c r="A407" s="225"/>
      <c r="B407" s="226"/>
      <c r="C407" s="240"/>
      <c r="D407" s="236"/>
      <c r="E407" s="223"/>
      <c r="F407" s="234"/>
      <c r="G407" s="435" t="s">
        <v>12</v>
      </c>
      <c r="H407" s="435"/>
      <c r="I407" s="239"/>
      <c r="J407" s="227">
        <f>SUM(D8:D404)</f>
        <v>738955929</v>
      </c>
      <c r="K407" s="233"/>
      <c r="L407" s="233"/>
      <c r="M407" s="233"/>
      <c r="N407" s="233"/>
      <c r="O407" s="233"/>
      <c r="P407" s="233"/>
    </row>
    <row r="408" spans="1:16" x14ac:dyDescent="0.25">
      <c r="A408" s="235"/>
      <c r="B408" s="234"/>
      <c r="C408" s="240"/>
      <c r="D408" s="236"/>
      <c r="E408" s="223"/>
      <c r="F408" s="234"/>
      <c r="G408" s="435" t="s">
        <v>13</v>
      </c>
      <c r="H408" s="435"/>
      <c r="I408" s="239"/>
      <c r="J408" s="227">
        <f>SUM(G8:G404)</f>
        <v>23707630</v>
      </c>
    </row>
    <row r="409" spans="1:16" x14ac:dyDescent="0.25">
      <c r="A409" s="228"/>
      <c r="B409" s="237"/>
      <c r="C409" s="240"/>
      <c r="D409" s="236"/>
      <c r="E409" s="237"/>
      <c r="F409" s="234"/>
      <c r="G409" s="435" t="s">
        <v>14</v>
      </c>
      <c r="H409" s="435"/>
      <c r="I409" s="41"/>
      <c r="J409" s="229">
        <f>J407-J408</f>
        <v>715248299</v>
      </c>
    </row>
    <row r="410" spans="1:16" x14ac:dyDescent="0.25">
      <c r="A410" s="235"/>
      <c r="B410" s="230"/>
      <c r="C410" s="240"/>
      <c r="D410" s="231"/>
      <c r="E410" s="237"/>
      <c r="F410" s="223"/>
      <c r="G410" s="435" t="s">
        <v>15</v>
      </c>
      <c r="H410" s="435"/>
      <c r="I410" s="239"/>
      <c r="J410" s="227">
        <f>SUM(H8:H406)</f>
        <v>0</v>
      </c>
    </row>
    <row r="411" spans="1:16" x14ac:dyDescent="0.25">
      <c r="A411" s="235"/>
      <c r="B411" s="230"/>
      <c r="C411" s="240"/>
      <c r="D411" s="231"/>
      <c r="E411" s="237"/>
      <c r="F411" s="223"/>
      <c r="G411" s="435" t="s">
        <v>16</v>
      </c>
      <c r="H411" s="435"/>
      <c r="I411" s="239"/>
      <c r="J411" s="227">
        <f>J409+J410</f>
        <v>715248299</v>
      </c>
    </row>
    <row r="412" spans="1:16" x14ac:dyDescent="0.25">
      <c r="A412" s="235"/>
      <c r="B412" s="230"/>
      <c r="C412" s="240"/>
      <c r="D412" s="231"/>
      <c r="E412" s="237"/>
      <c r="F412" s="234"/>
      <c r="G412" s="435" t="s">
        <v>5</v>
      </c>
      <c r="H412" s="435"/>
      <c r="I412" s="239"/>
      <c r="J412" s="227">
        <f>SUM(I8:I406)</f>
        <v>708924247</v>
      </c>
    </row>
    <row r="413" spans="1:16" x14ac:dyDescent="0.25">
      <c r="A413" s="235"/>
      <c r="B413" s="230"/>
      <c r="C413" s="240"/>
      <c r="D413" s="231"/>
      <c r="E413" s="237"/>
      <c r="F413" s="234"/>
      <c r="G413" s="435" t="s">
        <v>31</v>
      </c>
      <c r="H413" s="435"/>
      <c r="I413" s="240" t="str">
        <f>IF(J413&gt;0,"SALDO",IF(J413&lt;0,"PIUTANG",IF(J413=0,"LUNAS")))</f>
        <v>PIUTANG</v>
      </c>
      <c r="J413" s="227">
        <f>J412-J411</f>
        <v>-6324052</v>
      </c>
    </row>
    <row r="414" spans="1:16" x14ac:dyDescent="0.25">
      <c r="F414" s="219"/>
      <c r="G414" s="219"/>
      <c r="J414" s="219"/>
    </row>
    <row r="415" spans="1:16" x14ac:dyDescent="0.25">
      <c r="C415" s="219"/>
      <c r="D415" s="219"/>
      <c r="F415" s="219"/>
      <c r="G415" s="219"/>
      <c r="J415" s="219"/>
      <c r="L415" s="233"/>
      <c r="M415" s="233"/>
      <c r="N415" s="233"/>
      <c r="O415" s="233"/>
      <c r="P415" s="233"/>
    </row>
    <row r="416" spans="1:16" x14ac:dyDescent="0.25">
      <c r="C416" s="219"/>
      <c r="D416" s="219"/>
      <c r="F416" s="219"/>
      <c r="G416" s="219"/>
      <c r="J416" s="219"/>
      <c r="L416" s="233"/>
      <c r="M416" s="233"/>
      <c r="N416" s="233"/>
      <c r="O416" s="233"/>
      <c r="P416" s="233"/>
    </row>
    <row r="417" spans="3:16" x14ac:dyDescent="0.25">
      <c r="C417" s="219"/>
      <c r="D417" s="219"/>
      <c r="F417" s="219"/>
      <c r="G417" s="219"/>
      <c r="J417" s="219"/>
      <c r="L417" s="233"/>
      <c r="M417" s="233"/>
      <c r="N417" s="233"/>
      <c r="O417" s="233"/>
      <c r="P417" s="233"/>
    </row>
    <row r="418" spans="3:16" x14ac:dyDescent="0.25">
      <c r="C418" s="219"/>
      <c r="D418" s="219"/>
      <c r="F418" s="219"/>
      <c r="G418" s="219"/>
      <c r="J418" s="219"/>
      <c r="L418" s="233"/>
      <c r="M418" s="233"/>
      <c r="N418" s="233"/>
      <c r="O418" s="233"/>
      <c r="P418" s="233"/>
    </row>
    <row r="419" spans="3:16" x14ac:dyDescent="0.25">
      <c r="C419" s="219"/>
      <c r="D419" s="219"/>
      <c r="L419" s="233"/>
      <c r="M419" s="233"/>
      <c r="N419" s="233"/>
      <c r="O419" s="233"/>
      <c r="P419" s="233"/>
    </row>
  </sheetData>
  <mergeCells count="16">
    <mergeCell ref="F1:H1"/>
    <mergeCell ref="F2:H2"/>
    <mergeCell ref="A5:J5"/>
    <mergeCell ref="A6:A7"/>
    <mergeCell ref="B6:G6"/>
    <mergeCell ref="H6:H7"/>
    <mergeCell ref="I6:I7"/>
    <mergeCell ref="J6:J7"/>
    <mergeCell ref="H15:I15"/>
    <mergeCell ref="G413:H413"/>
    <mergeCell ref="G407:H407"/>
    <mergeCell ref="G408:H408"/>
    <mergeCell ref="G409:H409"/>
    <mergeCell ref="G410:H410"/>
    <mergeCell ref="G411:H411"/>
    <mergeCell ref="G412:H41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108</v>
      </c>
      <c r="D1" s="218"/>
      <c r="E1" s="218"/>
      <c r="F1" s="429" t="s">
        <v>22</v>
      </c>
      <c r="G1" s="429"/>
      <c r="H1" s="429"/>
      <c r="I1" s="218" t="s">
        <v>109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29" t="s">
        <v>21</v>
      </c>
      <c r="G2" s="429"/>
      <c r="H2" s="42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111</v>
      </c>
      <c r="C3" s="221" t="s">
        <v>137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96" t="s">
        <v>5</v>
      </c>
      <c r="J6" s="434" t="s">
        <v>6</v>
      </c>
      <c r="L6" s="219"/>
      <c r="M6" s="219"/>
      <c r="N6" s="219"/>
      <c r="O6" s="219"/>
      <c r="P6" s="219"/>
      <c r="Q6" s="219"/>
    </row>
    <row r="7" spans="1:17" x14ac:dyDescent="0.25">
      <c r="A7" s="431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32"/>
      <c r="I7" s="496"/>
      <c r="J7" s="434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142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35" t="s">
        <v>12</v>
      </c>
      <c r="H32" s="43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35" t="s">
        <v>13</v>
      </c>
      <c r="H33" s="43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35" t="s">
        <v>14</v>
      </c>
      <c r="H34" s="43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35" t="s">
        <v>15</v>
      </c>
      <c r="H35" s="43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35" t="s">
        <v>16</v>
      </c>
      <c r="H36" s="43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35" t="s">
        <v>5</v>
      </c>
      <c r="H37" s="43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35" t="s">
        <v>31</v>
      </c>
      <c r="H38" s="43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29" t="s">
        <v>22</v>
      </c>
      <c r="G1" s="429"/>
      <c r="H1" s="429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111</v>
      </c>
      <c r="B3" s="218"/>
      <c r="C3" s="221" t="s">
        <v>120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41"/>
      <c r="I7" s="458"/>
      <c r="J7" s="445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52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52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57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57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52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57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57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57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57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87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35" t="s">
        <v>12</v>
      </c>
      <c r="H57" s="43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35" t="s">
        <v>13</v>
      </c>
      <c r="H58" s="43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35" t="s">
        <v>14</v>
      </c>
      <c r="H59" s="43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35" t="s">
        <v>15</v>
      </c>
      <c r="H60" s="43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35" t="s">
        <v>16</v>
      </c>
      <c r="H61" s="43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35" t="s">
        <v>5</v>
      </c>
      <c r="H62" s="43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35" t="s">
        <v>31</v>
      </c>
      <c r="H63" s="43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29" t="s">
        <v>22</v>
      </c>
      <c r="G1" s="429"/>
      <c r="H1" s="429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29" t="s">
        <v>21</v>
      </c>
      <c r="G2" s="429"/>
      <c r="H2" s="429"/>
      <c r="I2" s="38">
        <f>J122*-1</f>
        <v>-82513</v>
      </c>
      <c r="J2" s="20"/>
    </row>
    <row r="3" spans="1:11" s="233" customFormat="1" x14ac:dyDescent="0.25">
      <c r="A3" s="218" t="s">
        <v>111</v>
      </c>
      <c r="B3" s="218"/>
      <c r="C3" s="57" t="s">
        <v>121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45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35" t="s">
        <v>12</v>
      </c>
      <c r="H116" s="43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35" t="s">
        <v>13</v>
      </c>
      <c r="H117" s="43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35" t="s">
        <v>14</v>
      </c>
      <c r="H118" s="43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35" t="s">
        <v>15</v>
      </c>
      <c r="H119" s="43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35" t="s">
        <v>16</v>
      </c>
      <c r="H120" s="43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35" t="s">
        <v>5</v>
      </c>
      <c r="H121" s="43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35" t="s">
        <v>31</v>
      </c>
      <c r="H122" s="43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143</v>
      </c>
      <c r="D1" s="218"/>
      <c r="E1" s="218"/>
      <c r="F1" s="429" t="s">
        <v>22</v>
      </c>
      <c r="G1" s="429"/>
      <c r="H1" s="42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66</v>
      </c>
      <c r="D2" s="218"/>
      <c r="E2" s="218"/>
      <c r="F2" s="429" t="s">
        <v>21</v>
      </c>
      <c r="G2" s="429"/>
      <c r="H2" s="42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111</v>
      </c>
      <c r="C3" s="221" t="s">
        <v>88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31" t="s">
        <v>2</v>
      </c>
      <c r="B6" s="432" t="s">
        <v>3</v>
      </c>
      <c r="C6" s="432"/>
      <c r="D6" s="432"/>
      <c r="E6" s="432"/>
      <c r="F6" s="432"/>
      <c r="G6" s="432"/>
      <c r="H6" s="432" t="s">
        <v>4</v>
      </c>
      <c r="I6" s="496" t="s">
        <v>5</v>
      </c>
      <c r="J6" s="434" t="s">
        <v>6</v>
      </c>
      <c r="L6" s="219"/>
      <c r="M6" s="219"/>
      <c r="N6" s="219"/>
      <c r="O6" s="219"/>
      <c r="P6" s="219"/>
      <c r="Q6" s="219"/>
    </row>
    <row r="7" spans="1:17" x14ac:dyDescent="0.25">
      <c r="A7" s="431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32"/>
      <c r="I7" s="496"/>
      <c r="J7" s="434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35" t="s">
        <v>12</v>
      </c>
      <c r="H32" s="43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35" t="s">
        <v>13</v>
      </c>
      <c r="H33" s="43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35" t="s">
        <v>14</v>
      </c>
      <c r="H34" s="43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35" t="s">
        <v>15</v>
      </c>
      <c r="H35" s="43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35" t="s">
        <v>16</v>
      </c>
      <c r="H36" s="43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35" t="s">
        <v>5</v>
      </c>
      <c r="H37" s="43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35" t="s">
        <v>31</v>
      </c>
      <c r="H38" s="43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59</v>
      </c>
      <c r="D1" s="20"/>
      <c r="E1" s="22"/>
      <c r="F1" s="429" t="s">
        <v>22</v>
      </c>
      <c r="G1" s="429"/>
      <c r="H1" s="42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29" t="s">
        <v>21</v>
      </c>
      <c r="G2" s="429"/>
      <c r="H2" s="429"/>
      <c r="I2" s="21">
        <f>J72*-1</f>
        <v>0</v>
      </c>
    </row>
    <row r="4" spans="1:10" ht="19.5" x14ac:dyDescent="0.25">
      <c r="A4" s="430"/>
      <c r="B4" s="430"/>
      <c r="C4" s="430"/>
      <c r="D4" s="430"/>
      <c r="E4" s="430"/>
      <c r="F4" s="430"/>
      <c r="G4" s="430"/>
      <c r="H4" s="430"/>
      <c r="I4" s="430"/>
      <c r="J4" s="430"/>
    </row>
    <row r="5" spans="1:10" x14ac:dyDescent="0.25">
      <c r="A5" s="431" t="s">
        <v>2</v>
      </c>
      <c r="B5" s="432" t="s">
        <v>3</v>
      </c>
      <c r="C5" s="432"/>
      <c r="D5" s="432"/>
      <c r="E5" s="432"/>
      <c r="F5" s="432"/>
      <c r="G5" s="432"/>
      <c r="H5" s="502" t="s">
        <v>4</v>
      </c>
      <c r="I5" s="499" t="s">
        <v>5</v>
      </c>
      <c r="J5" s="500" t="s">
        <v>6</v>
      </c>
    </row>
    <row r="6" spans="1:10" x14ac:dyDescent="0.25">
      <c r="A6" s="43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503"/>
      <c r="I6" s="499"/>
      <c r="J6" s="50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501" t="s">
        <v>12</v>
      </c>
      <c r="H66" s="50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501" t="s">
        <v>13</v>
      </c>
      <c r="H67" s="50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501" t="s">
        <v>14</v>
      </c>
      <c r="H68" s="50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501" t="s">
        <v>15</v>
      </c>
      <c r="H69" s="50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501" t="s">
        <v>16</v>
      </c>
      <c r="H70" s="50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501" t="s">
        <v>5</v>
      </c>
      <c r="H71" s="50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501" t="s">
        <v>31</v>
      </c>
      <c r="H72" s="50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29" t="s">
        <v>22</v>
      </c>
      <c r="G1" s="429"/>
      <c r="H1" s="429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44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45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57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35" t="s">
        <v>12</v>
      </c>
      <c r="H34" s="43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35" t="s">
        <v>13</v>
      </c>
      <c r="H35" s="43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35" t="s">
        <v>14</v>
      </c>
      <c r="H36" s="43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35" t="s">
        <v>15</v>
      </c>
      <c r="H37" s="43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35" t="s">
        <v>16</v>
      </c>
      <c r="H38" s="43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35" t="s">
        <v>5</v>
      </c>
      <c r="H39" s="43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35" t="s">
        <v>31</v>
      </c>
      <c r="H40" s="43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29" t="s">
        <v>22</v>
      </c>
      <c r="G1" s="429"/>
      <c r="H1" s="42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29" t="s">
        <v>21</v>
      </c>
      <c r="G2" s="429"/>
      <c r="H2" s="429"/>
      <c r="I2" s="21">
        <f>J71*-1</f>
        <v>12110891</v>
      </c>
    </row>
    <row r="4" spans="1:10" ht="19.5" x14ac:dyDescent="0.25">
      <c r="A4" s="430"/>
      <c r="B4" s="430"/>
      <c r="C4" s="430"/>
      <c r="D4" s="430"/>
      <c r="E4" s="430"/>
      <c r="F4" s="430"/>
      <c r="G4" s="430"/>
      <c r="H4" s="430"/>
      <c r="I4" s="430"/>
      <c r="J4" s="430"/>
    </row>
    <row r="5" spans="1:10" x14ac:dyDescent="0.25">
      <c r="A5" s="431" t="s">
        <v>2</v>
      </c>
      <c r="B5" s="432" t="s">
        <v>3</v>
      </c>
      <c r="C5" s="432"/>
      <c r="D5" s="432"/>
      <c r="E5" s="432"/>
      <c r="F5" s="432"/>
      <c r="G5" s="432"/>
      <c r="H5" s="502" t="s">
        <v>4</v>
      </c>
      <c r="I5" s="499" t="s">
        <v>5</v>
      </c>
      <c r="J5" s="500" t="s">
        <v>6</v>
      </c>
    </row>
    <row r="6" spans="1:10" x14ac:dyDescent="0.25">
      <c r="A6" s="43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503"/>
      <c r="I6" s="499"/>
      <c r="J6" s="50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54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53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55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54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56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501" t="s">
        <v>12</v>
      </c>
      <c r="H65" s="50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501" t="s">
        <v>13</v>
      </c>
      <c r="H66" s="50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501" t="s">
        <v>14</v>
      </c>
      <c r="H67" s="50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501" t="s">
        <v>15</v>
      </c>
      <c r="H68" s="50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501" t="s">
        <v>16</v>
      </c>
      <c r="H69" s="50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501" t="s">
        <v>5</v>
      </c>
      <c r="H70" s="50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501" t="s">
        <v>31</v>
      </c>
      <c r="H71" s="50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315"/>
  <sheetViews>
    <sheetView workbookViewId="0">
      <pane ySplit="7" topLeftCell="A289" activePane="bottomLeft" state="frozen"/>
      <selection pane="bottomLeft" activeCell="B299" sqref="B29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180</v>
      </c>
      <c r="D1" s="218"/>
      <c r="E1" s="218"/>
      <c r="F1" s="429" t="s">
        <v>22</v>
      </c>
      <c r="G1" s="429"/>
      <c r="H1" s="429"/>
      <c r="I1" s="220"/>
      <c r="J1" s="218"/>
      <c r="L1" s="219">
        <f>SUM(D290:D294)</f>
        <v>230500</v>
      </c>
      <c r="M1" s="219">
        <v>53505</v>
      </c>
      <c r="N1" s="238">
        <f>L1+M1</f>
        <v>284005</v>
      </c>
    </row>
    <row r="2" spans="1:16" x14ac:dyDescent="0.25">
      <c r="A2" s="218" t="s">
        <v>1</v>
      </c>
      <c r="B2" s="218"/>
      <c r="C2" s="221" t="s">
        <v>88</v>
      </c>
      <c r="D2" s="218"/>
      <c r="E2" s="218"/>
      <c r="F2" s="429" t="s">
        <v>21</v>
      </c>
      <c r="G2" s="429"/>
      <c r="H2" s="429"/>
      <c r="I2" s="220">
        <f>J309*-1</f>
        <v>681720</v>
      </c>
      <c r="J2" s="218"/>
      <c r="L2" s="219">
        <f>SUM(G290:G294)</f>
        <v>35290</v>
      </c>
      <c r="N2" s="238"/>
    </row>
    <row r="3" spans="1:16" x14ac:dyDescent="0.25">
      <c r="A3" s="218" t="s">
        <v>111</v>
      </c>
      <c r="B3" s="218"/>
      <c r="C3" s="221" t="s">
        <v>88</v>
      </c>
      <c r="D3" s="218"/>
      <c r="E3" s="218"/>
      <c r="F3" s="375" t="s">
        <v>113</v>
      </c>
      <c r="G3" s="375"/>
      <c r="H3" s="375" t="s">
        <v>127</v>
      </c>
      <c r="I3" s="278"/>
      <c r="J3" s="218"/>
      <c r="L3" s="219">
        <f>L1-L2</f>
        <v>195210</v>
      </c>
      <c r="N3" s="238">
        <f>N1-N2</f>
        <v>284005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45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217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218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219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221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224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230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1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271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284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303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304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241">
        <v>43549</v>
      </c>
      <c r="B154" s="242">
        <v>19000487</v>
      </c>
      <c r="C154" s="247">
        <v>1</v>
      </c>
      <c r="D154" s="246">
        <v>72000</v>
      </c>
      <c r="E154" s="244"/>
      <c r="F154" s="242"/>
      <c r="G154" s="246"/>
      <c r="H154" s="245"/>
      <c r="I154" s="245"/>
      <c r="J154" s="246"/>
    </row>
    <row r="155" spans="1:10" x14ac:dyDescent="0.25">
      <c r="A155" s="241">
        <v>43549</v>
      </c>
      <c r="B155" s="242">
        <v>19000489</v>
      </c>
      <c r="C155" s="247">
        <v>1</v>
      </c>
      <c r="D155" s="246">
        <v>45000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43550</v>
      </c>
      <c r="B156" s="242">
        <v>19000490</v>
      </c>
      <c r="C156" s="247">
        <v>3</v>
      </c>
      <c r="D156" s="246">
        <v>244800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43550</v>
      </c>
      <c r="B157" s="242">
        <v>19000491</v>
      </c>
      <c r="C157" s="247">
        <v>1</v>
      </c>
      <c r="D157" s="246">
        <v>41325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43550</v>
      </c>
      <c r="B158" s="242">
        <v>19000493</v>
      </c>
      <c r="C158" s="247">
        <v>1</v>
      </c>
      <c r="D158" s="246">
        <v>68400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43551</v>
      </c>
      <c r="B159" s="242">
        <v>19000496</v>
      </c>
      <c r="C159" s="247">
        <v>1</v>
      </c>
      <c r="D159" s="246">
        <v>84330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43552</v>
      </c>
      <c r="B160" s="242">
        <v>19000504</v>
      </c>
      <c r="C160" s="247">
        <v>1</v>
      </c>
      <c r="D160" s="246">
        <v>40230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43552</v>
      </c>
      <c r="B161" s="242">
        <v>19000505</v>
      </c>
      <c r="C161" s="247">
        <v>1</v>
      </c>
      <c r="D161" s="246">
        <v>61200</v>
      </c>
      <c r="E161" s="244"/>
      <c r="F161" s="242"/>
      <c r="G161" s="246"/>
      <c r="H161" s="245"/>
      <c r="I161" s="245"/>
      <c r="J161" s="246"/>
    </row>
    <row r="162" spans="1:10" x14ac:dyDescent="0.25">
      <c r="A162" s="241">
        <v>43553</v>
      </c>
      <c r="B162" s="242">
        <v>19000510</v>
      </c>
      <c r="C162" s="247">
        <v>1</v>
      </c>
      <c r="D162" s="246">
        <v>63270</v>
      </c>
      <c r="E162" s="244"/>
      <c r="F162" s="242"/>
      <c r="G162" s="246"/>
      <c r="H162" s="245"/>
      <c r="I162" s="245">
        <v>720645</v>
      </c>
      <c r="J162" s="246" t="s">
        <v>17</v>
      </c>
    </row>
    <row r="163" spans="1:10" x14ac:dyDescent="0.25">
      <c r="A163" s="241">
        <v>43556</v>
      </c>
      <c r="B163" s="242">
        <v>19000521</v>
      </c>
      <c r="C163" s="247">
        <v>4</v>
      </c>
      <c r="D163" s="246">
        <v>280620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43557</v>
      </c>
      <c r="B164" s="242">
        <v>19000524</v>
      </c>
      <c r="C164" s="247">
        <v>7</v>
      </c>
      <c r="D164" s="246">
        <v>451620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43557</v>
      </c>
      <c r="B165" s="242">
        <v>19000525</v>
      </c>
      <c r="C165" s="247">
        <v>3</v>
      </c>
      <c r="D165" s="246">
        <v>198000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43557</v>
      </c>
      <c r="B166" s="242">
        <v>19000530</v>
      </c>
      <c r="C166" s="247">
        <v>2</v>
      </c>
      <c r="D166" s="246">
        <v>89190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43558</v>
      </c>
      <c r="B167" s="242">
        <v>19000537</v>
      </c>
      <c r="C167" s="247">
        <v>2</v>
      </c>
      <c r="D167" s="246">
        <v>105570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43559</v>
      </c>
      <c r="B168" s="242">
        <v>19000549</v>
      </c>
      <c r="C168" s="247">
        <v>2</v>
      </c>
      <c r="D168" s="246">
        <v>130500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43560</v>
      </c>
      <c r="B169" s="242">
        <v>19000552</v>
      </c>
      <c r="C169" s="247">
        <v>3</v>
      </c>
      <c r="D169" s="246">
        <v>251100</v>
      </c>
      <c r="E169" s="244"/>
      <c r="F169" s="242"/>
      <c r="G169" s="246"/>
      <c r="H169" s="245"/>
      <c r="I169" s="245">
        <v>1506600</v>
      </c>
      <c r="J169" s="246" t="s">
        <v>17</v>
      </c>
    </row>
    <row r="170" spans="1:10" x14ac:dyDescent="0.25">
      <c r="A170" s="241">
        <v>43561</v>
      </c>
      <c r="B170" s="242">
        <v>19000559</v>
      </c>
      <c r="C170" s="247">
        <v>2</v>
      </c>
      <c r="D170" s="246">
        <v>162900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43561</v>
      </c>
      <c r="B171" s="242">
        <v>19000560</v>
      </c>
      <c r="C171" s="247">
        <v>1</v>
      </c>
      <c r="D171" s="246">
        <v>48750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43563</v>
      </c>
      <c r="B172" s="242">
        <v>19000567</v>
      </c>
      <c r="C172" s="247">
        <v>1</v>
      </c>
      <c r="D172" s="246">
        <v>63938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43564</v>
      </c>
      <c r="B173" s="242">
        <v>19000574</v>
      </c>
      <c r="C173" s="247">
        <v>1</v>
      </c>
      <c r="D173" s="246">
        <v>35370</v>
      </c>
      <c r="E173" s="244"/>
      <c r="F173" s="242"/>
      <c r="G173" s="246"/>
      <c r="H173" s="245"/>
      <c r="I173" s="245"/>
      <c r="J173" s="246"/>
    </row>
    <row r="174" spans="1:10" x14ac:dyDescent="0.25">
      <c r="A174" s="241">
        <v>43564</v>
      </c>
      <c r="B174" s="242">
        <v>19000576</v>
      </c>
      <c r="C174" s="247">
        <v>2</v>
      </c>
      <c r="D174" s="246">
        <v>124560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43565</v>
      </c>
      <c r="B175" s="242">
        <v>19000579</v>
      </c>
      <c r="C175" s="247">
        <v>2</v>
      </c>
      <c r="D175" s="246">
        <v>105435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43565</v>
      </c>
      <c r="B176" s="242">
        <v>19000580</v>
      </c>
      <c r="C176" s="247">
        <v>4</v>
      </c>
      <c r="D176" s="246">
        <v>298500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43565</v>
      </c>
      <c r="B177" s="242">
        <v>19000581</v>
      </c>
      <c r="C177" s="247">
        <v>1</v>
      </c>
      <c r="D177" s="246">
        <v>62775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43566</v>
      </c>
      <c r="B178" s="242">
        <v>19000587</v>
      </c>
      <c r="C178" s="247">
        <v>1</v>
      </c>
      <c r="D178" s="246">
        <v>56250</v>
      </c>
      <c r="E178" s="244" t="s">
        <v>373</v>
      </c>
      <c r="F178" s="242">
        <v>1</v>
      </c>
      <c r="G178" s="246">
        <v>61200</v>
      </c>
      <c r="H178" s="245"/>
      <c r="I178" s="245"/>
      <c r="J178" s="246"/>
    </row>
    <row r="179" spans="1:10" x14ac:dyDescent="0.25">
      <c r="A179" s="241">
        <v>43566</v>
      </c>
      <c r="B179" s="242">
        <v>19000588</v>
      </c>
      <c r="C179" s="247">
        <v>1</v>
      </c>
      <c r="D179" s="246">
        <v>53235</v>
      </c>
      <c r="E179" s="244" t="s">
        <v>374</v>
      </c>
      <c r="F179" s="242">
        <v>1</v>
      </c>
      <c r="G179" s="246">
        <v>54000</v>
      </c>
      <c r="H179" s="245"/>
      <c r="I179" s="245"/>
      <c r="J179" s="246"/>
    </row>
    <row r="180" spans="1:10" x14ac:dyDescent="0.25">
      <c r="A180" s="241">
        <v>43566</v>
      </c>
      <c r="B180" s="242">
        <v>19000592</v>
      </c>
      <c r="C180" s="247">
        <v>2</v>
      </c>
      <c r="D180" s="246">
        <v>147000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43567</v>
      </c>
      <c r="B181" s="242">
        <v>19000595</v>
      </c>
      <c r="C181" s="247">
        <v>1</v>
      </c>
      <c r="D181" s="246">
        <v>47700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43567</v>
      </c>
      <c r="B182" s="242">
        <v>19000596</v>
      </c>
      <c r="C182" s="247">
        <v>3</v>
      </c>
      <c r="D182" s="246">
        <v>169110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43567</v>
      </c>
      <c r="B183" s="242">
        <v>19000598</v>
      </c>
      <c r="C183" s="247">
        <v>2</v>
      </c>
      <c r="D183" s="246">
        <v>119520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43567</v>
      </c>
      <c r="B184" s="242">
        <v>19000601</v>
      </c>
      <c r="C184" s="247">
        <v>6</v>
      </c>
      <c r="D184" s="246">
        <v>410400</v>
      </c>
      <c r="E184" s="244"/>
      <c r="F184" s="242"/>
      <c r="G184" s="246"/>
      <c r="H184" s="245"/>
      <c r="I184" s="245">
        <v>1790243</v>
      </c>
      <c r="J184" s="246" t="s">
        <v>17</v>
      </c>
    </row>
    <row r="185" spans="1:10" x14ac:dyDescent="0.25">
      <c r="A185" s="241">
        <v>43570</v>
      </c>
      <c r="B185" s="242">
        <v>19000627</v>
      </c>
      <c r="C185" s="247">
        <v>1</v>
      </c>
      <c r="D185" s="246">
        <v>46425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43570</v>
      </c>
      <c r="B186" s="242">
        <v>19000633</v>
      </c>
      <c r="C186" s="247">
        <v>1</v>
      </c>
      <c r="D186" s="246">
        <v>59985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43570</v>
      </c>
      <c r="B187" s="242">
        <v>19000634</v>
      </c>
      <c r="C187" s="247">
        <v>1</v>
      </c>
      <c r="D187" s="246">
        <v>77100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43571</v>
      </c>
      <c r="B188" s="242">
        <v>19000638</v>
      </c>
      <c r="C188" s="247">
        <v>1</v>
      </c>
      <c r="D188" s="246">
        <v>47700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43571</v>
      </c>
      <c r="B189" s="242">
        <v>19000639</v>
      </c>
      <c r="C189" s="247">
        <v>2</v>
      </c>
      <c r="D189" s="246">
        <v>117750</v>
      </c>
      <c r="E189" s="244"/>
      <c r="F189" s="242"/>
      <c r="G189" s="246"/>
      <c r="H189" s="245"/>
      <c r="I189" s="245"/>
      <c r="J189" s="246"/>
    </row>
    <row r="190" spans="1:10" x14ac:dyDescent="0.25">
      <c r="A190" s="241">
        <v>43573</v>
      </c>
      <c r="B190" s="242">
        <v>19000642</v>
      </c>
      <c r="C190" s="247">
        <v>2</v>
      </c>
      <c r="D190" s="246">
        <v>97470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43573</v>
      </c>
      <c r="B191" s="242">
        <v>19000645</v>
      </c>
      <c r="C191" s="247">
        <v>2</v>
      </c>
      <c r="D191" s="246">
        <v>89925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43573</v>
      </c>
      <c r="B192" s="242">
        <v>19000646</v>
      </c>
      <c r="C192" s="247">
        <v>2</v>
      </c>
      <c r="D192" s="246">
        <v>133245</v>
      </c>
      <c r="E192" s="244"/>
      <c r="F192" s="242"/>
      <c r="G192" s="246"/>
      <c r="H192" s="245"/>
      <c r="I192" s="245">
        <v>669600</v>
      </c>
      <c r="J192" s="246" t="s">
        <v>17</v>
      </c>
    </row>
    <row r="193" spans="1:10" x14ac:dyDescent="0.25">
      <c r="A193" s="241">
        <v>43575</v>
      </c>
      <c r="B193" s="242">
        <v>19000653</v>
      </c>
      <c r="C193" s="247">
        <v>1</v>
      </c>
      <c r="D193" s="246">
        <v>32670</v>
      </c>
      <c r="E193" s="244"/>
      <c r="F193" s="242"/>
      <c r="G193" s="246"/>
      <c r="H193" s="245"/>
      <c r="I193" s="245"/>
      <c r="J193" s="246"/>
    </row>
    <row r="194" spans="1:10" x14ac:dyDescent="0.25">
      <c r="A194" s="241">
        <v>43577</v>
      </c>
      <c r="B194" s="242">
        <v>19000659</v>
      </c>
      <c r="C194" s="247">
        <v>4</v>
      </c>
      <c r="D194" s="246">
        <v>301688</v>
      </c>
      <c r="E194" s="244"/>
      <c r="F194" s="242"/>
      <c r="G194" s="246"/>
      <c r="H194" s="245"/>
      <c r="I194" s="245"/>
      <c r="J194" s="246"/>
    </row>
    <row r="195" spans="1:10" x14ac:dyDescent="0.25">
      <c r="A195" s="241">
        <v>43578</v>
      </c>
      <c r="B195" s="242">
        <v>19000661</v>
      </c>
      <c r="C195" s="247">
        <v>6</v>
      </c>
      <c r="D195" s="246">
        <v>291150</v>
      </c>
      <c r="E195" s="244" t="s">
        <v>409</v>
      </c>
      <c r="F195" s="242">
        <v>2</v>
      </c>
      <c r="G195" s="246">
        <v>147750</v>
      </c>
      <c r="H195" s="245"/>
      <c r="I195" s="245"/>
      <c r="J195" s="246"/>
    </row>
    <row r="196" spans="1:10" x14ac:dyDescent="0.25">
      <c r="A196" s="241">
        <v>43579</v>
      </c>
      <c r="B196" s="242">
        <v>19000669</v>
      </c>
      <c r="C196" s="247">
        <v>1</v>
      </c>
      <c r="D196" s="246">
        <v>45000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43579</v>
      </c>
      <c r="B197" s="242">
        <v>19000670</v>
      </c>
      <c r="C197" s="247">
        <v>1</v>
      </c>
      <c r="D197" s="246">
        <v>53550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43579</v>
      </c>
      <c r="B198" s="242">
        <v>19000671</v>
      </c>
      <c r="C198" s="247">
        <v>1</v>
      </c>
      <c r="D198" s="246">
        <v>100080</v>
      </c>
      <c r="E198" s="244"/>
      <c r="F198" s="242"/>
      <c r="G198" s="246"/>
      <c r="H198" s="245"/>
      <c r="I198" s="245">
        <v>676388</v>
      </c>
      <c r="J198" s="246" t="s">
        <v>17</v>
      </c>
    </row>
    <row r="199" spans="1:10" x14ac:dyDescent="0.25">
      <c r="A199" s="241">
        <v>43584</v>
      </c>
      <c r="B199" s="242">
        <v>19000699</v>
      </c>
      <c r="C199" s="247">
        <v>2</v>
      </c>
      <c r="D199" s="246">
        <v>114750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43584</v>
      </c>
      <c r="B200" s="242">
        <v>19000700</v>
      </c>
      <c r="C200" s="247">
        <v>1</v>
      </c>
      <c r="D200" s="246">
        <v>59985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43584</v>
      </c>
      <c r="B201" s="242">
        <v>19000701</v>
      </c>
      <c r="C201" s="247">
        <v>1</v>
      </c>
      <c r="D201" s="246">
        <v>53250</v>
      </c>
      <c r="E201" s="244"/>
      <c r="F201" s="242"/>
      <c r="G201" s="246"/>
      <c r="H201" s="245"/>
      <c r="I201" s="245"/>
      <c r="J201" s="246"/>
    </row>
    <row r="202" spans="1:10" x14ac:dyDescent="0.25">
      <c r="A202" s="241">
        <v>43585</v>
      </c>
      <c r="B202" s="242">
        <v>19000709</v>
      </c>
      <c r="C202" s="247">
        <v>1</v>
      </c>
      <c r="D202" s="246">
        <v>45750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43587</v>
      </c>
      <c r="B203" s="242">
        <v>19000724</v>
      </c>
      <c r="C203" s="247">
        <v>1</v>
      </c>
      <c r="D203" s="246">
        <v>43200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43588</v>
      </c>
      <c r="B204" s="242">
        <v>19000728</v>
      </c>
      <c r="C204" s="247">
        <v>1</v>
      </c>
      <c r="D204" s="246">
        <v>45000</v>
      </c>
      <c r="E204" s="244"/>
      <c r="F204" s="242"/>
      <c r="G204" s="246"/>
      <c r="H204" s="245"/>
      <c r="I204" s="245">
        <v>361935</v>
      </c>
      <c r="J204" s="246" t="s">
        <v>17</v>
      </c>
    </row>
    <row r="205" spans="1:10" x14ac:dyDescent="0.25">
      <c r="A205" s="241">
        <v>43591</v>
      </c>
      <c r="B205" s="242">
        <v>19000745</v>
      </c>
      <c r="C205" s="247">
        <v>6</v>
      </c>
      <c r="D205" s="246">
        <v>255525</v>
      </c>
      <c r="E205" s="244" t="s">
        <v>435</v>
      </c>
      <c r="F205" s="242">
        <v>1</v>
      </c>
      <c r="G205" s="246">
        <v>52125</v>
      </c>
      <c r="H205" s="245"/>
      <c r="I205" s="245"/>
      <c r="J205" s="246"/>
    </row>
    <row r="206" spans="1:10" x14ac:dyDescent="0.25">
      <c r="A206" s="241">
        <v>43591</v>
      </c>
      <c r="B206" s="242">
        <v>19000746</v>
      </c>
      <c r="C206" s="247">
        <v>1</v>
      </c>
      <c r="D206" s="246">
        <v>49335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43593</v>
      </c>
      <c r="B207" s="242">
        <v>19000755</v>
      </c>
      <c r="C207" s="247">
        <v>3</v>
      </c>
      <c r="D207" s="246">
        <v>127370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43593</v>
      </c>
      <c r="B208" s="242">
        <v>19000758</v>
      </c>
      <c r="C208" s="247">
        <v>1</v>
      </c>
      <c r="D208" s="246">
        <v>40800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43593</v>
      </c>
      <c r="B209" s="242">
        <v>19000762</v>
      </c>
      <c r="C209" s="247">
        <v>2</v>
      </c>
      <c r="D209" s="246">
        <v>69690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43594</v>
      </c>
      <c r="B210" s="242">
        <v>19000771</v>
      </c>
      <c r="C210" s="247">
        <v>2</v>
      </c>
      <c r="D210" s="246">
        <v>70120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43594</v>
      </c>
      <c r="B211" s="242">
        <v>19000772</v>
      </c>
      <c r="C211" s="247">
        <v>1</v>
      </c>
      <c r="D211" s="246">
        <v>45285</v>
      </c>
      <c r="E211" s="244"/>
      <c r="F211" s="242"/>
      <c r="G211" s="246"/>
      <c r="H211" s="245"/>
      <c r="I211" s="245"/>
      <c r="J211" s="246"/>
    </row>
    <row r="212" spans="1:10" x14ac:dyDescent="0.25">
      <c r="A212" s="241">
        <v>43594</v>
      </c>
      <c r="B212" s="242">
        <v>19000775</v>
      </c>
      <c r="C212" s="247">
        <v>4</v>
      </c>
      <c r="D212" s="246">
        <v>162300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43595</v>
      </c>
      <c r="B213" s="242">
        <v>19000781</v>
      </c>
      <c r="C213" s="247">
        <v>1</v>
      </c>
      <c r="D213" s="246">
        <v>48810</v>
      </c>
      <c r="E213" s="244"/>
      <c r="F213" s="242"/>
      <c r="G213" s="246"/>
      <c r="H213" s="245"/>
      <c r="I213" s="245">
        <v>817110</v>
      </c>
      <c r="J213" s="246" t="s">
        <v>17</v>
      </c>
    </row>
    <row r="214" spans="1:10" x14ac:dyDescent="0.25">
      <c r="A214" s="241">
        <v>43596</v>
      </c>
      <c r="B214" s="242">
        <v>19000786</v>
      </c>
      <c r="C214" s="247">
        <v>1</v>
      </c>
      <c r="D214" s="246">
        <v>49155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43596</v>
      </c>
      <c r="B215" s="242">
        <v>19000794</v>
      </c>
      <c r="C215" s="247">
        <v>1</v>
      </c>
      <c r="D215" s="246">
        <v>38160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43596</v>
      </c>
      <c r="B216" s="242">
        <v>19000795</v>
      </c>
      <c r="C216" s="247">
        <v>1</v>
      </c>
      <c r="D216" s="246">
        <v>33390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43598</v>
      </c>
      <c r="B217" s="242">
        <v>19000826</v>
      </c>
      <c r="C217" s="247">
        <v>8</v>
      </c>
      <c r="D217" s="246">
        <v>372300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43599</v>
      </c>
      <c r="B218" s="242">
        <v>19000833</v>
      </c>
      <c r="C218" s="247">
        <v>1</v>
      </c>
      <c r="D218" s="246">
        <v>33390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43600</v>
      </c>
      <c r="B219" s="242">
        <v>19000849</v>
      </c>
      <c r="C219" s="247">
        <v>3</v>
      </c>
      <c r="D219" s="246">
        <v>140175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43601</v>
      </c>
      <c r="B220" s="242">
        <v>19000853</v>
      </c>
      <c r="C220" s="247">
        <v>4</v>
      </c>
      <c r="D220" s="246">
        <v>177975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43601</v>
      </c>
      <c r="B221" s="242">
        <v>19000862</v>
      </c>
      <c r="C221" s="247">
        <v>1</v>
      </c>
      <c r="D221" s="246">
        <v>49870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43601</v>
      </c>
      <c r="B222" s="242">
        <v>19000863</v>
      </c>
      <c r="C222" s="247">
        <v>6</v>
      </c>
      <c r="D222" s="246">
        <v>287325</v>
      </c>
      <c r="E222" s="244"/>
      <c r="F222" s="242"/>
      <c r="G222" s="246"/>
      <c r="H222" s="245"/>
      <c r="I222" s="245"/>
      <c r="J222" s="246"/>
    </row>
    <row r="223" spans="1:10" x14ac:dyDescent="0.25">
      <c r="A223" s="241">
        <v>43602</v>
      </c>
      <c r="B223" s="242">
        <v>19000867</v>
      </c>
      <c r="C223" s="247">
        <v>3</v>
      </c>
      <c r="D223" s="246">
        <v>124970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43602</v>
      </c>
      <c r="B224" s="242">
        <v>19000873</v>
      </c>
      <c r="C224" s="247">
        <v>4</v>
      </c>
      <c r="D224" s="246">
        <v>169350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43602</v>
      </c>
      <c r="B225" s="242">
        <v>19000878</v>
      </c>
      <c r="C225" s="247">
        <v>1</v>
      </c>
      <c r="D225" s="246">
        <v>47530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43602</v>
      </c>
      <c r="B226" s="242">
        <v>19000879</v>
      </c>
      <c r="C226" s="247">
        <v>2</v>
      </c>
      <c r="D226" s="246">
        <v>119970</v>
      </c>
      <c r="E226" s="244"/>
      <c r="F226" s="242"/>
      <c r="G226" s="246"/>
      <c r="H226" s="245"/>
      <c r="I226" s="245">
        <v>1643560</v>
      </c>
      <c r="J226" s="246" t="s">
        <v>17</v>
      </c>
    </row>
    <row r="227" spans="1:10" x14ac:dyDescent="0.25">
      <c r="A227" s="241">
        <v>43603</v>
      </c>
      <c r="B227" s="242">
        <v>19000901</v>
      </c>
      <c r="C227" s="247">
        <v>16</v>
      </c>
      <c r="D227" s="246">
        <v>578640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43605</v>
      </c>
      <c r="B228" s="242">
        <v>19000926</v>
      </c>
      <c r="C228" s="247">
        <v>2</v>
      </c>
      <c r="D228" s="246">
        <v>97200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43605</v>
      </c>
      <c r="B229" s="242">
        <v>19000927</v>
      </c>
      <c r="C229" s="247">
        <v>3</v>
      </c>
      <c r="D229" s="246">
        <v>128325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43606</v>
      </c>
      <c r="B230" s="242">
        <v>19000942</v>
      </c>
      <c r="C230" s="247">
        <v>1</v>
      </c>
      <c r="D230" s="246">
        <v>71060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43606</v>
      </c>
      <c r="B231" s="242">
        <v>19000943</v>
      </c>
      <c r="C231" s="247">
        <v>1</v>
      </c>
      <c r="D231" s="246">
        <v>37480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43607</v>
      </c>
      <c r="B232" s="242">
        <v>19000951</v>
      </c>
      <c r="C232" s="247">
        <v>2</v>
      </c>
      <c r="D232" s="246">
        <v>66780</v>
      </c>
      <c r="E232" s="244"/>
      <c r="F232" s="242"/>
      <c r="G232" s="246"/>
      <c r="H232" s="245"/>
      <c r="I232" s="245"/>
      <c r="J232" s="246"/>
    </row>
    <row r="233" spans="1:10" x14ac:dyDescent="0.25">
      <c r="A233" s="241">
        <v>43607</v>
      </c>
      <c r="B233" s="242">
        <v>19000955</v>
      </c>
      <c r="C233" s="247">
        <v>3</v>
      </c>
      <c r="D233" s="246">
        <v>127695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43608</v>
      </c>
      <c r="B234" s="242">
        <v>19000968</v>
      </c>
      <c r="C234" s="247">
        <v>1</v>
      </c>
      <c r="D234" s="246">
        <v>50200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43608</v>
      </c>
      <c r="B235" s="242">
        <v>19000969</v>
      </c>
      <c r="C235" s="247">
        <v>7</v>
      </c>
      <c r="D235" s="246">
        <v>356295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43609</v>
      </c>
      <c r="B236" s="242">
        <v>19000982</v>
      </c>
      <c r="C236" s="247">
        <v>2</v>
      </c>
      <c r="D236" s="246">
        <v>66010</v>
      </c>
      <c r="E236" s="244" t="s">
        <v>486</v>
      </c>
      <c r="F236" s="242">
        <v>1</v>
      </c>
      <c r="G236" s="246">
        <v>33390</v>
      </c>
      <c r="H236" s="245"/>
      <c r="I236" s="245"/>
      <c r="J236" s="246"/>
    </row>
    <row r="237" spans="1:10" x14ac:dyDescent="0.25">
      <c r="A237" s="241">
        <v>43609</v>
      </c>
      <c r="B237" s="242">
        <v>19000983</v>
      </c>
      <c r="C237" s="247">
        <v>2</v>
      </c>
      <c r="D237" s="246">
        <v>78150</v>
      </c>
      <c r="E237" s="244"/>
      <c r="F237" s="242"/>
      <c r="G237" s="246"/>
      <c r="H237" s="245"/>
      <c r="I237" s="245">
        <v>1624445</v>
      </c>
      <c r="J237" s="246" t="s">
        <v>17</v>
      </c>
    </row>
    <row r="238" spans="1:10" x14ac:dyDescent="0.25">
      <c r="A238" s="241">
        <v>43610</v>
      </c>
      <c r="B238" s="242">
        <v>19000988</v>
      </c>
      <c r="C238" s="247">
        <v>2</v>
      </c>
      <c r="D238" s="246">
        <v>116825</v>
      </c>
      <c r="E238" s="244"/>
      <c r="F238" s="242"/>
      <c r="G238" s="246"/>
      <c r="H238" s="245"/>
      <c r="I238" s="245"/>
      <c r="J238" s="246"/>
    </row>
    <row r="239" spans="1:10" x14ac:dyDescent="0.25">
      <c r="A239" s="241">
        <v>43610</v>
      </c>
      <c r="B239" s="242">
        <v>19000992</v>
      </c>
      <c r="C239" s="247">
        <v>1</v>
      </c>
      <c r="D239" s="246">
        <v>56505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43610</v>
      </c>
      <c r="B240" s="242">
        <v>19001002</v>
      </c>
      <c r="C240" s="247">
        <v>1</v>
      </c>
      <c r="D240" s="246">
        <v>41420</v>
      </c>
      <c r="E240" s="244"/>
      <c r="F240" s="242"/>
      <c r="G240" s="246"/>
      <c r="H240" s="245"/>
      <c r="I240" s="245"/>
      <c r="J240" s="246"/>
    </row>
    <row r="241" spans="1:10" x14ac:dyDescent="0.25">
      <c r="A241" s="241">
        <v>43612</v>
      </c>
      <c r="B241" s="242">
        <v>19001053</v>
      </c>
      <c r="C241" s="247">
        <v>2</v>
      </c>
      <c r="D241" s="246">
        <v>106140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43613</v>
      </c>
      <c r="B242" s="242">
        <v>19001064</v>
      </c>
      <c r="C242" s="247">
        <v>2</v>
      </c>
      <c r="D242" s="246">
        <v>106725</v>
      </c>
      <c r="E242" s="244"/>
      <c r="F242" s="242"/>
      <c r="G242" s="246"/>
      <c r="H242" s="245"/>
      <c r="I242" s="245"/>
      <c r="J242" s="246"/>
    </row>
    <row r="243" spans="1:10" x14ac:dyDescent="0.25">
      <c r="A243" s="241">
        <v>43613</v>
      </c>
      <c r="B243" s="242">
        <v>19001072</v>
      </c>
      <c r="C243" s="247">
        <v>4</v>
      </c>
      <c r="D243" s="246">
        <v>136465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43613</v>
      </c>
      <c r="B244" s="242">
        <v>19001074</v>
      </c>
      <c r="C244" s="247">
        <v>6</v>
      </c>
      <c r="D244" s="246">
        <v>303660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43614</v>
      </c>
      <c r="B245" s="242">
        <v>19001092</v>
      </c>
      <c r="C245" s="247">
        <v>4</v>
      </c>
      <c r="D245" s="246">
        <v>183810</v>
      </c>
      <c r="E245" s="244"/>
      <c r="F245" s="242"/>
      <c r="G245" s="246"/>
      <c r="H245" s="245"/>
      <c r="I245" s="245">
        <v>1051550</v>
      </c>
      <c r="J245" s="246" t="s">
        <v>17</v>
      </c>
    </row>
    <row r="246" spans="1:10" x14ac:dyDescent="0.25">
      <c r="A246" s="241">
        <v>43633</v>
      </c>
      <c r="B246" s="242">
        <v>19001164</v>
      </c>
      <c r="C246" s="247">
        <v>1</v>
      </c>
      <c r="D246" s="246">
        <v>43790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43634</v>
      </c>
      <c r="B247" s="242">
        <v>19001166</v>
      </c>
      <c r="C247" s="247">
        <v>3</v>
      </c>
      <c r="D247" s="246">
        <v>139605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43634</v>
      </c>
      <c r="B248" s="242">
        <v>19001168</v>
      </c>
      <c r="C248" s="247">
        <v>2</v>
      </c>
      <c r="D248" s="246">
        <v>100620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43635</v>
      </c>
      <c r="B249" s="242">
        <v>19001169</v>
      </c>
      <c r="C249" s="247">
        <v>2</v>
      </c>
      <c r="D249" s="246">
        <v>102465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43635</v>
      </c>
      <c r="B250" s="242">
        <v>19001172</v>
      </c>
      <c r="C250" s="247">
        <v>2</v>
      </c>
      <c r="D250" s="246">
        <v>93115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43635</v>
      </c>
      <c r="B251" s="242">
        <v>19001173</v>
      </c>
      <c r="C251" s="247">
        <v>4</v>
      </c>
      <c r="D251" s="246">
        <v>189060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43636</v>
      </c>
      <c r="B252" s="242">
        <v>19001177</v>
      </c>
      <c r="C252" s="247">
        <v>4</v>
      </c>
      <c r="D252" s="246">
        <v>198930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43636</v>
      </c>
      <c r="B253" s="242">
        <v>19001178</v>
      </c>
      <c r="C253" s="247">
        <v>2</v>
      </c>
      <c r="D253" s="246">
        <v>107865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43637</v>
      </c>
      <c r="B254" s="242">
        <v>19001182</v>
      </c>
      <c r="C254" s="247">
        <v>3</v>
      </c>
      <c r="D254" s="246">
        <v>107955</v>
      </c>
      <c r="E254" s="244"/>
      <c r="F254" s="242"/>
      <c r="G254" s="246"/>
      <c r="H254" s="245"/>
      <c r="I254" s="245">
        <v>1083405</v>
      </c>
      <c r="J254" s="246" t="s">
        <v>17</v>
      </c>
    </row>
    <row r="255" spans="1:10" x14ac:dyDescent="0.25">
      <c r="A255" s="241">
        <v>43638</v>
      </c>
      <c r="B255" s="242">
        <v>19001183</v>
      </c>
      <c r="C255" s="247">
        <v>2</v>
      </c>
      <c r="D255" s="246">
        <v>97455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43638</v>
      </c>
      <c r="B256" s="242">
        <v>19001185</v>
      </c>
      <c r="C256" s="247">
        <v>2</v>
      </c>
      <c r="D256" s="246">
        <v>117420</v>
      </c>
      <c r="E256" s="244"/>
      <c r="F256" s="242"/>
      <c r="G256" s="246"/>
      <c r="H256" s="245"/>
      <c r="I256" s="245"/>
      <c r="J256" s="246"/>
    </row>
    <row r="257" spans="1:13" x14ac:dyDescent="0.25">
      <c r="A257" s="241">
        <v>43640</v>
      </c>
      <c r="B257" s="242">
        <v>19001188</v>
      </c>
      <c r="C257" s="247">
        <v>1</v>
      </c>
      <c r="D257" s="246">
        <v>44330</v>
      </c>
      <c r="E257" s="244"/>
      <c r="F257" s="242"/>
      <c r="G257" s="246"/>
      <c r="H257" s="245"/>
      <c r="I257" s="245"/>
      <c r="J257" s="246"/>
    </row>
    <row r="258" spans="1:13" x14ac:dyDescent="0.25">
      <c r="A258" s="241">
        <v>43641</v>
      </c>
      <c r="B258" s="242">
        <v>19001191</v>
      </c>
      <c r="C258" s="247">
        <v>2</v>
      </c>
      <c r="D258" s="246">
        <v>94530</v>
      </c>
      <c r="E258" s="244"/>
      <c r="F258" s="242"/>
      <c r="G258" s="246"/>
      <c r="H258" s="245"/>
      <c r="I258" s="245"/>
      <c r="J258" s="246"/>
    </row>
    <row r="259" spans="1:13" x14ac:dyDescent="0.25">
      <c r="A259" s="241">
        <v>43641</v>
      </c>
      <c r="B259" s="242">
        <v>19001194</v>
      </c>
      <c r="C259" s="247">
        <v>4</v>
      </c>
      <c r="D259" s="246">
        <v>278340</v>
      </c>
      <c r="E259" s="244"/>
      <c r="F259" s="242"/>
      <c r="G259" s="246"/>
      <c r="H259" s="245"/>
      <c r="I259" s="245"/>
      <c r="J259" s="246"/>
    </row>
    <row r="260" spans="1:13" x14ac:dyDescent="0.25">
      <c r="A260" s="241">
        <v>43641</v>
      </c>
      <c r="B260" s="242">
        <v>19001195</v>
      </c>
      <c r="C260" s="247">
        <v>1</v>
      </c>
      <c r="D260" s="246">
        <v>28855</v>
      </c>
      <c r="E260" s="244"/>
      <c r="F260" s="242"/>
      <c r="G260" s="246"/>
      <c r="H260" s="245"/>
      <c r="I260" s="245"/>
      <c r="J260" s="246"/>
    </row>
    <row r="261" spans="1:13" x14ac:dyDescent="0.25">
      <c r="A261" s="241">
        <v>42547</v>
      </c>
      <c r="B261" s="242">
        <v>19001197</v>
      </c>
      <c r="C261" s="247">
        <v>1</v>
      </c>
      <c r="D261" s="246">
        <v>23775</v>
      </c>
      <c r="E261" s="244"/>
      <c r="F261" s="242"/>
      <c r="G261" s="246"/>
      <c r="H261" s="245"/>
      <c r="I261" s="245"/>
      <c r="J261" s="246"/>
    </row>
    <row r="262" spans="1:13" x14ac:dyDescent="0.25">
      <c r="A262" s="241">
        <v>42547</v>
      </c>
      <c r="B262" s="242">
        <v>19001200</v>
      </c>
      <c r="C262" s="247">
        <v>1</v>
      </c>
      <c r="D262" s="246">
        <v>47310</v>
      </c>
      <c r="E262" s="244"/>
      <c r="F262" s="242"/>
      <c r="G262" s="246"/>
      <c r="H262" s="245"/>
      <c r="I262" s="245"/>
      <c r="J262" s="246"/>
    </row>
    <row r="263" spans="1:13" x14ac:dyDescent="0.25">
      <c r="A263" s="241">
        <v>43643</v>
      </c>
      <c r="B263" s="242">
        <v>19001203</v>
      </c>
      <c r="C263" s="247">
        <v>1</v>
      </c>
      <c r="D263" s="246">
        <v>51750</v>
      </c>
      <c r="E263" s="244"/>
      <c r="F263" s="242"/>
      <c r="G263" s="246"/>
      <c r="H263" s="245"/>
      <c r="I263" s="245"/>
      <c r="J263" s="246"/>
    </row>
    <row r="264" spans="1:13" x14ac:dyDescent="0.25">
      <c r="A264" s="241">
        <v>43643</v>
      </c>
      <c r="B264" s="242">
        <v>19001204</v>
      </c>
      <c r="C264" s="247">
        <v>1</v>
      </c>
      <c r="D264" s="246">
        <v>44010</v>
      </c>
      <c r="E264" s="244"/>
      <c r="F264" s="242"/>
      <c r="G264" s="246"/>
      <c r="H264" s="245"/>
      <c r="I264" s="245"/>
      <c r="J264" s="246"/>
    </row>
    <row r="265" spans="1:13" x14ac:dyDescent="0.25">
      <c r="A265" s="241">
        <v>43644</v>
      </c>
      <c r="B265" s="242">
        <v>19001206</v>
      </c>
      <c r="C265" s="247">
        <v>1</v>
      </c>
      <c r="D265" s="246">
        <v>53865</v>
      </c>
      <c r="E265" s="244"/>
      <c r="F265" s="242"/>
      <c r="G265" s="246"/>
      <c r="H265" s="245"/>
      <c r="I265" s="245">
        <v>881640</v>
      </c>
      <c r="J265" s="246" t="s">
        <v>17</v>
      </c>
    </row>
    <row r="266" spans="1:13" s="134" customFormat="1" x14ac:dyDescent="0.25">
      <c r="A266" s="241">
        <v>43645</v>
      </c>
      <c r="B266" s="242">
        <v>19001208</v>
      </c>
      <c r="C266" s="247">
        <v>1</v>
      </c>
      <c r="D266" s="246">
        <v>46410</v>
      </c>
      <c r="E266" s="244"/>
      <c r="F266" s="242"/>
      <c r="G266" s="246"/>
      <c r="H266" s="245"/>
      <c r="I266" s="245"/>
      <c r="J266" s="246"/>
      <c r="L266" s="138"/>
      <c r="M266" s="138"/>
    </row>
    <row r="267" spans="1:13" s="134" customFormat="1" x14ac:dyDescent="0.25">
      <c r="A267" s="241">
        <v>43647</v>
      </c>
      <c r="B267" s="242"/>
      <c r="C267" s="247"/>
      <c r="D267" s="246"/>
      <c r="E267" s="244" t="s">
        <v>560</v>
      </c>
      <c r="F267" s="242">
        <v>1</v>
      </c>
      <c r="G267" s="246">
        <v>53865</v>
      </c>
      <c r="H267" s="245"/>
      <c r="I267" s="245"/>
      <c r="J267" s="246"/>
      <c r="L267" s="138"/>
      <c r="M267" s="138"/>
    </row>
    <row r="268" spans="1:13" x14ac:dyDescent="0.25">
      <c r="A268" s="241">
        <v>43648</v>
      </c>
      <c r="B268" s="242">
        <v>19001218</v>
      </c>
      <c r="C268" s="247">
        <v>1</v>
      </c>
      <c r="D268" s="246">
        <v>37140</v>
      </c>
      <c r="E268" s="244"/>
      <c r="F268" s="242"/>
      <c r="G268" s="246"/>
      <c r="H268" s="245"/>
      <c r="I268" s="245"/>
      <c r="J268" s="246"/>
    </row>
    <row r="269" spans="1:13" x14ac:dyDescent="0.25">
      <c r="A269" s="241">
        <v>43649</v>
      </c>
      <c r="B269" s="242">
        <v>19001225</v>
      </c>
      <c r="C269" s="247">
        <v>2</v>
      </c>
      <c r="D269" s="246">
        <v>97290</v>
      </c>
      <c r="E269" s="244"/>
      <c r="F269" s="242"/>
      <c r="G269" s="246"/>
      <c r="H269" s="245"/>
      <c r="I269" s="245"/>
      <c r="J269" s="246"/>
    </row>
    <row r="270" spans="1:13" x14ac:dyDescent="0.25">
      <c r="A270" s="241">
        <v>43649</v>
      </c>
      <c r="B270" s="242">
        <v>19001227</v>
      </c>
      <c r="C270" s="247">
        <v>1</v>
      </c>
      <c r="D270" s="246">
        <v>62360</v>
      </c>
      <c r="E270" s="244"/>
      <c r="F270" s="242"/>
      <c r="G270" s="246"/>
      <c r="H270" s="245"/>
      <c r="I270" s="245"/>
      <c r="J270" s="246"/>
    </row>
    <row r="271" spans="1:13" x14ac:dyDescent="0.25">
      <c r="A271" s="241">
        <v>43649</v>
      </c>
      <c r="B271" s="242">
        <v>19001230</v>
      </c>
      <c r="C271" s="247">
        <v>1</v>
      </c>
      <c r="D271" s="246">
        <v>30875</v>
      </c>
      <c r="E271" s="244"/>
      <c r="F271" s="242"/>
      <c r="G271" s="246"/>
      <c r="H271" s="245"/>
      <c r="I271" s="245"/>
      <c r="J271" s="246"/>
    </row>
    <row r="272" spans="1:13" x14ac:dyDescent="0.25">
      <c r="A272" s="241">
        <v>43649</v>
      </c>
      <c r="B272" s="242">
        <v>19001231</v>
      </c>
      <c r="C272" s="247">
        <v>2</v>
      </c>
      <c r="D272" s="246">
        <v>137490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43650</v>
      </c>
      <c r="B273" s="242">
        <v>19001233</v>
      </c>
      <c r="C273" s="247">
        <v>1</v>
      </c>
      <c r="D273" s="246">
        <v>49725</v>
      </c>
      <c r="E273" s="244"/>
      <c r="F273" s="242"/>
      <c r="G273" s="246"/>
      <c r="H273" s="245"/>
      <c r="I273" s="245">
        <v>407435</v>
      </c>
      <c r="J273" s="246" t="s">
        <v>17</v>
      </c>
    </row>
    <row r="274" spans="1:10" x14ac:dyDescent="0.25">
      <c r="A274" s="241">
        <v>43652</v>
      </c>
      <c r="B274" s="242">
        <v>19001248</v>
      </c>
      <c r="C274" s="106">
        <v>1</v>
      </c>
      <c r="D274" s="246">
        <v>38745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43654</v>
      </c>
      <c r="B275" s="242">
        <v>19001257</v>
      </c>
      <c r="C275" s="247">
        <v>3</v>
      </c>
      <c r="D275" s="246">
        <v>143460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43654</v>
      </c>
      <c r="B276" s="242">
        <v>19001258</v>
      </c>
      <c r="C276" s="247">
        <v>1</v>
      </c>
      <c r="D276" s="246">
        <v>35290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43655</v>
      </c>
      <c r="B277" s="242">
        <v>19001260</v>
      </c>
      <c r="C277" s="247">
        <v>1</v>
      </c>
      <c r="D277" s="246">
        <v>38745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43655</v>
      </c>
      <c r="B278" s="242">
        <v>19001264</v>
      </c>
      <c r="C278" s="247">
        <v>3</v>
      </c>
      <c r="D278" s="246">
        <v>201870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43655</v>
      </c>
      <c r="B279" s="242">
        <v>19001265</v>
      </c>
      <c r="C279" s="247">
        <v>1</v>
      </c>
      <c r="D279" s="246">
        <v>36030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43656</v>
      </c>
      <c r="B280" s="242">
        <v>19001269</v>
      </c>
      <c r="C280" s="247">
        <v>1</v>
      </c>
      <c r="D280" s="246">
        <v>53070</v>
      </c>
      <c r="E280" s="244"/>
      <c r="F280" s="242"/>
      <c r="G280" s="246"/>
      <c r="H280" s="245"/>
      <c r="I280" s="245"/>
      <c r="J280" s="246"/>
    </row>
    <row r="281" spans="1:10" x14ac:dyDescent="0.25">
      <c r="A281" s="241">
        <v>43656</v>
      </c>
      <c r="B281" s="242">
        <v>19001270</v>
      </c>
      <c r="C281" s="247">
        <v>2</v>
      </c>
      <c r="D281" s="246">
        <v>94755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43657</v>
      </c>
      <c r="B282" s="242">
        <v>19001277</v>
      </c>
      <c r="C282" s="247">
        <v>1</v>
      </c>
      <c r="D282" s="246">
        <v>63060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43657</v>
      </c>
      <c r="B283" s="242">
        <v>19001278</v>
      </c>
      <c r="C283" s="247">
        <v>1</v>
      </c>
      <c r="D283" s="246">
        <v>95705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43658</v>
      </c>
      <c r="B284" s="242">
        <v>19001281</v>
      </c>
      <c r="C284" s="247">
        <v>1</v>
      </c>
      <c r="D284" s="246">
        <v>43665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43658</v>
      </c>
      <c r="B285" s="242">
        <v>19001282</v>
      </c>
      <c r="C285" s="247">
        <v>1</v>
      </c>
      <c r="D285" s="246">
        <v>52980</v>
      </c>
      <c r="E285" s="244"/>
      <c r="F285" s="242"/>
      <c r="G285" s="246"/>
      <c r="H285" s="245"/>
      <c r="I285" s="245">
        <v>897375</v>
      </c>
      <c r="J285" s="246" t="s">
        <v>17</v>
      </c>
    </row>
    <row r="286" spans="1:10" x14ac:dyDescent="0.25">
      <c r="A286" s="241">
        <v>43659</v>
      </c>
      <c r="B286" s="242">
        <v>19001292</v>
      </c>
      <c r="C286" s="247">
        <v>1</v>
      </c>
      <c r="D286" s="246">
        <v>48405</v>
      </c>
      <c r="E286" s="244"/>
      <c r="F286" s="242"/>
      <c r="G286" s="246"/>
      <c r="H286" s="245"/>
      <c r="I286" s="245"/>
      <c r="J286" s="246"/>
    </row>
    <row r="287" spans="1:10" x14ac:dyDescent="0.25">
      <c r="A287" s="241">
        <v>43661</v>
      </c>
      <c r="B287" s="242">
        <v>19001310</v>
      </c>
      <c r="C287" s="247">
        <v>2</v>
      </c>
      <c r="D287" s="246">
        <v>68660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43662</v>
      </c>
      <c r="B288" s="242">
        <v>19001314</v>
      </c>
      <c r="C288" s="247">
        <v>2</v>
      </c>
      <c r="D288" s="246">
        <v>69070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43663</v>
      </c>
      <c r="B289" s="242">
        <v>19001316</v>
      </c>
      <c r="C289" s="247">
        <v>2</v>
      </c>
      <c r="D289" s="246">
        <v>103785</v>
      </c>
      <c r="E289" s="244"/>
      <c r="F289" s="242"/>
      <c r="G289" s="246"/>
      <c r="H289" s="245"/>
      <c r="I289" s="245">
        <v>289920</v>
      </c>
      <c r="J289" s="246" t="s">
        <v>17</v>
      </c>
    </row>
    <row r="290" spans="1:10" x14ac:dyDescent="0.25">
      <c r="A290" s="241">
        <v>43666</v>
      </c>
      <c r="B290" s="242">
        <v>19001325</v>
      </c>
      <c r="C290" s="247">
        <v>1</v>
      </c>
      <c r="D290" s="246">
        <v>28855</v>
      </c>
      <c r="E290" s="244" t="s">
        <v>615</v>
      </c>
      <c r="F290" s="242">
        <v>1</v>
      </c>
      <c r="G290" s="246">
        <v>35290</v>
      </c>
      <c r="H290" s="245"/>
      <c r="I290" s="245"/>
      <c r="J290" s="246"/>
    </row>
    <row r="291" spans="1:10" x14ac:dyDescent="0.25">
      <c r="A291" s="241">
        <v>43666</v>
      </c>
      <c r="B291" s="242">
        <v>19001327</v>
      </c>
      <c r="C291" s="247">
        <v>1</v>
      </c>
      <c r="D291" s="246">
        <v>42690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43668</v>
      </c>
      <c r="B292" s="242">
        <v>19001342</v>
      </c>
      <c r="C292" s="247">
        <v>1</v>
      </c>
      <c r="D292" s="246">
        <v>63060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43669</v>
      </c>
      <c r="B293" s="242">
        <v>19001343</v>
      </c>
      <c r="C293" s="247">
        <v>1</v>
      </c>
      <c r="D293" s="246">
        <v>48405</v>
      </c>
      <c r="E293" s="244"/>
      <c r="F293" s="242"/>
      <c r="G293" s="246"/>
      <c r="H293" s="245"/>
      <c r="I293" s="245"/>
      <c r="J293" s="246"/>
    </row>
    <row r="294" spans="1:10" x14ac:dyDescent="0.25">
      <c r="A294" s="241">
        <v>43669</v>
      </c>
      <c r="B294" s="242">
        <v>19001348</v>
      </c>
      <c r="C294" s="247">
        <v>1</v>
      </c>
      <c r="D294" s="246">
        <v>47490</v>
      </c>
      <c r="E294" s="244"/>
      <c r="F294" s="242"/>
      <c r="G294" s="246"/>
      <c r="H294" s="245"/>
      <c r="I294" s="245">
        <v>195210</v>
      </c>
      <c r="J294" s="246" t="s">
        <v>17</v>
      </c>
    </row>
    <row r="295" spans="1:10" x14ac:dyDescent="0.25">
      <c r="A295" s="98">
        <v>43673</v>
      </c>
      <c r="B295" s="99">
        <v>19001361</v>
      </c>
      <c r="C295" s="100">
        <v>2</v>
      </c>
      <c r="D295" s="34">
        <v>80040</v>
      </c>
      <c r="E295" s="101"/>
      <c r="F295" s="99"/>
      <c r="G295" s="34"/>
      <c r="H295" s="102"/>
      <c r="I295" s="102"/>
      <c r="J295" s="34"/>
    </row>
    <row r="296" spans="1:10" x14ac:dyDescent="0.25">
      <c r="A296" s="98">
        <v>43673</v>
      </c>
      <c r="B296" s="99">
        <v>19001362</v>
      </c>
      <c r="C296" s="100">
        <v>4</v>
      </c>
      <c r="D296" s="34">
        <v>215730</v>
      </c>
      <c r="E296" s="101"/>
      <c r="F296" s="99"/>
      <c r="G296" s="34"/>
      <c r="H296" s="102"/>
      <c r="I296" s="102"/>
      <c r="J296" s="34"/>
    </row>
    <row r="297" spans="1:10" x14ac:dyDescent="0.25">
      <c r="A297" s="98">
        <v>43675</v>
      </c>
      <c r="B297" s="99">
        <v>19001379</v>
      </c>
      <c r="C297" s="100">
        <v>1</v>
      </c>
      <c r="D297" s="34">
        <v>42735</v>
      </c>
      <c r="E297" s="101"/>
      <c r="F297" s="99"/>
      <c r="G297" s="34"/>
      <c r="H297" s="102"/>
      <c r="I297" s="102"/>
      <c r="J297" s="34"/>
    </row>
    <row r="298" spans="1:10" x14ac:dyDescent="0.25">
      <c r="A298" s="98">
        <v>43675</v>
      </c>
      <c r="B298" s="99">
        <v>19001380</v>
      </c>
      <c r="C298" s="100">
        <v>2</v>
      </c>
      <c r="D298" s="34">
        <v>99985</v>
      </c>
      <c r="E298" s="101"/>
      <c r="F298" s="99"/>
      <c r="G298" s="34"/>
      <c r="H298" s="102"/>
      <c r="I298" s="102"/>
      <c r="J298" s="34"/>
    </row>
    <row r="299" spans="1:10" x14ac:dyDescent="0.25">
      <c r="A299" s="98">
        <v>43675</v>
      </c>
      <c r="B299" s="99">
        <v>19001384</v>
      </c>
      <c r="C299" s="100">
        <v>5</v>
      </c>
      <c r="D299" s="34">
        <v>243870</v>
      </c>
      <c r="E299" s="101"/>
      <c r="F299" s="99"/>
      <c r="G299" s="34"/>
      <c r="H299" s="102"/>
      <c r="I299" s="102"/>
      <c r="J299" s="34"/>
    </row>
    <row r="300" spans="1:10" x14ac:dyDescent="0.25">
      <c r="A300" s="235"/>
      <c r="B300" s="234"/>
      <c r="C300" s="240"/>
      <c r="D300" s="236"/>
      <c r="E300" s="237"/>
      <c r="F300" s="234"/>
      <c r="G300" s="236"/>
      <c r="H300" s="239"/>
      <c r="I300" s="239"/>
      <c r="J300" s="236"/>
    </row>
    <row r="301" spans="1:10" x14ac:dyDescent="0.25">
      <c r="A301" s="235"/>
      <c r="B301" s="223" t="s">
        <v>11</v>
      </c>
      <c r="C301" s="232">
        <f>SUM(C8:C300)</f>
        <v>679</v>
      </c>
      <c r="D301" s="224"/>
      <c r="E301" s="223" t="s">
        <v>11</v>
      </c>
      <c r="F301" s="223">
        <f>SUM(F8:F300)</f>
        <v>19</v>
      </c>
      <c r="G301" s="224">
        <f>SUM(G8:G300)</f>
        <v>991360</v>
      </c>
      <c r="H301" s="239"/>
      <c r="I301" s="239"/>
      <c r="J301" s="236"/>
    </row>
    <row r="302" spans="1:10" x14ac:dyDescent="0.25">
      <c r="A302" s="235"/>
      <c r="B302" s="223"/>
      <c r="C302" s="232"/>
      <c r="D302" s="224"/>
      <c r="E302" s="237"/>
      <c r="F302" s="234"/>
      <c r="G302" s="236"/>
      <c r="H302" s="239"/>
      <c r="I302" s="239"/>
      <c r="J302" s="236"/>
    </row>
    <row r="303" spans="1:10" x14ac:dyDescent="0.25">
      <c r="A303" s="225"/>
      <c r="B303" s="226"/>
      <c r="C303" s="240"/>
      <c r="D303" s="236"/>
      <c r="E303" s="223"/>
      <c r="F303" s="234"/>
      <c r="G303" s="435" t="s">
        <v>12</v>
      </c>
      <c r="H303" s="435"/>
      <c r="I303" s="239"/>
      <c r="J303" s="227">
        <f>SUM(D8:D300)</f>
        <v>33333846</v>
      </c>
    </row>
    <row r="304" spans="1:10" x14ac:dyDescent="0.25">
      <c r="A304" s="235"/>
      <c r="B304" s="234"/>
      <c r="C304" s="240"/>
      <c r="D304" s="236"/>
      <c r="E304" s="223"/>
      <c r="F304" s="234"/>
      <c r="G304" s="435" t="s">
        <v>13</v>
      </c>
      <c r="H304" s="435"/>
      <c r="I304" s="239"/>
      <c r="J304" s="227">
        <f>SUM(G8:G300)</f>
        <v>991360</v>
      </c>
    </row>
    <row r="305" spans="1:10" x14ac:dyDescent="0.25">
      <c r="A305" s="228"/>
      <c r="B305" s="237"/>
      <c r="C305" s="240"/>
      <c r="D305" s="236"/>
      <c r="E305" s="237"/>
      <c r="F305" s="234"/>
      <c r="G305" s="435" t="s">
        <v>14</v>
      </c>
      <c r="H305" s="435"/>
      <c r="I305" s="41"/>
      <c r="J305" s="229">
        <f>J303-J304</f>
        <v>32342486</v>
      </c>
    </row>
    <row r="306" spans="1:10" x14ac:dyDescent="0.25">
      <c r="A306" s="235"/>
      <c r="B306" s="230"/>
      <c r="C306" s="240"/>
      <c r="D306" s="231"/>
      <c r="E306" s="237"/>
      <c r="F306" s="223"/>
      <c r="G306" s="435" t="s">
        <v>15</v>
      </c>
      <c r="H306" s="435"/>
      <c r="I306" s="239"/>
      <c r="J306" s="227">
        <f>SUM(H8:H302)</f>
        <v>0</v>
      </c>
    </row>
    <row r="307" spans="1:10" x14ac:dyDescent="0.25">
      <c r="A307" s="235"/>
      <c r="B307" s="230"/>
      <c r="C307" s="240"/>
      <c r="D307" s="231"/>
      <c r="E307" s="237"/>
      <c r="F307" s="223"/>
      <c r="G307" s="435" t="s">
        <v>16</v>
      </c>
      <c r="H307" s="435"/>
      <c r="I307" s="239"/>
      <c r="J307" s="227">
        <f>J305+J306</f>
        <v>32342486</v>
      </c>
    </row>
    <row r="308" spans="1:10" x14ac:dyDescent="0.25">
      <c r="A308" s="235"/>
      <c r="B308" s="230"/>
      <c r="C308" s="240"/>
      <c r="D308" s="231"/>
      <c r="E308" s="237"/>
      <c r="F308" s="234"/>
      <c r="G308" s="435" t="s">
        <v>5</v>
      </c>
      <c r="H308" s="435"/>
      <c r="I308" s="239"/>
      <c r="J308" s="227">
        <f>SUM(I8:I302)</f>
        <v>31660766</v>
      </c>
    </row>
    <row r="309" spans="1:10" x14ac:dyDescent="0.25">
      <c r="A309" s="235"/>
      <c r="B309" s="230"/>
      <c r="C309" s="240"/>
      <c r="D309" s="231"/>
      <c r="E309" s="237"/>
      <c r="F309" s="234"/>
      <c r="G309" s="435" t="s">
        <v>31</v>
      </c>
      <c r="H309" s="435"/>
      <c r="I309" s="240" t="str">
        <f>IF(J309&gt;0,"SALDO",IF(J309&lt;0,"PIUTANG",IF(J309=0,"LUNAS")))</f>
        <v>PIUTANG</v>
      </c>
      <c r="J309" s="227">
        <f>J308-J307</f>
        <v>-681720</v>
      </c>
    </row>
    <row r="310" spans="1:10" x14ac:dyDescent="0.25">
      <c r="F310" s="219"/>
      <c r="G310" s="219"/>
      <c r="J310" s="219"/>
    </row>
    <row r="311" spans="1:10" x14ac:dyDescent="0.25">
      <c r="C311" s="219"/>
      <c r="D311" s="219"/>
      <c r="F311" s="219"/>
      <c r="G311" s="219"/>
      <c r="J311" s="219"/>
    </row>
    <row r="312" spans="1:10" x14ac:dyDescent="0.25">
      <c r="C312" s="219"/>
      <c r="D312" s="219"/>
      <c r="F312" s="219"/>
      <c r="G312" s="219"/>
      <c r="J312" s="219"/>
    </row>
    <row r="313" spans="1:10" x14ac:dyDescent="0.25">
      <c r="C313" s="219"/>
      <c r="D313" s="219"/>
      <c r="F313" s="219"/>
      <c r="G313" s="219"/>
      <c r="J313" s="219"/>
    </row>
    <row r="314" spans="1:10" x14ac:dyDescent="0.25">
      <c r="C314" s="219"/>
      <c r="D314" s="219"/>
      <c r="F314" s="219"/>
      <c r="G314" s="219"/>
      <c r="J314" s="219"/>
    </row>
    <row r="315" spans="1:10" x14ac:dyDescent="0.25">
      <c r="C315" s="219"/>
      <c r="D315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9:H309"/>
    <mergeCell ref="G303:H303"/>
    <mergeCell ref="G304:H304"/>
    <mergeCell ref="G305:H305"/>
    <mergeCell ref="G306:H306"/>
    <mergeCell ref="G307:H307"/>
    <mergeCell ref="G308:H30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129"/>
  <sheetViews>
    <sheetView workbookViewId="0">
      <pane ySplit="7" topLeftCell="A111" activePane="bottomLeft" state="frozen"/>
      <selection pane="bottomLeft" activeCell="I117" sqref="I117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192</v>
      </c>
      <c r="D1" s="218"/>
      <c r="E1" s="218"/>
      <c r="F1" s="429" t="s">
        <v>22</v>
      </c>
      <c r="G1" s="429"/>
      <c r="H1" s="429"/>
      <c r="I1" s="220" t="s">
        <v>181</v>
      </c>
      <c r="J1" s="218"/>
      <c r="L1" s="238">
        <f>SUM(D105:D109)</f>
        <v>905165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29" t="s">
        <v>21</v>
      </c>
      <c r="G2" s="429"/>
      <c r="H2" s="429"/>
      <c r="I2" s="220">
        <f>J129*-1</f>
        <v>569500</v>
      </c>
      <c r="J2" s="218"/>
      <c r="L2" s="238">
        <f>SUM(G105:G108)</f>
        <v>0</v>
      </c>
      <c r="M2" s="238"/>
    </row>
    <row r="3" spans="1:13" x14ac:dyDescent="0.25">
      <c r="A3" s="218" t="s">
        <v>111</v>
      </c>
      <c r="B3" s="218"/>
      <c r="C3" s="28" t="s">
        <v>193</v>
      </c>
      <c r="D3" s="218"/>
      <c r="E3" s="218"/>
      <c r="F3" s="372"/>
      <c r="G3" s="372"/>
      <c r="H3" s="372"/>
      <c r="I3" s="220"/>
      <c r="J3" s="218"/>
      <c r="L3" s="238">
        <f>L1-L2</f>
        <v>905165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41"/>
      <c r="I7" s="458"/>
      <c r="J7" s="445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241">
        <v>43540</v>
      </c>
      <c r="B54" s="242">
        <v>19002759</v>
      </c>
      <c r="C54" s="129">
        <v>3</v>
      </c>
      <c r="D54" s="246">
        <v>295375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43543</v>
      </c>
      <c r="B55" s="242">
        <v>19002982</v>
      </c>
      <c r="C55" s="129">
        <v>4</v>
      </c>
      <c r="D55" s="246">
        <v>416160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43543</v>
      </c>
      <c r="B56" s="242">
        <v>19002984</v>
      </c>
      <c r="C56" s="129">
        <v>8</v>
      </c>
      <c r="D56" s="246">
        <v>774520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43544</v>
      </c>
      <c r="B57" s="242">
        <v>19003046</v>
      </c>
      <c r="C57" s="129">
        <v>1</v>
      </c>
      <c r="D57" s="246">
        <v>95540</v>
      </c>
      <c r="E57" s="244"/>
      <c r="F57" s="242"/>
      <c r="G57" s="246"/>
      <c r="H57" s="244"/>
      <c r="I57" s="245">
        <v>1581595</v>
      </c>
      <c r="J57" s="246" t="s">
        <v>17</v>
      </c>
      <c r="L57" s="238"/>
    </row>
    <row r="58" spans="1:12" x14ac:dyDescent="0.25">
      <c r="A58" s="241">
        <v>43554</v>
      </c>
      <c r="B58" s="242">
        <v>19003625</v>
      </c>
      <c r="C58" s="129">
        <v>9</v>
      </c>
      <c r="D58" s="246">
        <v>975615</v>
      </c>
      <c r="E58" s="244"/>
      <c r="F58" s="242"/>
      <c r="G58" s="246"/>
      <c r="H58" s="244"/>
      <c r="I58" s="245">
        <v>975615</v>
      </c>
      <c r="J58" s="246" t="s">
        <v>17</v>
      </c>
      <c r="L58" s="238"/>
    </row>
    <row r="59" spans="1:12" x14ac:dyDescent="0.25">
      <c r="A59" s="241">
        <v>43574</v>
      </c>
      <c r="B59" s="242">
        <v>19004938</v>
      </c>
      <c r="C59" s="129">
        <v>3</v>
      </c>
      <c r="D59" s="246">
        <v>269265</v>
      </c>
      <c r="E59" s="244"/>
      <c r="F59" s="242"/>
      <c r="G59" s="246"/>
      <c r="H59" s="244"/>
      <c r="I59" s="245">
        <v>269265</v>
      </c>
      <c r="J59" s="246" t="s">
        <v>17</v>
      </c>
      <c r="L59" s="238"/>
    </row>
    <row r="60" spans="1:12" x14ac:dyDescent="0.25">
      <c r="A60" s="241">
        <v>43577</v>
      </c>
      <c r="B60" s="242">
        <v>19005108</v>
      </c>
      <c r="C60" s="129">
        <v>4</v>
      </c>
      <c r="D60" s="246">
        <v>362423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43579</v>
      </c>
      <c r="B61" s="242">
        <v>19005271</v>
      </c>
      <c r="C61" s="129">
        <v>3</v>
      </c>
      <c r="D61" s="246">
        <v>301155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43579</v>
      </c>
      <c r="B62" s="242">
        <v>19005274</v>
      </c>
      <c r="C62" s="129">
        <v>1</v>
      </c>
      <c r="D62" s="246">
        <v>84065</v>
      </c>
      <c r="E62" s="244"/>
      <c r="F62" s="242"/>
      <c r="G62" s="246"/>
      <c r="H62" s="244"/>
      <c r="I62" s="245"/>
      <c r="J62" s="246"/>
      <c r="L62" s="238"/>
    </row>
    <row r="63" spans="1:12" x14ac:dyDescent="0.25">
      <c r="A63" s="241">
        <v>43581</v>
      </c>
      <c r="B63" s="242">
        <v>19005392</v>
      </c>
      <c r="C63" s="129">
        <v>2</v>
      </c>
      <c r="D63" s="246">
        <v>273530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43582</v>
      </c>
      <c r="B64" s="242">
        <v>19005440</v>
      </c>
      <c r="C64" s="129">
        <v>3</v>
      </c>
      <c r="D64" s="246">
        <v>332690</v>
      </c>
      <c r="E64" s="244"/>
      <c r="F64" s="242"/>
      <c r="G64" s="246"/>
      <c r="H64" s="244"/>
      <c r="I64" s="245">
        <v>1353863</v>
      </c>
      <c r="J64" s="246" t="s">
        <v>17</v>
      </c>
      <c r="L64" s="238"/>
    </row>
    <row r="65" spans="1:12" x14ac:dyDescent="0.25">
      <c r="A65" s="241">
        <v>43584</v>
      </c>
      <c r="B65" s="242">
        <v>19005593</v>
      </c>
      <c r="C65" s="129">
        <v>4</v>
      </c>
      <c r="D65" s="246">
        <v>409190</v>
      </c>
      <c r="E65" s="244"/>
      <c r="F65" s="242"/>
      <c r="G65" s="246"/>
      <c r="H65" s="244"/>
      <c r="I65" s="245"/>
      <c r="J65" s="246"/>
      <c r="L65" s="238"/>
    </row>
    <row r="66" spans="1:12" x14ac:dyDescent="0.25">
      <c r="A66" s="241">
        <v>43584</v>
      </c>
      <c r="B66" s="242">
        <v>19005614</v>
      </c>
      <c r="C66" s="129">
        <v>1</v>
      </c>
      <c r="D66" s="246">
        <v>147985</v>
      </c>
      <c r="E66" s="244"/>
      <c r="F66" s="242"/>
      <c r="G66" s="246"/>
      <c r="H66" s="244"/>
      <c r="I66" s="245"/>
      <c r="J66" s="246"/>
      <c r="L66" s="238"/>
    </row>
    <row r="67" spans="1:12" x14ac:dyDescent="0.25">
      <c r="A67" s="241">
        <v>43587</v>
      </c>
      <c r="B67" s="242">
        <v>19005772</v>
      </c>
      <c r="C67" s="129">
        <v>9</v>
      </c>
      <c r="D67" s="246">
        <v>953445</v>
      </c>
      <c r="E67" s="244"/>
      <c r="F67" s="242"/>
      <c r="G67" s="246"/>
      <c r="H67" s="244"/>
      <c r="I67" s="245"/>
      <c r="J67" s="246"/>
      <c r="L67" s="238"/>
    </row>
    <row r="68" spans="1:12" x14ac:dyDescent="0.25">
      <c r="A68" s="241">
        <v>43588</v>
      </c>
      <c r="B68" s="242">
        <v>19005898</v>
      </c>
      <c r="C68" s="129">
        <v>2</v>
      </c>
      <c r="D68" s="246">
        <v>206115</v>
      </c>
      <c r="E68" s="244"/>
      <c r="F68" s="242"/>
      <c r="G68" s="246"/>
      <c r="H68" s="244"/>
      <c r="I68" s="245"/>
      <c r="J68" s="246"/>
      <c r="L68" s="238"/>
    </row>
    <row r="69" spans="1:12" x14ac:dyDescent="0.25">
      <c r="A69" s="241">
        <v>43589</v>
      </c>
      <c r="B69" s="242">
        <v>19005934</v>
      </c>
      <c r="C69" s="129">
        <v>4</v>
      </c>
      <c r="D69" s="246">
        <v>447525</v>
      </c>
      <c r="E69" s="244"/>
      <c r="F69" s="242"/>
      <c r="G69" s="246"/>
      <c r="H69" s="244"/>
      <c r="I69" s="245">
        <v>2164260</v>
      </c>
      <c r="J69" s="246" t="s">
        <v>17</v>
      </c>
      <c r="L69" s="238"/>
    </row>
    <row r="70" spans="1:12" x14ac:dyDescent="0.25">
      <c r="A70" s="241">
        <v>43591</v>
      </c>
      <c r="B70" s="242">
        <v>19006112</v>
      </c>
      <c r="C70" s="129">
        <v>8</v>
      </c>
      <c r="D70" s="246">
        <v>844900</v>
      </c>
      <c r="E70" s="244"/>
      <c r="F70" s="242"/>
      <c r="G70" s="246"/>
      <c r="H70" s="244"/>
      <c r="I70" s="245"/>
      <c r="J70" s="246"/>
      <c r="L70" s="238"/>
    </row>
    <row r="71" spans="1:12" x14ac:dyDescent="0.25">
      <c r="A71" s="241">
        <v>43592</v>
      </c>
      <c r="B71" s="242">
        <v>19006129</v>
      </c>
      <c r="C71" s="129">
        <v>3</v>
      </c>
      <c r="D71" s="246">
        <v>304640</v>
      </c>
      <c r="E71" s="244"/>
      <c r="F71" s="242"/>
      <c r="G71" s="246"/>
      <c r="H71" s="244"/>
      <c r="I71" s="245"/>
      <c r="J71" s="246"/>
      <c r="L71" s="238"/>
    </row>
    <row r="72" spans="1:12" x14ac:dyDescent="0.25">
      <c r="A72" s="241">
        <v>43593</v>
      </c>
      <c r="B72" s="242">
        <v>19006274</v>
      </c>
      <c r="C72" s="129">
        <v>6</v>
      </c>
      <c r="D72" s="246">
        <v>627725</v>
      </c>
      <c r="E72" s="244"/>
      <c r="F72" s="242"/>
      <c r="G72" s="246"/>
      <c r="H72" s="244"/>
      <c r="I72" s="245"/>
      <c r="J72" s="246"/>
      <c r="L72" s="238"/>
    </row>
    <row r="73" spans="1:12" x14ac:dyDescent="0.25">
      <c r="A73" s="241">
        <v>43594</v>
      </c>
      <c r="B73" s="242">
        <v>19006347</v>
      </c>
      <c r="C73" s="129">
        <v>3</v>
      </c>
      <c r="D73" s="246">
        <v>351560</v>
      </c>
      <c r="E73" s="244"/>
      <c r="F73" s="242"/>
      <c r="G73" s="246"/>
      <c r="H73" s="244"/>
      <c r="I73" s="245"/>
      <c r="J73" s="246"/>
      <c r="L73" s="238"/>
    </row>
    <row r="74" spans="1:12" x14ac:dyDescent="0.25">
      <c r="A74" s="241">
        <v>43595</v>
      </c>
      <c r="B74" s="242">
        <v>19006420</v>
      </c>
      <c r="C74" s="129">
        <v>5</v>
      </c>
      <c r="D74" s="246">
        <v>548675</v>
      </c>
      <c r="E74" s="244"/>
      <c r="F74" s="242"/>
      <c r="G74" s="246"/>
      <c r="H74" s="244"/>
      <c r="I74" s="245">
        <v>2677500</v>
      </c>
      <c r="J74" s="246" t="s">
        <v>17</v>
      </c>
      <c r="L74" s="238"/>
    </row>
    <row r="75" spans="1:12" x14ac:dyDescent="0.25">
      <c r="A75" s="241">
        <v>43599</v>
      </c>
      <c r="B75" s="242">
        <v>19006734</v>
      </c>
      <c r="C75" s="129">
        <v>14</v>
      </c>
      <c r="D75" s="246">
        <v>1301265</v>
      </c>
      <c r="E75" s="244"/>
      <c r="F75" s="242"/>
      <c r="G75" s="246"/>
      <c r="H75" s="244"/>
      <c r="I75" s="245"/>
      <c r="J75" s="246"/>
      <c r="L75" s="238"/>
    </row>
    <row r="76" spans="1:12" x14ac:dyDescent="0.25">
      <c r="A76" s="241">
        <v>43599</v>
      </c>
      <c r="B76" s="242">
        <v>19006741</v>
      </c>
      <c r="C76" s="129">
        <v>5</v>
      </c>
      <c r="D76" s="246">
        <v>435880</v>
      </c>
      <c r="E76" s="244"/>
      <c r="F76" s="242"/>
      <c r="G76" s="246"/>
      <c r="H76" s="244"/>
      <c r="I76" s="245"/>
      <c r="J76" s="246"/>
      <c r="L76" s="238"/>
    </row>
    <row r="77" spans="1:12" x14ac:dyDescent="0.25">
      <c r="A77" s="241">
        <v>43599</v>
      </c>
      <c r="B77" s="242">
        <v>19006742</v>
      </c>
      <c r="C77" s="129">
        <v>2</v>
      </c>
      <c r="D77" s="246">
        <v>248030</v>
      </c>
      <c r="E77" s="244"/>
      <c r="F77" s="242"/>
      <c r="G77" s="246"/>
      <c r="H77" s="244"/>
      <c r="I77" s="245"/>
      <c r="J77" s="246"/>
      <c r="L77" s="238"/>
    </row>
    <row r="78" spans="1:12" x14ac:dyDescent="0.25">
      <c r="A78" s="241">
        <v>43599</v>
      </c>
      <c r="B78" s="242">
        <v>19006747</v>
      </c>
      <c r="C78" s="129">
        <v>15</v>
      </c>
      <c r="D78" s="246">
        <v>1438375</v>
      </c>
      <c r="E78" s="244"/>
      <c r="F78" s="242"/>
      <c r="G78" s="246"/>
      <c r="H78" s="244"/>
      <c r="I78" s="245"/>
      <c r="J78" s="246"/>
      <c r="L78" s="238"/>
    </row>
    <row r="79" spans="1:12" x14ac:dyDescent="0.25">
      <c r="A79" s="241">
        <v>43600</v>
      </c>
      <c r="B79" s="242">
        <v>19006833</v>
      </c>
      <c r="C79" s="129">
        <v>10</v>
      </c>
      <c r="D79" s="246">
        <v>1032410</v>
      </c>
      <c r="E79" s="244"/>
      <c r="F79" s="242"/>
      <c r="G79" s="246"/>
      <c r="H79" s="244"/>
      <c r="I79" s="245"/>
      <c r="J79" s="246"/>
      <c r="L79" s="238"/>
    </row>
    <row r="80" spans="1:12" x14ac:dyDescent="0.25">
      <c r="A80" s="241">
        <v>43600</v>
      </c>
      <c r="B80" s="129">
        <v>19006874</v>
      </c>
      <c r="C80" s="428">
        <v>4</v>
      </c>
      <c r="D80" s="246">
        <v>428485</v>
      </c>
      <c r="E80" s="244"/>
      <c r="F80" s="242"/>
      <c r="G80" s="246"/>
      <c r="H80" s="244"/>
      <c r="I80" s="245"/>
      <c r="J80" s="246"/>
      <c r="L80" s="238"/>
    </row>
    <row r="81" spans="1:12" x14ac:dyDescent="0.25">
      <c r="A81" s="241">
        <v>43600</v>
      </c>
      <c r="B81" s="242">
        <v>19006891</v>
      </c>
      <c r="C81" s="129">
        <v>2</v>
      </c>
      <c r="D81" s="246">
        <v>191080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43601</v>
      </c>
      <c r="B82" s="242">
        <v>19006921</v>
      </c>
      <c r="C82" s="129">
        <v>5</v>
      </c>
      <c r="D82" s="246">
        <v>472260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43602</v>
      </c>
      <c r="B83" s="242">
        <v>19007071</v>
      </c>
      <c r="C83" s="129">
        <v>8</v>
      </c>
      <c r="D83" s="246">
        <v>792455</v>
      </c>
      <c r="E83" s="244"/>
      <c r="F83" s="242"/>
      <c r="G83" s="246"/>
      <c r="H83" s="244"/>
      <c r="I83" s="245"/>
      <c r="J83" s="246"/>
      <c r="L83" s="238"/>
    </row>
    <row r="84" spans="1:12" x14ac:dyDescent="0.25">
      <c r="A84" s="241">
        <v>43603</v>
      </c>
      <c r="B84" s="242">
        <v>19007138</v>
      </c>
      <c r="C84" s="129">
        <v>9</v>
      </c>
      <c r="D84" s="246">
        <v>870740</v>
      </c>
      <c r="E84" s="244"/>
      <c r="F84" s="242"/>
      <c r="G84" s="246"/>
      <c r="H84" s="244"/>
      <c r="I84" s="245">
        <v>7210980</v>
      </c>
      <c r="J84" s="246" t="s">
        <v>17</v>
      </c>
      <c r="L84" s="238"/>
    </row>
    <row r="85" spans="1:12" x14ac:dyDescent="0.25">
      <c r="A85" s="241">
        <v>43605</v>
      </c>
      <c r="B85" s="242">
        <v>19007347</v>
      </c>
      <c r="C85" s="129">
        <v>8</v>
      </c>
      <c r="D85" s="246">
        <v>788885</v>
      </c>
      <c r="E85" s="244"/>
      <c r="F85" s="242"/>
      <c r="G85" s="246"/>
      <c r="H85" s="244"/>
      <c r="I85" s="245"/>
      <c r="J85" s="246"/>
      <c r="L85" s="238"/>
    </row>
    <row r="86" spans="1:12" x14ac:dyDescent="0.25">
      <c r="A86" s="241">
        <v>43606</v>
      </c>
      <c r="B86" s="242">
        <v>19007521</v>
      </c>
      <c r="C86" s="129">
        <v>8</v>
      </c>
      <c r="D86" s="246">
        <v>698513</v>
      </c>
      <c r="E86" s="244"/>
      <c r="F86" s="242"/>
      <c r="G86" s="246"/>
      <c r="H86" s="244"/>
      <c r="I86" s="245"/>
      <c r="J86" s="246"/>
      <c r="L86" s="238"/>
    </row>
    <row r="87" spans="1:12" x14ac:dyDescent="0.25">
      <c r="A87" s="241">
        <v>43607</v>
      </c>
      <c r="B87" s="242">
        <v>19007603</v>
      </c>
      <c r="C87" s="129">
        <v>5</v>
      </c>
      <c r="D87" s="246">
        <v>556750</v>
      </c>
      <c r="E87" s="244"/>
      <c r="F87" s="242"/>
      <c r="G87" s="246"/>
      <c r="H87" s="244"/>
      <c r="I87" s="245"/>
      <c r="J87" s="246"/>
      <c r="L87" s="238"/>
    </row>
    <row r="88" spans="1:12" x14ac:dyDescent="0.25">
      <c r="A88" s="241">
        <v>43608</v>
      </c>
      <c r="B88" s="242">
        <v>19007659</v>
      </c>
      <c r="C88" s="129">
        <v>8</v>
      </c>
      <c r="D88" s="246">
        <v>856545</v>
      </c>
      <c r="E88" s="244" t="s">
        <v>482</v>
      </c>
      <c r="F88" s="242">
        <v>12</v>
      </c>
      <c r="G88" s="246">
        <v>1227085</v>
      </c>
      <c r="H88" s="244"/>
      <c r="I88" s="245"/>
      <c r="J88" s="246"/>
      <c r="L88" s="238"/>
    </row>
    <row r="89" spans="1:12" x14ac:dyDescent="0.25">
      <c r="A89" s="241">
        <v>43609</v>
      </c>
      <c r="B89" s="242">
        <v>19007785</v>
      </c>
      <c r="C89" s="129">
        <v>9</v>
      </c>
      <c r="D89" s="246">
        <v>897090</v>
      </c>
      <c r="E89" s="244"/>
      <c r="F89" s="242"/>
      <c r="G89" s="246"/>
      <c r="H89" s="244"/>
      <c r="I89" s="245"/>
      <c r="J89" s="246"/>
      <c r="L89" s="238"/>
    </row>
    <row r="90" spans="1:12" x14ac:dyDescent="0.25">
      <c r="A90" s="241">
        <v>43610</v>
      </c>
      <c r="B90" s="242">
        <v>19007898</v>
      </c>
      <c r="C90" s="129">
        <v>3</v>
      </c>
      <c r="D90" s="246">
        <v>314228</v>
      </c>
      <c r="E90" s="244"/>
      <c r="F90" s="242"/>
      <c r="G90" s="246"/>
      <c r="H90" s="244"/>
      <c r="I90" s="245"/>
      <c r="J90" s="246"/>
      <c r="L90" s="238"/>
    </row>
    <row r="91" spans="1:12" x14ac:dyDescent="0.25">
      <c r="A91" s="241">
        <v>43612</v>
      </c>
      <c r="B91" s="242">
        <v>19008111</v>
      </c>
      <c r="C91" s="129">
        <v>5</v>
      </c>
      <c r="D91" s="246">
        <v>524110</v>
      </c>
      <c r="E91" s="244"/>
      <c r="F91" s="242"/>
      <c r="G91" s="246"/>
      <c r="H91" s="244"/>
      <c r="I91" s="245"/>
      <c r="J91" s="246"/>
      <c r="L91" s="238"/>
    </row>
    <row r="92" spans="1:12" x14ac:dyDescent="0.25">
      <c r="A92" s="241">
        <v>43612</v>
      </c>
      <c r="B92" s="242">
        <v>19008136</v>
      </c>
      <c r="C92" s="129">
        <v>1</v>
      </c>
      <c r="D92" s="246">
        <v>88060</v>
      </c>
      <c r="E92" s="244"/>
      <c r="F92" s="242"/>
      <c r="G92" s="246"/>
      <c r="H92" s="244"/>
      <c r="I92" s="245">
        <v>3497096</v>
      </c>
      <c r="J92" s="246" t="s">
        <v>17</v>
      </c>
      <c r="L92" s="238"/>
    </row>
    <row r="93" spans="1:12" x14ac:dyDescent="0.25">
      <c r="A93" s="241">
        <v>43633</v>
      </c>
      <c r="B93" s="242">
        <v>19008697</v>
      </c>
      <c r="C93" s="129">
        <v>7</v>
      </c>
      <c r="D93" s="246">
        <v>897855</v>
      </c>
      <c r="E93" s="244"/>
      <c r="F93" s="242"/>
      <c r="G93" s="246"/>
      <c r="H93" s="244"/>
      <c r="I93" s="245"/>
      <c r="J93" s="246"/>
      <c r="L93" s="238"/>
    </row>
    <row r="94" spans="1:12" x14ac:dyDescent="0.25">
      <c r="A94" s="241">
        <v>43634</v>
      </c>
      <c r="B94" s="242">
        <v>19008755</v>
      </c>
      <c r="C94" s="129">
        <v>1</v>
      </c>
      <c r="D94" s="246">
        <v>123590</v>
      </c>
      <c r="E94" s="244"/>
      <c r="F94" s="242"/>
      <c r="G94" s="246"/>
      <c r="H94" s="244"/>
      <c r="I94" s="245"/>
      <c r="J94" s="246"/>
      <c r="L94" s="238"/>
    </row>
    <row r="95" spans="1:12" x14ac:dyDescent="0.25">
      <c r="A95" s="241">
        <v>43636</v>
      </c>
      <c r="B95" s="242">
        <v>19008872</v>
      </c>
      <c r="C95" s="129">
        <v>2</v>
      </c>
      <c r="D95" s="246">
        <v>251090</v>
      </c>
      <c r="E95" s="244"/>
      <c r="F95" s="242"/>
      <c r="G95" s="246"/>
      <c r="H95" s="244"/>
      <c r="I95" s="245">
        <v>1272535</v>
      </c>
      <c r="J95" s="246" t="s">
        <v>17</v>
      </c>
      <c r="L95" s="238"/>
    </row>
    <row r="96" spans="1:12" x14ac:dyDescent="0.25">
      <c r="A96" s="241">
        <v>43641</v>
      </c>
      <c r="B96" s="242">
        <v>19009054</v>
      </c>
      <c r="C96" s="129">
        <v>4</v>
      </c>
      <c r="D96" s="246">
        <v>389640</v>
      </c>
      <c r="E96" s="244"/>
      <c r="F96" s="242"/>
      <c r="G96" s="246"/>
      <c r="H96" s="244"/>
      <c r="I96" s="245"/>
      <c r="J96" s="246"/>
      <c r="L96" s="238"/>
    </row>
    <row r="97" spans="1:12" x14ac:dyDescent="0.25">
      <c r="A97" s="241">
        <v>43643</v>
      </c>
      <c r="B97" s="242">
        <v>19009141</v>
      </c>
      <c r="C97" s="129">
        <v>1</v>
      </c>
      <c r="D97" s="246">
        <v>95540</v>
      </c>
      <c r="E97" s="244"/>
      <c r="F97" s="242"/>
      <c r="G97" s="246"/>
      <c r="H97" s="244"/>
      <c r="I97" s="245"/>
      <c r="J97" s="246"/>
      <c r="L97" s="238"/>
    </row>
    <row r="98" spans="1:12" x14ac:dyDescent="0.25">
      <c r="A98" s="241">
        <v>43644</v>
      </c>
      <c r="B98" s="242">
        <v>19009223</v>
      </c>
      <c r="C98" s="129">
        <v>1</v>
      </c>
      <c r="D98" s="246">
        <v>95540</v>
      </c>
      <c r="E98" s="244"/>
      <c r="F98" s="242"/>
      <c r="G98" s="246"/>
      <c r="H98" s="244"/>
      <c r="I98" s="245">
        <v>580720</v>
      </c>
      <c r="J98" s="246" t="s">
        <v>17</v>
      </c>
      <c r="L98" s="238"/>
    </row>
    <row r="99" spans="1:12" x14ac:dyDescent="0.25">
      <c r="A99" s="241">
        <v>43647</v>
      </c>
      <c r="B99" s="242">
        <v>19009331</v>
      </c>
      <c r="C99" s="129">
        <v>6</v>
      </c>
      <c r="D99" s="246">
        <v>713575</v>
      </c>
      <c r="E99" s="244"/>
      <c r="F99" s="242"/>
      <c r="G99" s="246"/>
      <c r="H99" s="244"/>
      <c r="I99" s="245"/>
      <c r="J99" s="246"/>
      <c r="L99" s="238"/>
    </row>
    <row r="100" spans="1:12" x14ac:dyDescent="0.25">
      <c r="A100" s="241">
        <v>43648</v>
      </c>
      <c r="B100" s="242">
        <v>19009406</v>
      </c>
      <c r="C100" s="129">
        <v>3</v>
      </c>
      <c r="D100" s="246">
        <v>315435</v>
      </c>
      <c r="E100" s="244"/>
      <c r="F100" s="242"/>
      <c r="G100" s="246"/>
      <c r="H100" s="244"/>
      <c r="I100" s="245"/>
      <c r="J100" s="246"/>
      <c r="L100" s="238"/>
    </row>
    <row r="101" spans="1:12" x14ac:dyDescent="0.25">
      <c r="A101" s="241">
        <v>43650</v>
      </c>
      <c r="B101" s="242">
        <v>19009500</v>
      </c>
      <c r="C101" s="129">
        <v>3</v>
      </c>
      <c r="D101" s="246">
        <v>378930</v>
      </c>
      <c r="E101" s="244"/>
      <c r="F101" s="242"/>
      <c r="G101" s="246"/>
      <c r="H101" s="244"/>
      <c r="I101" s="245">
        <v>1407940</v>
      </c>
      <c r="J101" s="246" t="s">
        <v>17</v>
      </c>
      <c r="L101" s="238"/>
    </row>
    <row r="102" spans="1:12" x14ac:dyDescent="0.25">
      <c r="A102" s="241">
        <v>43654</v>
      </c>
      <c r="B102" s="242">
        <v>19009740</v>
      </c>
      <c r="C102" s="129">
        <v>1</v>
      </c>
      <c r="D102" s="246">
        <v>137190</v>
      </c>
      <c r="E102" s="244"/>
      <c r="F102" s="242"/>
      <c r="G102" s="246"/>
      <c r="H102" s="244"/>
      <c r="I102" s="245"/>
      <c r="J102" s="246"/>
      <c r="L102" s="238"/>
    </row>
    <row r="103" spans="1:12" x14ac:dyDescent="0.25">
      <c r="A103" s="241">
        <v>43657</v>
      </c>
      <c r="B103" s="242">
        <v>19009931</v>
      </c>
      <c r="C103" s="129">
        <v>6</v>
      </c>
      <c r="D103" s="246">
        <v>694365</v>
      </c>
      <c r="E103" s="244" t="s">
        <v>582</v>
      </c>
      <c r="F103" s="242">
        <v>9</v>
      </c>
      <c r="G103" s="246">
        <v>867280</v>
      </c>
      <c r="H103" s="244"/>
      <c r="I103" s="245"/>
      <c r="J103" s="246"/>
      <c r="L103" s="238"/>
    </row>
    <row r="104" spans="1:12" x14ac:dyDescent="0.25">
      <c r="A104" s="241">
        <v>43660</v>
      </c>
      <c r="B104" s="242">
        <v>19010126</v>
      </c>
      <c r="C104" s="129">
        <v>7</v>
      </c>
      <c r="D104" s="246">
        <v>776645</v>
      </c>
      <c r="E104" s="244"/>
      <c r="F104" s="242"/>
      <c r="G104" s="246"/>
      <c r="H104" s="244"/>
      <c r="I104" s="245">
        <v>740920</v>
      </c>
      <c r="J104" s="246" t="s">
        <v>17</v>
      </c>
      <c r="L104" s="238"/>
    </row>
    <row r="105" spans="1:12" x14ac:dyDescent="0.25">
      <c r="A105" s="241">
        <v>43663</v>
      </c>
      <c r="B105" s="242">
        <v>19010251</v>
      </c>
      <c r="C105" s="129">
        <v>3</v>
      </c>
      <c r="D105" s="246">
        <v>337280</v>
      </c>
      <c r="E105" s="244"/>
      <c r="F105" s="242"/>
      <c r="G105" s="246"/>
      <c r="H105" s="244"/>
      <c r="I105" s="245"/>
      <c r="J105" s="246"/>
      <c r="L105" s="238"/>
    </row>
    <row r="106" spans="1:12" x14ac:dyDescent="0.25">
      <c r="A106" s="241">
        <v>43663</v>
      </c>
      <c r="B106" s="242">
        <v>19010252</v>
      </c>
      <c r="C106" s="129">
        <v>1</v>
      </c>
      <c r="D106" s="246">
        <v>137190</v>
      </c>
      <c r="E106" s="244"/>
      <c r="F106" s="242"/>
      <c r="G106" s="246"/>
      <c r="H106" s="244"/>
      <c r="I106" s="245"/>
      <c r="J106" s="246"/>
      <c r="L106" s="238"/>
    </row>
    <row r="107" spans="1:12" x14ac:dyDescent="0.25">
      <c r="A107" s="241">
        <v>43663</v>
      </c>
      <c r="B107" s="242">
        <v>19010288</v>
      </c>
      <c r="C107" s="129">
        <v>1</v>
      </c>
      <c r="D107" s="246">
        <v>130050</v>
      </c>
      <c r="E107" s="244"/>
      <c r="F107" s="242"/>
      <c r="G107" s="246"/>
      <c r="H107" s="244"/>
      <c r="I107" s="245"/>
      <c r="J107" s="246"/>
      <c r="L107" s="238"/>
    </row>
    <row r="108" spans="1:12" x14ac:dyDescent="0.25">
      <c r="A108" s="241">
        <v>43664</v>
      </c>
      <c r="B108" s="242">
        <v>19010355</v>
      </c>
      <c r="C108" s="129">
        <v>1</v>
      </c>
      <c r="D108" s="246">
        <v>81600</v>
      </c>
      <c r="E108" s="244"/>
      <c r="F108" s="242"/>
      <c r="G108" s="246"/>
      <c r="H108" s="244"/>
      <c r="I108" s="245"/>
      <c r="J108" s="246"/>
      <c r="L108" s="238"/>
    </row>
    <row r="109" spans="1:12" x14ac:dyDescent="0.25">
      <c r="A109" s="241">
        <v>43667</v>
      </c>
      <c r="B109" s="242">
        <v>19010503</v>
      </c>
      <c r="C109" s="129">
        <v>1</v>
      </c>
      <c r="D109" s="246">
        <v>219045</v>
      </c>
      <c r="E109" s="244"/>
      <c r="F109" s="242"/>
      <c r="G109" s="246"/>
      <c r="H109" s="244"/>
      <c r="I109" s="245">
        <v>905165</v>
      </c>
      <c r="J109" s="246" t="s">
        <v>17</v>
      </c>
      <c r="L109" s="238"/>
    </row>
    <row r="110" spans="1:12" x14ac:dyDescent="0.25">
      <c r="A110" s="241">
        <v>43668</v>
      </c>
      <c r="B110" s="242">
        <v>19010529</v>
      </c>
      <c r="C110" s="129">
        <v>3</v>
      </c>
      <c r="D110" s="246">
        <v>377995</v>
      </c>
      <c r="E110" s="244"/>
      <c r="F110" s="242"/>
      <c r="G110" s="246"/>
      <c r="H110" s="244"/>
      <c r="I110" s="245"/>
      <c r="J110" s="246"/>
      <c r="L110" s="238"/>
    </row>
    <row r="111" spans="1:12" x14ac:dyDescent="0.25">
      <c r="A111" s="241">
        <v>43669</v>
      </c>
      <c r="B111" s="242">
        <v>19010584</v>
      </c>
      <c r="C111" s="129">
        <v>2</v>
      </c>
      <c r="D111" s="246">
        <v>210630</v>
      </c>
      <c r="E111" s="244"/>
      <c r="F111" s="242"/>
      <c r="G111" s="246"/>
      <c r="H111" s="244"/>
      <c r="I111" s="245"/>
      <c r="J111" s="246"/>
      <c r="L111" s="238"/>
    </row>
    <row r="112" spans="1:12" x14ac:dyDescent="0.25">
      <c r="A112" s="241">
        <v>43670</v>
      </c>
      <c r="B112" s="242">
        <v>19010658</v>
      </c>
      <c r="C112" s="129">
        <v>3</v>
      </c>
      <c r="D112" s="246">
        <v>408085</v>
      </c>
      <c r="E112" s="244"/>
      <c r="F112" s="242"/>
      <c r="G112" s="246"/>
      <c r="H112" s="244"/>
      <c r="I112" s="245"/>
      <c r="J112" s="246"/>
      <c r="L112" s="238"/>
    </row>
    <row r="113" spans="1:12" x14ac:dyDescent="0.25">
      <c r="A113" s="241">
        <v>43671</v>
      </c>
      <c r="B113" s="242">
        <v>19010694</v>
      </c>
      <c r="C113" s="129">
        <v>6</v>
      </c>
      <c r="D113" s="246">
        <v>714340</v>
      </c>
      <c r="E113" s="244"/>
      <c r="F113" s="242"/>
      <c r="G113" s="246"/>
      <c r="H113" s="244"/>
      <c r="I113" s="245"/>
      <c r="J113" s="246"/>
      <c r="L113" s="238"/>
    </row>
    <row r="114" spans="1:12" x14ac:dyDescent="0.25">
      <c r="A114" s="241">
        <v>43672</v>
      </c>
      <c r="B114" s="242">
        <v>19010732</v>
      </c>
      <c r="C114" s="129">
        <v>2</v>
      </c>
      <c r="D114" s="246">
        <v>236045</v>
      </c>
      <c r="E114" s="244"/>
      <c r="F114" s="242"/>
      <c r="G114" s="246"/>
      <c r="H114" s="244"/>
      <c r="I114" s="245"/>
      <c r="J114" s="246"/>
      <c r="L114" s="238"/>
    </row>
    <row r="115" spans="1:12" x14ac:dyDescent="0.25">
      <c r="A115" s="241">
        <v>43672</v>
      </c>
      <c r="B115" s="242">
        <v>19010768</v>
      </c>
      <c r="C115" s="129">
        <v>1</v>
      </c>
      <c r="D115" s="246">
        <v>130025</v>
      </c>
      <c r="E115" s="244"/>
      <c r="F115" s="242"/>
      <c r="G115" s="246"/>
      <c r="H115" s="244"/>
      <c r="I115" s="245"/>
      <c r="J115" s="246"/>
      <c r="L115" s="238"/>
    </row>
    <row r="116" spans="1:12" x14ac:dyDescent="0.25">
      <c r="A116" s="241">
        <v>43673</v>
      </c>
      <c r="B116" s="242">
        <v>19010784</v>
      </c>
      <c r="C116" s="129">
        <v>2</v>
      </c>
      <c r="D116" s="246">
        <v>274380</v>
      </c>
      <c r="E116" s="244"/>
      <c r="F116" s="242"/>
      <c r="G116" s="246"/>
      <c r="H116" s="244"/>
      <c r="I116" s="245"/>
      <c r="J116" s="246"/>
      <c r="L116" s="238"/>
    </row>
    <row r="117" spans="1:12" x14ac:dyDescent="0.25">
      <c r="A117" s="241">
        <v>43673</v>
      </c>
      <c r="B117" s="242">
        <v>19010787</v>
      </c>
      <c r="C117" s="129">
        <v>1</v>
      </c>
      <c r="D117" s="246">
        <v>106080</v>
      </c>
      <c r="E117" s="244"/>
      <c r="F117" s="242"/>
      <c r="G117" s="246"/>
      <c r="H117" s="244"/>
      <c r="I117" s="245">
        <v>2457580</v>
      </c>
      <c r="J117" s="246" t="s">
        <v>17</v>
      </c>
      <c r="L117" s="238"/>
    </row>
    <row r="118" spans="1:12" x14ac:dyDescent="0.25">
      <c r="A118" s="98">
        <v>43675</v>
      </c>
      <c r="B118" s="99">
        <v>19010885</v>
      </c>
      <c r="C118" s="253">
        <v>4</v>
      </c>
      <c r="D118" s="34">
        <v>569500</v>
      </c>
      <c r="E118" s="101"/>
      <c r="F118" s="99"/>
      <c r="G118" s="34"/>
      <c r="H118" s="101"/>
      <c r="I118" s="102"/>
      <c r="J118" s="34"/>
      <c r="L118" s="238"/>
    </row>
    <row r="119" spans="1:12" x14ac:dyDescent="0.25">
      <c r="A119" s="98"/>
      <c r="B119" s="99"/>
      <c r="C119" s="253"/>
      <c r="D119" s="34"/>
      <c r="E119" s="101"/>
      <c r="F119" s="99"/>
      <c r="G119" s="34"/>
      <c r="H119" s="101"/>
      <c r="I119" s="102"/>
      <c r="J119" s="34"/>
      <c r="L119" s="238"/>
    </row>
    <row r="120" spans="1:12" x14ac:dyDescent="0.25">
      <c r="A120" s="235"/>
      <c r="B120" s="234"/>
      <c r="C120" s="26"/>
      <c r="D120" s="236"/>
      <c r="E120" s="237"/>
      <c r="F120" s="234"/>
      <c r="G120" s="236"/>
      <c r="H120" s="237"/>
      <c r="I120" s="239"/>
      <c r="J120" s="236"/>
    </row>
    <row r="121" spans="1:12" x14ac:dyDescent="0.25">
      <c r="A121" s="235"/>
      <c r="B121" s="223" t="s">
        <v>11</v>
      </c>
      <c r="C121" s="27">
        <f>SUM(C8:C120)</f>
        <v>516</v>
      </c>
      <c r="D121" s="224"/>
      <c r="E121" s="223" t="s">
        <v>11</v>
      </c>
      <c r="F121" s="223">
        <f>SUM(F8:F120)</f>
        <v>29</v>
      </c>
      <c r="G121" s="5"/>
      <c r="H121" s="234"/>
      <c r="I121" s="240"/>
      <c r="J121" s="5"/>
    </row>
    <row r="122" spans="1:12" x14ac:dyDescent="0.25">
      <c r="A122" s="235"/>
      <c r="B122" s="223"/>
      <c r="C122" s="27"/>
      <c r="D122" s="224"/>
      <c r="E122" s="223"/>
      <c r="F122" s="223"/>
      <c r="G122" s="32"/>
      <c r="H122" s="33"/>
      <c r="I122" s="240"/>
      <c r="J122" s="5"/>
    </row>
    <row r="123" spans="1:12" x14ac:dyDescent="0.25">
      <c r="A123" s="225"/>
      <c r="B123" s="226"/>
      <c r="C123" s="26"/>
      <c r="D123" s="236"/>
      <c r="E123" s="223"/>
      <c r="F123" s="234"/>
      <c r="G123" s="435" t="s">
        <v>12</v>
      </c>
      <c r="H123" s="435"/>
      <c r="I123" s="239"/>
      <c r="J123" s="227">
        <f>SUM(D8:D120)</f>
        <v>55726864</v>
      </c>
    </row>
    <row r="124" spans="1:12" x14ac:dyDescent="0.25">
      <c r="A124" s="235"/>
      <c r="B124" s="234"/>
      <c r="C124" s="26"/>
      <c r="D124" s="236"/>
      <c r="E124" s="237"/>
      <c r="F124" s="234"/>
      <c r="G124" s="435" t="s">
        <v>13</v>
      </c>
      <c r="H124" s="435"/>
      <c r="I124" s="239"/>
      <c r="J124" s="227">
        <f>SUM(G8:G120)</f>
        <v>2632315</v>
      </c>
    </row>
    <row r="125" spans="1:12" x14ac:dyDescent="0.25">
      <c r="A125" s="228"/>
      <c r="B125" s="237"/>
      <c r="C125" s="26"/>
      <c r="D125" s="236"/>
      <c r="E125" s="237"/>
      <c r="F125" s="234"/>
      <c r="G125" s="435" t="s">
        <v>14</v>
      </c>
      <c r="H125" s="435"/>
      <c r="I125" s="41"/>
      <c r="J125" s="229">
        <f>J123-J124</f>
        <v>53094549</v>
      </c>
    </row>
    <row r="126" spans="1:12" x14ac:dyDescent="0.25">
      <c r="A126" s="235"/>
      <c r="B126" s="230"/>
      <c r="C126" s="26"/>
      <c r="D126" s="231"/>
      <c r="E126" s="237"/>
      <c r="F126" s="234"/>
      <c r="G126" s="435" t="s">
        <v>15</v>
      </c>
      <c r="H126" s="435"/>
      <c r="I126" s="239"/>
      <c r="J126" s="227">
        <f>SUM(H8:H121)</f>
        <v>0</v>
      </c>
    </row>
    <row r="127" spans="1:12" x14ac:dyDescent="0.25">
      <c r="A127" s="235"/>
      <c r="B127" s="230"/>
      <c r="C127" s="26"/>
      <c r="D127" s="231"/>
      <c r="E127" s="237"/>
      <c r="F127" s="234"/>
      <c r="G127" s="435" t="s">
        <v>16</v>
      </c>
      <c r="H127" s="435"/>
      <c r="I127" s="239"/>
      <c r="J127" s="227">
        <f>J125+J126</f>
        <v>53094549</v>
      </c>
    </row>
    <row r="128" spans="1:12" x14ac:dyDescent="0.25">
      <c r="A128" s="235"/>
      <c r="B128" s="230"/>
      <c r="C128" s="26"/>
      <c r="D128" s="231"/>
      <c r="E128" s="237"/>
      <c r="F128" s="234"/>
      <c r="G128" s="435" t="s">
        <v>5</v>
      </c>
      <c r="H128" s="435"/>
      <c r="I128" s="239"/>
      <c r="J128" s="227">
        <f>SUM(I8:I121)</f>
        <v>52525049</v>
      </c>
    </row>
    <row r="129" spans="1:10" x14ac:dyDescent="0.25">
      <c r="A129" s="235"/>
      <c r="B129" s="230"/>
      <c r="C129" s="26"/>
      <c r="D129" s="231"/>
      <c r="E129" s="237"/>
      <c r="F129" s="234"/>
      <c r="G129" s="435" t="s">
        <v>31</v>
      </c>
      <c r="H129" s="435"/>
      <c r="I129" s="240" t="str">
        <f>IF(J129&gt;0,"SALDO",IF(J129&lt;0,"PIUTANG",IF(J129=0,"LUNAS")))</f>
        <v>PIUTANG</v>
      </c>
      <c r="J129" s="227">
        <f>J128-J127</f>
        <v>-569500</v>
      </c>
    </row>
  </sheetData>
  <mergeCells count="15">
    <mergeCell ref="G129:H129"/>
    <mergeCell ref="G123:H123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27"/>
  <sheetViews>
    <sheetView workbookViewId="0">
      <pane ySplit="7" topLeftCell="A103" activePane="bottomLeft" state="frozen"/>
      <selection pane="bottomLeft" activeCell="G108" sqref="G10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29" t="s">
        <v>22</v>
      </c>
      <c r="G1" s="429"/>
      <c r="H1" s="429"/>
      <c r="I1" s="38" t="s">
        <v>36</v>
      </c>
      <c r="J1" s="20"/>
      <c r="L1" s="37">
        <f>SUM(D103:D105)</f>
        <v>1057740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38">
        <f>J127*-1</f>
        <v>0</v>
      </c>
      <c r="J2" s="20"/>
      <c r="L2" s="37">
        <f>SUM(G93:G96)</f>
        <v>0</v>
      </c>
      <c r="M2" s="107"/>
    </row>
    <row r="3" spans="1:17" s="233" customFormat="1" x14ac:dyDescent="0.25">
      <c r="A3" s="218" t="s">
        <v>111</v>
      </c>
      <c r="B3" s="218"/>
      <c r="C3" s="221" t="s">
        <v>171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1057740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45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286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241">
        <v>43543</v>
      </c>
      <c r="B91" s="242"/>
      <c r="C91" s="247"/>
      <c r="D91" s="246"/>
      <c r="E91" s="244" t="s">
        <v>325</v>
      </c>
      <c r="F91" s="242">
        <v>3</v>
      </c>
      <c r="G91" s="246">
        <v>300815</v>
      </c>
      <c r="H91" s="245"/>
      <c r="I91" s="245"/>
      <c r="J91" s="246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241">
        <v>43545</v>
      </c>
      <c r="B92" s="242">
        <v>19003062</v>
      </c>
      <c r="C92" s="247">
        <v>6</v>
      </c>
      <c r="D92" s="246">
        <v>855525</v>
      </c>
      <c r="E92" s="244"/>
      <c r="F92" s="242"/>
      <c r="G92" s="246"/>
      <c r="H92" s="245"/>
      <c r="I92" s="245">
        <v>574710</v>
      </c>
      <c r="J92" s="246" t="s">
        <v>17</v>
      </c>
      <c r="K92" s="138"/>
      <c r="L92" s="138"/>
      <c r="M92" s="138"/>
      <c r="N92" s="138"/>
      <c r="O92" s="138"/>
      <c r="P92" s="138"/>
      <c r="Q92" s="138"/>
    </row>
    <row r="93" spans="1:17" s="134" customFormat="1" x14ac:dyDescent="0.25">
      <c r="A93" s="241">
        <v>43548</v>
      </c>
      <c r="B93" s="242">
        <v>19003265</v>
      </c>
      <c r="C93" s="247">
        <v>6</v>
      </c>
      <c r="D93" s="246">
        <v>781235</v>
      </c>
      <c r="E93" s="244"/>
      <c r="F93" s="242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</row>
    <row r="94" spans="1:17" s="134" customFormat="1" x14ac:dyDescent="0.25">
      <c r="A94" s="241">
        <v>43552</v>
      </c>
      <c r="B94" s="242">
        <v>19003526</v>
      </c>
      <c r="C94" s="247">
        <v>2</v>
      </c>
      <c r="D94" s="246">
        <v>224060</v>
      </c>
      <c r="E94" s="244"/>
      <c r="F94" s="242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</row>
    <row r="95" spans="1:17" s="134" customFormat="1" x14ac:dyDescent="0.25">
      <c r="A95" s="241">
        <v>43555</v>
      </c>
      <c r="B95" s="242">
        <v>19003685</v>
      </c>
      <c r="C95" s="247">
        <v>2</v>
      </c>
      <c r="D95" s="246">
        <v>235620</v>
      </c>
      <c r="E95" s="244"/>
      <c r="F95" s="242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</row>
    <row r="96" spans="1:17" s="134" customFormat="1" x14ac:dyDescent="0.25">
      <c r="A96" s="241">
        <v>43559</v>
      </c>
      <c r="B96" s="242">
        <v>19003964</v>
      </c>
      <c r="C96" s="247">
        <v>5</v>
      </c>
      <c r="D96" s="246">
        <v>1020255</v>
      </c>
      <c r="E96" s="244"/>
      <c r="F96" s="242"/>
      <c r="G96" s="246"/>
      <c r="H96" s="245"/>
      <c r="I96" s="245">
        <v>2261170</v>
      </c>
      <c r="J96" s="246" t="s">
        <v>17</v>
      </c>
      <c r="K96" s="138"/>
      <c r="L96" s="138"/>
      <c r="M96" s="138"/>
      <c r="N96" s="138"/>
      <c r="O96" s="138"/>
      <c r="P96" s="138"/>
      <c r="Q96" s="138"/>
    </row>
    <row r="97" spans="1:17" s="134" customFormat="1" x14ac:dyDescent="0.25">
      <c r="A97" s="241">
        <v>43562</v>
      </c>
      <c r="B97" s="242"/>
      <c r="C97" s="247"/>
      <c r="D97" s="246"/>
      <c r="E97" s="244" t="s">
        <v>359</v>
      </c>
      <c r="F97" s="242">
        <v>4</v>
      </c>
      <c r="G97" s="246">
        <v>432990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</row>
    <row r="98" spans="1:17" s="134" customFormat="1" x14ac:dyDescent="0.25">
      <c r="A98" s="241">
        <v>43566</v>
      </c>
      <c r="B98" s="242">
        <v>19004426</v>
      </c>
      <c r="C98" s="247">
        <v>1</v>
      </c>
      <c r="D98" s="246">
        <v>64575</v>
      </c>
      <c r="E98" s="244"/>
      <c r="F98" s="242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</row>
    <row r="99" spans="1:17" s="134" customFormat="1" x14ac:dyDescent="0.25">
      <c r="A99" s="241">
        <v>43576</v>
      </c>
      <c r="B99" s="242">
        <v>19005030</v>
      </c>
      <c r="C99" s="247">
        <v>3</v>
      </c>
      <c r="D99" s="246">
        <v>297298</v>
      </c>
      <c r="E99" s="244" t="s">
        <v>404</v>
      </c>
      <c r="F99" s="242">
        <v>2</v>
      </c>
      <c r="G99" s="246">
        <v>642940</v>
      </c>
      <c r="H99" s="245"/>
      <c r="I99" s="245"/>
      <c r="J99" s="246"/>
      <c r="K99" s="138"/>
      <c r="L99" s="138"/>
      <c r="M99" s="138"/>
      <c r="N99" s="138"/>
      <c r="O99" s="138"/>
      <c r="P99" s="138"/>
      <c r="Q99" s="138"/>
    </row>
    <row r="100" spans="1:17" s="134" customFormat="1" x14ac:dyDescent="0.25">
      <c r="A100" s="241">
        <v>43581</v>
      </c>
      <c r="B100" s="242"/>
      <c r="C100" s="247"/>
      <c r="D100" s="246"/>
      <c r="E100" s="244" t="s">
        <v>406</v>
      </c>
      <c r="F100" s="242">
        <v>1</v>
      </c>
      <c r="G100" s="246">
        <v>100013</v>
      </c>
      <c r="H100" s="245"/>
      <c r="I100" s="245"/>
      <c r="J100" s="246"/>
      <c r="K100" s="138"/>
      <c r="L100" s="138">
        <f>D98+D99-G97</f>
        <v>-71117</v>
      </c>
      <c r="M100" s="138"/>
      <c r="N100" s="138"/>
      <c r="O100" s="138"/>
      <c r="P100" s="138"/>
      <c r="Q100" s="138"/>
    </row>
    <row r="101" spans="1:17" s="134" customFormat="1" x14ac:dyDescent="0.25">
      <c r="A101" s="241">
        <v>43583</v>
      </c>
      <c r="B101" s="242">
        <v>19005512</v>
      </c>
      <c r="C101" s="247">
        <v>1</v>
      </c>
      <c r="D101" s="246">
        <v>116450</v>
      </c>
      <c r="E101" s="244"/>
      <c r="F101" s="242"/>
      <c r="G101" s="246"/>
      <c r="H101" s="245"/>
      <c r="I101" s="245"/>
      <c r="J101" s="246"/>
      <c r="K101" s="138"/>
      <c r="L101" s="138"/>
      <c r="M101" s="138"/>
      <c r="N101" s="138"/>
      <c r="O101" s="138"/>
      <c r="P101" s="138"/>
      <c r="Q101" s="138"/>
    </row>
    <row r="102" spans="1:17" s="134" customFormat="1" x14ac:dyDescent="0.25">
      <c r="A102" s="241">
        <v>43590</v>
      </c>
      <c r="B102" s="242">
        <v>19006024</v>
      </c>
      <c r="C102" s="247">
        <v>3</v>
      </c>
      <c r="D102" s="246">
        <v>416415</v>
      </c>
      <c r="E102" s="244"/>
      <c r="F102" s="242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</row>
    <row r="103" spans="1:17" s="134" customFormat="1" x14ac:dyDescent="0.25">
      <c r="A103" s="241">
        <v>43594</v>
      </c>
      <c r="B103" s="242">
        <v>19006329</v>
      </c>
      <c r="C103" s="247">
        <v>6</v>
      </c>
      <c r="D103" s="246">
        <v>479825</v>
      </c>
      <c r="E103" s="244"/>
      <c r="F103" s="242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</row>
    <row r="104" spans="1:17" s="134" customFormat="1" x14ac:dyDescent="0.25">
      <c r="A104" s="241">
        <v>43594</v>
      </c>
      <c r="B104" s="242">
        <v>19006333</v>
      </c>
      <c r="C104" s="247">
        <v>2</v>
      </c>
      <c r="D104" s="246">
        <v>247945</v>
      </c>
      <c r="E104" s="244"/>
      <c r="F104" s="242"/>
      <c r="G104" s="246"/>
      <c r="H104" s="245"/>
      <c r="I104" s="245">
        <v>446565</v>
      </c>
      <c r="J104" s="246" t="s">
        <v>17</v>
      </c>
      <c r="K104" s="138"/>
      <c r="L104" s="138"/>
      <c r="M104" s="138"/>
      <c r="N104" s="138"/>
      <c r="O104" s="138"/>
      <c r="P104" s="138"/>
      <c r="Q104" s="138"/>
    </row>
    <row r="105" spans="1:17" s="134" customFormat="1" x14ac:dyDescent="0.25">
      <c r="A105" s="98">
        <v>43597</v>
      </c>
      <c r="B105" s="99">
        <v>19006579</v>
      </c>
      <c r="C105" s="100">
        <v>3</v>
      </c>
      <c r="D105" s="34">
        <v>329970</v>
      </c>
      <c r="E105" s="101"/>
      <c r="F105" s="99"/>
      <c r="G105" s="34"/>
      <c r="H105" s="102"/>
      <c r="I105" s="102"/>
      <c r="J105" s="34"/>
      <c r="K105" s="138"/>
      <c r="L105" s="138"/>
      <c r="M105" s="138"/>
      <c r="N105" s="138"/>
      <c r="O105" s="138"/>
      <c r="P105" s="138"/>
      <c r="Q105" s="138"/>
    </row>
    <row r="106" spans="1:17" s="134" customFormat="1" x14ac:dyDescent="0.25">
      <c r="A106" s="98">
        <v>43598</v>
      </c>
      <c r="B106" s="99"/>
      <c r="C106" s="100"/>
      <c r="D106" s="34"/>
      <c r="E106" s="101" t="s">
        <v>447</v>
      </c>
      <c r="F106" s="99">
        <v>3</v>
      </c>
      <c r="G106" s="34">
        <v>329970</v>
      </c>
      <c r="H106" s="102"/>
      <c r="I106" s="102"/>
      <c r="J106" s="34"/>
      <c r="K106" s="138"/>
      <c r="L106" s="138"/>
      <c r="M106" s="138"/>
      <c r="N106" s="138"/>
      <c r="O106" s="138"/>
      <c r="P106" s="138"/>
      <c r="Q106" s="138"/>
    </row>
    <row r="107" spans="1:17" s="134" customFormat="1" x14ac:dyDescent="0.25">
      <c r="A107" s="98">
        <v>43600</v>
      </c>
      <c r="B107" s="99"/>
      <c r="C107" s="100"/>
      <c r="D107" s="34"/>
      <c r="E107" s="101" t="s">
        <v>453</v>
      </c>
      <c r="F107" s="99">
        <v>2</v>
      </c>
      <c r="G107" s="34">
        <v>247945</v>
      </c>
      <c r="H107" s="102"/>
      <c r="I107" s="102"/>
      <c r="J107" s="34"/>
      <c r="K107" s="138"/>
      <c r="L107" s="138"/>
      <c r="M107" s="138"/>
      <c r="N107" s="138"/>
      <c r="O107" s="138"/>
      <c r="P107" s="138"/>
      <c r="Q107" s="138"/>
    </row>
    <row r="108" spans="1:17" s="134" customFormat="1" x14ac:dyDescent="0.25">
      <c r="A108" s="98">
        <v>43601</v>
      </c>
      <c r="B108" s="99">
        <v>19006905</v>
      </c>
      <c r="C108" s="100">
        <v>6</v>
      </c>
      <c r="D108" s="34">
        <v>655095</v>
      </c>
      <c r="E108" s="101"/>
      <c r="F108" s="99"/>
      <c r="G108" s="34"/>
      <c r="H108" s="102"/>
      <c r="I108" s="102"/>
      <c r="J108" s="34"/>
      <c r="K108" s="138"/>
      <c r="L108" s="138"/>
      <c r="M108" s="138"/>
      <c r="N108" s="138"/>
      <c r="O108" s="138"/>
      <c r="P108" s="138"/>
      <c r="Q108" s="138"/>
    </row>
    <row r="109" spans="1:17" s="134" customFormat="1" x14ac:dyDescent="0.25">
      <c r="A109" s="98">
        <v>43608</v>
      </c>
      <c r="B109" s="99">
        <v>19007630</v>
      </c>
      <c r="C109" s="100">
        <v>4</v>
      </c>
      <c r="D109" s="34">
        <v>451860</v>
      </c>
      <c r="E109" s="101"/>
      <c r="F109" s="99"/>
      <c r="G109" s="34"/>
      <c r="H109" s="102"/>
      <c r="I109" s="102"/>
      <c r="J109" s="34"/>
      <c r="K109" s="138"/>
      <c r="L109" s="138"/>
      <c r="M109" s="138"/>
      <c r="N109" s="138"/>
      <c r="O109" s="138"/>
      <c r="P109" s="138"/>
      <c r="Q109" s="138"/>
    </row>
    <row r="110" spans="1:17" s="134" customFormat="1" x14ac:dyDescent="0.25">
      <c r="A110" s="98">
        <v>43611</v>
      </c>
      <c r="B110" s="99">
        <v>19008006</v>
      </c>
      <c r="C110" s="100">
        <v>6</v>
      </c>
      <c r="D110" s="34">
        <v>644215</v>
      </c>
      <c r="E110" s="101" t="s">
        <v>493</v>
      </c>
      <c r="F110" s="99">
        <v>3</v>
      </c>
      <c r="G110" s="34">
        <v>325125</v>
      </c>
      <c r="H110" s="102"/>
      <c r="I110" s="102"/>
      <c r="J110" s="34"/>
      <c r="K110" s="138"/>
      <c r="L110" s="138"/>
      <c r="M110" s="138"/>
      <c r="N110" s="138"/>
      <c r="O110" s="138"/>
      <c r="P110" s="138"/>
      <c r="Q110" s="138"/>
    </row>
    <row r="111" spans="1:17" s="134" customFormat="1" x14ac:dyDescent="0.25">
      <c r="A111" s="98">
        <v>43614</v>
      </c>
      <c r="B111" s="99"/>
      <c r="C111" s="100"/>
      <c r="D111" s="34"/>
      <c r="E111" s="101" t="s">
        <v>498</v>
      </c>
      <c r="F111" s="99">
        <v>10</v>
      </c>
      <c r="G111" s="34">
        <v>1096075</v>
      </c>
      <c r="H111" s="102"/>
      <c r="I111" s="102">
        <v>82025</v>
      </c>
      <c r="J111" s="34" t="s">
        <v>17</v>
      </c>
      <c r="K111" s="138"/>
      <c r="L111" s="138"/>
      <c r="M111" s="138"/>
      <c r="N111" s="138"/>
      <c r="O111" s="138"/>
      <c r="P111" s="138"/>
      <c r="Q111" s="138"/>
    </row>
    <row r="112" spans="1:17" s="134" customFormat="1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  <c r="K112" s="138"/>
      <c r="L112" s="138"/>
      <c r="M112" s="138"/>
      <c r="N112" s="138"/>
      <c r="O112" s="138"/>
      <c r="P112" s="138"/>
      <c r="Q112" s="138"/>
    </row>
    <row r="113" spans="1:17" s="134" customFormat="1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  <c r="K113" s="138"/>
      <c r="L113" s="138"/>
      <c r="M113" s="138"/>
      <c r="N113" s="138"/>
      <c r="O113" s="138"/>
      <c r="P113" s="138"/>
      <c r="Q113" s="138"/>
    </row>
    <row r="114" spans="1:17" s="134" customFormat="1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  <c r="K114" s="138"/>
      <c r="L114" s="138"/>
      <c r="M114" s="138"/>
      <c r="N114" s="138"/>
      <c r="O114" s="138"/>
      <c r="P114" s="138"/>
      <c r="Q114" s="138"/>
    </row>
    <row r="115" spans="1:17" s="134" customFormat="1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  <c r="K115" s="138"/>
      <c r="L115" s="138"/>
      <c r="M115" s="138"/>
      <c r="N115" s="138"/>
      <c r="O115" s="138"/>
      <c r="P115" s="138"/>
      <c r="Q115" s="138"/>
    </row>
    <row r="116" spans="1:17" s="1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K116" s="138"/>
      <c r="L116" s="138"/>
      <c r="M116" s="138"/>
      <c r="N116" s="138"/>
      <c r="O116" s="138"/>
      <c r="P116" s="138"/>
      <c r="Q116" s="138"/>
    </row>
    <row r="117" spans="1:17" s="134" customFormat="1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  <c r="K117" s="138"/>
      <c r="L117" s="138"/>
      <c r="M117" s="138"/>
      <c r="N117" s="138"/>
      <c r="O117" s="138"/>
      <c r="P117" s="138"/>
      <c r="Q117" s="138"/>
    </row>
    <row r="118" spans="1:17" x14ac:dyDescent="0.25">
      <c r="A118" s="4"/>
      <c r="B118" s="3"/>
      <c r="C118" s="40"/>
      <c r="D118" s="6"/>
      <c r="E118" s="237"/>
      <c r="F118" s="3"/>
      <c r="G118" s="6"/>
      <c r="H118" s="39">
        <v>20000</v>
      </c>
      <c r="I118" s="39"/>
      <c r="J118" s="6"/>
      <c r="M118" s="37"/>
    </row>
    <row r="119" spans="1:17" x14ac:dyDescent="0.25">
      <c r="A119" s="4"/>
      <c r="B119" s="8" t="s">
        <v>11</v>
      </c>
      <c r="C119" s="77">
        <f>SUM(C8:C118)</f>
        <v>490</v>
      </c>
      <c r="D119" s="9"/>
      <c r="E119" s="8" t="s">
        <v>11</v>
      </c>
      <c r="F119" s="8">
        <f>SUM(F8:F118)</f>
        <v>153</v>
      </c>
      <c r="G119" s="5"/>
      <c r="H119" s="40"/>
      <c r="I119" s="40"/>
      <c r="J119" s="5"/>
      <c r="M119" s="37"/>
    </row>
    <row r="120" spans="1:17" x14ac:dyDescent="0.25">
      <c r="A120" s="4"/>
      <c r="B120" s="8"/>
      <c r="C120" s="77"/>
      <c r="D120" s="9"/>
      <c r="E120" s="8"/>
      <c r="F120" s="8"/>
      <c r="G120" s="32"/>
      <c r="H120" s="52"/>
      <c r="I120" s="40"/>
      <c r="J120" s="5"/>
      <c r="M120" s="37"/>
    </row>
    <row r="121" spans="1:17" x14ac:dyDescent="0.25">
      <c r="A121" s="10"/>
      <c r="B121" s="11"/>
      <c r="C121" s="40"/>
      <c r="D121" s="6"/>
      <c r="E121" s="8"/>
      <c r="F121" s="3"/>
      <c r="G121" s="435" t="s">
        <v>12</v>
      </c>
      <c r="H121" s="435"/>
      <c r="I121" s="39"/>
      <c r="J121" s="13">
        <f>SUM(D8:D118)</f>
        <v>55390479</v>
      </c>
      <c r="M121" s="37"/>
    </row>
    <row r="122" spans="1:17" x14ac:dyDescent="0.25">
      <c r="A122" s="4"/>
      <c r="B122" s="3"/>
      <c r="C122" s="40"/>
      <c r="D122" s="6"/>
      <c r="E122" s="7"/>
      <c r="F122" s="3"/>
      <c r="G122" s="435" t="s">
        <v>13</v>
      </c>
      <c r="H122" s="435"/>
      <c r="I122" s="39"/>
      <c r="J122" s="13">
        <f>SUM(G8:G118)</f>
        <v>18094871</v>
      </c>
      <c r="M122" s="37"/>
    </row>
    <row r="123" spans="1:17" x14ac:dyDescent="0.25">
      <c r="A123" s="14"/>
      <c r="B123" s="7"/>
      <c r="C123" s="40"/>
      <c r="D123" s="6"/>
      <c r="E123" s="7"/>
      <c r="F123" s="3"/>
      <c r="G123" s="435" t="s">
        <v>14</v>
      </c>
      <c r="H123" s="435"/>
      <c r="I123" s="41"/>
      <c r="J123" s="15">
        <f>J121-J122</f>
        <v>37295608</v>
      </c>
      <c r="M123" s="37"/>
    </row>
    <row r="124" spans="1:17" x14ac:dyDescent="0.25">
      <c r="A124" s="4"/>
      <c r="B124" s="16"/>
      <c r="C124" s="40"/>
      <c r="D124" s="17"/>
      <c r="E124" s="7"/>
      <c r="F124" s="3"/>
      <c r="G124" s="435" t="s">
        <v>15</v>
      </c>
      <c r="H124" s="435"/>
      <c r="I124" s="39"/>
      <c r="J124" s="13">
        <f>SUM(H8:H119)</f>
        <v>20000</v>
      </c>
      <c r="M124" s="37"/>
    </row>
    <row r="125" spans="1:17" x14ac:dyDescent="0.25">
      <c r="A125" s="4"/>
      <c r="B125" s="16"/>
      <c r="C125" s="40"/>
      <c r="D125" s="17"/>
      <c r="E125" s="7"/>
      <c r="F125" s="3"/>
      <c r="G125" s="435" t="s">
        <v>16</v>
      </c>
      <c r="H125" s="435"/>
      <c r="I125" s="39"/>
      <c r="J125" s="13">
        <f>J123+J124</f>
        <v>37315608</v>
      </c>
      <c r="M125" s="37"/>
    </row>
    <row r="126" spans="1:17" x14ac:dyDescent="0.25">
      <c r="A126" s="4"/>
      <c r="B126" s="16"/>
      <c r="C126" s="40"/>
      <c r="D126" s="17"/>
      <c r="E126" s="7"/>
      <c r="F126" s="3"/>
      <c r="G126" s="435" t="s">
        <v>5</v>
      </c>
      <c r="H126" s="435"/>
      <c r="I126" s="39"/>
      <c r="J126" s="13">
        <f>SUM(I8:I119)</f>
        <v>37315608</v>
      </c>
      <c r="M126" s="37"/>
    </row>
    <row r="127" spans="1:17" x14ac:dyDescent="0.25">
      <c r="A127" s="4"/>
      <c r="B127" s="16"/>
      <c r="C127" s="40"/>
      <c r="D127" s="17"/>
      <c r="E127" s="7"/>
      <c r="F127" s="3"/>
      <c r="G127" s="435" t="s">
        <v>31</v>
      </c>
      <c r="H127" s="435"/>
      <c r="I127" s="40" t="str">
        <f>IF(J127&gt;0,"SALDO",IF(J127&lt;0,"PIUTANG",IF(J127=0,"LUNAS")))</f>
        <v>LUNAS</v>
      </c>
      <c r="J127" s="13">
        <f>J126-J125</f>
        <v>0</v>
      </c>
      <c r="M127" s="37"/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06"/>
  <sheetViews>
    <sheetView workbookViewId="0">
      <pane ySplit="7" topLeftCell="A285" activePane="bottomLeft" state="frozen"/>
      <selection pane="bottomLeft" activeCell="B288" sqref="B28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162</v>
      </c>
      <c r="D1" s="20"/>
      <c r="E1" s="20"/>
      <c r="F1" s="429" t="s">
        <v>22</v>
      </c>
      <c r="G1" s="429"/>
      <c r="H1" s="429"/>
      <c r="I1" s="38" t="s">
        <v>84</v>
      </c>
      <c r="J1" s="20"/>
      <c r="L1" s="37">
        <f>SUM(D279:D285)</f>
        <v>3203225</v>
      </c>
      <c r="M1" s="37">
        <v>4439550</v>
      </c>
      <c r="N1" s="37">
        <f>L1-M1</f>
        <v>-1236325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29" t="s">
        <v>21</v>
      </c>
      <c r="G2" s="429"/>
      <c r="H2" s="429"/>
      <c r="I2" s="220">
        <f>J300*-1</f>
        <v>6026400</v>
      </c>
      <c r="J2" s="20"/>
      <c r="L2" s="219">
        <f>SUM(H279:H285)</f>
        <v>107000</v>
      </c>
      <c r="M2" s="219">
        <v>101000</v>
      </c>
      <c r="N2" s="219">
        <f>L2-M2</f>
        <v>6000</v>
      </c>
      <c r="O2" s="37" t="e">
        <f>N2-#REF!</f>
        <v>#REF!</v>
      </c>
    </row>
    <row r="3" spans="1:16" s="233" customFormat="1" x14ac:dyDescent="0.25">
      <c r="A3" s="218" t="s">
        <v>111</v>
      </c>
      <c r="B3" s="218"/>
      <c r="C3" s="221" t="s">
        <v>126</v>
      </c>
      <c r="D3" s="218"/>
      <c r="E3" s="218"/>
      <c r="F3" s="265" t="s">
        <v>113</v>
      </c>
      <c r="G3" s="265"/>
      <c r="H3" s="265" t="s">
        <v>127</v>
      </c>
      <c r="I3" s="278" t="s">
        <v>128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3310225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N5" s="37">
        <f>L4-I2</f>
        <v>-2716175</v>
      </c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44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45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206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241">
        <v>43549</v>
      </c>
      <c r="B235" s="242">
        <v>19003303</v>
      </c>
      <c r="C235" s="247">
        <v>20</v>
      </c>
      <c r="D235" s="246">
        <v>2959700</v>
      </c>
      <c r="E235" s="244"/>
      <c r="F235" s="242"/>
      <c r="G235" s="246"/>
      <c r="H235" s="245">
        <v>58000</v>
      </c>
      <c r="I235" s="245">
        <v>3017700</v>
      </c>
      <c r="J235" s="246" t="s">
        <v>17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41">
        <v>43563</v>
      </c>
      <c r="B236" s="242">
        <v>19004285</v>
      </c>
      <c r="C236" s="247">
        <v>1</v>
      </c>
      <c r="D236" s="246">
        <v>147985</v>
      </c>
      <c r="E236" s="244"/>
      <c r="F236" s="242"/>
      <c r="G236" s="246"/>
      <c r="H236" s="245"/>
      <c r="I236" s="245"/>
      <c r="J236" s="24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241">
        <v>43563</v>
      </c>
      <c r="B237" s="242">
        <v>19004286</v>
      </c>
      <c r="C237" s="247">
        <v>1</v>
      </c>
      <c r="D237" s="246">
        <v>147985</v>
      </c>
      <c r="E237" s="244"/>
      <c r="F237" s="242"/>
      <c r="G237" s="246"/>
      <c r="H237" s="245"/>
      <c r="I237" s="245"/>
      <c r="J237" s="24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241">
        <v>43563</v>
      </c>
      <c r="B238" s="242">
        <v>19004287</v>
      </c>
      <c r="C238" s="247">
        <v>1</v>
      </c>
      <c r="D238" s="246">
        <v>147985</v>
      </c>
      <c r="E238" s="244"/>
      <c r="F238" s="242"/>
      <c r="G238" s="246"/>
      <c r="H238" s="245">
        <v>11000</v>
      </c>
      <c r="I238" s="245"/>
      <c r="J238" s="24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241">
        <v>43563</v>
      </c>
      <c r="B239" s="242">
        <v>19004288</v>
      </c>
      <c r="C239" s="247">
        <v>1</v>
      </c>
      <c r="D239" s="246">
        <v>147985</v>
      </c>
      <c r="E239" s="244"/>
      <c r="F239" s="242"/>
      <c r="G239" s="246"/>
      <c r="H239" s="245">
        <v>74000</v>
      </c>
      <c r="I239" s="245"/>
      <c r="J239" s="246"/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241">
        <v>43564</v>
      </c>
      <c r="B240" s="242">
        <v>19004318</v>
      </c>
      <c r="C240" s="247">
        <v>1</v>
      </c>
      <c r="D240" s="246">
        <v>147985</v>
      </c>
      <c r="E240" s="244"/>
      <c r="F240" s="242"/>
      <c r="G240" s="246"/>
      <c r="H240" s="245">
        <v>45000</v>
      </c>
      <c r="I240" s="245"/>
      <c r="J240" s="246"/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241">
        <v>43564</v>
      </c>
      <c r="B241" s="242">
        <v>19004321</v>
      </c>
      <c r="C241" s="247">
        <v>1</v>
      </c>
      <c r="D241" s="246">
        <v>147985</v>
      </c>
      <c r="E241" s="244"/>
      <c r="F241" s="242"/>
      <c r="G241" s="246"/>
      <c r="H241" s="245"/>
      <c r="I241" s="245"/>
      <c r="J241" s="246"/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241">
        <v>43564</v>
      </c>
      <c r="B242" s="242">
        <v>19004322</v>
      </c>
      <c r="C242" s="247">
        <v>1</v>
      </c>
      <c r="D242" s="246">
        <v>147985</v>
      </c>
      <c r="E242" s="244"/>
      <c r="F242" s="242"/>
      <c r="G242" s="246"/>
      <c r="H242" s="245"/>
      <c r="I242" s="245"/>
      <c r="J242" s="246"/>
      <c r="K242" s="219"/>
      <c r="L242" s="219"/>
      <c r="M242" s="219"/>
      <c r="N242" s="219"/>
      <c r="O242" s="219"/>
      <c r="P242" s="219"/>
    </row>
    <row r="243" spans="1:16" s="233" customFormat="1" x14ac:dyDescent="0.25">
      <c r="A243" s="241">
        <v>43565</v>
      </c>
      <c r="B243" s="242">
        <v>19004363</v>
      </c>
      <c r="C243" s="247">
        <v>20</v>
      </c>
      <c r="D243" s="246">
        <v>2959700</v>
      </c>
      <c r="E243" s="244"/>
      <c r="F243" s="242"/>
      <c r="G243" s="246"/>
      <c r="H243" s="245">
        <v>56000</v>
      </c>
      <c r="I243" s="245"/>
      <c r="J243" s="246"/>
      <c r="K243" s="219"/>
      <c r="L243" s="219"/>
      <c r="M243" s="219"/>
      <c r="N243" s="219"/>
      <c r="O243" s="219"/>
      <c r="P243" s="219"/>
    </row>
    <row r="244" spans="1:16" s="233" customFormat="1" x14ac:dyDescent="0.25">
      <c r="A244" s="241">
        <v>43565</v>
      </c>
      <c r="B244" s="242">
        <v>19004393</v>
      </c>
      <c r="C244" s="247">
        <v>1</v>
      </c>
      <c r="D244" s="246">
        <v>147985</v>
      </c>
      <c r="E244" s="244"/>
      <c r="F244" s="242"/>
      <c r="G244" s="246"/>
      <c r="H244" s="245"/>
      <c r="I244" s="245"/>
      <c r="J244" s="246"/>
      <c r="K244" s="219"/>
      <c r="L244" s="219"/>
      <c r="M244" s="219"/>
      <c r="N244" s="219"/>
      <c r="O244" s="219"/>
      <c r="P244" s="219"/>
    </row>
    <row r="245" spans="1:16" s="233" customFormat="1" x14ac:dyDescent="0.25">
      <c r="A245" s="241">
        <v>43566</v>
      </c>
      <c r="B245" s="242">
        <v>19004442</v>
      </c>
      <c r="C245" s="247">
        <v>1</v>
      </c>
      <c r="D245" s="246">
        <v>147985</v>
      </c>
      <c r="E245" s="244"/>
      <c r="F245" s="242"/>
      <c r="G245" s="246"/>
      <c r="H245" s="245">
        <v>27000</v>
      </c>
      <c r="I245" s="245"/>
      <c r="J245" s="246"/>
      <c r="K245" s="219"/>
      <c r="L245" s="219"/>
      <c r="M245" s="219"/>
      <c r="N245" s="219"/>
      <c r="O245" s="219"/>
      <c r="P245" s="219"/>
    </row>
    <row r="246" spans="1:16" s="233" customFormat="1" x14ac:dyDescent="0.25">
      <c r="A246" s="241">
        <v>43567</v>
      </c>
      <c r="B246" s="242">
        <v>19004515</v>
      </c>
      <c r="C246" s="247">
        <v>1</v>
      </c>
      <c r="D246" s="246">
        <v>147985</v>
      </c>
      <c r="E246" s="244"/>
      <c r="F246" s="242"/>
      <c r="G246" s="246"/>
      <c r="H246" s="245"/>
      <c r="I246" s="245"/>
      <c r="J246" s="246"/>
      <c r="K246" s="219"/>
      <c r="L246" s="219"/>
      <c r="M246" s="219"/>
      <c r="N246" s="219"/>
      <c r="O246" s="219"/>
      <c r="P246" s="219"/>
    </row>
    <row r="247" spans="1:16" s="233" customFormat="1" x14ac:dyDescent="0.25">
      <c r="A247" s="241">
        <v>43567</v>
      </c>
      <c r="B247" s="242">
        <v>19004516</v>
      </c>
      <c r="C247" s="247">
        <v>1</v>
      </c>
      <c r="D247" s="246">
        <v>147985</v>
      </c>
      <c r="E247" s="244"/>
      <c r="F247" s="242"/>
      <c r="G247" s="246"/>
      <c r="H247" s="245"/>
      <c r="I247" s="245"/>
      <c r="J247" s="246"/>
      <c r="K247" s="219"/>
      <c r="L247" s="219"/>
      <c r="M247" s="219"/>
      <c r="N247" s="219"/>
      <c r="O247" s="219"/>
      <c r="P247" s="219"/>
    </row>
    <row r="248" spans="1:16" s="233" customFormat="1" x14ac:dyDescent="0.25">
      <c r="A248" s="241">
        <v>43567</v>
      </c>
      <c r="B248" s="242">
        <v>19004535</v>
      </c>
      <c r="C248" s="247">
        <v>1</v>
      </c>
      <c r="D248" s="246">
        <v>147985</v>
      </c>
      <c r="E248" s="244"/>
      <c r="F248" s="242"/>
      <c r="G248" s="246"/>
      <c r="H248" s="245"/>
      <c r="I248" s="245"/>
      <c r="J248" s="246"/>
      <c r="K248" s="219"/>
      <c r="L248" s="219"/>
      <c r="M248" s="219"/>
      <c r="N248" s="219"/>
      <c r="O248" s="219"/>
      <c r="P248" s="219"/>
    </row>
    <row r="249" spans="1:16" s="233" customFormat="1" x14ac:dyDescent="0.25">
      <c r="A249" s="241">
        <v>43568</v>
      </c>
      <c r="B249" s="242">
        <v>19004581</v>
      </c>
      <c r="C249" s="247">
        <v>1</v>
      </c>
      <c r="D249" s="246">
        <v>147985</v>
      </c>
      <c r="E249" s="244"/>
      <c r="F249" s="242"/>
      <c r="G249" s="246"/>
      <c r="H249" s="245"/>
      <c r="I249" s="245">
        <v>5059505</v>
      </c>
      <c r="J249" s="244" t="s">
        <v>17</v>
      </c>
      <c r="K249" s="219"/>
      <c r="L249" s="219"/>
      <c r="M249" s="219"/>
      <c r="N249" s="219"/>
      <c r="O249" s="219"/>
      <c r="P249" s="219"/>
    </row>
    <row r="250" spans="1:16" s="233" customFormat="1" x14ac:dyDescent="0.25">
      <c r="A250" s="241">
        <v>43578</v>
      </c>
      <c r="B250" s="242">
        <v>19005153</v>
      </c>
      <c r="C250" s="247">
        <v>20</v>
      </c>
      <c r="D250" s="246">
        <v>2959700</v>
      </c>
      <c r="E250" s="244"/>
      <c r="F250" s="242"/>
      <c r="G250" s="246"/>
      <c r="H250" s="245">
        <v>60000</v>
      </c>
      <c r="I250" s="246"/>
      <c r="J250" s="246"/>
      <c r="K250" s="219"/>
      <c r="L250" s="219"/>
      <c r="M250" s="219"/>
      <c r="N250" s="219"/>
      <c r="O250" s="219"/>
      <c r="P250" s="219"/>
    </row>
    <row r="251" spans="1:16" s="233" customFormat="1" x14ac:dyDescent="0.25">
      <c r="A251" s="241">
        <v>43578</v>
      </c>
      <c r="B251" s="242">
        <v>19005177</v>
      </c>
      <c r="C251" s="247">
        <v>1</v>
      </c>
      <c r="D251" s="246">
        <v>147985</v>
      </c>
      <c r="E251" s="244"/>
      <c r="F251" s="242"/>
      <c r="G251" s="246"/>
      <c r="H251" s="245"/>
      <c r="I251" s="246"/>
      <c r="J251" s="246"/>
      <c r="K251" s="219"/>
      <c r="L251" s="219"/>
      <c r="M251" s="219"/>
      <c r="N251" s="219"/>
      <c r="O251" s="219"/>
      <c r="P251" s="219"/>
    </row>
    <row r="252" spans="1:16" s="233" customFormat="1" x14ac:dyDescent="0.25">
      <c r="A252" s="241">
        <v>43579</v>
      </c>
      <c r="B252" s="242">
        <v>19005206</v>
      </c>
      <c r="C252" s="247">
        <v>1</v>
      </c>
      <c r="D252" s="246">
        <v>147985</v>
      </c>
      <c r="E252" s="244"/>
      <c r="F252" s="242"/>
      <c r="G252" s="246"/>
      <c r="H252" s="245"/>
      <c r="I252" s="245"/>
      <c r="J252" s="246"/>
      <c r="K252" s="219"/>
      <c r="L252" s="219"/>
      <c r="M252" s="219"/>
      <c r="N252" s="219"/>
      <c r="O252" s="219"/>
      <c r="P252" s="219"/>
    </row>
    <row r="253" spans="1:16" s="233" customFormat="1" x14ac:dyDescent="0.25">
      <c r="A253" s="241">
        <v>43579</v>
      </c>
      <c r="B253" s="242">
        <v>19005207</v>
      </c>
      <c r="C253" s="247">
        <v>1</v>
      </c>
      <c r="D253" s="246">
        <v>147985</v>
      </c>
      <c r="E253" s="244"/>
      <c r="F253" s="242"/>
      <c r="G253" s="246"/>
      <c r="H253" s="245"/>
      <c r="I253" s="245"/>
      <c r="J253" s="246"/>
      <c r="K253" s="219"/>
      <c r="L253" s="219"/>
      <c r="M253" s="219"/>
      <c r="N253" s="219"/>
      <c r="O253" s="219"/>
      <c r="P253" s="219"/>
    </row>
    <row r="254" spans="1:16" s="233" customFormat="1" x14ac:dyDescent="0.25">
      <c r="A254" s="241">
        <v>43579</v>
      </c>
      <c r="B254" s="242">
        <v>19005209</v>
      </c>
      <c r="C254" s="247">
        <v>1</v>
      </c>
      <c r="D254" s="246">
        <v>147985</v>
      </c>
      <c r="E254" s="244"/>
      <c r="F254" s="242"/>
      <c r="G254" s="246"/>
      <c r="H254" s="245">
        <v>23000</v>
      </c>
      <c r="I254" s="245"/>
      <c r="J254" s="246"/>
      <c r="K254" s="219"/>
      <c r="L254" s="219"/>
      <c r="M254" s="219"/>
      <c r="N254" s="219"/>
      <c r="O254" s="219"/>
      <c r="P254" s="219"/>
    </row>
    <row r="255" spans="1:16" s="233" customFormat="1" x14ac:dyDescent="0.25">
      <c r="A255" s="241">
        <v>43579</v>
      </c>
      <c r="B255" s="242">
        <v>19005263</v>
      </c>
      <c r="C255" s="247">
        <v>1</v>
      </c>
      <c r="D255" s="246">
        <v>147985</v>
      </c>
      <c r="E255" s="244"/>
      <c r="F255" s="242"/>
      <c r="G255" s="246"/>
      <c r="H255" s="245"/>
      <c r="I255" s="245"/>
      <c r="J255" s="246"/>
      <c r="K255" s="219"/>
      <c r="L255" s="219"/>
      <c r="M255" s="219"/>
      <c r="N255" s="219"/>
      <c r="O255" s="219"/>
      <c r="P255" s="219"/>
    </row>
    <row r="256" spans="1:16" s="233" customFormat="1" x14ac:dyDescent="0.25">
      <c r="A256" s="241">
        <v>43580</v>
      </c>
      <c r="B256" s="242">
        <v>19005286</v>
      </c>
      <c r="C256" s="247">
        <v>1</v>
      </c>
      <c r="D256" s="246">
        <v>147985</v>
      </c>
      <c r="E256" s="244"/>
      <c r="F256" s="242"/>
      <c r="G256" s="246"/>
      <c r="H256" s="245"/>
      <c r="I256" s="245">
        <v>3930610</v>
      </c>
      <c r="J256" s="246" t="s">
        <v>17</v>
      </c>
      <c r="K256" s="219"/>
      <c r="L256" s="219"/>
      <c r="M256" s="219"/>
      <c r="N256" s="219"/>
      <c r="O256" s="219"/>
      <c r="P256" s="219"/>
    </row>
    <row r="257" spans="1:16" s="233" customFormat="1" x14ac:dyDescent="0.25">
      <c r="A257" s="241">
        <v>43590</v>
      </c>
      <c r="B257" s="242">
        <v>19006042</v>
      </c>
      <c r="C257" s="247">
        <v>1</v>
      </c>
      <c r="D257" s="246">
        <v>147985</v>
      </c>
      <c r="E257" s="244"/>
      <c r="F257" s="242"/>
      <c r="G257" s="246"/>
      <c r="H257" s="245"/>
      <c r="I257" s="245"/>
      <c r="J257" s="246"/>
      <c r="K257" s="219"/>
      <c r="L257" s="219"/>
      <c r="M257" s="219"/>
      <c r="N257" s="219"/>
      <c r="O257" s="219"/>
      <c r="P257" s="219"/>
    </row>
    <row r="258" spans="1:16" s="233" customFormat="1" x14ac:dyDescent="0.25">
      <c r="A258" s="241">
        <v>43591</v>
      </c>
      <c r="B258" s="242">
        <v>19006096</v>
      </c>
      <c r="C258" s="247">
        <v>1</v>
      </c>
      <c r="D258" s="246">
        <v>147985</v>
      </c>
      <c r="E258" s="244"/>
      <c r="F258" s="242"/>
      <c r="G258" s="246"/>
      <c r="H258" s="245"/>
      <c r="I258" s="245"/>
      <c r="J258" s="246"/>
      <c r="K258" s="219"/>
      <c r="L258" s="219"/>
      <c r="M258" s="219"/>
      <c r="N258" s="219"/>
      <c r="O258" s="219"/>
      <c r="P258" s="219"/>
    </row>
    <row r="259" spans="1:16" s="233" customFormat="1" x14ac:dyDescent="0.25">
      <c r="A259" s="241">
        <v>43591</v>
      </c>
      <c r="B259" s="242">
        <v>19006123</v>
      </c>
      <c r="C259" s="247">
        <v>1</v>
      </c>
      <c r="D259" s="246">
        <v>147985</v>
      </c>
      <c r="E259" s="244"/>
      <c r="F259" s="242"/>
      <c r="G259" s="246"/>
      <c r="H259" s="245">
        <v>11000</v>
      </c>
      <c r="I259" s="245"/>
      <c r="J259" s="246"/>
      <c r="K259" s="219"/>
      <c r="L259" s="219"/>
      <c r="M259" s="219"/>
      <c r="N259" s="219"/>
      <c r="O259" s="219"/>
      <c r="P259" s="219"/>
    </row>
    <row r="260" spans="1:16" s="233" customFormat="1" x14ac:dyDescent="0.25">
      <c r="A260" s="241">
        <v>43591</v>
      </c>
      <c r="B260" s="242">
        <v>19006125</v>
      </c>
      <c r="C260" s="247">
        <v>1</v>
      </c>
      <c r="D260" s="246">
        <v>147985</v>
      </c>
      <c r="E260" s="244"/>
      <c r="F260" s="242"/>
      <c r="G260" s="246"/>
      <c r="H260" s="245">
        <v>20000</v>
      </c>
      <c r="I260" s="245"/>
      <c r="J260" s="246"/>
      <c r="K260" s="219"/>
      <c r="L260" s="219"/>
      <c r="M260" s="219"/>
      <c r="N260" s="219"/>
      <c r="O260" s="219"/>
      <c r="P260" s="219"/>
    </row>
    <row r="261" spans="1:16" s="233" customFormat="1" x14ac:dyDescent="0.25">
      <c r="A261" s="241">
        <v>43591</v>
      </c>
      <c r="B261" s="242">
        <v>19006127</v>
      </c>
      <c r="C261" s="247">
        <v>1</v>
      </c>
      <c r="D261" s="246">
        <v>147985</v>
      </c>
      <c r="E261" s="244"/>
      <c r="F261" s="242"/>
      <c r="G261" s="246"/>
      <c r="H261" s="245"/>
      <c r="I261" s="245"/>
      <c r="J261" s="246"/>
      <c r="K261" s="219"/>
      <c r="L261" s="219"/>
      <c r="M261" s="219"/>
      <c r="N261" s="219"/>
      <c r="O261" s="219"/>
      <c r="P261" s="219"/>
    </row>
    <row r="262" spans="1:16" s="233" customFormat="1" x14ac:dyDescent="0.25">
      <c r="A262" s="241">
        <v>43592</v>
      </c>
      <c r="B262" s="242">
        <v>19006143</v>
      </c>
      <c r="C262" s="247">
        <v>1</v>
      </c>
      <c r="D262" s="246">
        <v>147985</v>
      </c>
      <c r="E262" s="244"/>
      <c r="F262" s="242"/>
      <c r="G262" s="246"/>
      <c r="H262" s="245"/>
      <c r="I262" s="245"/>
      <c r="J262" s="246"/>
      <c r="K262" s="219"/>
      <c r="L262" s="219"/>
      <c r="M262" s="219"/>
      <c r="N262" s="219"/>
      <c r="O262" s="219"/>
      <c r="P262" s="219"/>
    </row>
    <row r="263" spans="1:16" s="233" customFormat="1" x14ac:dyDescent="0.25">
      <c r="A263" s="241">
        <v>43592</v>
      </c>
      <c r="B263" s="242">
        <v>19006150</v>
      </c>
      <c r="C263" s="247">
        <v>30</v>
      </c>
      <c r="D263" s="246">
        <v>4439550</v>
      </c>
      <c r="E263" s="244"/>
      <c r="F263" s="242"/>
      <c r="G263" s="246"/>
      <c r="H263" s="245">
        <v>90000</v>
      </c>
      <c r="I263" s="245"/>
      <c r="J263" s="246"/>
      <c r="K263" s="219"/>
      <c r="L263" s="219"/>
      <c r="M263" s="219"/>
      <c r="N263" s="219"/>
      <c r="O263" s="219"/>
      <c r="P263" s="219"/>
    </row>
    <row r="264" spans="1:16" s="233" customFormat="1" x14ac:dyDescent="0.25">
      <c r="A264" s="241">
        <v>43592</v>
      </c>
      <c r="B264" s="242">
        <v>19006197</v>
      </c>
      <c r="C264" s="247">
        <v>1</v>
      </c>
      <c r="D264" s="246">
        <v>147985</v>
      </c>
      <c r="E264" s="244"/>
      <c r="F264" s="242"/>
      <c r="G264" s="246"/>
      <c r="H264" s="245">
        <v>12000</v>
      </c>
      <c r="I264" s="245"/>
      <c r="J264" s="246"/>
      <c r="K264" s="219"/>
      <c r="L264" s="219"/>
      <c r="M264" s="219"/>
      <c r="N264" s="219"/>
      <c r="O264" s="219"/>
      <c r="P264" s="219"/>
    </row>
    <row r="265" spans="1:16" s="233" customFormat="1" x14ac:dyDescent="0.25">
      <c r="A265" s="241">
        <v>43594</v>
      </c>
      <c r="B265" s="242">
        <v>19006356</v>
      </c>
      <c r="C265" s="247">
        <v>1</v>
      </c>
      <c r="D265" s="246">
        <v>147985</v>
      </c>
      <c r="E265" s="244"/>
      <c r="F265" s="242"/>
      <c r="G265" s="246"/>
      <c r="H265" s="245"/>
      <c r="I265" s="245"/>
      <c r="J265" s="246"/>
      <c r="K265" s="219"/>
      <c r="L265" s="219"/>
      <c r="M265" s="219"/>
      <c r="N265" s="219"/>
      <c r="O265" s="219"/>
      <c r="P265" s="219"/>
    </row>
    <row r="266" spans="1:16" s="233" customFormat="1" x14ac:dyDescent="0.25">
      <c r="A266" s="241">
        <v>43594</v>
      </c>
      <c r="B266" s="242">
        <v>19006357</v>
      </c>
      <c r="C266" s="247">
        <v>1</v>
      </c>
      <c r="D266" s="246">
        <v>147985</v>
      </c>
      <c r="E266" s="244"/>
      <c r="F266" s="242"/>
      <c r="G266" s="246"/>
      <c r="H266" s="245">
        <v>11000</v>
      </c>
      <c r="I266" s="245"/>
      <c r="J266" s="246"/>
      <c r="K266" s="219"/>
      <c r="L266" s="219"/>
      <c r="M266" s="219"/>
      <c r="N266" s="219"/>
      <c r="O266" s="219"/>
      <c r="P266" s="219"/>
    </row>
    <row r="267" spans="1:16" s="233" customFormat="1" x14ac:dyDescent="0.25">
      <c r="A267" s="241">
        <v>43594</v>
      </c>
      <c r="B267" s="242">
        <v>19006358</v>
      </c>
      <c r="C267" s="247">
        <v>1</v>
      </c>
      <c r="D267" s="246">
        <v>147985</v>
      </c>
      <c r="E267" s="244"/>
      <c r="F267" s="242"/>
      <c r="G267" s="246"/>
      <c r="H267" s="245"/>
      <c r="I267" s="245"/>
      <c r="J267" s="246"/>
      <c r="K267" s="219"/>
      <c r="L267" s="219"/>
      <c r="M267" s="219"/>
      <c r="N267" s="219"/>
      <c r="O267" s="219"/>
      <c r="P267" s="219"/>
    </row>
    <row r="268" spans="1:16" s="233" customFormat="1" x14ac:dyDescent="0.25">
      <c r="A268" s="241">
        <v>43594</v>
      </c>
      <c r="B268" s="242">
        <v>19006360</v>
      </c>
      <c r="C268" s="247">
        <v>1</v>
      </c>
      <c r="D268" s="246">
        <v>147985</v>
      </c>
      <c r="E268" s="244"/>
      <c r="F268" s="242"/>
      <c r="G268" s="246"/>
      <c r="H268" s="245"/>
      <c r="I268" s="245">
        <v>6248385</v>
      </c>
      <c r="J268" s="246" t="s">
        <v>17</v>
      </c>
      <c r="K268" s="219"/>
      <c r="L268" s="219"/>
      <c r="M268" s="219"/>
      <c r="N268" s="219"/>
      <c r="O268" s="219"/>
      <c r="P268" s="219"/>
    </row>
    <row r="269" spans="1:16" s="233" customFormat="1" x14ac:dyDescent="0.25">
      <c r="A269" s="241">
        <v>43600</v>
      </c>
      <c r="B269" s="242">
        <v>19006841</v>
      </c>
      <c r="C269" s="247">
        <v>40</v>
      </c>
      <c r="D269" s="246">
        <v>5919400</v>
      </c>
      <c r="E269" s="244"/>
      <c r="F269" s="242"/>
      <c r="G269" s="246"/>
      <c r="H269" s="245">
        <v>110000</v>
      </c>
      <c r="I269" s="245"/>
      <c r="J269" s="246"/>
      <c r="K269" s="219"/>
      <c r="L269" s="219"/>
      <c r="M269" s="219"/>
      <c r="N269" s="219"/>
      <c r="O269" s="219"/>
      <c r="P269" s="219"/>
    </row>
    <row r="270" spans="1:16" s="233" customFormat="1" x14ac:dyDescent="0.25">
      <c r="A270" s="241">
        <v>43601</v>
      </c>
      <c r="B270" s="242">
        <v>19006998</v>
      </c>
      <c r="C270" s="247">
        <v>1</v>
      </c>
      <c r="D270" s="246">
        <v>147985</v>
      </c>
      <c r="E270" s="244"/>
      <c r="F270" s="242"/>
      <c r="G270" s="246"/>
      <c r="H270" s="245"/>
      <c r="I270" s="245">
        <v>6177385</v>
      </c>
      <c r="J270" s="246" t="s">
        <v>17</v>
      </c>
      <c r="K270" s="219"/>
      <c r="L270" s="219"/>
      <c r="M270" s="219"/>
      <c r="N270" s="219"/>
      <c r="O270" s="219"/>
      <c r="P270" s="219"/>
    </row>
    <row r="271" spans="1:16" s="233" customFormat="1" x14ac:dyDescent="0.25">
      <c r="A271" s="241">
        <v>43608</v>
      </c>
      <c r="B271" s="242">
        <v>19007632</v>
      </c>
      <c r="C271" s="247">
        <v>30</v>
      </c>
      <c r="D271" s="246">
        <v>4439550</v>
      </c>
      <c r="E271" s="244"/>
      <c r="F271" s="242"/>
      <c r="G271" s="246"/>
      <c r="H271" s="245">
        <v>78000</v>
      </c>
      <c r="I271" s="245">
        <v>4517550</v>
      </c>
      <c r="J271" s="246" t="s">
        <v>17</v>
      </c>
      <c r="K271" s="219"/>
      <c r="L271" s="219"/>
      <c r="M271" s="219"/>
      <c r="N271" s="219"/>
      <c r="O271" s="219"/>
      <c r="P271" s="219"/>
    </row>
    <row r="272" spans="1:16" s="233" customFormat="1" x14ac:dyDescent="0.25">
      <c r="A272" s="241">
        <v>43633</v>
      </c>
      <c r="B272" s="242">
        <v>19008655</v>
      </c>
      <c r="C272" s="247">
        <v>40</v>
      </c>
      <c r="D272" s="246">
        <v>5919400</v>
      </c>
      <c r="E272" s="244"/>
      <c r="F272" s="242"/>
      <c r="G272" s="246"/>
      <c r="H272" s="245">
        <v>139000</v>
      </c>
      <c r="I272" s="245"/>
      <c r="J272" s="246"/>
      <c r="K272" s="219"/>
      <c r="L272" s="219"/>
      <c r="M272" s="219"/>
      <c r="N272" s="219"/>
      <c r="O272" s="219"/>
      <c r="P272" s="219"/>
    </row>
    <row r="273" spans="1:16" s="233" customFormat="1" x14ac:dyDescent="0.25">
      <c r="A273" s="241">
        <v>43635</v>
      </c>
      <c r="B273" s="242">
        <v>19008769</v>
      </c>
      <c r="C273" s="247">
        <v>30</v>
      </c>
      <c r="D273" s="246">
        <v>4439550</v>
      </c>
      <c r="E273" s="244"/>
      <c r="F273" s="242"/>
      <c r="G273" s="246"/>
      <c r="H273" s="245">
        <v>102000</v>
      </c>
      <c r="I273" s="245"/>
      <c r="J273" s="246"/>
      <c r="K273" s="219"/>
      <c r="L273" s="219"/>
      <c r="M273" s="219"/>
      <c r="N273" s="219"/>
      <c r="O273" s="219"/>
      <c r="P273" s="219"/>
    </row>
    <row r="274" spans="1:16" s="233" customFormat="1" x14ac:dyDescent="0.25">
      <c r="A274" s="241">
        <v>43638</v>
      </c>
      <c r="B274" s="242">
        <v>19008928</v>
      </c>
      <c r="C274" s="247">
        <v>30</v>
      </c>
      <c r="D274" s="246">
        <v>4439550</v>
      </c>
      <c r="E274" s="244"/>
      <c r="F274" s="242"/>
      <c r="G274" s="246"/>
      <c r="H274" s="245">
        <v>121000</v>
      </c>
      <c r="I274" s="245">
        <v>15160500</v>
      </c>
      <c r="J274" s="246" t="s">
        <v>17</v>
      </c>
      <c r="K274" s="219"/>
      <c r="L274" s="219"/>
      <c r="M274" s="219"/>
      <c r="N274" s="219"/>
      <c r="O274" s="219"/>
      <c r="P274" s="219"/>
    </row>
    <row r="275" spans="1:16" s="134" customFormat="1" x14ac:dyDescent="0.25">
      <c r="A275" s="241">
        <v>43644</v>
      </c>
      <c r="B275" s="242">
        <v>19009191</v>
      </c>
      <c r="C275" s="247">
        <v>40</v>
      </c>
      <c r="D275" s="246">
        <v>5919400</v>
      </c>
      <c r="E275" s="244"/>
      <c r="F275" s="242"/>
      <c r="G275" s="246"/>
      <c r="H275" s="245">
        <v>109000</v>
      </c>
      <c r="I275" s="245"/>
      <c r="J275" s="246"/>
      <c r="K275" s="138"/>
      <c r="L275" s="138"/>
      <c r="M275" s="138"/>
      <c r="N275" s="138"/>
      <c r="O275" s="138"/>
      <c r="P275" s="138"/>
    </row>
    <row r="276" spans="1:16" s="134" customFormat="1" x14ac:dyDescent="0.25">
      <c r="A276" s="241">
        <v>43644</v>
      </c>
      <c r="B276" s="242">
        <v>19009201</v>
      </c>
      <c r="C276" s="247">
        <v>1</v>
      </c>
      <c r="D276" s="246">
        <v>147985</v>
      </c>
      <c r="E276" s="244"/>
      <c r="F276" s="242"/>
      <c r="G276" s="246"/>
      <c r="H276" s="245">
        <v>43000</v>
      </c>
      <c r="I276" s="245"/>
      <c r="J276" s="246"/>
      <c r="K276" s="138"/>
      <c r="L276" s="138"/>
      <c r="M276" s="138"/>
      <c r="N276" s="138"/>
      <c r="O276" s="138"/>
      <c r="P276" s="138"/>
    </row>
    <row r="277" spans="1:16" s="134" customFormat="1" x14ac:dyDescent="0.25">
      <c r="A277" s="241">
        <v>43645</v>
      </c>
      <c r="B277" s="242">
        <v>19009236</v>
      </c>
      <c r="C277" s="247">
        <v>1</v>
      </c>
      <c r="D277" s="246">
        <v>147985</v>
      </c>
      <c r="E277" s="244"/>
      <c r="F277" s="242"/>
      <c r="G277" s="246"/>
      <c r="H277" s="245">
        <v>12000</v>
      </c>
      <c r="I277" s="245"/>
      <c r="J277" s="246"/>
      <c r="K277" s="138"/>
      <c r="L277" s="138"/>
      <c r="M277" s="138"/>
      <c r="N277" s="138"/>
      <c r="O277" s="138"/>
      <c r="P277" s="138"/>
    </row>
    <row r="278" spans="1:16" s="134" customFormat="1" x14ac:dyDescent="0.25">
      <c r="A278" s="241">
        <v>43645</v>
      </c>
      <c r="B278" s="242">
        <v>19009248</v>
      </c>
      <c r="C278" s="247">
        <v>1</v>
      </c>
      <c r="D278" s="246">
        <v>147985</v>
      </c>
      <c r="E278" s="244"/>
      <c r="F278" s="242"/>
      <c r="G278" s="246"/>
      <c r="H278" s="245"/>
      <c r="I278" s="245">
        <v>6527355</v>
      </c>
      <c r="J278" s="246" t="s">
        <v>17</v>
      </c>
      <c r="K278" s="138"/>
      <c r="L278" s="138"/>
      <c r="M278" s="138"/>
      <c r="N278" s="138"/>
      <c r="O278" s="138"/>
      <c r="P278" s="138"/>
    </row>
    <row r="279" spans="1:16" s="134" customFormat="1" x14ac:dyDescent="0.25">
      <c r="A279" s="241">
        <v>43647</v>
      </c>
      <c r="B279" s="242">
        <v>19009318</v>
      </c>
      <c r="C279" s="247">
        <v>12</v>
      </c>
      <c r="D279" s="246">
        <v>1775820</v>
      </c>
      <c r="E279" s="244"/>
      <c r="F279" s="242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</row>
    <row r="280" spans="1:16" s="134" customFormat="1" x14ac:dyDescent="0.25">
      <c r="A280" s="241">
        <v>43647</v>
      </c>
      <c r="B280" s="242">
        <v>19009319</v>
      </c>
      <c r="C280" s="247">
        <v>1</v>
      </c>
      <c r="D280" s="246">
        <v>147985</v>
      </c>
      <c r="E280" s="244"/>
      <c r="F280" s="242"/>
      <c r="G280" s="246"/>
      <c r="H280" s="245">
        <v>16000</v>
      </c>
      <c r="I280" s="245"/>
      <c r="J280" s="246"/>
      <c r="K280" s="138"/>
      <c r="L280" s="138"/>
      <c r="M280" s="138"/>
      <c r="N280" s="138"/>
      <c r="O280" s="138"/>
      <c r="P280" s="138"/>
    </row>
    <row r="281" spans="1:16" s="134" customFormat="1" x14ac:dyDescent="0.25">
      <c r="A281" s="241">
        <v>43647</v>
      </c>
      <c r="B281" s="242">
        <v>19009320</v>
      </c>
      <c r="C281" s="247">
        <v>1</v>
      </c>
      <c r="D281" s="246">
        <v>147985</v>
      </c>
      <c r="E281" s="244"/>
      <c r="F281" s="242"/>
      <c r="G281" s="246"/>
      <c r="H281" s="245">
        <v>24000</v>
      </c>
      <c r="I281" s="245"/>
      <c r="J281" s="246"/>
      <c r="K281" s="138"/>
      <c r="L281" s="138"/>
      <c r="M281" s="138"/>
      <c r="N281" s="138"/>
      <c r="O281" s="138"/>
      <c r="P281" s="138"/>
    </row>
    <row r="282" spans="1:16" s="134" customFormat="1" x14ac:dyDescent="0.25">
      <c r="A282" s="241">
        <v>43647</v>
      </c>
      <c r="B282" s="242">
        <v>19009321</v>
      </c>
      <c r="C282" s="247">
        <v>1</v>
      </c>
      <c r="D282" s="246">
        <v>147985</v>
      </c>
      <c r="E282" s="244"/>
      <c r="F282" s="242"/>
      <c r="G282" s="246"/>
      <c r="H282" s="245">
        <v>24000</v>
      </c>
      <c r="I282" s="245"/>
      <c r="J282" s="246"/>
      <c r="K282" s="138"/>
      <c r="L282" s="138"/>
      <c r="M282" s="138"/>
      <c r="N282" s="138"/>
      <c r="O282" s="138"/>
      <c r="P282" s="138"/>
    </row>
    <row r="283" spans="1:16" s="134" customFormat="1" x14ac:dyDescent="0.25">
      <c r="A283" s="241">
        <v>43647</v>
      </c>
      <c r="B283" s="242">
        <v>19009322</v>
      </c>
      <c r="C283" s="247">
        <v>1</v>
      </c>
      <c r="D283" s="246">
        <v>147985</v>
      </c>
      <c r="E283" s="244"/>
      <c r="F283" s="242"/>
      <c r="G283" s="246"/>
      <c r="H283" s="245">
        <v>11000</v>
      </c>
      <c r="I283" s="245"/>
      <c r="J283" s="246"/>
      <c r="K283" s="138"/>
      <c r="L283" s="138"/>
      <c r="M283" s="138"/>
      <c r="N283" s="138"/>
      <c r="O283" s="138"/>
      <c r="P283" s="138"/>
    </row>
    <row r="284" spans="1:16" s="134" customFormat="1" x14ac:dyDescent="0.25">
      <c r="A284" s="241">
        <v>43648</v>
      </c>
      <c r="B284" s="242">
        <v>19009401</v>
      </c>
      <c r="C284" s="247">
        <v>5</v>
      </c>
      <c r="D284" s="246">
        <v>739925</v>
      </c>
      <c r="E284" s="244"/>
      <c r="F284" s="242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</row>
    <row r="285" spans="1:16" s="134" customFormat="1" x14ac:dyDescent="0.25">
      <c r="A285" s="241">
        <v>43652</v>
      </c>
      <c r="B285" s="242">
        <v>19009603</v>
      </c>
      <c r="C285" s="247">
        <v>1</v>
      </c>
      <c r="D285" s="246">
        <v>95540</v>
      </c>
      <c r="E285" s="244"/>
      <c r="F285" s="242"/>
      <c r="G285" s="246"/>
      <c r="H285" s="245">
        <v>32000</v>
      </c>
      <c r="I285" s="245">
        <v>3310225</v>
      </c>
      <c r="J285" s="246" t="s">
        <v>17</v>
      </c>
      <c r="K285" s="138"/>
      <c r="L285" s="138"/>
      <c r="M285" s="138"/>
      <c r="N285" s="138"/>
      <c r="O285" s="138"/>
      <c r="P285" s="138"/>
    </row>
    <row r="286" spans="1:16" s="134" customFormat="1" x14ac:dyDescent="0.25">
      <c r="A286" s="241">
        <v>43654</v>
      </c>
      <c r="B286" s="242">
        <v>19009716</v>
      </c>
      <c r="C286" s="247">
        <v>40</v>
      </c>
      <c r="D286" s="246">
        <v>5919400</v>
      </c>
      <c r="E286" s="244"/>
      <c r="F286" s="242"/>
      <c r="G286" s="246"/>
      <c r="H286" s="245">
        <v>102000</v>
      </c>
      <c r="I286" s="245">
        <v>6021400</v>
      </c>
      <c r="J286" s="246" t="s">
        <v>17</v>
      </c>
      <c r="K286" s="138"/>
      <c r="L286" s="138"/>
      <c r="M286" s="138"/>
      <c r="N286" s="138"/>
      <c r="O286" s="138"/>
      <c r="P286" s="138"/>
    </row>
    <row r="287" spans="1:16" s="134" customFormat="1" x14ac:dyDescent="0.25">
      <c r="A287" s="241">
        <v>43661</v>
      </c>
      <c r="B287" s="242">
        <v>19010168</v>
      </c>
      <c r="C287" s="247">
        <v>40</v>
      </c>
      <c r="D287" s="246">
        <v>5919400</v>
      </c>
      <c r="E287" s="244"/>
      <c r="F287" s="242"/>
      <c r="G287" s="246"/>
      <c r="H287" s="245">
        <v>105000</v>
      </c>
      <c r="I287" s="245">
        <v>6024400</v>
      </c>
      <c r="J287" s="246" t="s">
        <v>17</v>
      </c>
      <c r="K287" s="138"/>
      <c r="L287" s="138"/>
      <c r="M287" s="138"/>
      <c r="N287" s="138"/>
      <c r="O287" s="138"/>
      <c r="P287" s="138"/>
    </row>
    <row r="288" spans="1:16" s="134" customFormat="1" x14ac:dyDescent="0.25">
      <c r="A288" s="98">
        <v>43675</v>
      </c>
      <c r="B288" s="99">
        <v>19010894</v>
      </c>
      <c r="C288" s="100">
        <v>40</v>
      </c>
      <c r="D288" s="34">
        <v>5919400</v>
      </c>
      <c r="E288" s="101"/>
      <c r="F288" s="99"/>
      <c r="G288" s="34"/>
      <c r="H288" s="102">
        <v>107000</v>
      </c>
      <c r="I288" s="102"/>
      <c r="J288" s="34"/>
      <c r="K288" s="138"/>
      <c r="L288" s="138"/>
      <c r="M288" s="138"/>
      <c r="N288" s="138"/>
      <c r="O288" s="138"/>
      <c r="P288" s="138"/>
    </row>
    <row r="289" spans="1:16" s="134" customFormat="1" x14ac:dyDescent="0.25">
      <c r="A289" s="98"/>
      <c r="B289" s="99"/>
      <c r="C289" s="100"/>
      <c r="D289" s="34"/>
      <c r="E289" s="101"/>
      <c r="F289" s="99"/>
      <c r="G289" s="34"/>
      <c r="H289" s="102"/>
      <c r="I289" s="102"/>
      <c r="J289" s="34"/>
      <c r="K289" s="138"/>
      <c r="L289" s="138"/>
      <c r="M289" s="138"/>
      <c r="N289" s="138"/>
      <c r="O289" s="138"/>
      <c r="P289" s="138"/>
    </row>
    <row r="290" spans="1:16" s="134" customFormat="1" x14ac:dyDescent="0.25">
      <c r="A290" s="98"/>
      <c r="B290" s="99"/>
      <c r="C290" s="100"/>
      <c r="D290" s="34"/>
      <c r="E290" s="101"/>
      <c r="F290" s="99"/>
      <c r="G290" s="34"/>
      <c r="H290" s="102"/>
      <c r="I290" s="102"/>
      <c r="J290" s="34"/>
      <c r="K290" s="138"/>
      <c r="L290" s="138"/>
      <c r="M290" s="138"/>
      <c r="N290" s="138"/>
      <c r="O290" s="138"/>
      <c r="P290" s="138"/>
    </row>
    <row r="291" spans="1:16" s="233" customFormat="1" x14ac:dyDescent="0.25">
      <c r="A291" s="235"/>
      <c r="B291" s="234"/>
      <c r="C291" s="240"/>
      <c r="D291" s="236"/>
      <c r="E291" s="237"/>
      <c r="F291" s="234"/>
      <c r="G291" s="236"/>
      <c r="H291" s="239"/>
      <c r="I291" s="239"/>
      <c r="J291" s="236"/>
      <c r="K291" s="219"/>
      <c r="L291" s="219"/>
      <c r="M291" s="219"/>
      <c r="N291" s="219"/>
      <c r="O291" s="219"/>
      <c r="P291" s="219"/>
    </row>
    <row r="292" spans="1:16" s="233" customFormat="1" x14ac:dyDescent="0.25">
      <c r="A292" s="4"/>
      <c r="B292" s="8" t="s">
        <v>11</v>
      </c>
      <c r="C292" s="77">
        <f>SUM(C8:C291)</f>
        <v>1467</v>
      </c>
      <c r="D292" s="9"/>
      <c r="E292" s="223" t="s">
        <v>11</v>
      </c>
      <c r="F292" s="223">
        <f>SUM(F8:F291)</f>
        <v>1</v>
      </c>
      <c r="G292" s="224">
        <f>SUM(G8:G291)</f>
        <v>98525</v>
      </c>
      <c r="H292" s="239"/>
      <c r="I292" s="239"/>
      <c r="J292" s="236"/>
      <c r="K292" s="219"/>
      <c r="L292" s="219"/>
      <c r="M292" s="219"/>
      <c r="N292" s="219"/>
      <c r="O292" s="219"/>
      <c r="P292" s="219"/>
    </row>
    <row r="293" spans="1:16" s="233" customFormat="1" x14ac:dyDescent="0.25">
      <c r="A293" s="4"/>
      <c r="B293" s="8"/>
      <c r="C293" s="77"/>
      <c r="D293" s="9"/>
      <c r="E293" s="237"/>
      <c r="F293" s="234"/>
      <c r="G293" s="236"/>
      <c r="H293" s="239"/>
      <c r="I293" s="239"/>
      <c r="J293" s="236"/>
      <c r="K293" s="219"/>
      <c r="L293" s="219"/>
      <c r="M293" s="219"/>
      <c r="N293" s="219"/>
      <c r="O293" s="219"/>
      <c r="P293" s="219"/>
    </row>
    <row r="294" spans="1:16" s="233" customFormat="1" x14ac:dyDescent="0.25">
      <c r="A294" s="10"/>
      <c r="B294" s="11"/>
      <c r="C294" s="40"/>
      <c r="D294" s="6"/>
      <c r="E294" s="8"/>
      <c r="F294" s="234"/>
      <c r="G294" s="435" t="s">
        <v>12</v>
      </c>
      <c r="H294" s="435"/>
      <c r="I294" s="39"/>
      <c r="J294" s="13">
        <f>SUM(D8:D291)</f>
        <v>163080702</v>
      </c>
      <c r="K294" s="219"/>
      <c r="L294" s="219"/>
      <c r="M294" s="219"/>
      <c r="N294" s="219"/>
      <c r="O294" s="219"/>
      <c r="P294" s="219"/>
    </row>
    <row r="295" spans="1:16" s="233" customFormat="1" x14ac:dyDescent="0.25">
      <c r="A295" s="4"/>
      <c r="B295" s="3"/>
      <c r="C295" s="40"/>
      <c r="D295" s="6"/>
      <c r="E295" s="8"/>
      <c r="F295" s="234"/>
      <c r="G295" s="435" t="s">
        <v>13</v>
      </c>
      <c r="H295" s="435"/>
      <c r="I295" s="39"/>
      <c r="J295" s="13">
        <f>SUM(G8:G291)</f>
        <v>98525</v>
      </c>
      <c r="K295" s="219"/>
      <c r="L295" s="219"/>
      <c r="M295" s="219"/>
      <c r="N295" s="219"/>
      <c r="O295" s="219"/>
      <c r="P295" s="219"/>
    </row>
    <row r="296" spans="1:16" s="233" customFormat="1" x14ac:dyDescent="0.25">
      <c r="A296" s="14"/>
      <c r="B296" s="7"/>
      <c r="C296" s="40"/>
      <c r="D296" s="6"/>
      <c r="E296" s="7"/>
      <c r="F296" s="234"/>
      <c r="G296" s="435" t="s">
        <v>14</v>
      </c>
      <c r="H296" s="435"/>
      <c r="I296" s="41"/>
      <c r="J296" s="15">
        <f>J294-J295</f>
        <v>162982177</v>
      </c>
      <c r="K296" s="219"/>
      <c r="L296" s="219"/>
      <c r="M296" s="219"/>
      <c r="N296" s="219"/>
      <c r="O296" s="219"/>
      <c r="P296" s="219"/>
    </row>
    <row r="297" spans="1:16" s="233" customFormat="1" x14ac:dyDescent="0.25">
      <c r="A297" s="4"/>
      <c r="B297" s="16"/>
      <c r="C297" s="40"/>
      <c r="D297" s="17"/>
      <c r="E297" s="7"/>
      <c r="F297" s="8"/>
      <c r="G297" s="435" t="s">
        <v>15</v>
      </c>
      <c r="H297" s="435"/>
      <c r="I297" s="39"/>
      <c r="J297" s="13">
        <f>SUM(H8:H293)</f>
        <v>6987500</v>
      </c>
      <c r="K297" s="219"/>
      <c r="L297" s="219"/>
      <c r="M297" s="219"/>
      <c r="N297" s="219"/>
      <c r="O297" s="219"/>
      <c r="P297" s="219"/>
    </row>
    <row r="298" spans="1:16" x14ac:dyDescent="0.25">
      <c r="A298" s="4"/>
      <c r="B298" s="16"/>
      <c r="C298" s="40"/>
      <c r="D298" s="17"/>
      <c r="E298" s="7"/>
      <c r="F298" s="8"/>
      <c r="G298" s="435" t="s">
        <v>16</v>
      </c>
      <c r="H298" s="435"/>
      <c r="I298" s="39"/>
      <c r="J298" s="13">
        <f>J296+J297</f>
        <v>169969677</v>
      </c>
    </row>
    <row r="299" spans="1:16" x14ac:dyDescent="0.25">
      <c r="A299" s="4"/>
      <c r="B299" s="16"/>
      <c r="C299" s="40"/>
      <c r="D299" s="17"/>
      <c r="E299" s="7"/>
      <c r="F299" s="3"/>
      <c r="G299" s="435" t="s">
        <v>5</v>
      </c>
      <c r="H299" s="435"/>
      <c r="I299" s="39"/>
      <c r="J299" s="13">
        <f>SUM(I8:I293)</f>
        <v>163943277</v>
      </c>
    </row>
    <row r="300" spans="1:16" x14ac:dyDescent="0.25">
      <c r="A300" s="4"/>
      <c r="B300" s="16"/>
      <c r="C300" s="40"/>
      <c r="D300" s="17"/>
      <c r="E300" s="7"/>
      <c r="F300" s="3"/>
      <c r="G300" s="435" t="s">
        <v>31</v>
      </c>
      <c r="H300" s="435"/>
      <c r="I300" s="40" t="str">
        <f>IF(J300&gt;0,"SALDO",IF(J300&lt;0,"PIUTANG",IF(J300=0,"LUNAS")))</f>
        <v>PIUTANG</v>
      </c>
      <c r="J300" s="13">
        <f>J299-J298</f>
        <v>-6026400</v>
      </c>
    </row>
    <row r="301" spans="1:16" x14ac:dyDescent="0.25">
      <c r="F301" s="37"/>
      <c r="G301" s="37"/>
      <c r="J301" s="37"/>
    </row>
    <row r="302" spans="1:16" x14ac:dyDescent="0.25">
      <c r="C302" s="37"/>
      <c r="D302" s="37"/>
      <c r="F302" s="37"/>
      <c r="G302" s="37"/>
      <c r="J302" s="37"/>
      <c r="L302"/>
      <c r="M302"/>
      <c r="N302"/>
      <c r="O302"/>
      <c r="P302"/>
    </row>
    <row r="303" spans="1:16" x14ac:dyDescent="0.25">
      <c r="C303" s="37"/>
      <c r="D303" s="37"/>
      <c r="F303" s="37"/>
      <c r="G303" s="37"/>
      <c r="J303" s="37"/>
      <c r="L303"/>
      <c r="M303"/>
      <c r="N303"/>
      <c r="O303"/>
      <c r="P303"/>
    </row>
    <row r="304" spans="1:16" x14ac:dyDescent="0.25">
      <c r="A304" s="404">
        <v>43411</v>
      </c>
      <c r="C304" s="37"/>
      <c r="D304" s="37"/>
      <c r="F304" s="37"/>
      <c r="G304" s="37"/>
      <c r="J304" s="37"/>
      <c r="L304"/>
      <c r="M304"/>
      <c r="N304"/>
      <c r="O304"/>
      <c r="P304"/>
    </row>
    <row r="305" spans="3:16" x14ac:dyDescent="0.25">
      <c r="C305" s="37"/>
      <c r="D305" s="37"/>
      <c r="F305" s="37"/>
      <c r="G305" s="37"/>
      <c r="J305" s="37"/>
      <c r="L305"/>
      <c r="M305"/>
      <c r="N305"/>
      <c r="O305"/>
      <c r="P305"/>
    </row>
    <row r="306" spans="3:16" x14ac:dyDescent="0.25">
      <c r="C306" s="37"/>
      <c r="D306" s="37"/>
      <c r="L306"/>
      <c r="M306"/>
      <c r="N306"/>
      <c r="O306"/>
      <c r="P30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0:H300"/>
    <mergeCell ref="G294:H294"/>
    <mergeCell ref="G295:H295"/>
    <mergeCell ref="G296:H296"/>
    <mergeCell ref="G297:H297"/>
    <mergeCell ref="G298:H298"/>
    <mergeCell ref="G299:H29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52"/>
  <sheetViews>
    <sheetView workbookViewId="0">
      <pane ySplit="7" topLeftCell="A35" activePane="bottomLeft" state="frozen"/>
      <selection pane="bottomLeft" activeCell="J39" sqref="J3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70</v>
      </c>
      <c r="D1" s="20"/>
      <c r="E1" s="20"/>
      <c r="F1" s="429" t="s">
        <v>22</v>
      </c>
      <c r="G1" s="429"/>
      <c r="H1" s="429"/>
      <c r="I1" s="38" t="s">
        <v>73</v>
      </c>
      <c r="J1" s="20"/>
    </row>
    <row r="2" spans="1:13" x14ac:dyDescent="0.25">
      <c r="A2" s="20" t="s">
        <v>1</v>
      </c>
      <c r="B2" s="20"/>
      <c r="C2" s="28" t="s">
        <v>67</v>
      </c>
      <c r="D2" s="20"/>
      <c r="E2" s="20"/>
      <c r="F2" s="429" t="s">
        <v>21</v>
      </c>
      <c r="G2" s="429"/>
      <c r="H2" s="429"/>
      <c r="I2" s="38">
        <f>J52*-1</f>
        <v>-15859</v>
      </c>
      <c r="J2" s="20"/>
      <c r="L2" s="18"/>
      <c r="M2" s="18"/>
    </row>
    <row r="3" spans="1:13" s="233" customFormat="1" x14ac:dyDescent="0.25">
      <c r="A3" s="218" t="s">
        <v>111</v>
      </c>
      <c r="B3" s="218"/>
      <c r="C3" s="28" t="s">
        <v>124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40" t="s">
        <v>4</v>
      </c>
      <c r="I6" s="457" t="s">
        <v>5</v>
      </c>
      <c r="J6" s="444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41"/>
      <c r="I7" s="458"/>
      <c r="J7" s="445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75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174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228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241">
        <v>43528</v>
      </c>
      <c r="B38" s="242">
        <v>19001925</v>
      </c>
      <c r="C38" s="129">
        <v>9</v>
      </c>
      <c r="D38" s="246">
        <v>1109250</v>
      </c>
      <c r="E38" s="244" t="s">
        <v>275</v>
      </c>
      <c r="F38" s="242">
        <v>2</v>
      </c>
      <c r="G38" s="246">
        <v>235945</v>
      </c>
      <c r="H38" s="244"/>
      <c r="I38" s="245">
        <v>875000</v>
      </c>
      <c r="J38" s="246" t="s">
        <v>17</v>
      </c>
      <c r="L38" s="238"/>
    </row>
    <row r="39" spans="1:12" s="233" customFormat="1" x14ac:dyDescent="0.25">
      <c r="A39" s="98">
        <v>43633</v>
      </c>
      <c r="B39" s="99">
        <v>19008647</v>
      </c>
      <c r="C39" s="253">
        <v>2</v>
      </c>
      <c r="D39" s="34">
        <v>200940</v>
      </c>
      <c r="E39" s="101" t="s">
        <v>512</v>
      </c>
      <c r="F39" s="99">
        <v>1</v>
      </c>
      <c r="G39" s="34">
        <v>129200</v>
      </c>
      <c r="H39" s="101"/>
      <c r="I39" s="102">
        <v>75000</v>
      </c>
      <c r="J39" s="34" t="s">
        <v>17</v>
      </c>
      <c r="L39" s="238"/>
    </row>
    <row r="40" spans="1:12" s="233" customFormat="1" x14ac:dyDescent="0.25">
      <c r="A40" s="98"/>
      <c r="B40" s="99"/>
      <c r="C40" s="253"/>
      <c r="D40" s="34"/>
      <c r="E40" s="101"/>
      <c r="F40" s="99"/>
      <c r="G40" s="34"/>
      <c r="H40" s="101"/>
      <c r="I40" s="102"/>
      <c r="J40" s="34"/>
      <c r="L40" s="238"/>
    </row>
    <row r="41" spans="1:12" s="233" customFormat="1" x14ac:dyDescent="0.25">
      <c r="A41" s="98"/>
      <c r="B41" s="99"/>
      <c r="C41" s="253"/>
      <c r="D41" s="34"/>
      <c r="E41" s="101"/>
      <c r="F41" s="99"/>
      <c r="G41" s="34"/>
      <c r="H41" s="101"/>
      <c r="I41" s="102"/>
      <c r="J41" s="34"/>
      <c r="L41" s="238"/>
    </row>
    <row r="42" spans="1:12" s="233" customFormat="1" x14ac:dyDescent="0.25">
      <c r="A42" s="98"/>
      <c r="B42" s="99"/>
      <c r="C42" s="253"/>
      <c r="D42" s="34"/>
      <c r="E42" s="101"/>
      <c r="F42" s="99"/>
      <c r="G42" s="34"/>
      <c r="H42" s="101"/>
      <c r="I42" s="102"/>
      <c r="J42" s="34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7"/>
      <c r="I43" s="39"/>
      <c r="J43" s="6"/>
    </row>
    <row r="44" spans="1:12" x14ac:dyDescent="0.25">
      <c r="A44" s="4"/>
      <c r="B44" s="8" t="s">
        <v>11</v>
      </c>
      <c r="C44" s="27">
        <f>SUM(C8:C43)</f>
        <v>894</v>
      </c>
      <c r="D44" s="9"/>
      <c r="E44" s="8" t="s">
        <v>11</v>
      </c>
      <c r="F44" s="8">
        <f>SUM(F8:F43)</f>
        <v>138</v>
      </c>
      <c r="G44" s="5"/>
      <c r="H44" s="3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33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35" t="s">
        <v>12</v>
      </c>
      <c r="H46" s="435"/>
      <c r="I46" s="39"/>
      <c r="J46" s="13">
        <f>SUM(D8:D43)</f>
        <v>93834268</v>
      </c>
    </row>
    <row r="47" spans="1:12" x14ac:dyDescent="0.25">
      <c r="A47" s="4"/>
      <c r="B47" s="3"/>
      <c r="C47" s="26"/>
      <c r="D47" s="6"/>
      <c r="E47" s="7"/>
      <c r="F47" s="3"/>
      <c r="G47" s="435" t="s">
        <v>13</v>
      </c>
      <c r="H47" s="435"/>
      <c r="I47" s="39"/>
      <c r="J47" s="13">
        <f>SUM(G8:G43)</f>
        <v>14916127</v>
      </c>
    </row>
    <row r="48" spans="1:12" x14ac:dyDescent="0.25">
      <c r="A48" s="14"/>
      <c r="B48" s="7"/>
      <c r="C48" s="26"/>
      <c r="D48" s="6"/>
      <c r="E48" s="7"/>
      <c r="F48" s="3"/>
      <c r="G48" s="435" t="s">
        <v>14</v>
      </c>
      <c r="H48" s="435"/>
      <c r="I48" s="41"/>
      <c r="J48" s="15">
        <f>J46-J47</f>
        <v>78918141</v>
      </c>
    </row>
    <row r="49" spans="1:10" x14ac:dyDescent="0.25">
      <c r="A49" s="4"/>
      <c r="B49" s="16"/>
      <c r="C49" s="26"/>
      <c r="D49" s="17"/>
      <c r="E49" s="7"/>
      <c r="F49" s="3"/>
      <c r="G49" s="435" t="s">
        <v>15</v>
      </c>
      <c r="H49" s="435"/>
      <c r="I49" s="39"/>
      <c r="J49" s="13">
        <f>SUM(H8:H44)</f>
        <v>0</v>
      </c>
    </row>
    <row r="50" spans="1:10" x14ac:dyDescent="0.25">
      <c r="A50" s="4"/>
      <c r="B50" s="16"/>
      <c r="C50" s="26"/>
      <c r="D50" s="17"/>
      <c r="E50" s="7"/>
      <c r="F50" s="3"/>
      <c r="G50" s="435" t="s">
        <v>16</v>
      </c>
      <c r="H50" s="435"/>
      <c r="I50" s="39"/>
      <c r="J50" s="13">
        <f>J48+J49</f>
        <v>78918141</v>
      </c>
    </row>
    <row r="51" spans="1:10" x14ac:dyDescent="0.25">
      <c r="A51" s="4"/>
      <c r="B51" s="16"/>
      <c r="C51" s="26"/>
      <c r="D51" s="17"/>
      <c r="E51" s="7"/>
      <c r="F51" s="3"/>
      <c r="G51" s="435" t="s">
        <v>5</v>
      </c>
      <c r="H51" s="435"/>
      <c r="I51" s="39"/>
      <c r="J51" s="13">
        <f>SUM(I8:I44)</f>
        <v>78934000</v>
      </c>
    </row>
    <row r="52" spans="1:10" x14ac:dyDescent="0.25">
      <c r="A52" s="4"/>
      <c r="B52" s="16"/>
      <c r="C52" s="26"/>
      <c r="D52" s="17"/>
      <c r="E52" s="7"/>
      <c r="F52" s="3"/>
      <c r="G52" s="435" t="s">
        <v>31</v>
      </c>
      <c r="H52" s="435"/>
      <c r="I52" s="40" t="str">
        <f>IF(J52&gt;0,"SALDO",IF(J52&lt;0,"PIUTANG",IF(J52=0,"LUNAS")))</f>
        <v>SALDO</v>
      </c>
      <c r="J52" s="13">
        <f>J51-J50</f>
        <v>15859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23</vt:i4>
      </vt:variant>
    </vt:vector>
  </HeadingPairs>
  <TitlesOfParts>
    <vt:vector size="71" baseType="lpstr">
      <vt:lpstr>Taufik ST</vt:lpstr>
      <vt:lpstr>Indra Fashion</vt:lpstr>
      <vt:lpstr>Bandros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Sofya</vt:lpstr>
      <vt:lpstr>Mano</vt:lpstr>
      <vt:lpstr>Mano Sale</vt:lpstr>
      <vt:lpstr>Dedi</vt:lpstr>
      <vt:lpstr>Laporan</vt:lpstr>
      <vt:lpstr>Atlantis</vt:lpstr>
      <vt:lpstr>Sale Atlantis</vt:lpstr>
      <vt:lpstr>Imas</vt:lpstr>
      <vt:lpstr>Jarkasih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Dedi!Print_Area</vt:lpstr>
      <vt:lpstr>Febri!Print_Area</vt:lpstr>
      <vt:lpstr>Ghaisan!Print_Area</vt:lpstr>
      <vt:lpstr>'Indra Fashion'!Print_Area</vt:lpstr>
      <vt:lpstr>Jarkasih!Print_Area</vt:lpstr>
      <vt:lpstr>Laporan!Print_Area</vt:lpstr>
      <vt:lpstr>Mano!Print_Area</vt:lpstr>
      <vt:lpstr>'Mano Sale'!Print_Area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dewi finance</cp:lastModifiedBy>
  <cp:lastPrinted>2019-05-29T10:00:48Z</cp:lastPrinted>
  <dcterms:modified xsi:type="dcterms:W3CDTF">2019-07-29T10:30:53Z</dcterms:modified>
</cp:coreProperties>
</file>