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1"/>
  </bookViews>
  <sheets>
    <sheet name="Rincian Pengambilan" sheetId="8" r:id="rId1"/>
    <sheet name="Sept 19" sheetId="17" r:id="rId2"/>
    <sheet name="Aug 19" sheetId="16" state="hidden" r:id="rId3"/>
    <sheet name="Juli 19" sheetId="15" state="hidden" r:id="rId4"/>
    <sheet name="Juni 19" sheetId="14" state="hidden" r:id="rId5"/>
    <sheet name="Mei 19" sheetId="13" state="hidden" r:id="rId6"/>
    <sheet name="April 19" sheetId="12" state="hidden" r:id="rId7"/>
    <sheet name="March 19" sheetId="11" state="hidden" r:id="rId8"/>
    <sheet name="Feb 19" sheetId="10" state="hidden" r:id="rId9"/>
    <sheet name="Jan 19" sheetId="9" state="hidden" r:id="rId10"/>
    <sheet name="Des 18" sheetId="5" state="hidden" r:id="rId11"/>
    <sheet name="Stock Kresek" sheetId="18" r:id="rId12"/>
  </sheets>
  <calcPr calcId="124519"/>
</workbook>
</file>

<file path=xl/calcChain.xml><?xml version="1.0" encoding="utf-8"?>
<calcChain xmlns="http://schemas.openxmlformats.org/spreadsheetml/2006/main">
  <c r="C27" i="17"/>
  <c r="C26"/>
  <c r="C28" s="1"/>
  <c r="C25"/>
  <c r="D28"/>
  <c r="E27"/>
  <c r="F27" s="1"/>
  <c r="E26"/>
  <c r="F26" s="1"/>
  <c r="D18" i="18"/>
  <c r="E18"/>
  <c r="F18"/>
  <c r="G18"/>
  <c r="H18"/>
  <c r="I18"/>
  <c r="Q18"/>
  <c r="P18"/>
  <c r="O18"/>
  <c r="N18"/>
  <c r="M18"/>
  <c r="L18"/>
  <c r="C17" i="17"/>
  <c r="C16"/>
  <c r="C18" s="1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47" i="8"/>
  <c r="C47" i="16" s="1"/>
  <c r="F147" i="8"/>
  <c r="E147"/>
  <c r="H148"/>
  <c r="M148" s="1"/>
  <c r="E46" i="16"/>
  <c r="F46" s="1"/>
  <c r="D48"/>
  <c r="E35"/>
  <c r="C37"/>
  <c r="C36"/>
  <c r="C38" s="1"/>
  <c r="C35"/>
  <c r="D38"/>
  <c r="E37"/>
  <c r="F37" s="1"/>
  <c r="C27"/>
  <c r="C26"/>
  <c r="C25"/>
  <c r="D28"/>
  <c r="E27"/>
  <c r="F27" s="1"/>
  <c r="E26"/>
  <c r="F26" s="1"/>
  <c r="C17"/>
  <c r="C16"/>
  <c r="C15"/>
  <c r="D18"/>
  <c r="E17"/>
  <c r="F17" s="1"/>
  <c r="E16"/>
  <c r="F16" s="1"/>
  <c r="E15"/>
  <c r="C7"/>
  <c r="C6"/>
  <c r="C5"/>
  <c r="D8"/>
  <c r="E7"/>
  <c r="F7" s="1"/>
  <c r="E6"/>
  <c r="F6" s="1"/>
  <c r="C8"/>
  <c r="F146" i="8"/>
  <c r="C47" i="15"/>
  <c r="E146" i="8"/>
  <c r="K146"/>
  <c r="G146"/>
  <c r="D39" i="15"/>
  <c r="D49"/>
  <c r="C48"/>
  <c r="E48" s="1"/>
  <c r="F48" s="1"/>
  <c r="C46"/>
  <c r="E46" s="1"/>
  <c r="C38"/>
  <c r="E38" s="1"/>
  <c r="F38" s="1"/>
  <c r="C37"/>
  <c r="C36"/>
  <c r="E36" s="1"/>
  <c r="F36" s="1"/>
  <c r="E37"/>
  <c r="F37" s="1"/>
  <c r="C28"/>
  <c r="C27"/>
  <c r="C26"/>
  <c r="E27"/>
  <c r="F27" s="1"/>
  <c r="D29"/>
  <c r="E28"/>
  <c r="F28" s="1"/>
  <c r="E26"/>
  <c r="F26" s="1"/>
  <c r="U18" i="18" l="1"/>
  <c r="Y18"/>
  <c r="T18"/>
  <c r="E18" i="16"/>
  <c r="F18" s="1"/>
  <c r="C18"/>
  <c r="C28"/>
  <c r="C8" i="17"/>
  <c r="E36" i="16"/>
  <c r="F36" s="1"/>
  <c r="E25" i="17"/>
  <c r="W18" i="18"/>
  <c r="V18"/>
  <c r="X18"/>
  <c r="E18" i="17"/>
  <c r="F18" s="1"/>
  <c r="F15"/>
  <c r="E5"/>
  <c r="C48" i="16"/>
  <c r="E47"/>
  <c r="F47" s="1"/>
  <c r="E25"/>
  <c r="E28" s="1"/>
  <c r="H147" i="8"/>
  <c r="M147" s="1"/>
  <c r="F15" i="16"/>
  <c r="E49" i="15"/>
  <c r="C39"/>
  <c r="C49"/>
  <c r="E47"/>
  <c r="E5" i="16"/>
  <c r="F47" i="15"/>
  <c r="E39"/>
  <c r="F39" s="1"/>
  <c r="C29"/>
  <c r="E29"/>
  <c r="F29" s="1"/>
  <c r="E28" i="17" l="1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45" i="8"/>
  <c r="F145"/>
  <c r="E145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45" i="8"/>
  <c r="M145" s="1"/>
  <c r="E8" i="14"/>
  <c r="F8" s="1"/>
  <c r="C35" i="13"/>
  <c r="E35" s="1"/>
  <c r="F35" s="1"/>
  <c r="C45"/>
  <c r="C44"/>
  <c r="C43"/>
  <c r="E43" s="1"/>
  <c r="F43" s="1"/>
  <c r="D46"/>
  <c r="M144" i="8"/>
  <c r="G144"/>
  <c r="F144"/>
  <c r="E144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46" i="8"/>
  <c r="M146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41" i="8"/>
  <c r="D37" i="10"/>
  <c r="K142" i="8"/>
  <c r="D46" i="11"/>
  <c r="D36" i="12"/>
  <c r="F141" i="8"/>
  <c r="E141"/>
  <c r="G142"/>
  <c r="F142"/>
  <c r="E142"/>
  <c r="C35" i="12"/>
  <c r="E35" s="1"/>
  <c r="F35" s="1"/>
  <c r="C34"/>
  <c r="E34" s="1"/>
  <c r="F34" s="1"/>
  <c r="C33"/>
  <c r="E33" s="1"/>
  <c r="F33" s="1"/>
  <c r="G143" i="8"/>
  <c r="F143"/>
  <c r="C43" i="12" s="1"/>
  <c r="E43" s="1"/>
  <c r="F43" s="1"/>
  <c r="E143" i="8"/>
  <c r="C42" i="12" s="1"/>
  <c r="C25"/>
  <c r="H144" i="8" l="1"/>
  <c r="H142"/>
  <c r="M142" s="1"/>
  <c r="E8" i="13"/>
  <c r="F8" s="1"/>
  <c r="C45" i="12"/>
  <c r="E42"/>
  <c r="H143" i="8"/>
  <c r="M143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40" i="8"/>
  <c r="E7" i="11" l="1"/>
  <c r="F7" s="1"/>
  <c r="E8"/>
  <c r="F8" s="1"/>
  <c r="E9"/>
  <c r="F9" s="1"/>
  <c r="C35" i="10" l="1"/>
  <c r="E35" s="1"/>
  <c r="F35" s="1"/>
  <c r="C16"/>
  <c r="E25"/>
  <c r="F25" s="1"/>
  <c r="G141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41" i="8"/>
  <c r="M141" s="1"/>
  <c r="C18" i="10" l="1"/>
  <c r="E18" s="1"/>
  <c r="F18" s="1"/>
  <c r="C17"/>
  <c r="E17" s="1"/>
  <c r="F17" s="1"/>
  <c r="C7"/>
  <c r="C8" l="1"/>
  <c r="E8" s="1"/>
  <c r="F8" s="1"/>
  <c r="E7"/>
  <c r="F7" s="1"/>
  <c r="G140" i="8" l="1"/>
  <c r="F140"/>
  <c r="C52" i="9"/>
  <c r="C51"/>
  <c r="C50"/>
  <c r="C33"/>
  <c r="D31"/>
  <c r="C40" s="1"/>
  <c r="E40" s="1"/>
  <c r="F40" s="1"/>
  <c r="C5"/>
  <c r="D52"/>
  <c r="H140" i="8" l="1"/>
  <c r="C9" i="10"/>
  <c r="E9" s="1"/>
  <c r="F9" s="1"/>
  <c r="D53" i="9"/>
  <c r="K140" i="8" s="1"/>
  <c r="D42" i="9"/>
  <c r="M140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<sst xmlns="http://schemas.openxmlformats.org/spreadsheetml/2006/main" count="802" uniqueCount="233">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</sst>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3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50"/>
  <sheetViews>
    <sheetView workbookViewId="0">
      <pane ySplit="3" topLeftCell="A121" activePane="bottomLeft" state="frozen"/>
      <selection pane="bottomLeft" activeCell="O132" sqref="O132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92" t="s">
        <v>12</v>
      </c>
      <c r="C2" s="92" t="s">
        <v>23</v>
      </c>
      <c r="D2" s="92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93"/>
      <c r="C3" s="93"/>
      <c r="D3" s="93"/>
      <c r="E3" s="17">
        <f>SUM(E4:E139)</f>
        <v>26515</v>
      </c>
      <c r="F3" s="17">
        <f>SUM(F4:F139)</f>
        <v>9593</v>
      </c>
      <c r="G3" s="17">
        <f>SUM(G4:G139)</f>
        <v>1885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66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66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66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66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66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66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66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66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66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66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66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66"/>
    </row>
    <row r="130" spans="2:13" s="55" customFormat="1">
      <c r="B130" s="81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66"/>
    </row>
    <row r="131" spans="2:13" s="55" customFormat="1">
      <c r="B131" s="81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66"/>
    </row>
    <row r="132" spans="2:13" s="55" customFormat="1">
      <c r="B132" s="81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66"/>
    </row>
    <row r="133" spans="2:13" s="55" customFormat="1">
      <c r="B133" s="81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66"/>
    </row>
    <row r="134" spans="2:13" s="55" customFormat="1">
      <c r="B134" s="81"/>
      <c r="C134" s="60"/>
      <c r="D134" s="54"/>
      <c r="E134" s="53"/>
      <c r="F134" s="53"/>
      <c r="G134" s="53"/>
      <c r="H134" s="53"/>
      <c r="I134" s="64"/>
      <c r="M134" s="66"/>
    </row>
    <row r="135" spans="2:13" s="55" customFormat="1">
      <c r="B135" s="81"/>
      <c r="C135" s="60"/>
      <c r="D135" s="54"/>
      <c r="E135" s="53"/>
      <c r="F135" s="53"/>
      <c r="G135" s="53"/>
      <c r="H135" s="53"/>
      <c r="I135" s="64"/>
      <c r="M135" s="66"/>
    </row>
    <row r="136" spans="2:13" s="55" customFormat="1">
      <c r="B136" s="81"/>
      <c r="C136" s="60"/>
      <c r="D136" s="54"/>
      <c r="E136" s="53"/>
      <c r="F136" s="53"/>
      <c r="G136" s="53"/>
      <c r="H136" s="53"/>
      <c r="I136" s="64"/>
      <c r="M136" s="66"/>
    </row>
    <row r="137" spans="2:13" s="55" customFormat="1">
      <c r="B137" s="81"/>
      <c r="C137" s="60"/>
      <c r="D137" s="54"/>
      <c r="E137" s="53"/>
      <c r="F137" s="53"/>
      <c r="G137" s="53"/>
      <c r="H137" s="53"/>
      <c r="I137" s="64"/>
      <c r="M137" s="66"/>
    </row>
    <row r="138" spans="2:13" s="55" customFormat="1">
      <c r="B138" s="53"/>
      <c r="C138" s="60"/>
      <c r="D138" s="54"/>
      <c r="E138" s="53"/>
      <c r="F138" s="53"/>
      <c r="G138" s="53"/>
      <c r="H138" s="53"/>
      <c r="I138" s="64"/>
      <c r="M138" s="66"/>
    </row>
    <row r="139" spans="2:13">
      <c r="B139" s="1"/>
      <c r="C139" s="60"/>
      <c r="D139" s="16"/>
      <c r="E139" s="1"/>
      <c r="F139" s="1"/>
      <c r="G139" s="1"/>
      <c r="H139" s="1"/>
      <c r="I139" s="28"/>
    </row>
    <row r="140" spans="2:13">
      <c r="C140" s="91" t="s">
        <v>53</v>
      </c>
      <c r="D140" s="91"/>
      <c r="E140" s="1">
        <f>SUM(E11:E20)</f>
        <v>3100</v>
      </c>
      <c r="F140" s="1">
        <f>SUM(F11:F20)</f>
        <v>800</v>
      </c>
      <c r="G140" s="1">
        <f>SUM(G11:G20)</f>
        <v>50</v>
      </c>
      <c r="H140" s="1">
        <f t="shared" ref="H140:H145" si="0">SUM(E140:G140)</f>
        <v>3950</v>
      </c>
      <c r="I140" s="28"/>
      <c r="J140" t="s">
        <v>125</v>
      </c>
      <c r="K140" s="65">
        <f>'Jan 19'!D53</f>
        <v>353</v>
      </c>
      <c r="L140" t="s">
        <v>124</v>
      </c>
      <c r="M140" s="65">
        <f t="shared" ref="M140:M145" si="1">H140-K140</f>
        <v>3597</v>
      </c>
    </row>
    <row r="141" spans="2:13">
      <c r="C141" s="91" t="s">
        <v>54</v>
      </c>
      <c r="D141" s="91"/>
      <c r="E141" s="1">
        <f>SUM(E21:E34)</f>
        <v>2575</v>
      </c>
      <c r="F141" s="1">
        <f>SUM(F21:F35)</f>
        <v>1200</v>
      </c>
      <c r="G141" s="1">
        <f>SUM(G21:G35)</f>
        <v>150</v>
      </c>
      <c r="H141" s="1">
        <f t="shared" si="0"/>
        <v>3925</v>
      </c>
      <c r="I141" s="28"/>
      <c r="J141" t="s">
        <v>125</v>
      </c>
      <c r="K141" s="65">
        <f>'Feb 19'!D37</f>
        <v>148</v>
      </c>
      <c r="L141" t="s">
        <v>124</v>
      </c>
      <c r="M141" s="65">
        <f t="shared" si="1"/>
        <v>3777</v>
      </c>
    </row>
    <row r="142" spans="2:13">
      <c r="C142" s="91" t="s">
        <v>58</v>
      </c>
      <c r="D142" s="91"/>
      <c r="E142" s="1">
        <f>SUM(E37:E50)</f>
        <v>3300</v>
      </c>
      <c r="F142" s="1">
        <f>SUM(F37:F50)</f>
        <v>993</v>
      </c>
      <c r="G142" s="1">
        <f>SUM(G37:G50)</f>
        <v>251</v>
      </c>
      <c r="H142" s="1">
        <f t="shared" si="0"/>
        <v>4544</v>
      </c>
      <c r="I142" s="28"/>
      <c r="J142" t="s">
        <v>125</v>
      </c>
      <c r="K142" s="65">
        <f>'March 19'!D46</f>
        <v>138</v>
      </c>
      <c r="L142" t="s">
        <v>124</v>
      </c>
      <c r="M142" s="65">
        <f t="shared" si="1"/>
        <v>4406</v>
      </c>
    </row>
    <row r="143" spans="2:13">
      <c r="C143" s="91" t="s">
        <v>111</v>
      </c>
      <c r="D143" s="91"/>
      <c r="E143" s="1">
        <f>SUM(E52:E72)</f>
        <v>3490</v>
      </c>
      <c r="F143" s="1">
        <f>SUM(F52:F72)</f>
        <v>1100</v>
      </c>
      <c r="G143" s="1">
        <f>SUM(G52:G72)</f>
        <v>250</v>
      </c>
      <c r="H143" s="1">
        <f t="shared" si="0"/>
        <v>4840</v>
      </c>
      <c r="I143" s="28"/>
      <c r="J143" t="s">
        <v>125</v>
      </c>
      <c r="K143" s="65">
        <v>319</v>
      </c>
      <c r="L143" t="s">
        <v>124</v>
      </c>
      <c r="M143" s="65">
        <f t="shared" si="1"/>
        <v>4521</v>
      </c>
    </row>
    <row r="144" spans="2:13">
      <c r="C144" s="91" t="s">
        <v>131</v>
      </c>
      <c r="D144" s="91"/>
      <c r="E144" s="1">
        <f>SUM(E75:E103)</f>
        <v>4900</v>
      </c>
      <c r="F144" s="1">
        <f>SUM(F75:F103)</f>
        <v>1600</v>
      </c>
      <c r="G144" s="1">
        <f>SUM(G75:G103)</f>
        <v>200</v>
      </c>
      <c r="H144" s="1">
        <f t="shared" si="0"/>
        <v>6700</v>
      </c>
      <c r="J144" t="s">
        <v>125</v>
      </c>
      <c r="K144" s="65">
        <v>242</v>
      </c>
      <c r="L144" t="s">
        <v>124</v>
      </c>
      <c r="M144" s="65">
        <f t="shared" si="1"/>
        <v>6458</v>
      </c>
    </row>
    <row r="145" spans="3:13">
      <c r="C145" s="91" t="s">
        <v>168</v>
      </c>
      <c r="D145" s="91"/>
      <c r="E145" s="1">
        <f>SUM(E105:E110)</f>
        <v>1100</v>
      </c>
      <c r="F145" s="1">
        <f>SUM(F105:F110)</f>
        <v>400</v>
      </c>
      <c r="G145" s="1">
        <f>SUM(G105:G110)</f>
        <v>230</v>
      </c>
      <c r="H145" s="1">
        <f t="shared" si="0"/>
        <v>1730</v>
      </c>
      <c r="J145" t="s">
        <v>125</v>
      </c>
      <c r="K145" s="65">
        <v>402</v>
      </c>
      <c r="L145" t="s">
        <v>124</v>
      </c>
      <c r="M145" s="65">
        <f t="shared" si="1"/>
        <v>1328</v>
      </c>
    </row>
    <row r="146" spans="3:13">
      <c r="C146" s="91" t="s">
        <v>174</v>
      </c>
      <c r="D146" s="91"/>
      <c r="E146" s="1">
        <f>SUM(E113:E124)</f>
        <v>2100</v>
      </c>
      <c r="F146" s="1">
        <f>SUM(F113:F124)</f>
        <v>1050</v>
      </c>
      <c r="G146" s="1">
        <f>SUM(G113:G124)</f>
        <v>150</v>
      </c>
      <c r="H146" s="1">
        <f t="shared" ref="H146" si="2">SUM(E146:G146)</f>
        <v>3300</v>
      </c>
      <c r="J146" t="s">
        <v>125</v>
      </c>
      <c r="K146" s="78">
        <f>'Juli 19'!D49</f>
        <v>653</v>
      </c>
      <c r="L146" t="s">
        <v>124</v>
      </c>
      <c r="M146" s="78">
        <f>H146-K146</f>
        <v>2647</v>
      </c>
    </row>
    <row r="147" spans="3:13">
      <c r="C147" s="91" t="s">
        <v>197</v>
      </c>
      <c r="D147" s="91"/>
      <c r="E147" s="1">
        <f>SUM(E125:E128)</f>
        <v>1375</v>
      </c>
      <c r="F147" s="1">
        <f>SUM(F125:F128)</f>
        <v>700</v>
      </c>
      <c r="G147" s="1">
        <f>SUM(G125:G128)</f>
        <v>175</v>
      </c>
      <c r="H147" s="1">
        <f t="shared" ref="H147" si="3">SUM(E147:G147)</f>
        <v>2250</v>
      </c>
      <c r="J147" t="s">
        <v>125</v>
      </c>
      <c r="K147" s="65">
        <v>0</v>
      </c>
      <c r="L147" t="s">
        <v>124</v>
      </c>
      <c r="M147" s="65">
        <f t="shared" ref="M147" si="4">H147-K147</f>
        <v>2250</v>
      </c>
    </row>
    <row r="148" spans="3:13">
      <c r="C148" s="91" t="s">
        <v>208</v>
      </c>
      <c r="D148" s="91"/>
      <c r="E148" s="1">
        <v>0</v>
      </c>
      <c r="F148" s="1">
        <v>0</v>
      </c>
      <c r="G148" s="1">
        <v>0</v>
      </c>
      <c r="H148" s="1">
        <f t="shared" ref="H148" si="5">SUM(E148:G148)</f>
        <v>0</v>
      </c>
      <c r="J148" t="s">
        <v>125</v>
      </c>
      <c r="K148" s="65">
        <v>0</v>
      </c>
      <c r="L148" t="s">
        <v>124</v>
      </c>
      <c r="M148" s="65">
        <f t="shared" ref="M148" si="6">H148-K148</f>
        <v>0</v>
      </c>
    </row>
    <row r="149" spans="3:13">
      <c r="E149" s="44"/>
    </row>
    <row r="150" spans="3:13">
      <c r="E150" s="44"/>
    </row>
  </sheetData>
  <mergeCells count="12">
    <mergeCell ref="C148:D148"/>
    <mergeCell ref="C142:D142"/>
    <mergeCell ref="B2:B3"/>
    <mergeCell ref="C2:C3"/>
    <mergeCell ref="D2:D3"/>
    <mergeCell ref="C140:D140"/>
    <mergeCell ref="C141:D141"/>
    <mergeCell ref="C147:D147"/>
    <mergeCell ref="C146:D146"/>
    <mergeCell ref="C145:D145"/>
    <mergeCell ref="C144:D144"/>
    <mergeCell ref="C143:D1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29"/>
  <sheetViews>
    <sheetView topLeftCell="A10" workbookViewId="0">
      <selection activeCell="J25" sqref="J25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94" t="s">
        <v>57</v>
      </c>
      <c r="C3" s="94"/>
      <c r="D3" s="94"/>
      <c r="E3" s="94"/>
      <c r="F3" s="94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94" t="s">
        <v>57</v>
      </c>
      <c r="C13" s="94"/>
      <c r="D13" s="94"/>
      <c r="E13" s="94"/>
      <c r="F13" s="94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94" t="s">
        <v>57</v>
      </c>
      <c r="C23" s="94"/>
      <c r="D23" s="94"/>
      <c r="E23" s="94"/>
      <c r="F23" s="94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</sheetData>
  <mergeCells count="3">
    <mergeCell ref="B3:F3"/>
    <mergeCell ref="B13:F13"/>
    <mergeCell ref="B23:F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94" t="s">
        <v>57</v>
      </c>
      <c r="C3" s="94"/>
      <c r="D3" s="94"/>
      <c r="E3" s="94"/>
      <c r="F3" s="94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94" t="s">
        <v>57</v>
      </c>
      <c r="C13" s="94"/>
      <c r="D13" s="94"/>
      <c r="E13" s="94"/>
      <c r="F13" s="94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94" t="s">
        <v>57</v>
      </c>
      <c r="C23" s="94"/>
      <c r="D23" s="94"/>
      <c r="E23" s="94"/>
      <c r="F23" s="94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94" t="s">
        <v>57</v>
      </c>
      <c r="C33" s="94"/>
      <c r="D33" s="94"/>
      <c r="E33" s="94"/>
      <c r="F33" s="94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94" t="s">
        <v>57</v>
      </c>
      <c r="C43" s="94"/>
      <c r="D43" s="94"/>
      <c r="E43" s="94"/>
      <c r="F43" s="94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Pengambilan'!E147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Pengambilan'!F147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Pengambilan'!G147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94" t="s">
        <v>57</v>
      </c>
      <c r="C4" s="94"/>
      <c r="D4" s="94"/>
      <c r="E4" s="94"/>
      <c r="F4" s="94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94" t="s">
        <v>57</v>
      </c>
      <c r="C14" s="94"/>
      <c r="D14" s="94"/>
      <c r="E14" s="94"/>
      <c r="F14" s="94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94" t="s">
        <v>57</v>
      </c>
      <c r="C24" s="94"/>
      <c r="D24" s="94"/>
      <c r="E24" s="94"/>
      <c r="F24" s="94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94" t="s">
        <v>57</v>
      </c>
      <c r="C34" s="94"/>
      <c r="D34" s="94"/>
      <c r="E34" s="94"/>
      <c r="F34" s="94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94" t="s">
        <v>57</v>
      </c>
      <c r="C44" s="94"/>
      <c r="D44" s="94"/>
      <c r="E44" s="94"/>
      <c r="F44" s="94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Pengambilan'!E146+'Juli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Pengambilan'!F146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Pengambilan'!G146+'Juli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94" t="s">
        <v>57</v>
      </c>
      <c r="C4" s="94"/>
      <c r="D4" s="94"/>
      <c r="E4" s="94"/>
      <c r="F4" s="94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94" t="s">
        <v>57</v>
      </c>
      <c r="C14" s="94"/>
      <c r="D14" s="94"/>
      <c r="E14" s="94"/>
      <c r="F14" s="94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94" t="s">
        <v>57</v>
      </c>
      <c r="C24" s="94"/>
      <c r="D24" s="94"/>
      <c r="E24" s="94"/>
      <c r="F24" s="94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Pengambilan'!E145+'Juni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Pengambilan'!F145+'Juni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Pengambilan'!G145+'Juni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4" t="s">
        <v>170</v>
      </c>
      <c r="C29" s="75">
        <f>SUM(C26:C28)</f>
        <v>2095</v>
      </c>
      <c r="D29" s="72">
        <f>SUM(D26:D28)</f>
        <v>402</v>
      </c>
      <c r="E29" s="72">
        <f>SUM(E26:E28)</f>
        <v>1693</v>
      </c>
      <c r="F29" s="73">
        <f>E29/C30</f>
        <v>0.86820512820512818</v>
      </c>
    </row>
    <row r="30" spans="2:6">
      <c r="B30" s="76" t="s">
        <v>177</v>
      </c>
      <c r="C30" s="77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94" t="s">
        <v>57</v>
      </c>
      <c r="C4" s="94"/>
      <c r="D4" s="94"/>
      <c r="E4" s="94"/>
      <c r="F4" s="94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94" t="s">
        <v>57</v>
      </c>
      <c r="C13" s="94"/>
      <c r="D13" s="94"/>
      <c r="E13" s="94"/>
      <c r="F13" s="94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95" t="s">
        <v>57</v>
      </c>
      <c r="C22" s="96"/>
      <c r="D22" s="96"/>
      <c r="E22" s="96"/>
      <c r="F22" s="97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95" t="s">
        <v>57</v>
      </c>
      <c r="C31" s="96"/>
      <c r="D31" s="96"/>
      <c r="E31" s="96"/>
      <c r="F31" s="97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95" t="s">
        <v>57</v>
      </c>
      <c r="C41" s="96"/>
      <c r="D41" s="96"/>
      <c r="E41" s="96"/>
      <c r="F41" s="97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Pengambilan'!E144+'April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Pengambilan'!F144+'April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Pengambilan'!G144+'April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94" t="s">
        <v>57</v>
      </c>
      <c r="C4" s="94"/>
      <c r="D4" s="94"/>
      <c r="E4" s="94"/>
      <c r="F4" s="94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94" t="s">
        <v>57</v>
      </c>
      <c r="C13" s="94"/>
      <c r="D13" s="94"/>
      <c r="E13" s="94"/>
      <c r="F13" s="94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94" t="s">
        <v>57</v>
      </c>
      <c r="C22" s="94"/>
      <c r="D22" s="94"/>
      <c r="E22" s="94"/>
      <c r="F22" s="94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95" t="s">
        <v>57</v>
      </c>
      <c r="C40" s="96"/>
      <c r="D40" s="96"/>
      <c r="E40" s="96"/>
      <c r="F40" s="97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Pengambilan'!E143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Pengambilan'!F143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Pengambilan'!G143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94" t="s">
        <v>57</v>
      </c>
      <c r="C5" s="94"/>
      <c r="D5" s="94"/>
      <c r="E5" s="94"/>
      <c r="F5" s="94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94" t="s">
        <v>57</v>
      </c>
      <c r="C14" s="94"/>
      <c r="D14" s="94"/>
      <c r="E14" s="94"/>
      <c r="F14" s="94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94" t="s">
        <v>57</v>
      </c>
      <c r="C23" s="94"/>
      <c r="D23" s="94"/>
      <c r="E23" s="94"/>
      <c r="F23" s="94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94" t="s">
        <v>57</v>
      </c>
      <c r="C32" s="94"/>
      <c r="D32" s="94"/>
      <c r="E32" s="94"/>
      <c r="F32" s="94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94" t="s">
        <v>57</v>
      </c>
      <c r="C41" s="94"/>
      <c r="D41" s="94"/>
      <c r="E41" s="94"/>
      <c r="F41" s="94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Pengambilan'!E142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Pengambilan'!F142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Pengambilan'!G142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94" t="s">
        <v>57</v>
      </c>
      <c r="C5" s="94"/>
      <c r="D5" s="94"/>
      <c r="E5" s="94"/>
      <c r="F5" s="94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94" t="s">
        <v>57</v>
      </c>
      <c r="C14" s="94"/>
      <c r="D14" s="94"/>
      <c r="E14" s="94"/>
      <c r="F14" s="94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94" t="s">
        <v>57</v>
      </c>
      <c r="C23" s="94"/>
      <c r="D23" s="94"/>
      <c r="E23" s="94"/>
      <c r="F23" s="94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94" t="s">
        <v>57</v>
      </c>
      <c r="C32" s="94"/>
      <c r="D32" s="94"/>
      <c r="E32" s="94"/>
      <c r="F32" s="94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Pengambilan'!E141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Pengambilan'!F141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Pengambilan'!G141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94" t="s">
        <v>38</v>
      </c>
      <c r="C3" s="94"/>
      <c r="D3" s="94"/>
      <c r="E3" s="94"/>
      <c r="F3" s="94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94" t="s">
        <v>41</v>
      </c>
      <c r="C11" s="94"/>
      <c r="D11" s="94"/>
      <c r="E11" s="94"/>
      <c r="F11" s="94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94" t="s">
        <v>41</v>
      </c>
      <c r="C20" s="94"/>
      <c r="D20" s="94"/>
      <c r="E20" s="94"/>
      <c r="F20" s="94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94" t="s">
        <v>41</v>
      </c>
      <c r="C29" s="94"/>
      <c r="D29" s="94"/>
      <c r="E29" s="94"/>
      <c r="F29" s="94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94" t="s">
        <v>41</v>
      </c>
      <c r="C38" s="94"/>
      <c r="D38" s="94"/>
      <c r="E38" s="94"/>
      <c r="F38" s="94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98" t="s">
        <v>41</v>
      </c>
      <c r="C48" s="94"/>
      <c r="D48" s="94"/>
      <c r="E48" s="94"/>
      <c r="F48" s="99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94" t="s">
        <v>16</v>
      </c>
      <c r="C3" s="94"/>
      <c r="D3" s="94"/>
      <c r="E3" s="94"/>
      <c r="F3" s="94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94" t="s">
        <v>17</v>
      </c>
      <c r="C11" s="94"/>
      <c r="D11" s="94"/>
      <c r="E11" s="94"/>
      <c r="F11" s="94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94" t="s">
        <v>20</v>
      </c>
      <c r="C19" s="94"/>
      <c r="D19" s="94"/>
      <c r="E19" s="94"/>
      <c r="F19" s="94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94" t="s">
        <v>22</v>
      </c>
      <c r="C27" s="94"/>
      <c r="D27" s="94"/>
      <c r="E27" s="94"/>
      <c r="F27" s="94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94" t="s">
        <v>22</v>
      </c>
      <c r="C35" s="94"/>
      <c r="D35" s="94"/>
      <c r="E35" s="94"/>
      <c r="F35" s="94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94" t="s">
        <v>22</v>
      </c>
      <c r="C43" s="94"/>
      <c r="D43" s="94"/>
      <c r="E43" s="94"/>
      <c r="F43" s="94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C3:Y18"/>
  <sheetViews>
    <sheetView tabSelected="1" workbookViewId="0">
      <selection activeCell="AB6" sqref="AB6"/>
    </sheetView>
  </sheetViews>
  <sheetFormatPr defaultRowHeight="15"/>
  <cols>
    <col min="2" max="2" width="2.7109375" customWidth="1"/>
    <col min="3" max="3" width="9.42578125" style="80" bestFit="1" customWidth="1"/>
    <col min="4" max="4" width="7" style="80" bestFit="1" customWidth="1"/>
    <col min="5" max="5" width="5.85546875" style="80" bestFit="1" customWidth="1"/>
    <col min="6" max="6" width="7" style="80" bestFit="1" customWidth="1"/>
    <col min="7" max="7" width="5.85546875" style="80" bestFit="1" customWidth="1"/>
    <col min="8" max="8" width="7" style="80" bestFit="1" customWidth="1"/>
    <col min="9" max="9" width="5.85546875" style="80" bestFit="1" customWidth="1"/>
    <col min="10" max="10" width="3.140625" style="80" customWidth="1"/>
    <col min="11" max="11" width="9.42578125" style="80" bestFit="1" customWidth="1"/>
    <col min="12" max="12" width="7" style="80" bestFit="1" customWidth="1"/>
    <col min="13" max="13" width="5.85546875" style="80" bestFit="1" customWidth="1"/>
    <col min="14" max="14" width="7" style="80" bestFit="1" customWidth="1"/>
    <col min="15" max="15" width="5.85546875" style="80" bestFit="1" customWidth="1"/>
    <col min="16" max="16" width="7" style="80" bestFit="1" customWidth="1"/>
    <col min="17" max="17" width="5.85546875" style="80" bestFit="1" customWidth="1"/>
    <col min="18" max="19" width="4" style="80" customWidth="1"/>
    <col min="20" max="20" width="7" style="80" bestFit="1" customWidth="1"/>
    <col min="21" max="21" width="5.85546875" style="80" bestFit="1" customWidth="1"/>
    <col min="22" max="22" width="7" style="80" bestFit="1" customWidth="1"/>
    <col min="23" max="23" width="5.85546875" style="80" bestFit="1" customWidth="1"/>
    <col min="24" max="24" width="7" style="80" bestFit="1" customWidth="1"/>
    <col min="25" max="25" width="5.85546875" bestFit="1" customWidth="1"/>
  </cols>
  <sheetData>
    <row r="3" spans="3:25" s="109" customFormat="1" ht="21" customHeight="1">
      <c r="C3" s="110" t="s">
        <v>0</v>
      </c>
      <c r="D3" s="110"/>
      <c r="E3" s="110"/>
      <c r="F3" s="110"/>
      <c r="G3" s="110"/>
      <c r="H3" s="110"/>
      <c r="I3" s="110"/>
      <c r="J3" s="111"/>
      <c r="K3" s="110" t="s">
        <v>231</v>
      </c>
      <c r="L3" s="110"/>
      <c r="M3" s="110"/>
      <c r="N3" s="110"/>
      <c r="O3" s="110"/>
      <c r="P3" s="110"/>
      <c r="Q3" s="110"/>
      <c r="R3" s="111"/>
      <c r="S3" s="111"/>
      <c r="T3" s="110" t="s">
        <v>224</v>
      </c>
      <c r="U3" s="110"/>
      <c r="V3" s="110"/>
      <c r="W3" s="110"/>
      <c r="X3" s="110"/>
      <c r="Y3" s="110"/>
    </row>
    <row r="4" spans="3:25" ht="37.5" customHeight="1">
      <c r="C4" s="112" t="s">
        <v>232</v>
      </c>
      <c r="D4" s="113" t="s">
        <v>219</v>
      </c>
      <c r="E4" s="113"/>
      <c r="F4" s="114" t="s">
        <v>222</v>
      </c>
      <c r="G4" s="114"/>
      <c r="H4" s="115" t="s">
        <v>223</v>
      </c>
      <c r="I4" s="115"/>
      <c r="J4" s="116"/>
      <c r="K4" s="112" t="s">
        <v>232</v>
      </c>
      <c r="L4" s="113" t="s">
        <v>219</v>
      </c>
      <c r="M4" s="113"/>
      <c r="N4" s="114" t="s">
        <v>222</v>
      </c>
      <c r="O4" s="114"/>
      <c r="P4" s="115" t="s">
        <v>223</v>
      </c>
      <c r="Q4" s="115"/>
      <c r="R4" s="116"/>
      <c r="S4" s="116"/>
      <c r="T4" s="113" t="s">
        <v>219</v>
      </c>
      <c r="U4" s="113"/>
      <c r="V4" s="114" t="s">
        <v>222</v>
      </c>
      <c r="W4" s="114"/>
      <c r="X4" s="115" t="s">
        <v>223</v>
      </c>
      <c r="Y4" s="115"/>
    </row>
    <row r="5" spans="3:25" ht="20.25" customHeight="1">
      <c r="C5" s="112"/>
      <c r="D5" s="117" t="s">
        <v>220</v>
      </c>
      <c r="E5" s="117" t="s">
        <v>221</v>
      </c>
      <c r="F5" s="118" t="s">
        <v>220</v>
      </c>
      <c r="G5" s="118" t="s">
        <v>221</v>
      </c>
      <c r="H5" s="119" t="s">
        <v>220</v>
      </c>
      <c r="I5" s="119" t="s">
        <v>221</v>
      </c>
      <c r="J5" s="116"/>
      <c r="K5" s="112"/>
      <c r="L5" s="117" t="s">
        <v>220</v>
      </c>
      <c r="M5" s="117" t="s">
        <v>221</v>
      </c>
      <c r="N5" s="118" t="s">
        <v>220</v>
      </c>
      <c r="O5" s="118" t="s">
        <v>221</v>
      </c>
      <c r="P5" s="119" t="s">
        <v>220</v>
      </c>
      <c r="Q5" s="119" t="s">
        <v>221</v>
      </c>
      <c r="R5" s="116"/>
      <c r="S5" s="116"/>
      <c r="T5" s="117" t="s">
        <v>220</v>
      </c>
      <c r="U5" s="117" t="s">
        <v>221</v>
      </c>
      <c r="V5" s="118" t="s">
        <v>220</v>
      </c>
      <c r="W5" s="118" t="s">
        <v>221</v>
      </c>
      <c r="X5" s="119" t="s">
        <v>220</v>
      </c>
      <c r="Y5" s="119" t="s">
        <v>221</v>
      </c>
    </row>
    <row r="6" spans="3:25" ht="20.25" customHeight="1">
      <c r="C6" s="79" t="s">
        <v>226</v>
      </c>
      <c r="D6" s="88"/>
      <c r="E6" s="88">
        <v>100</v>
      </c>
      <c r="F6" s="86"/>
      <c r="G6" s="86"/>
      <c r="H6" s="84"/>
      <c r="I6" s="84">
        <v>25</v>
      </c>
      <c r="K6" s="90"/>
      <c r="L6" s="87"/>
      <c r="M6" s="87"/>
      <c r="N6" s="85"/>
      <c r="O6" s="85"/>
      <c r="P6" s="83"/>
      <c r="Q6" s="83"/>
      <c r="T6" s="103"/>
      <c r="U6" s="103"/>
      <c r="V6" s="106"/>
      <c r="W6" s="106"/>
      <c r="X6" s="100"/>
      <c r="Y6" s="100"/>
    </row>
    <row r="7" spans="3:25">
      <c r="C7" s="82">
        <v>43710</v>
      </c>
      <c r="D7" s="88">
        <v>1500</v>
      </c>
      <c r="E7" s="88"/>
      <c r="F7" s="86">
        <v>300</v>
      </c>
      <c r="G7" s="86"/>
      <c r="H7" s="84">
        <v>223</v>
      </c>
      <c r="I7" s="84"/>
      <c r="K7" s="82">
        <v>43710</v>
      </c>
      <c r="L7" s="88">
        <v>175</v>
      </c>
      <c r="M7" s="88">
        <v>200</v>
      </c>
      <c r="N7" s="86">
        <v>50</v>
      </c>
      <c r="O7" s="86">
        <v>100</v>
      </c>
      <c r="P7" s="84"/>
      <c r="Q7" s="84">
        <v>25</v>
      </c>
      <c r="T7" s="104"/>
      <c r="U7" s="104"/>
      <c r="V7" s="107"/>
      <c r="W7" s="107"/>
      <c r="X7" s="101"/>
      <c r="Y7" s="101"/>
    </row>
    <row r="8" spans="3:25">
      <c r="C8" s="82">
        <v>43713</v>
      </c>
      <c r="D8" s="88"/>
      <c r="E8" s="88">
        <v>1400</v>
      </c>
      <c r="F8" s="86"/>
      <c r="G8" s="86">
        <v>650</v>
      </c>
      <c r="H8" s="84"/>
      <c r="I8" s="84">
        <v>150</v>
      </c>
      <c r="K8" s="82">
        <v>43717</v>
      </c>
      <c r="L8" s="88">
        <v>50</v>
      </c>
      <c r="M8" s="88">
        <v>200</v>
      </c>
      <c r="N8" s="86">
        <v>50</v>
      </c>
      <c r="O8" s="86">
        <v>100</v>
      </c>
      <c r="P8" s="84"/>
      <c r="Q8" s="84">
        <v>50</v>
      </c>
      <c r="T8" s="104"/>
      <c r="U8" s="104"/>
      <c r="V8" s="107"/>
      <c r="W8" s="107"/>
      <c r="X8" s="101"/>
      <c r="Y8" s="101"/>
    </row>
    <row r="9" spans="3:25">
      <c r="C9" s="82"/>
      <c r="D9" s="88"/>
      <c r="E9" s="88"/>
      <c r="F9" s="86"/>
      <c r="G9" s="86"/>
      <c r="H9" s="84"/>
      <c r="I9" s="84"/>
      <c r="K9" s="82">
        <v>43724</v>
      </c>
      <c r="L9" s="88">
        <v>200</v>
      </c>
      <c r="M9" s="88">
        <v>200</v>
      </c>
      <c r="N9" s="86">
        <v>100</v>
      </c>
      <c r="O9" s="86">
        <v>100</v>
      </c>
      <c r="P9" s="84">
        <v>4</v>
      </c>
      <c r="Q9" s="84">
        <v>25</v>
      </c>
      <c r="T9" s="104"/>
      <c r="U9" s="104"/>
      <c r="V9" s="107"/>
      <c r="W9" s="107"/>
      <c r="X9" s="101"/>
      <c r="Y9" s="101"/>
    </row>
    <row r="10" spans="3:25">
      <c r="C10" s="82"/>
      <c r="D10" s="88"/>
      <c r="E10" s="88"/>
      <c r="F10" s="86"/>
      <c r="G10" s="86"/>
      <c r="H10" s="84"/>
      <c r="I10" s="84"/>
      <c r="K10" s="82">
        <v>43731</v>
      </c>
      <c r="L10" s="88">
        <v>150</v>
      </c>
      <c r="M10" s="88">
        <v>300</v>
      </c>
      <c r="N10" s="86">
        <v>100</v>
      </c>
      <c r="O10" s="86">
        <v>100</v>
      </c>
      <c r="P10" s="84"/>
      <c r="Q10" s="84">
        <v>25</v>
      </c>
      <c r="T10" s="104"/>
      <c r="U10" s="104"/>
      <c r="V10" s="107"/>
      <c r="W10" s="107"/>
      <c r="X10" s="101"/>
      <c r="Y10" s="101"/>
    </row>
    <row r="11" spans="3:25">
      <c r="C11" s="82"/>
      <c r="D11" s="88"/>
      <c r="E11" s="88"/>
      <c r="F11" s="86"/>
      <c r="G11" s="86"/>
      <c r="H11" s="84"/>
      <c r="I11" s="84"/>
      <c r="K11" s="82">
        <v>43738</v>
      </c>
      <c r="L11" s="88">
        <v>100</v>
      </c>
      <c r="M11" s="88">
        <v>300</v>
      </c>
      <c r="N11" s="86">
        <v>0</v>
      </c>
      <c r="O11" s="86">
        <v>100</v>
      </c>
      <c r="P11" s="84">
        <v>0</v>
      </c>
      <c r="Q11" s="84">
        <v>25</v>
      </c>
      <c r="T11" s="104"/>
      <c r="U11" s="104"/>
      <c r="V11" s="107"/>
      <c r="W11" s="107"/>
      <c r="X11" s="101"/>
      <c r="Y11" s="101"/>
    </row>
    <row r="12" spans="3:25">
      <c r="C12" s="82"/>
      <c r="D12" s="88"/>
      <c r="E12" s="88"/>
      <c r="F12" s="86"/>
      <c r="G12" s="86"/>
      <c r="H12" s="84"/>
      <c r="I12" s="84"/>
      <c r="K12" s="82"/>
      <c r="L12" s="88"/>
      <c r="M12" s="88"/>
      <c r="N12" s="86"/>
      <c r="O12" s="86"/>
      <c r="P12" s="84"/>
      <c r="Q12" s="84"/>
      <c r="T12" s="104"/>
      <c r="U12" s="104"/>
      <c r="V12" s="107"/>
      <c r="W12" s="107"/>
      <c r="X12" s="101"/>
      <c r="Y12" s="101"/>
    </row>
    <row r="13" spans="3:25">
      <c r="C13" s="82"/>
      <c r="D13" s="88"/>
      <c r="E13" s="88"/>
      <c r="F13" s="86"/>
      <c r="G13" s="86"/>
      <c r="H13" s="84"/>
      <c r="I13" s="84"/>
      <c r="K13" s="82"/>
      <c r="L13" s="88"/>
      <c r="M13" s="88"/>
      <c r="N13" s="86"/>
      <c r="O13" s="86"/>
      <c r="P13" s="84"/>
      <c r="Q13" s="84"/>
      <c r="T13" s="104"/>
      <c r="U13" s="104"/>
      <c r="V13" s="107"/>
      <c r="W13" s="107"/>
      <c r="X13" s="101"/>
      <c r="Y13" s="101"/>
    </row>
    <row r="14" spans="3:25">
      <c r="C14" s="82"/>
      <c r="D14" s="88"/>
      <c r="E14" s="88"/>
      <c r="F14" s="86"/>
      <c r="G14" s="86"/>
      <c r="H14" s="84"/>
      <c r="I14" s="84"/>
      <c r="K14" s="82"/>
      <c r="L14" s="88"/>
      <c r="M14" s="88"/>
      <c r="N14" s="86"/>
      <c r="O14" s="86"/>
      <c r="P14" s="84"/>
      <c r="Q14" s="84"/>
      <c r="T14" s="104"/>
      <c r="U14" s="104"/>
      <c r="V14" s="107"/>
      <c r="W14" s="107"/>
      <c r="X14" s="101"/>
      <c r="Y14" s="101"/>
    </row>
    <row r="15" spans="3:25">
      <c r="C15" s="82"/>
      <c r="D15" s="88"/>
      <c r="E15" s="88"/>
      <c r="F15" s="86"/>
      <c r="G15" s="86"/>
      <c r="H15" s="84"/>
      <c r="I15" s="84"/>
      <c r="K15" s="82"/>
      <c r="L15" s="88"/>
      <c r="M15" s="88"/>
      <c r="N15" s="86"/>
      <c r="O15" s="86"/>
      <c r="P15" s="84"/>
      <c r="Q15" s="84"/>
      <c r="T15" s="104"/>
      <c r="U15" s="104"/>
      <c r="V15" s="107"/>
      <c r="W15" s="107"/>
      <c r="X15" s="101"/>
      <c r="Y15" s="101"/>
    </row>
    <row r="16" spans="3:25">
      <c r="C16" s="82"/>
      <c r="D16" s="88"/>
      <c r="E16" s="88"/>
      <c r="F16" s="86"/>
      <c r="G16" s="86"/>
      <c r="H16" s="84"/>
      <c r="I16" s="84"/>
      <c r="K16" s="82"/>
      <c r="L16" s="88"/>
      <c r="M16" s="88"/>
      <c r="N16" s="86"/>
      <c r="O16" s="86"/>
      <c r="P16" s="84"/>
      <c r="Q16" s="84"/>
      <c r="T16" s="104"/>
      <c r="U16" s="104"/>
      <c r="V16" s="107"/>
      <c r="W16" s="107"/>
      <c r="X16" s="101"/>
      <c r="Y16" s="101"/>
    </row>
    <row r="17" spans="3:25">
      <c r="C17" s="82"/>
      <c r="D17" s="88"/>
      <c r="E17" s="88"/>
      <c r="F17" s="86"/>
      <c r="G17" s="86"/>
      <c r="H17" s="84"/>
      <c r="I17" s="84"/>
      <c r="K17" s="82"/>
      <c r="L17" s="88"/>
      <c r="M17" s="88"/>
      <c r="N17" s="86"/>
      <c r="O17" s="86"/>
      <c r="P17" s="84"/>
      <c r="Q17" s="84"/>
      <c r="T17" s="105"/>
      <c r="U17" s="105"/>
      <c r="V17" s="108"/>
      <c r="W17" s="108"/>
      <c r="X17" s="102"/>
      <c r="Y17" s="102"/>
    </row>
    <row r="18" spans="3:25">
      <c r="C18" s="79" t="s">
        <v>225</v>
      </c>
      <c r="D18" s="88">
        <f t="shared" ref="D18:I18" si="0">SUM(D6:D17)</f>
        <v>1500</v>
      </c>
      <c r="E18" s="88">
        <f t="shared" si="0"/>
        <v>1500</v>
      </c>
      <c r="F18" s="86">
        <f t="shared" si="0"/>
        <v>300</v>
      </c>
      <c r="G18" s="86">
        <f t="shared" si="0"/>
        <v>650</v>
      </c>
      <c r="H18" s="84">
        <f t="shared" si="0"/>
        <v>223</v>
      </c>
      <c r="I18" s="84">
        <f t="shared" si="0"/>
        <v>175</v>
      </c>
      <c r="K18" s="79" t="s">
        <v>225</v>
      </c>
      <c r="L18" s="88">
        <f t="shared" ref="L18:Q18" si="1">SUM(L7:L17)</f>
        <v>675</v>
      </c>
      <c r="M18" s="88">
        <f t="shared" si="1"/>
        <v>1200</v>
      </c>
      <c r="N18" s="86">
        <f t="shared" si="1"/>
        <v>300</v>
      </c>
      <c r="O18" s="86">
        <f t="shared" si="1"/>
        <v>500</v>
      </c>
      <c r="P18" s="84">
        <f t="shared" si="1"/>
        <v>4</v>
      </c>
      <c r="Q18" s="84">
        <f t="shared" si="1"/>
        <v>150</v>
      </c>
      <c r="T18" s="88">
        <f t="shared" ref="T18:Y18" si="2">D18-L18</f>
        <v>825</v>
      </c>
      <c r="U18" s="88">
        <f t="shared" si="2"/>
        <v>300</v>
      </c>
      <c r="V18" s="86">
        <f t="shared" si="2"/>
        <v>0</v>
      </c>
      <c r="W18" s="86">
        <f t="shared" si="2"/>
        <v>150</v>
      </c>
      <c r="X18" s="84">
        <f t="shared" si="2"/>
        <v>219</v>
      </c>
      <c r="Y18" s="89">
        <f t="shared" si="2"/>
        <v>25</v>
      </c>
    </row>
  </sheetData>
  <mergeCells count="20">
    <mergeCell ref="C4:C5"/>
    <mergeCell ref="C3:I3"/>
    <mergeCell ref="K3:Q3"/>
    <mergeCell ref="Y6:Y17"/>
    <mergeCell ref="T6:T17"/>
    <mergeCell ref="U6:U17"/>
    <mergeCell ref="V6:V17"/>
    <mergeCell ref="W6:W17"/>
    <mergeCell ref="X6:X17"/>
    <mergeCell ref="T3:Y3"/>
    <mergeCell ref="T4:U4"/>
    <mergeCell ref="V4:W4"/>
    <mergeCell ref="X4:Y4"/>
    <mergeCell ref="D4:E4"/>
    <mergeCell ref="F4:G4"/>
    <mergeCell ref="H4:I4"/>
    <mergeCell ref="L4:M4"/>
    <mergeCell ref="N4:O4"/>
    <mergeCell ref="P4:Q4"/>
    <mergeCell ref="K4:K5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Rincian Pengambilan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2019-10-03T03:44:33Z</dcterms:modified>
</cp:coreProperties>
</file>