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6675" windowHeight="9780"/>
  </bookViews>
  <sheets>
    <sheet name="PO3" sheetId="6" r:id="rId1"/>
    <sheet name="PO2" sheetId="5" r:id="rId2"/>
    <sheet name="PO1" sheetId="4" r:id="rId3"/>
    <sheet name="Sheet2" sheetId="2" r:id="rId4"/>
    <sheet name="Sheet3" sheetId="3" r:id="rId5"/>
  </sheets>
  <calcPr calcId="144525"/>
</workbook>
</file>

<file path=xl/calcChain.xml><?xml version="1.0" encoding="utf-8"?>
<calcChain xmlns="http://schemas.openxmlformats.org/spreadsheetml/2006/main">
  <c r="E18" i="5" l="1"/>
  <c r="E6" i="5"/>
  <c r="R5" i="5"/>
  <c r="W2" i="5"/>
  <c r="U2" i="5"/>
  <c r="M20" i="5" l="1"/>
  <c r="P5" i="5"/>
  <c r="O25" i="4" l="1"/>
  <c r="N15" i="4" l="1"/>
  <c r="M32" i="4"/>
  <c r="M15" i="4"/>
  <c r="O22" i="4" l="1"/>
  <c r="O11" i="4"/>
  <c r="N6" i="4"/>
  <c r="N7" i="4"/>
  <c r="P9" i="4"/>
  <c r="Q9" i="4" s="1"/>
  <c r="P8" i="4"/>
  <c r="Q8" i="4" s="1"/>
  <c r="O20" i="4"/>
  <c r="T19" i="4"/>
  <c r="R19" i="4"/>
  <c r="S8" i="4" l="1"/>
  <c r="E7" i="4"/>
  <c r="E8" i="4"/>
  <c r="E9" i="4"/>
  <c r="E10" i="4"/>
  <c r="E11" i="4"/>
  <c r="E12" i="4"/>
  <c r="E6" i="4"/>
  <c r="D27" i="4" l="1"/>
  <c r="E24" i="4"/>
  <c r="E23" i="4"/>
  <c r="E22" i="4"/>
  <c r="E21" i="4"/>
  <c r="E20" i="4"/>
  <c r="E19" i="4"/>
  <c r="E18" i="4"/>
  <c r="C15" i="6" l="1"/>
  <c r="C15" i="5"/>
  <c r="C15" i="4"/>
  <c r="C27" i="6"/>
  <c r="G24" i="6"/>
  <c r="I24" i="6" s="1"/>
  <c r="E24" i="6"/>
  <c r="G23" i="6"/>
  <c r="I23" i="6" s="1"/>
  <c r="E23" i="6"/>
  <c r="G22" i="6"/>
  <c r="I22" i="6" s="1"/>
  <c r="E22" i="6"/>
  <c r="G21" i="6"/>
  <c r="I21" i="6" s="1"/>
  <c r="E21" i="6"/>
  <c r="G20" i="6"/>
  <c r="I20" i="6" s="1"/>
  <c r="E20" i="6"/>
  <c r="G19" i="6"/>
  <c r="I19" i="6" s="1"/>
  <c r="E19" i="6"/>
  <c r="G18" i="6"/>
  <c r="G27" i="6" s="1"/>
  <c r="E18" i="6"/>
  <c r="J15" i="6"/>
  <c r="J27" i="6" s="1"/>
  <c r="J31" i="6" s="1"/>
  <c r="D15" i="6"/>
  <c r="G12" i="6"/>
  <c r="I12" i="6" s="1"/>
  <c r="E12" i="6"/>
  <c r="G11" i="6"/>
  <c r="I11" i="6" s="1"/>
  <c r="E11" i="6"/>
  <c r="G10" i="6"/>
  <c r="I10" i="6" s="1"/>
  <c r="E10" i="6"/>
  <c r="G9" i="6"/>
  <c r="I9" i="6" s="1"/>
  <c r="E9" i="6"/>
  <c r="G8" i="6"/>
  <c r="I8" i="6" s="1"/>
  <c r="E8" i="6"/>
  <c r="G7" i="6"/>
  <c r="I7" i="6" s="1"/>
  <c r="E7" i="6"/>
  <c r="I6" i="6"/>
  <c r="G6" i="6"/>
  <c r="E6" i="6"/>
  <c r="C27" i="5"/>
  <c r="G24" i="5"/>
  <c r="I24" i="5" s="1"/>
  <c r="E24" i="5"/>
  <c r="G23" i="5"/>
  <c r="I23" i="5" s="1"/>
  <c r="E23" i="5"/>
  <c r="G22" i="5"/>
  <c r="I22" i="5" s="1"/>
  <c r="E22" i="5"/>
  <c r="G21" i="5"/>
  <c r="I21" i="5" s="1"/>
  <c r="E21" i="5"/>
  <c r="I20" i="5"/>
  <c r="G20" i="5"/>
  <c r="E20" i="5"/>
  <c r="G19" i="5"/>
  <c r="I19" i="5" s="1"/>
  <c r="E19" i="5"/>
  <c r="G18" i="5"/>
  <c r="G27" i="5" s="1"/>
  <c r="J15" i="5"/>
  <c r="J27" i="5" s="1"/>
  <c r="J31" i="5" s="1"/>
  <c r="D15" i="5"/>
  <c r="E15" i="5" s="1"/>
  <c r="G12" i="5"/>
  <c r="I12" i="5" s="1"/>
  <c r="E12" i="5"/>
  <c r="G11" i="5"/>
  <c r="I11" i="5" s="1"/>
  <c r="E11" i="5"/>
  <c r="G10" i="5"/>
  <c r="I10" i="5" s="1"/>
  <c r="E10" i="5"/>
  <c r="G9" i="5"/>
  <c r="I9" i="5" s="1"/>
  <c r="E9" i="5"/>
  <c r="G8" i="5"/>
  <c r="I8" i="5" s="1"/>
  <c r="E8" i="5"/>
  <c r="G7" i="5"/>
  <c r="I7" i="5" s="1"/>
  <c r="E7" i="5"/>
  <c r="G6" i="5"/>
  <c r="E15" i="6" l="1"/>
  <c r="I18" i="5"/>
  <c r="I27" i="5" s="1"/>
  <c r="I15" i="6"/>
  <c r="G15" i="6"/>
  <c r="I18" i="6"/>
  <c r="I27" i="6" s="1"/>
  <c r="I31" i="6" s="1"/>
  <c r="G15" i="5"/>
  <c r="I6" i="5"/>
  <c r="I15" i="5" s="1"/>
  <c r="G24" i="4"/>
  <c r="G23" i="4"/>
  <c r="G22" i="4"/>
  <c r="G21" i="4"/>
  <c r="G20" i="4"/>
  <c r="G19" i="4"/>
  <c r="G18" i="4"/>
  <c r="G12" i="4"/>
  <c r="G11" i="4"/>
  <c r="G10" i="4"/>
  <c r="G9" i="4"/>
  <c r="G8" i="4"/>
  <c r="G7" i="4"/>
  <c r="G6" i="4"/>
  <c r="I32" i="6" l="1"/>
  <c r="I33" i="6" s="1"/>
  <c r="I31" i="5"/>
  <c r="I32" i="5" s="1"/>
  <c r="I24" i="4"/>
  <c r="I23" i="4"/>
  <c r="I22" i="4"/>
  <c r="I21" i="4"/>
  <c r="I20" i="4"/>
  <c r="I19" i="4"/>
  <c r="I18" i="4"/>
  <c r="C27" i="4"/>
  <c r="D15" i="4"/>
  <c r="E15" i="4" s="1"/>
  <c r="I12" i="4"/>
  <c r="I11" i="4"/>
  <c r="I10" i="4"/>
  <c r="I9" i="4"/>
  <c r="I8" i="4"/>
  <c r="I7" i="4"/>
  <c r="I6" i="4"/>
  <c r="I33" i="5" l="1"/>
  <c r="M32" i="5"/>
  <c r="I15" i="4"/>
  <c r="G15" i="4"/>
  <c r="I27" i="4"/>
  <c r="G27" i="4"/>
  <c r="J15" i="4"/>
  <c r="J27" i="4" s="1"/>
  <c r="J31" i="4" s="1"/>
  <c r="I31" i="4" l="1"/>
  <c r="I33" i="4" l="1"/>
  <c r="I32" i="4"/>
  <c r="E27" i="4"/>
  <c r="E27" i="6" l="1"/>
  <c r="D34" i="6"/>
  <c r="D27" i="6"/>
  <c r="E27" i="5"/>
  <c r="D34" i="5"/>
  <c r="D27" i="5"/>
</calcChain>
</file>

<file path=xl/sharedStrings.xml><?xml version="1.0" encoding="utf-8"?>
<sst xmlns="http://schemas.openxmlformats.org/spreadsheetml/2006/main" count="121" uniqueCount="38">
  <si>
    <t>BLACKKELLY POLOS</t>
  </si>
  <si>
    <t>INFICLO POLOS</t>
  </si>
  <si>
    <t>INFICLO 100/100</t>
  </si>
  <si>
    <t>BLACKKELLY 100/100</t>
  </si>
  <si>
    <t>INFICLO 100</t>
  </si>
  <si>
    <t>INFICLO 80/100</t>
  </si>
  <si>
    <t>BLACKKELLY 100/180</t>
  </si>
  <si>
    <t>INFICLO 100/180</t>
  </si>
  <si>
    <t>INFICLO 100/120</t>
  </si>
  <si>
    <t>BLACKKELLY 100</t>
  </si>
  <si>
    <t>BLACKKELLY 80/100</t>
  </si>
  <si>
    <t>BLACKKELLY 100/120</t>
  </si>
  <si>
    <t>HARGA</t>
  </si>
  <si>
    <t>BLACKKELLY 100/170</t>
  </si>
  <si>
    <t>INFICLO 100/170</t>
  </si>
  <si>
    <t>Total Masuk</t>
  </si>
  <si>
    <t>PO#1</t>
  </si>
  <si>
    <t>Keterangan</t>
  </si>
  <si>
    <t>Rp./pcs</t>
  </si>
  <si>
    <t>Nominal</t>
  </si>
  <si>
    <t>Ket.</t>
  </si>
  <si>
    <t>Rekap Universal</t>
  </si>
  <si>
    <t xml:space="preserve">Verifikasi </t>
  </si>
  <si>
    <t>Total</t>
  </si>
  <si>
    <t>Sisa Bayar</t>
  </si>
  <si>
    <t>Pengajuan cetak katalog INF-BCL 2018 PO#1</t>
  </si>
  <si>
    <t>Masuk</t>
  </si>
  <si>
    <t>Total PO Blackkelly</t>
  </si>
  <si>
    <t>DP 50%</t>
  </si>
  <si>
    <t>Komposisi PO</t>
  </si>
  <si>
    <t>Rincian Biaya</t>
  </si>
  <si>
    <t>Total PO Inficlo</t>
  </si>
  <si>
    <t>Pengajuan cetak katalog INF-BCL 2018 PO#2</t>
  </si>
  <si>
    <t>PO#2</t>
  </si>
  <si>
    <t>PO#3</t>
  </si>
  <si>
    <t>Pengajuan cetak katalog INF-BCL 2018 PO#3</t>
  </si>
  <si>
    <t>Ctt : Untuk harga 100/180 kita lihat distribusi katalog awal (PO#1)</t>
  </si>
  <si>
    <t>Selesih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</si>
</sst>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1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4" xfId="1" applyBorder="1"/>
    <xf numFmtId="0" fontId="0" fillId="0" borderId="5" xfId="0" applyBorder="1"/>
    <xf numFmtId="0" fontId="0" fillId="0" borderId="4" xfId="0" applyBorder="1"/>
    <xf numFmtId="0" fontId="0" fillId="0" borderId="0" xfId="0" applyBorder="1"/>
    <xf numFmtId="41" fontId="0" fillId="0" borderId="0" xfId="2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5" xfId="1" applyFill="1" applyBorder="1"/>
    <xf numFmtId="3" fontId="0" fillId="0" borderId="5" xfId="0" applyNumberFormat="1" applyBorder="1"/>
    <xf numFmtId="3" fontId="1" fillId="0" borderId="0" xfId="1" applyNumberFormat="1" applyBorder="1"/>
    <xf numFmtId="3" fontId="0" fillId="0" borderId="0" xfId="0" applyNumberFormat="1" applyBorder="1"/>
    <xf numFmtId="0" fontId="0" fillId="0" borderId="5" xfId="0" applyBorder="1" applyAlignment="1">
      <alignment horizontal="center"/>
    </xf>
    <xf numFmtId="0" fontId="0" fillId="0" borderId="0" xfId="0" applyFill="1" applyBorder="1"/>
    <xf numFmtId="3" fontId="1" fillId="0" borderId="0" xfId="1" applyNumberFormat="1" applyFill="1" applyBorder="1"/>
    <xf numFmtId="3" fontId="0" fillId="0" borderId="0" xfId="0" applyNumberFormat="1" applyFill="1" applyBorder="1"/>
    <xf numFmtId="41" fontId="0" fillId="0" borderId="0" xfId="2" applyFont="1" applyFill="1" applyBorder="1"/>
    <xf numFmtId="41" fontId="0" fillId="0" borderId="4" xfId="0" applyNumberFormat="1" applyBorder="1"/>
    <xf numFmtId="0" fontId="4" fillId="0" borderId="0" xfId="0" applyFont="1" applyFill="1" applyBorder="1"/>
    <xf numFmtId="0" fontId="1" fillId="0" borderId="0" xfId="0" applyFont="1" applyBorder="1"/>
    <xf numFmtId="41" fontId="4" fillId="2" borderId="0" xfId="2" applyFont="1" applyFill="1" applyBorder="1"/>
    <xf numFmtId="41" fontId="4" fillId="0" borderId="0" xfId="2" applyFont="1" applyBorder="1"/>
    <xf numFmtId="41" fontId="4" fillId="0" borderId="0" xfId="0" applyNumberFormat="1" applyFont="1" applyBorder="1"/>
    <xf numFmtId="41" fontId="0" fillId="0" borderId="0" xfId="0" applyNumberFormat="1" applyBorder="1"/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4" xfId="1" applyFont="1" applyBorder="1"/>
    <xf numFmtId="0" fontId="4" fillId="0" borderId="4" xfId="1" applyFont="1" applyFill="1" applyBorder="1"/>
    <xf numFmtId="41" fontId="4" fillId="0" borderId="0" xfId="2" applyFont="1" applyFill="1" applyBorder="1"/>
    <xf numFmtId="41" fontId="4" fillId="0" borderId="9" xfId="2" applyFont="1" applyBorder="1"/>
    <xf numFmtId="41" fontId="5" fillId="0" borderId="0" xfId="2" applyFont="1" applyBorder="1"/>
    <xf numFmtId="0" fontId="1" fillId="0" borderId="4" xfId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1" fillId="0" borderId="5" xfId="1" applyFill="1" applyBorder="1" applyAlignment="1">
      <alignment horizontal="center"/>
    </xf>
    <xf numFmtId="41" fontId="0" fillId="0" borderId="0" xfId="0" applyNumberFormat="1"/>
    <xf numFmtId="0" fontId="3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70" zoomScaleNormal="70" workbookViewId="0">
      <selection activeCell="I32" sqref="I32"/>
    </sheetView>
  </sheetViews>
  <sheetFormatPr defaultRowHeight="15" x14ac:dyDescent="0.25"/>
  <cols>
    <col min="2" max="2" width="26.85546875" bestFit="1" customWidth="1"/>
    <col min="5" max="5" width="11.140625" bestFit="1" customWidth="1"/>
    <col min="7" max="7" width="9.7109375" bestFit="1" customWidth="1"/>
    <col min="8" max="8" width="9.28515625" bestFit="1" customWidth="1"/>
    <col min="9" max="9" width="14.28515625" bestFit="1" customWidth="1"/>
    <col min="10" max="10" width="15.28515625" bestFit="1" customWidth="1"/>
    <col min="12" max="12" width="18" bestFit="1" customWidth="1"/>
  </cols>
  <sheetData>
    <row r="1" spans="1:11" ht="18.75" x14ac:dyDescent="0.3">
      <c r="A1" s="44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9.75" customHeight="1" thickBo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5.75" thickBot="1" x14ac:dyDescent="0.3">
      <c r="A3" s="1"/>
      <c r="B3" s="45" t="s">
        <v>29</v>
      </c>
      <c r="C3" s="46"/>
      <c r="D3" s="46"/>
      <c r="E3" s="47"/>
      <c r="G3" s="45" t="s">
        <v>30</v>
      </c>
      <c r="H3" s="46"/>
      <c r="I3" s="46"/>
      <c r="J3" s="46"/>
      <c r="K3" s="47"/>
    </row>
    <row r="4" spans="1:11" x14ac:dyDescent="0.25">
      <c r="A4" s="10"/>
      <c r="B4" s="48" t="s">
        <v>15</v>
      </c>
      <c r="C4" s="49"/>
      <c r="D4" s="49"/>
      <c r="E4" s="50"/>
      <c r="G4" s="48" t="s">
        <v>22</v>
      </c>
      <c r="H4" s="49"/>
      <c r="I4" s="49"/>
      <c r="J4" s="49"/>
      <c r="K4" s="50"/>
    </row>
    <row r="5" spans="1:11" x14ac:dyDescent="0.25">
      <c r="A5" s="5"/>
      <c r="B5" s="2" t="s">
        <v>12</v>
      </c>
      <c r="C5" s="32" t="s">
        <v>34</v>
      </c>
      <c r="D5" s="11" t="s">
        <v>26</v>
      </c>
      <c r="E5" s="12" t="s">
        <v>17</v>
      </c>
      <c r="G5" s="39" t="s">
        <v>34</v>
      </c>
      <c r="H5" s="10" t="s">
        <v>18</v>
      </c>
      <c r="I5" s="10" t="s">
        <v>19</v>
      </c>
      <c r="J5" s="10" t="s">
        <v>21</v>
      </c>
      <c r="K5" s="16" t="s">
        <v>20</v>
      </c>
    </row>
    <row r="6" spans="1:11" x14ac:dyDescent="0.25">
      <c r="A6" s="5"/>
      <c r="B6" s="29" t="s">
        <v>0</v>
      </c>
      <c r="C6" s="30">
        <v>0</v>
      </c>
      <c r="D6" s="20">
        <v>0</v>
      </c>
      <c r="E6" s="13">
        <f>C6-D6</f>
        <v>0</v>
      </c>
      <c r="G6" s="21">
        <f>C6</f>
        <v>0</v>
      </c>
      <c r="H6" s="6">
        <v>9300</v>
      </c>
      <c r="I6" s="20">
        <f>G6*H6</f>
        <v>0</v>
      </c>
      <c r="J6" s="17">
        <v>0</v>
      </c>
      <c r="K6" s="3"/>
    </row>
    <row r="7" spans="1:11" x14ac:dyDescent="0.25">
      <c r="A7" s="5"/>
      <c r="B7" s="29" t="s">
        <v>9</v>
      </c>
      <c r="C7" s="30">
        <v>0</v>
      </c>
      <c r="D7" s="20">
        <v>0</v>
      </c>
      <c r="E7" s="13">
        <f t="shared" ref="E7:E12" si="0">C7-D7</f>
        <v>0</v>
      </c>
      <c r="G7" s="21">
        <f t="shared" ref="G7:G12" si="1">C7</f>
        <v>0</v>
      </c>
      <c r="H7" s="6">
        <v>9300</v>
      </c>
      <c r="I7" s="20">
        <f t="shared" ref="I7:I12" si="2">G7*H7</f>
        <v>0</v>
      </c>
      <c r="J7" s="17">
        <v>0</v>
      </c>
      <c r="K7" s="3"/>
    </row>
    <row r="8" spans="1:11" x14ac:dyDescent="0.25">
      <c r="A8" s="5"/>
      <c r="B8" s="29" t="s">
        <v>3</v>
      </c>
      <c r="C8" s="30">
        <v>0</v>
      </c>
      <c r="D8" s="20">
        <v>0</v>
      </c>
      <c r="E8" s="13">
        <f t="shared" si="0"/>
        <v>0</v>
      </c>
      <c r="G8" s="21">
        <f t="shared" si="1"/>
        <v>0</v>
      </c>
      <c r="H8" s="6">
        <v>9300</v>
      </c>
      <c r="I8" s="20">
        <f t="shared" si="2"/>
        <v>0</v>
      </c>
      <c r="J8" s="17">
        <v>0</v>
      </c>
      <c r="K8" s="3"/>
    </row>
    <row r="9" spans="1:11" x14ac:dyDescent="0.25">
      <c r="A9" s="5"/>
      <c r="B9" s="29" t="s">
        <v>11</v>
      </c>
      <c r="C9" s="31">
        <v>2500</v>
      </c>
      <c r="D9" s="20">
        <v>0</v>
      </c>
      <c r="E9" s="13">
        <f t="shared" si="0"/>
        <v>2500</v>
      </c>
      <c r="G9" s="21">
        <f t="shared" si="1"/>
        <v>2500</v>
      </c>
      <c r="H9" s="6">
        <v>9300</v>
      </c>
      <c r="I9" s="20">
        <f t="shared" si="2"/>
        <v>23250000</v>
      </c>
      <c r="J9" s="17">
        <v>0</v>
      </c>
      <c r="K9" s="3"/>
    </row>
    <row r="10" spans="1:11" x14ac:dyDescent="0.25">
      <c r="A10" s="5"/>
      <c r="B10" s="29" t="s">
        <v>6</v>
      </c>
      <c r="C10" s="30">
        <v>0</v>
      </c>
      <c r="D10" s="20">
        <v>0</v>
      </c>
      <c r="E10" s="13">
        <f t="shared" si="0"/>
        <v>0</v>
      </c>
      <c r="G10" s="21">
        <f t="shared" si="1"/>
        <v>0</v>
      </c>
      <c r="H10" s="6">
        <v>9300</v>
      </c>
      <c r="I10" s="20">
        <f t="shared" si="2"/>
        <v>0</v>
      </c>
      <c r="J10" s="17">
        <v>0</v>
      </c>
      <c r="K10" s="3"/>
    </row>
    <row r="11" spans="1:11" x14ac:dyDescent="0.25">
      <c r="A11" s="5"/>
      <c r="B11" s="29" t="s">
        <v>13</v>
      </c>
      <c r="C11" s="30">
        <v>0</v>
      </c>
      <c r="D11" s="20">
        <v>0</v>
      </c>
      <c r="E11" s="13">
        <f t="shared" si="0"/>
        <v>0</v>
      </c>
      <c r="G11" s="21">
        <f t="shared" si="1"/>
        <v>0</v>
      </c>
      <c r="H11" s="6">
        <v>9300</v>
      </c>
      <c r="I11" s="20">
        <f t="shared" si="2"/>
        <v>0</v>
      </c>
      <c r="J11" s="17">
        <v>0</v>
      </c>
      <c r="K11" s="3"/>
    </row>
    <row r="12" spans="1:11" x14ac:dyDescent="0.25">
      <c r="A12" s="5"/>
      <c r="B12" s="29" t="s">
        <v>10</v>
      </c>
      <c r="C12" s="30">
        <v>0</v>
      </c>
      <c r="D12" s="20">
        <v>0</v>
      </c>
      <c r="E12" s="13">
        <f t="shared" si="0"/>
        <v>0</v>
      </c>
      <c r="G12" s="21">
        <f t="shared" si="1"/>
        <v>0</v>
      </c>
      <c r="H12" s="6">
        <v>9300</v>
      </c>
      <c r="I12" s="20">
        <f t="shared" si="2"/>
        <v>0</v>
      </c>
      <c r="J12" s="17">
        <v>0</v>
      </c>
      <c r="K12" s="3"/>
    </row>
    <row r="13" spans="1:11" x14ac:dyDescent="0.25">
      <c r="A13" s="5"/>
      <c r="B13" s="33" t="s">
        <v>27</v>
      </c>
      <c r="C13" s="18"/>
      <c r="D13" s="20"/>
      <c r="E13" s="13"/>
      <c r="G13" s="21"/>
      <c r="H13" s="6"/>
      <c r="I13" s="20"/>
      <c r="J13" s="17"/>
      <c r="K13" s="3"/>
    </row>
    <row r="14" spans="1:11" x14ac:dyDescent="0.25">
      <c r="A14" s="5"/>
      <c r="B14" s="2"/>
      <c r="C14" s="18"/>
      <c r="D14" s="20"/>
      <c r="E14" s="13"/>
      <c r="G14" s="21"/>
      <c r="H14" s="6"/>
      <c r="I14" s="20"/>
      <c r="J14" s="17"/>
      <c r="K14" s="3"/>
    </row>
    <row r="15" spans="1:11" x14ac:dyDescent="0.25">
      <c r="A15" s="5"/>
      <c r="B15" s="34" t="s">
        <v>15</v>
      </c>
      <c r="C15" s="19">
        <f>SUM(C6:C14)</f>
        <v>2500</v>
      </c>
      <c r="D15" s="6">
        <f>SUM(D6:D14)</f>
        <v>0</v>
      </c>
      <c r="E15" s="13">
        <f>D15-C15</f>
        <v>-2500</v>
      </c>
      <c r="G15" s="4">
        <f>SUM(G6:G14)</f>
        <v>2500</v>
      </c>
      <c r="H15" s="6">
        <v>9300</v>
      </c>
      <c r="I15" s="24">
        <f>SUM(I6:I14)</f>
        <v>23250000</v>
      </c>
      <c r="J15" s="22">
        <f>SUM(J6:J14)</f>
        <v>0</v>
      </c>
      <c r="K15" s="3"/>
    </row>
    <row r="16" spans="1:11" x14ac:dyDescent="0.25">
      <c r="A16" s="5"/>
      <c r="B16" s="2"/>
      <c r="C16" s="15"/>
      <c r="D16" s="5"/>
      <c r="E16" s="13"/>
      <c r="G16" s="4"/>
      <c r="H16" s="5"/>
      <c r="I16" s="5"/>
      <c r="J16" s="5"/>
      <c r="K16" s="3"/>
    </row>
    <row r="17" spans="1:11" x14ac:dyDescent="0.25">
      <c r="A17" s="5"/>
      <c r="B17" s="2"/>
      <c r="C17" s="14"/>
      <c r="D17" s="5"/>
      <c r="E17" s="3"/>
      <c r="G17" s="39" t="s">
        <v>34</v>
      </c>
      <c r="H17" s="10" t="s">
        <v>18</v>
      </c>
      <c r="I17" s="10" t="s">
        <v>19</v>
      </c>
      <c r="J17" s="10" t="s">
        <v>21</v>
      </c>
      <c r="K17" s="16" t="s">
        <v>20</v>
      </c>
    </row>
    <row r="18" spans="1:11" x14ac:dyDescent="0.25">
      <c r="A18" s="5"/>
      <c r="B18" s="29" t="s">
        <v>1</v>
      </c>
      <c r="C18" s="30">
        <v>0</v>
      </c>
      <c r="D18" s="20">
        <v>0</v>
      </c>
      <c r="E18" s="13">
        <f t="shared" ref="E18:E24" si="3">C18-D18</f>
        <v>0</v>
      </c>
      <c r="G18" s="21">
        <f>C18</f>
        <v>0</v>
      </c>
      <c r="H18" s="6">
        <v>9300</v>
      </c>
      <c r="I18" s="20">
        <f>G18*H18</f>
        <v>0</v>
      </c>
      <c r="J18" s="5">
        <v>0</v>
      </c>
      <c r="K18" s="3"/>
    </row>
    <row r="19" spans="1:11" x14ac:dyDescent="0.25">
      <c r="A19" s="5"/>
      <c r="B19" s="29" t="s">
        <v>4</v>
      </c>
      <c r="C19" s="30">
        <v>0</v>
      </c>
      <c r="D19" s="20">
        <v>0</v>
      </c>
      <c r="E19" s="13">
        <f>C19-D19</f>
        <v>0</v>
      </c>
      <c r="G19" s="21">
        <f t="shared" ref="G19:G24" si="4">C19</f>
        <v>0</v>
      </c>
      <c r="H19" s="6">
        <v>9300</v>
      </c>
      <c r="I19" s="20">
        <f t="shared" ref="I19:I24" si="5">G19*H19</f>
        <v>0</v>
      </c>
      <c r="J19" s="5">
        <v>0</v>
      </c>
      <c r="K19" s="3"/>
    </row>
    <row r="20" spans="1:11" x14ac:dyDescent="0.25">
      <c r="A20" s="5"/>
      <c r="B20" s="29" t="s">
        <v>2</v>
      </c>
      <c r="C20" s="30">
        <v>0</v>
      </c>
      <c r="D20" s="20">
        <v>0</v>
      </c>
      <c r="E20" s="13">
        <f t="shared" si="3"/>
        <v>0</v>
      </c>
      <c r="G20" s="21">
        <f t="shared" si="4"/>
        <v>0</v>
      </c>
      <c r="H20" s="6">
        <v>9300</v>
      </c>
      <c r="I20" s="20">
        <f t="shared" si="5"/>
        <v>0</v>
      </c>
      <c r="J20" s="23">
        <v>0</v>
      </c>
      <c r="K20" s="3"/>
    </row>
    <row r="21" spans="1:11" x14ac:dyDescent="0.25">
      <c r="A21" s="5"/>
      <c r="B21" s="29" t="s">
        <v>8</v>
      </c>
      <c r="C21" s="31">
        <v>2500</v>
      </c>
      <c r="D21" s="20">
        <v>0</v>
      </c>
      <c r="E21" s="13">
        <f t="shared" si="3"/>
        <v>2500</v>
      </c>
      <c r="G21" s="21">
        <f t="shared" si="4"/>
        <v>2500</v>
      </c>
      <c r="H21" s="6">
        <v>9300</v>
      </c>
      <c r="I21" s="20">
        <f t="shared" si="5"/>
        <v>23250000</v>
      </c>
      <c r="J21" s="17">
        <v>0</v>
      </c>
      <c r="K21" s="3"/>
    </row>
    <row r="22" spans="1:11" x14ac:dyDescent="0.25">
      <c r="A22" s="5"/>
      <c r="B22" s="29" t="s">
        <v>7</v>
      </c>
      <c r="C22" s="30">
        <v>0</v>
      </c>
      <c r="D22" s="20">
        <v>0</v>
      </c>
      <c r="E22" s="13">
        <f t="shared" si="3"/>
        <v>0</v>
      </c>
      <c r="G22" s="21">
        <f t="shared" si="4"/>
        <v>0</v>
      </c>
      <c r="H22" s="6">
        <v>9300</v>
      </c>
      <c r="I22" s="20">
        <f t="shared" si="5"/>
        <v>0</v>
      </c>
      <c r="J22" s="17">
        <v>0</v>
      </c>
      <c r="K22" s="3"/>
    </row>
    <row r="23" spans="1:11" x14ac:dyDescent="0.25">
      <c r="A23" s="5"/>
      <c r="B23" s="29" t="s">
        <v>14</v>
      </c>
      <c r="C23" s="30">
        <v>0</v>
      </c>
      <c r="D23" s="20">
        <v>0</v>
      </c>
      <c r="E23" s="13">
        <f t="shared" si="3"/>
        <v>0</v>
      </c>
      <c r="G23" s="21">
        <f t="shared" si="4"/>
        <v>0</v>
      </c>
      <c r="H23" s="6">
        <v>9300</v>
      </c>
      <c r="I23" s="20">
        <f t="shared" si="5"/>
        <v>0</v>
      </c>
      <c r="J23" s="17">
        <v>0</v>
      </c>
      <c r="K23" s="3"/>
    </row>
    <row r="24" spans="1:11" x14ac:dyDescent="0.25">
      <c r="A24" s="5"/>
      <c r="B24" s="29" t="s">
        <v>5</v>
      </c>
      <c r="C24" s="30">
        <v>0</v>
      </c>
      <c r="D24" s="20">
        <v>0</v>
      </c>
      <c r="E24" s="13">
        <f t="shared" si="3"/>
        <v>0</v>
      </c>
      <c r="G24" s="21">
        <f t="shared" si="4"/>
        <v>0</v>
      </c>
      <c r="H24" s="6">
        <v>9300</v>
      </c>
      <c r="I24" s="20">
        <f t="shared" si="5"/>
        <v>0</v>
      </c>
      <c r="J24" s="17">
        <v>0</v>
      </c>
      <c r="K24" s="3"/>
    </row>
    <row r="25" spans="1:11" x14ac:dyDescent="0.25">
      <c r="A25" s="5"/>
      <c r="B25" s="33" t="s">
        <v>31</v>
      </c>
      <c r="C25" s="30"/>
      <c r="D25" s="20"/>
      <c r="E25" s="13"/>
      <c r="G25" s="21"/>
      <c r="H25" s="6"/>
      <c r="I25" s="20"/>
      <c r="J25" s="17"/>
      <c r="K25" s="3"/>
    </row>
    <row r="26" spans="1:11" x14ac:dyDescent="0.25">
      <c r="A26" s="5"/>
      <c r="B26" s="29"/>
      <c r="C26" s="30"/>
      <c r="D26" s="20"/>
      <c r="E26" s="13"/>
      <c r="G26" s="21"/>
      <c r="H26" s="6"/>
      <c r="I26" s="20"/>
      <c r="J26" s="5"/>
      <c r="K26" s="3"/>
    </row>
    <row r="27" spans="1:11" x14ac:dyDescent="0.25">
      <c r="A27" s="5"/>
      <c r="B27" s="35" t="s">
        <v>15</v>
      </c>
      <c r="C27" s="15">
        <f>SUM(C18:C24)</f>
        <v>2500</v>
      </c>
      <c r="D27" s="5">
        <f ca="1">SUM(D18:D27)</f>
        <v>0</v>
      </c>
      <c r="E27" s="13">
        <f ca="1">D27-C27</f>
        <v>-6500</v>
      </c>
      <c r="G27" s="4">
        <f>SUM(G18:G24)</f>
        <v>2500</v>
      </c>
      <c r="H27" s="6">
        <v>9300</v>
      </c>
      <c r="I27" s="24">
        <f>SUM(I18:I24)</f>
        <v>23250000</v>
      </c>
      <c r="J27" s="5">
        <f>SUM(J6:J24)</f>
        <v>0</v>
      </c>
      <c r="K27" s="3"/>
    </row>
    <row r="28" spans="1:11" x14ac:dyDescent="0.25">
      <c r="A28" s="5"/>
      <c r="B28" s="35"/>
      <c r="C28" s="15"/>
      <c r="D28" s="5"/>
      <c r="E28" s="13"/>
      <c r="G28" s="4"/>
      <c r="H28" s="6"/>
      <c r="I28" s="36"/>
      <c r="J28" s="5"/>
      <c r="K28" s="3"/>
    </row>
    <row r="29" spans="1:11" x14ac:dyDescent="0.25">
      <c r="A29" s="5"/>
      <c r="B29" s="35"/>
      <c r="C29" s="15"/>
      <c r="D29" s="5"/>
      <c r="E29" s="13"/>
      <c r="G29" s="4"/>
      <c r="H29" s="6"/>
      <c r="I29" s="36"/>
      <c r="J29" s="5"/>
      <c r="K29" s="3"/>
    </row>
    <row r="30" spans="1:11" x14ac:dyDescent="0.25">
      <c r="A30" s="5"/>
      <c r="B30" s="4"/>
      <c r="C30" s="5"/>
      <c r="D30" s="5"/>
      <c r="E30" s="3"/>
      <c r="G30" s="4"/>
      <c r="H30" s="5"/>
      <c r="I30" s="5"/>
      <c r="J30" s="5"/>
      <c r="K30" s="3"/>
    </row>
    <row r="31" spans="1:11" x14ac:dyDescent="0.25">
      <c r="A31" s="5"/>
      <c r="B31" s="4"/>
      <c r="C31" s="5"/>
      <c r="D31" s="5"/>
      <c r="E31" s="3"/>
      <c r="G31" s="4" t="s">
        <v>23</v>
      </c>
      <c r="H31" s="5"/>
      <c r="I31" s="25">
        <f>SUM(I15+I27)</f>
        <v>46500000</v>
      </c>
      <c r="J31" s="17">
        <f>J27</f>
        <v>0</v>
      </c>
      <c r="K31" s="3"/>
    </row>
    <row r="32" spans="1:11" ht="15.75" thickBot="1" x14ac:dyDescent="0.3">
      <c r="A32" s="5"/>
      <c r="B32" s="4"/>
      <c r="C32" s="5"/>
      <c r="D32" s="5"/>
      <c r="E32" s="3"/>
      <c r="G32" s="4" t="s">
        <v>28</v>
      </c>
      <c r="H32" s="5"/>
      <c r="I32" s="38">
        <f>I31/2</f>
        <v>23250000</v>
      </c>
      <c r="J32" s="5"/>
      <c r="K32" s="3"/>
    </row>
    <row r="33" spans="1:11" ht="15.75" thickBot="1" x14ac:dyDescent="0.3">
      <c r="A33" s="5"/>
      <c r="B33" s="4"/>
      <c r="C33" s="5"/>
      <c r="D33" s="5"/>
      <c r="E33" s="3"/>
      <c r="G33" s="4" t="s">
        <v>24</v>
      </c>
      <c r="H33" s="5"/>
      <c r="I33" s="37">
        <f>I31-I32</f>
        <v>23250000</v>
      </c>
      <c r="J33" s="5"/>
      <c r="K33" s="3"/>
    </row>
    <row r="34" spans="1:11" x14ac:dyDescent="0.25">
      <c r="A34" s="5"/>
      <c r="B34" s="4"/>
      <c r="C34" s="5"/>
      <c r="D34" s="27">
        <f ca="1">D15+D27</f>
        <v>0</v>
      </c>
      <c r="E34" s="3"/>
      <c r="G34" s="4"/>
      <c r="H34" s="5"/>
      <c r="I34" s="26"/>
      <c r="J34" s="5"/>
      <c r="K34" s="3"/>
    </row>
    <row r="35" spans="1:11" ht="15.75" thickBot="1" x14ac:dyDescent="0.3">
      <c r="A35" s="5"/>
      <c r="B35" s="7"/>
      <c r="C35" s="8"/>
      <c r="D35" s="8"/>
      <c r="E35" s="9"/>
      <c r="G35" s="7"/>
      <c r="H35" s="8"/>
      <c r="I35" s="8"/>
      <c r="J35" s="8"/>
      <c r="K35" s="9"/>
    </row>
    <row r="36" spans="1:11" x14ac:dyDescent="0.25">
      <c r="B36" s="41" t="s">
        <v>36</v>
      </c>
    </row>
  </sheetData>
  <mergeCells count="5">
    <mergeCell ref="A1:K1"/>
    <mergeCell ref="B3:E3"/>
    <mergeCell ref="G3:K3"/>
    <mergeCell ref="B4:E4"/>
    <mergeCell ref="G4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D23" sqref="D23"/>
    </sheetView>
  </sheetViews>
  <sheetFormatPr defaultRowHeight="15" x14ac:dyDescent="0.25"/>
  <cols>
    <col min="2" max="2" width="26.85546875" bestFit="1" customWidth="1"/>
    <col min="5" max="5" width="11.140625" bestFit="1" customWidth="1"/>
    <col min="7" max="7" width="9.7109375" bestFit="1" customWidth="1"/>
    <col min="8" max="8" width="9.28515625" bestFit="1" customWidth="1"/>
    <col min="9" max="9" width="14.28515625" bestFit="1" customWidth="1"/>
    <col min="10" max="10" width="15.28515625" bestFit="1" customWidth="1"/>
    <col min="12" max="12" width="18" bestFit="1" customWidth="1"/>
    <col min="13" max="13" width="12" bestFit="1" customWidth="1"/>
  </cols>
  <sheetData>
    <row r="1" spans="1:23" ht="18.75" x14ac:dyDescent="0.3">
      <c r="A1" s="44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23" ht="19.5" thickBo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S2">
        <v>86</v>
      </c>
      <c r="T2">
        <v>60</v>
      </c>
      <c r="U2">
        <f>S2*T2</f>
        <v>5160</v>
      </c>
      <c r="V2">
        <v>30</v>
      </c>
      <c r="W2">
        <f>U2+V2</f>
        <v>5190</v>
      </c>
    </row>
    <row r="3" spans="1:23" ht="15.75" thickBot="1" x14ac:dyDescent="0.3">
      <c r="A3" s="1"/>
      <c r="B3" s="45" t="s">
        <v>29</v>
      </c>
      <c r="C3" s="46"/>
      <c r="D3" s="46"/>
      <c r="E3" s="47"/>
      <c r="G3" s="45" t="s">
        <v>30</v>
      </c>
      <c r="H3" s="46"/>
      <c r="I3" s="46"/>
      <c r="J3" s="46"/>
      <c r="K3" s="47"/>
    </row>
    <row r="4" spans="1:23" x14ac:dyDescent="0.25">
      <c r="A4" s="10"/>
      <c r="B4" s="48" t="s">
        <v>15</v>
      </c>
      <c r="C4" s="49"/>
      <c r="D4" s="49"/>
      <c r="E4" s="50"/>
      <c r="G4" s="48" t="s">
        <v>22</v>
      </c>
      <c r="H4" s="49"/>
      <c r="I4" s="49"/>
      <c r="J4" s="49"/>
      <c r="K4" s="50"/>
    </row>
    <row r="5" spans="1:23" x14ac:dyDescent="0.25">
      <c r="A5" s="5"/>
      <c r="B5" s="2" t="s">
        <v>12</v>
      </c>
      <c r="C5" s="32" t="s">
        <v>33</v>
      </c>
      <c r="D5" s="11" t="s">
        <v>26</v>
      </c>
      <c r="E5" s="12" t="s">
        <v>17</v>
      </c>
      <c r="G5" s="39" t="s">
        <v>33</v>
      </c>
      <c r="H5" s="10" t="s">
        <v>18</v>
      </c>
      <c r="I5" s="10" t="s">
        <v>19</v>
      </c>
      <c r="J5" s="10" t="s">
        <v>21</v>
      </c>
      <c r="K5" s="16" t="s">
        <v>20</v>
      </c>
      <c r="M5">
        <v>2460</v>
      </c>
      <c r="N5">
        <v>1140</v>
      </c>
      <c r="O5">
        <v>1260</v>
      </c>
      <c r="P5">
        <f>SUM(M5:O5)</f>
        <v>4860</v>
      </c>
      <c r="Q5">
        <v>5190</v>
      </c>
      <c r="R5">
        <f>Q5+P5</f>
        <v>10050</v>
      </c>
    </row>
    <row r="6" spans="1:23" x14ac:dyDescent="0.25">
      <c r="A6" s="5"/>
      <c r="B6" s="29" t="s">
        <v>0</v>
      </c>
      <c r="C6" s="30">
        <v>10000</v>
      </c>
      <c r="D6" s="20">
        <v>10050</v>
      </c>
      <c r="E6" s="13">
        <f>D6-C6</f>
        <v>50</v>
      </c>
      <c r="G6" s="21">
        <f>C6</f>
        <v>10000</v>
      </c>
      <c r="H6" s="6">
        <v>9300</v>
      </c>
      <c r="I6" s="20">
        <f>G6*H6</f>
        <v>93000000</v>
      </c>
      <c r="J6" s="17">
        <v>0</v>
      </c>
      <c r="K6" s="3"/>
    </row>
    <row r="7" spans="1:23" x14ac:dyDescent="0.25">
      <c r="A7" s="5"/>
      <c r="B7" s="29" t="s">
        <v>9</v>
      </c>
      <c r="C7" s="30">
        <v>0</v>
      </c>
      <c r="D7" s="20">
        <v>0</v>
      </c>
      <c r="E7" s="13">
        <f t="shared" ref="E7:E12" si="0">C7-D7</f>
        <v>0</v>
      </c>
      <c r="G7" s="21">
        <f t="shared" ref="G7:G12" si="1">C7</f>
        <v>0</v>
      </c>
      <c r="H7" s="6">
        <v>9300</v>
      </c>
      <c r="I7" s="20">
        <f t="shared" ref="I7:I12" si="2">G7*H7</f>
        <v>0</v>
      </c>
      <c r="J7" s="17">
        <v>0</v>
      </c>
      <c r="K7" s="3"/>
    </row>
    <row r="8" spans="1:23" x14ac:dyDescent="0.25">
      <c r="A8" s="5"/>
      <c r="B8" s="29" t="s">
        <v>3</v>
      </c>
      <c r="C8" s="30">
        <v>0</v>
      </c>
      <c r="D8" s="20">
        <v>0</v>
      </c>
      <c r="E8" s="13">
        <f t="shared" si="0"/>
        <v>0</v>
      </c>
      <c r="G8" s="21">
        <f t="shared" si="1"/>
        <v>0</v>
      </c>
      <c r="H8" s="6">
        <v>9300</v>
      </c>
      <c r="I8" s="20">
        <f t="shared" si="2"/>
        <v>0</v>
      </c>
      <c r="J8" s="17">
        <v>0</v>
      </c>
      <c r="K8" s="3"/>
    </row>
    <row r="9" spans="1:23" x14ac:dyDescent="0.25">
      <c r="A9" s="5"/>
      <c r="B9" s="29" t="s">
        <v>11</v>
      </c>
      <c r="C9" s="31">
        <v>0</v>
      </c>
      <c r="D9" s="20">
        <v>0</v>
      </c>
      <c r="E9" s="13">
        <f t="shared" si="0"/>
        <v>0</v>
      </c>
      <c r="G9" s="21">
        <f t="shared" si="1"/>
        <v>0</v>
      </c>
      <c r="H9" s="6">
        <v>9300</v>
      </c>
      <c r="I9" s="20">
        <f t="shared" si="2"/>
        <v>0</v>
      </c>
      <c r="J9" s="17">
        <v>0</v>
      </c>
      <c r="K9" s="3"/>
    </row>
    <row r="10" spans="1:23" x14ac:dyDescent="0.25">
      <c r="A10" s="5"/>
      <c r="B10" s="29" t="s">
        <v>6</v>
      </c>
      <c r="C10" s="30">
        <v>0</v>
      </c>
      <c r="D10" s="20">
        <v>0</v>
      </c>
      <c r="E10" s="13">
        <f t="shared" si="0"/>
        <v>0</v>
      </c>
      <c r="G10" s="21">
        <f t="shared" si="1"/>
        <v>0</v>
      </c>
      <c r="H10" s="6">
        <v>9300</v>
      </c>
      <c r="I10" s="20">
        <f t="shared" si="2"/>
        <v>0</v>
      </c>
      <c r="J10" s="17">
        <v>0</v>
      </c>
      <c r="K10" s="3"/>
    </row>
    <row r="11" spans="1:23" x14ac:dyDescent="0.25">
      <c r="A11" s="5"/>
      <c r="B11" s="29" t="s">
        <v>13</v>
      </c>
      <c r="C11" s="30">
        <v>0</v>
      </c>
      <c r="D11" s="20">
        <v>0</v>
      </c>
      <c r="E11" s="13">
        <f t="shared" si="0"/>
        <v>0</v>
      </c>
      <c r="G11" s="21">
        <f t="shared" si="1"/>
        <v>0</v>
      </c>
      <c r="H11" s="6">
        <v>9300</v>
      </c>
      <c r="I11" s="20">
        <f t="shared" si="2"/>
        <v>0</v>
      </c>
      <c r="J11" s="17">
        <v>0</v>
      </c>
      <c r="K11" s="3"/>
    </row>
    <row r="12" spans="1:23" x14ac:dyDescent="0.25">
      <c r="A12" s="5"/>
      <c r="B12" s="29" t="s">
        <v>10</v>
      </c>
      <c r="C12" s="30">
        <v>0</v>
      </c>
      <c r="D12" s="20">
        <v>0</v>
      </c>
      <c r="E12" s="13">
        <f t="shared" si="0"/>
        <v>0</v>
      </c>
      <c r="G12" s="21">
        <f t="shared" si="1"/>
        <v>0</v>
      </c>
      <c r="H12" s="6">
        <v>9300</v>
      </c>
      <c r="I12" s="20">
        <f t="shared" si="2"/>
        <v>0</v>
      </c>
      <c r="J12" s="17">
        <v>0</v>
      </c>
      <c r="K12" s="3"/>
    </row>
    <row r="13" spans="1:23" x14ac:dyDescent="0.25">
      <c r="A13" s="5"/>
      <c r="B13" s="33" t="s">
        <v>27</v>
      </c>
      <c r="C13" s="18"/>
      <c r="D13" s="20"/>
      <c r="E13" s="13"/>
      <c r="G13" s="21"/>
      <c r="H13" s="6"/>
      <c r="I13" s="20"/>
      <c r="J13" s="17"/>
      <c r="K13" s="3"/>
    </row>
    <row r="14" spans="1:23" x14ac:dyDescent="0.25">
      <c r="A14" s="5"/>
      <c r="B14" s="2"/>
      <c r="C14" s="18"/>
      <c r="D14" s="20"/>
      <c r="E14" s="13"/>
      <c r="G14" s="21"/>
      <c r="H14" s="6"/>
      <c r="I14" s="20"/>
      <c r="J14" s="17"/>
      <c r="K14" s="3"/>
    </row>
    <row r="15" spans="1:23" x14ac:dyDescent="0.25">
      <c r="A15" s="5"/>
      <c r="B15" s="34" t="s">
        <v>15</v>
      </c>
      <c r="C15" s="19">
        <f>SUM(C6:C14)</f>
        <v>10000</v>
      </c>
      <c r="D15" s="6">
        <f>SUM(D6:D14)</f>
        <v>10050</v>
      </c>
      <c r="E15" s="13">
        <f>D15-C15</f>
        <v>50</v>
      </c>
      <c r="G15" s="4">
        <f>SUM(G6:G14)</f>
        <v>10000</v>
      </c>
      <c r="H15" s="6">
        <v>9300</v>
      </c>
      <c r="I15" s="24">
        <f>SUM(I6:I14)</f>
        <v>93000000</v>
      </c>
      <c r="J15" s="22">
        <f>SUM(J6:J14)</f>
        <v>0</v>
      </c>
      <c r="K15" s="3"/>
    </row>
    <row r="16" spans="1:23" x14ac:dyDescent="0.25">
      <c r="A16" s="5"/>
      <c r="B16" s="2"/>
      <c r="C16" s="15"/>
      <c r="D16" s="5"/>
      <c r="E16" s="13"/>
      <c r="G16" s="4"/>
      <c r="H16" s="5"/>
      <c r="I16" s="5"/>
      <c r="J16" s="5"/>
      <c r="K16" s="3"/>
    </row>
    <row r="17" spans="1:13" x14ac:dyDescent="0.25">
      <c r="A17" s="5"/>
      <c r="B17" s="2"/>
      <c r="C17" s="14"/>
      <c r="D17" s="5"/>
      <c r="E17" s="3"/>
      <c r="G17" s="39" t="s">
        <v>33</v>
      </c>
      <c r="H17" s="10" t="s">
        <v>18</v>
      </c>
      <c r="I17" s="10" t="s">
        <v>19</v>
      </c>
      <c r="J17" s="10" t="s">
        <v>21</v>
      </c>
      <c r="K17" s="16" t="s">
        <v>20</v>
      </c>
    </row>
    <row r="18" spans="1:13" x14ac:dyDescent="0.25">
      <c r="A18" s="5"/>
      <c r="B18" s="29" t="s">
        <v>1</v>
      </c>
      <c r="C18" s="30">
        <v>10000</v>
      </c>
      <c r="D18" s="20">
        <v>0</v>
      </c>
      <c r="E18" s="13">
        <f>D18-C18</f>
        <v>-10000</v>
      </c>
      <c r="G18" s="21">
        <f>C18</f>
        <v>10000</v>
      </c>
      <c r="H18" s="6">
        <v>9300</v>
      </c>
      <c r="I18" s="20">
        <f>G18*H18</f>
        <v>93000000</v>
      </c>
      <c r="J18" s="5">
        <v>0</v>
      </c>
      <c r="K18" s="3"/>
      <c r="M18">
        <v>0.92</v>
      </c>
    </row>
    <row r="19" spans="1:13" x14ac:dyDescent="0.25">
      <c r="A19" s="5"/>
      <c r="B19" s="29" t="s">
        <v>4</v>
      </c>
      <c r="C19" s="30">
        <v>0</v>
      </c>
      <c r="D19" s="20">
        <v>0</v>
      </c>
      <c r="E19" s="13">
        <f>C19-D19</f>
        <v>0</v>
      </c>
      <c r="G19" s="21">
        <f t="shared" ref="G19:G24" si="3">C19</f>
        <v>0</v>
      </c>
      <c r="H19" s="6">
        <v>9300</v>
      </c>
      <c r="I19" s="20">
        <f t="shared" ref="I19:I24" si="4">G19*H19</f>
        <v>0</v>
      </c>
      <c r="J19" s="5">
        <v>0</v>
      </c>
      <c r="K19" s="3"/>
      <c r="M19">
        <v>0.67</v>
      </c>
    </row>
    <row r="20" spans="1:13" x14ac:dyDescent="0.25">
      <c r="A20" s="5"/>
      <c r="B20" s="29" t="s">
        <v>2</v>
      </c>
      <c r="C20" s="30">
        <v>0</v>
      </c>
      <c r="D20" s="20">
        <v>0</v>
      </c>
      <c r="E20" s="13">
        <f t="shared" ref="E20:E24" si="5">C20-D20</f>
        <v>0</v>
      </c>
      <c r="G20" s="21">
        <f t="shared" si="3"/>
        <v>0</v>
      </c>
      <c r="H20" s="6">
        <v>9300</v>
      </c>
      <c r="I20" s="20">
        <f t="shared" si="4"/>
        <v>0</v>
      </c>
      <c r="J20" s="23">
        <v>0</v>
      </c>
      <c r="K20" s="3"/>
      <c r="M20">
        <f>SUM(M18:M19)</f>
        <v>1.59</v>
      </c>
    </row>
    <row r="21" spans="1:13" x14ac:dyDescent="0.25">
      <c r="A21" s="5"/>
      <c r="B21" s="29" t="s">
        <v>8</v>
      </c>
      <c r="C21" s="31">
        <v>0</v>
      </c>
      <c r="D21" s="20">
        <v>0</v>
      </c>
      <c r="E21" s="13">
        <f t="shared" si="5"/>
        <v>0</v>
      </c>
      <c r="G21" s="21">
        <f t="shared" si="3"/>
        <v>0</v>
      </c>
      <c r="H21" s="6">
        <v>9300</v>
      </c>
      <c r="I21" s="20">
        <f t="shared" si="4"/>
        <v>0</v>
      </c>
      <c r="J21" s="17">
        <v>0</v>
      </c>
      <c r="K21" s="3"/>
    </row>
    <row r="22" spans="1:13" x14ac:dyDescent="0.25">
      <c r="A22" s="5"/>
      <c r="B22" s="29" t="s">
        <v>7</v>
      </c>
      <c r="C22" s="30">
        <v>0</v>
      </c>
      <c r="D22" s="20">
        <v>0</v>
      </c>
      <c r="E22" s="13">
        <f t="shared" si="5"/>
        <v>0</v>
      </c>
      <c r="G22" s="21">
        <f t="shared" si="3"/>
        <v>0</v>
      </c>
      <c r="H22" s="6">
        <v>9300</v>
      </c>
      <c r="I22" s="20">
        <f t="shared" si="4"/>
        <v>0</v>
      </c>
      <c r="J22" s="17">
        <v>0</v>
      </c>
      <c r="K22" s="3"/>
    </row>
    <row r="23" spans="1:13" x14ac:dyDescent="0.25">
      <c r="A23" s="5"/>
      <c r="B23" s="29" t="s">
        <v>14</v>
      </c>
      <c r="C23" s="30">
        <v>0</v>
      </c>
      <c r="D23" s="20">
        <v>0</v>
      </c>
      <c r="E23" s="13">
        <f t="shared" si="5"/>
        <v>0</v>
      </c>
      <c r="G23" s="21">
        <f t="shared" si="3"/>
        <v>0</v>
      </c>
      <c r="H23" s="6">
        <v>9300</v>
      </c>
      <c r="I23" s="20">
        <f t="shared" si="4"/>
        <v>0</v>
      </c>
      <c r="J23" s="17">
        <v>0</v>
      </c>
      <c r="K23" s="3"/>
    </row>
    <row r="24" spans="1:13" x14ac:dyDescent="0.25">
      <c r="A24" s="5"/>
      <c r="B24" s="29" t="s">
        <v>5</v>
      </c>
      <c r="C24" s="30">
        <v>0</v>
      </c>
      <c r="D24" s="20">
        <v>0</v>
      </c>
      <c r="E24" s="13">
        <f t="shared" si="5"/>
        <v>0</v>
      </c>
      <c r="G24" s="21">
        <f t="shared" si="3"/>
        <v>0</v>
      </c>
      <c r="H24" s="6">
        <v>9300</v>
      </c>
      <c r="I24" s="20">
        <f t="shared" si="4"/>
        <v>0</v>
      </c>
      <c r="J24" s="17">
        <v>0</v>
      </c>
      <c r="K24" s="3"/>
    </row>
    <row r="25" spans="1:13" x14ac:dyDescent="0.25">
      <c r="A25" s="5"/>
      <c r="B25" s="33" t="s">
        <v>31</v>
      </c>
      <c r="C25" s="30"/>
      <c r="D25" s="20"/>
      <c r="E25" s="13"/>
      <c r="G25" s="21"/>
      <c r="H25" s="6"/>
      <c r="I25" s="20"/>
      <c r="J25" s="17"/>
      <c r="K25" s="3"/>
    </row>
    <row r="26" spans="1:13" x14ac:dyDescent="0.25">
      <c r="A26" s="5"/>
      <c r="B26" s="29"/>
      <c r="C26" s="30"/>
      <c r="D26" s="20"/>
      <c r="E26" s="13"/>
      <c r="G26" s="21"/>
      <c r="H26" s="6"/>
      <c r="I26" s="20"/>
      <c r="J26" s="5"/>
      <c r="K26" s="3"/>
    </row>
    <row r="27" spans="1:13" x14ac:dyDescent="0.25">
      <c r="A27" s="5"/>
      <c r="B27" s="35" t="s">
        <v>15</v>
      </c>
      <c r="C27" s="15">
        <f>SUM(C18:C24)</f>
        <v>10000</v>
      </c>
      <c r="D27" s="5">
        <f ca="1">SUM(D18:D27)</f>
        <v>0</v>
      </c>
      <c r="E27" s="13">
        <f ca="1">D27-C27</f>
        <v>-10000</v>
      </c>
      <c r="G27" s="4">
        <f>SUM(G18:G24)</f>
        <v>10000</v>
      </c>
      <c r="H27" s="6">
        <v>9300</v>
      </c>
      <c r="I27" s="24">
        <f>SUM(I18:I24)</f>
        <v>93000000</v>
      </c>
      <c r="J27" s="5">
        <f>SUM(J6:J24)</f>
        <v>0</v>
      </c>
      <c r="K27" s="3"/>
    </row>
    <row r="28" spans="1:13" x14ac:dyDescent="0.25">
      <c r="A28" s="5"/>
      <c r="B28" s="35"/>
      <c r="C28" s="15"/>
      <c r="D28" s="5"/>
      <c r="E28" s="13"/>
      <c r="G28" s="4"/>
      <c r="H28" s="6"/>
      <c r="I28" s="36"/>
      <c r="J28" s="5"/>
      <c r="K28" s="3"/>
    </row>
    <row r="29" spans="1:13" x14ac:dyDescent="0.25">
      <c r="A29" s="5"/>
      <c r="B29" s="35"/>
      <c r="C29" s="15"/>
      <c r="D29" s="5"/>
      <c r="E29" s="13"/>
      <c r="G29" s="4"/>
      <c r="H29" s="6"/>
      <c r="I29" s="36"/>
      <c r="J29" s="5"/>
      <c r="K29" s="3"/>
    </row>
    <row r="30" spans="1:13" x14ac:dyDescent="0.25">
      <c r="A30" s="5"/>
      <c r="B30" s="4"/>
      <c r="C30" s="5"/>
      <c r="D30" s="5"/>
      <c r="E30" s="3"/>
      <c r="G30" s="4"/>
      <c r="H30" s="5"/>
      <c r="I30" s="5"/>
      <c r="J30" s="5"/>
      <c r="K30" s="3"/>
    </row>
    <row r="31" spans="1:13" x14ac:dyDescent="0.25">
      <c r="A31" s="5"/>
      <c r="B31" s="4"/>
      <c r="C31" s="5"/>
      <c r="D31" s="5"/>
      <c r="E31" s="3"/>
      <c r="G31" s="4" t="s">
        <v>23</v>
      </c>
      <c r="H31" s="5"/>
      <c r="I31" s="25">
        <f>SUM(I15+I27)</f>
        <v>186000000</v>
      </c>
      <c r="J31" s="17">
        <f>J27</f>
        <v>0</v>
      </c>
      <c r="K31" s="3"/>
    </row>
    <row r="32" spans="1:13" ht="15.75" thickBot="1" x14ac:dyDescent="0.3">
      <c r="A32" s="5"/>
      <c r="B32" s="4"/>
      <c r="C32" s="5"/>
      <c r="D32" s="5"/>
      <c r="E32" s="3"/>
      <c r="G32" s="4" t="s">
        <v>28</v>
      </c>
      <c r="H32" s="5"/>
      <c r="I32" s="38">
        <f>I31/2</f>
        <v>93000000</v>
      </c>
      <c r="J32" s="5"/>
      <c r="K32" s="3"/>
      <c r="M32" s="43">
        <f>I32/2</f>
        <v>46500000</v>
      </c>
    </row>
    <row r="33" spans="1:11" ht="15.75" thickBot="1" x14ac:dyDescent="0.3">
      <c r="A33" s="5"/>
      <c r="B33" s="4"/>
      <c r="C33" s="5"/>
      <c r="D33" s="5"/>
      <c r="E33" s="3"/>
      <c r="G33" s="4" t="s">
        <v>24</v>
      </c>
      <c r="H33" s="5"/>
      <c r="I33" s="37">
        <f>I31-I32</f>
        <v>93000000</v>
      </c>
      <c r="J33" s="5"/>
      <c r="K33" s="3"/>
    </row>
    <row r="34" spans="1:11" x14ac:dyDescent="0.25">
      <c r="A34" s="5"/>
      <c r="B34" s="4"/>
      <c r="C34" s="5"/>
      <c r="D34" s="27">
        <f ca="1">D15+D27</f>
        <v>0</v>
      </c>
      <c r="E34" s="3"/>
      <c r="G34" s="4"/>
      <c r="H34" s="5"/>
      <c r="I34" s="26"/>
      <c r="J34" s="5"/>
      <c r="K34" s="3"/>
    </row>
    <row r="35" spans="1:11" ht="15.75" thickBot="1" x14ac:dyDescent="0.3">
      <c r="A35" s="5"/>
      <c r="B35" s="7"/>
      <c r="C35" s="8"/>
      <c r="D35" s="8"/>
      <c r="E35" s="9"/>
      <c r="G35" s="7"/>
      <c r="H35" s="8"/>
      <c r="I35" s="8"/>
      <c r="J35" s="8"/>
      <c r="K35" s="9"/>
    </row>
  </sheetData>
  <mergeCells count="5">
    <mergeCell ref="A1:K1"/>
    <mergeCell ref="B3:E3"/>
    <mergeCell ref="G3:K3"/>
    <mergeCell ref="B4:E4"/>
    <mergeCell ref="G4:K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="70" zoomScaleNormal="70" workbookViewId="0">
      <selection activeCell="O31" sqref="O31"/>
    </sheetView>
  </sheetViews>
  <sheetFormatPr defaultRowHeight="15" x14ac:dyDescent="0.25"/>
  <cols>
    <col min="2" max="2" width="26.85546875" bestFit="1" customWidth="1"/>
    <col min="5" max="5" width="11.140625" bestFit="1" customWidth="1"/>
    <col min="7" max="7" width="9.7109375" bestFit="1" customWidth="1"/>
    <col min="8" max="8" width="9.28515625" bestFit="1" customWidth="1"/>
    <col min="9" max="9" width="14.28515625" bestFit="1" customWidth="1"/>
    <col min="10" max="10" width="15.28515625" bestFit="1" customWidth="1"/>
    <col min="12" max="12" width="18" bestFit="1" customWidth="1"/>
    <col min="13" max="14" width="12" bestFit="1" customWidth="1"/>
  </cols>
  <sheetData>
    <row r="1" spans="1:19" ht="18.75" x14ac:dyDescent="0.3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9" ht="19.5" thickBo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9" ht="15.75" thickBot="1" x14ac:dyDescent="0.3">
      <c r="A3" s="1"/>
      <c r="B3" s="45" t="s">
        <v>29</v>
      </c>
      <c r="C3" s="46"/>
      <c r="D3" s="46"/>
      <c r="E3" s="47"/>
      <c r="G3" s="45" t="s">
        <v>30</v>
      </c>
      <c r="H3" s="46"/>
      <c r="I3" s="46"/>
      <c r="J3" s="46"/>
      <c r="K3" s="47"/>
    </row>
    <row r="4" spans="1:19" x14ac:dyDescent="0.25">
      <c r="A4" s="10"/>
      <c r="B4" s="48" t="s">
        <v>15</v>
      </c>
      <c r="C4" s="49"/>
      <c r="D4" s="49"/>
      <c r="E4" s="50"/>
      <c r="G4" s="48" t="s">
        <v>22</v>
      </c>
      <c r="H4" s="49"/>
      <c r="I4" s="49"/>
      <c r="J4" s="49"/>
      <c r="K4" s="50"/>
    </row>
    <row r="5" spans="1:19" x14ac:dyDescent="0.25">
      <c r="A5" s="5"/>
      <c r="B5" s="2" t="s">
        <v>12</v>
      </c>
      <c r="C5" s="32" t="s">
        <v>16</v>
      </c>
      <c r="D5" s="11" t="s">
        <v>26</v>
      </c>
      <c r="E5" s="42" t="s">
        <v>37</v>
      </c>
      <c r="G5" s="39" t="s">
        <v>16</v>
      </c>
      <c r="H5" s="10" t="s">
        <v>18</v>
      </c>
      <c r="I5" s="10" t="s">
        <v>19</v>
      </c>
      <c r="J5" s="10" t="s">
        <v>21</v>
      </c>
      <c r="K5" s="16" t="s">
        <v>20</v>
      </c>
      <c r="O5" s="43"/>
    </row>
    <row r="6" spans="1:19" x14ac:dyDescent="0.25">
      <c r="A6" s="5"/>
      <c r="B6" s="29" t="s">
        <v>0</v>
      </c>
      <c r="C6" s="30">
        <v>2500</v>
      </c>
      <c r="D6" s="20">
        <v>2520</v>
      </c>
      <c r="E6" s="13">
        <f>D6-C6</f>
        <v>20</v>
      </c>
      <c r="G6" s="21">
        <f>C6</f>
        <v>2500</v>
      </c>
      <c r="H6" s="6">
        <v>9300</v>
      </c>
      <c r="I6" s="20">
        <f>G6*H6</f>
        <v>23250000</v>
      </c>
      <c r="J6" s="17">
        <v>0</v>
      </c>
      <c r="K6" s="3"/>
      <c r="M6">
        <v>1620</v>
      </c>
      <c r="N6" s="43">
        <f>D6+M6</f>
        <v>4140</v>
      </c>
    </row>
    <row r="7" spans="1:19" x14ac:dyDescent="0.25">
      <c r="A7" s="5"/>
      <c r="B7" s="29" t="s">
        <v>9</v>
      </c>
      <c r="C7" s="30">
        <v>1500</v>
      </c>
      <c r="D7" s="20">
        <v>1575</v>
      </c>
      <c r="E7" s="13">
        <f t="shared" ref="E7:E12" si="0">D7-C7</f>
        <v>75</v>
      </c>
      <c r="G7" s="21">
        <f t="shared" ref="G7:G12" si="1">C7</f>
        <v>1500</v>
      </c>
      <c r="H7" s="6">
        <v>9300</v>
      </c>
      <c r="I7" s="20">
        <f t="shared" ref="I7:I12" si="2">G7*H7</f>
        <v>13950000</v>
      </c>
      <c r="J7" s="17">
        <v>0</v>
      </c>
      <c r="K7" s="3"/>
      <c r="M7">
        <v>540</v>
      </c>
      <c r="N7" s="43">
        <f>M7+D7</f>
        <v>2115</v>
      </c>
    </row>
    <row r="8" spans="1:19" x14ac:dyDescent="0.25">
      <c r="A8" s="5"/>
      <c r="B8" s="29" t="s">
        <v>3</v>
      </c>
      <c r="C8" s="30">
        <v>3000</v>
      </c>
      <c r="D8" s="20">
        <v>3003</v>
      </c>
      <c r="E8" s="13">
        <f t="shared" si="0"/>
        <v>3</v>
      </c>
      <c r="G8" s="21">
        <f t="shared" si="1"/>
        <v>3000</v>
      </c>
      <c r="H8" s="6">
        <v>9300</v>
      </c>
      <c r="I8" s="20">
        <f t="shared" si="2"/>
        <v>27900000</v>
      </c>
      <c r="J8" s="17">
        <v>0</v>
      </c>
      <c r="K8" s="3"/>
      <c r="N8">
        <v>60</v>
      </c>
      <c r="O8">
        <v>31</v>
      </c>
      <c r="P8">
        <f>N8*O8</f>
        <v>1860</v>
      </c>
      <c r="Q8" s="43">
        <f>P8+D8</f>
        <v>4863</v>
      </c>
      <c r="R8">
        <v>50</v>
      </c>
      <c r="S8">
        <f>R8+P8</f>
        <v>1910</v>
      </c>
    </row>
    <row r="9" spans="1:19" x14ac:dyDescent="0.25">
      <c r="A9" s="5"/>
      <c r="B9" s="29" t="s">
        <v>11</v>
      </c>
      <c r="C9" s="31">
        <v>3000</v>
      </c>
      <c r="D9" s="20">
        <v>3060</v>
      </c>
      <c r="E9" s="13">
        <f t="shared" si="0"/>
        <v>60</v>
      </c>
      <c r="G9" s="21">
        <f t="shared" si="1"/>
        <v>3000</v>
      </c>
      <c r="H9" s="6">
        <v>9300</v>
      </c>
      <c r="I9" s="20">
        <f t="shared" si="2"/>
        <v>27900000</v>
      </c>
      <c r="J9" s="17">
        <v>0</v>
      </c>
      <c r="K9" s="3"/>
      <c r="N9">
        <v>50</v>
      </c>
      <c r="O9">
        <v>50</v>
      </c>
      <c r="P9">
        <f>N9*O9</f>
        <v>2500</v>
      </c>
      <c r="Q9" s="43">
        <f>P9+D9</f>
        <v>5560</v>
      </c>
      <c r="R9">
        <v>48</v>
      </c>
    </row>
    <row r="10" spans="1:19" x14ac:dyDescent="0.25">
      <c r="A10" s="5"/>
      <c r="B10" s="29" t="s">
        <v>6</v>
      </c>
      <c r="C10" s="30">
        <v>2500</v>
      </c>
      <c r="D10" s="20">
        <v>2568</v>
      </c>
      <c r="E10" s="13">
        <f t="shared" si="0"/>
        <v>68</v>
      </c>
      <c r="G10" s="21">
        <f t="shared" si="1"/>
        <v>2500</v>
      </c>
      <c r="H10" s="6">
        <v>9300</v>
      </c>
      <c r="I10" s="20">
        <f t="shared" si="2"/>
        <v>23250000</v>
      </c>
      <c r="J10" s="17">
        <v>0</v>
      </c>
      <c r="K10" s="3"/>
    </row>
    <row r="11" spans="1:19" x14ac:dyDescent="0.25">
      <c r="A11" s="5"/>
      <c r="B11" s="29" t="s">
        <v>13</v>
      </c>
      <c r="C11" s="30">
        <v>1000</v>
      </c>
      <c r="D11" s="20">
        <v>1068</v>
      </c>
      <c r="E11" s="13">
        <f t="shared" si="0"/>
        <v>68</v>
      </c>
      <c r="G11" s="21">
        <f t="shared" si="1"/>
        <v>1000</v>
      </c>
      <c r="H11" s="6">
        <v>9300</v>
      </c>
      <c r="I11" s="20">
        <f t="shared" si="2"/>
        <v>9300000</v>
      </c>
      <c r="J11" s="17">
        <v>0</v>
      </c>
      <c r="K11" s="3"/>
      <c r="N11">
        <v>1860</v>
      </c>
      <c r="O11" s="43">
        <f>N11+D9</f>
        <v>4920</v>
      </c>
    </row>
    <row r="12" spans="1:19" x14ac:dyDescent="0.25">
      <c r="A12" s="5"/>
      <c r="B12" s="29" t="s">
        <v>10</v>
      </c>
      <c r="C12" s="30">
        <v>1000</v>
      </c>
      <c r="D12" s="20">
        <v>1044</v>
      </c>
      <c r="E12" s="13">
        <f t="shared" si="0"/>
        <v>44</v>
      </c>
      <c r="G12" s="21">
        <f t="shared" si="1"/>
        <v>1000</v>
      </c>
      <c r="H12" s="6">
        <v>9300</v>
      </c>
      <c r="I12" s="20">
        <f t="shared" si="2"/>
        <v>9300000</v>
      </c>
      <c r="J12" s="17">
        <v>0</v>
      </c>
      <c r="K12" s="3"/>
    </row>
    <row r="13" spans="1:19" x14ac:dyDescent="0.25">
      <c r="A13" s="5"/>
      <c r="B13" s="33" t="s">
        <v>27</v>
      </c>
      <c r="C13" s="18"/>
      <c r="D13" s="20"/>
      <c r="E13" s="13"/>
      <c r="G13" s="21"/>
      <c r="H13" s="6"/>
      <c r="I13" s="20"/>
      <c r="J13" s="17"/>
      <c r="K13" s="3"/>
    </row>
    <row r="14" spans="1:19" x14ac:dyDescent="0.25">
      <c r="A14" s="5"/>
      <c r="B14" s="2"/>
      <c r="C14" s="18"/>
      <c r="D14" s="20"/>
      <c r="E14" s="13"/>
      <c r="G14" s="21"/>
      <c r="H14" s="6"/>
      <c r="I14" s="20"/>
      <c r="J14" s="17"/>
      <c r="K14" s="3"/>
    </row>
    <row r="15" spans="1:19" x14ac:dyDescent="0.25">
      <c r="A15" s="5"/>
      <c r="B15" s="34" t="s">
        <v>15</v>
      </c>
      <c r="C15" s="19">
        <f>SUM(C6:C14)</f>
        <v>14500</v>
      </c>
      <c r="D15" s="6">
        <f>SUM(D6:D14)</f>
        <v>14838</v>
      </c>
      <c r="E15" s="13">
        <f>D15-C15</f>
        <v>338</v>
      </c>
      <c r="G15" s="4">
        <f>SUM(G6:G14)</f>
        <v>14500</v>
      </c>
      <c r="H15" s="6">
        <v>9300</v>
      </c>
      <c r="I15" s="24">
        <f>SUM(I6:I14)</f>
        <v>134850000</v>
      </c>
      <c r="J15" s="22">
        <f>SUM(J6:J14)</f>
        <v>0</v>
      </c>
      <c r="K15" s="3"/>
      <c r="M15" s="43">
        <f>I15/2</f>
        <v>67425000</v>
      </c>
      <c r="N15" s="43">
        <f>I15-M15</f>
        <v>67425000</v>
      </c>
    </row>
    <row r="16" spans="1:19" x14ac:dyDescent="0.25">
      <c r="A16" s="5"/>
      <c r="B16" s="2"/>
      <c r="C16" s="15"/>
      <c r="D16" s="5"/>
      <c r="E16" s="13"/>
      <c r="G16" s="4"/>
      <c r="H16" s="5"/>
      <c r="I16" s="5"/>
      <c r="J16" s="5"/>
      <c r="K16" s="3"/>
    </row>
    <row r="17" spans="1:20" x14ac:dyDescent="0.25">
      <c r="A17" s="5"/>
      <c r="B17" s="2"/>
      <c r="C17" s="14"/>
      <c r="D17" s="5"/>
      <c r="E17" s="3"/>
      <c r="G17" s="39" t="s">
        <v>16</v>
      </c>
      <c r="H17" s="10" t="s">
        <v>18</v>
      </c>
      <c r="I17" s="10" t="s">
        <v>19</v>
      </c>
      <c r="J17" s="10" t="s">
        <v>21</v>
      </c>
      <c r="K17" s="16" t="s">
        <v>20</v>
      </c>
    </row>
    <row r="18" spans="1:20" x14ac:dyDescent="0.25">
      <c r="A18" s="5"/>
      <c r="B18" s="29" t="s">
        <v>1</v>
      </c>
      <c r="C18" s="30">
        <v>2500</v>
      </c>
      <c r="D18" s="20">
        <v>2530</v>
      </c>
      <c r="E18" s="13">
        <f>D18-C18</f>
        <v>30</v>
      </c>
      <c r="G18" s="21">
        <f>C18</f>
        <v>2500</v>
      </c>
      <c r="H18" s="6">
        <v>9300</v>
      </c>
      <c r="I18" s="20">
        <f>G18*H18</f>
        <v>23250000</v>
      </c>
      <c r="J18" s="5">
        <v>0</v>
      </c>
      <c r="K18" s="3"/>
    </row>
    <row r="19" spans="1:20" x14ac:dyDescent="0.25">
      <c r="A19" s="5"/>
      <c r="B19" s="29" t="s">
        <v>4</v>
      </c>
      <c r="C19" s="30">
        <v>1500</v>
      </c>
      <c r="D19" s="20">
        <v>1555</v>
      </c>
      <c r="E19" s="13">
        <f t="shared" ref="E19:E24" si="3">D19-C19</f>
        <v>55</v>
      </c>
      <c r="G19" s="21">
        <f t="shared" ref="G19:G24" si="4">C19</f>
        <v>1500</v>
      </c>
      <c r="H19" s="6">
        <v>9300</v>
      </c>
      <c r="I19" s="20">
        <f t="shared" ref="I19:I24" si="5">G19*H19</f>
        <v>13950000</v>
      </c>
      <c r="J19" s="5">
        <v>0</v>
      </c>
      <c r="K19" s="3"/>
      <c r="P19">
        <v>60</v>
      </c>
      <c r="Q19">
        <v>29</v>
      </c>
      <c r="R19">
        <f>P19*Q19</f>
        <v>1740</v>
      </c>
      <c r="S19">
        <v>25</v>
      </c>
      <c r="T19">
        <f>R19+S19</f>
        <v>1765</v>
      </c>
    </row>
    <row r="20" spans="1:20" x14ac:dyDescent="0.25">
      <c r="A20" s="5"/>
      <c r="B20" s="29" t="s">
        <v>2</v>
      </c>
      <c r="C20" s="30">
        <v>3000</v>
      </c>
      <c r="D20" s="20">
        <v>3085</v>
      </c>
      <c r="E20" s="13">
        <f t="shared" si="3"/>
        <v>85</v>
      </c>
      <c r="G20" s="21">
        <f t="shared" si="4"/>
        <v>3000</v>
      </c>
      <c r="H20" s="6">
        <v>9300</v>
      </c>
      <c r="I20" s="20">
        <f t="shared" si="5"/>
        <v>27900000</v>
      </c>
      <c r="J20" s="23">
        <v>0</v>
      </c>
      <c r="K20" s="3"/>
      <c r="N20">
        <v>1765</v>
      </c>
      <c r="O20" s="43">
        <f>N20+D20</f>
        <v>4850</v>
      </c>
    </row>
    <row r="21" spans="1:20" x14ac:dyDescent="0.25">
      <c r="A21" s="5"/>
      <c r="B21" s="29" t="s">
        <v>8</v>
      </c>
      <c r="C21" s="31">
        <v>3000</v>
      </c>
      <c r="D21" s="20">
        <v>3070</v>
      </c>
      <c r="E21" s="13">
        <f t="shared" si="3"/>
        <v>70</v>
      </c>
      <c r="G21" s="21">
        <f t="shared" si="4"/>
        <v>3000</v>
      </c>
      <c r="H21" s="6">
        <v>9300</v>
      </c>
      <c r="I21" s="20">
        <f t="shared" si="5"/>
        <v>27900000</v>
      </c>
      <c r="J21" s="17">
        <v>0</v>
      </c>
      <c r="K21" s="3"/>
    </row>
    <row r="22" spans="1:20" x14ac:dyDescent="0.25">
      <c r="A22" s="5"/>
      <c r="B22" s="29" t="s">
        <v>7</v>
      </c>
      <c r="C22" s="30">
        <v>2500</v>
      </c>
      <c r="D22" s="20">
        <v>2510</v>
      </c>
      <c r="E22" s="13">
        <f t="shared" si="3"/>
        <v>10</v>
      </c>
      <c r="G22" s="21">
        <f t="shared" si="4"/>
        <v>2500</v>
      </c>
      <c r="H22" s="6">
        <v>9300</v>
      </c>
      <c r="I22" s="20">
        <f t="shared" si="5"/>
        <v>23250000</v>
      </c>
      <c r="J22" s="17">
        <v>0</v>
      </c>
      <c r="K22" s="3"/>
      <c r="N22">
        <v>1860</v>
      </c>
      <c r="O22" s="43">
        <f>N22+D9</f>
        <v>4920</v>
      </c>
    </row>
    <row r="23" spans="1:20" x14ac:dyDescent="0.25">
      <c r="A23" s="5"/>
      <c r="B23" s="29" t="s">
        <v>14</v>
      </c>
      <c r="C23" s="30">
        <v>1000</v>
      </c>
      <c r="D23" s="20">
        <v>1105</v>
      </c>
      <c r="E23" s="13">
        <f t="shared" si="3"/>
        <v>105</v>
      </c>
      <c r="G23" s="21">
        <f t="shared" si="4"/>
        <v>1000</v>
      </c>
      <c r="H23" s="6">
        <v>9300</v>
      </c>
      <c r="I23" s="20">
        <f t="shared" si="5"/>
        <v>9300000</v>
      </c>
      <c r="J23" s="17">
        <v>0</v>
      </c>
      <c r="K23" s="3"/>
    </row>
    <row r="24" spans="1:20" x14ac:dyDescent="0.25">
      <c r="A24" s="5"/>
      <c r="B24" s="29" t="s">
        <v>5</v>
      </c>
      <c r="C24" s="30">
        <v>1000</v>
      </c>
      <c r="D24" s="20">
        <v>1108</v>
      </c>
      <c r="E24" s="13">
        <f t="shared" si="3"/>
        <v>108</v>
      </c>
      <c r="G24" s="21">
        <f t="shared" si="4"/>
        <v>1000</v>
      </c>
      <c r="H24" s="6">
        <v>9300</v>
      </c>
      <c r="I24" s="20">
        <f t="shared" si="5"/>
        <v>9300000</v>
      </c>
      <c r="J24" s="17">
        <v>0</v>
      </c>
      <c r="K24" s="3"/>
    </row>
    <row r="25" spans="1:20" x14ac:dyDescent="0.25">
      <c r="A25" s="5"/>
      <c r="B25" s="33" t="s">
        <v>31</v>
      </c>
      <c r="C25" s="30"/>
      <c r="D25" s="20"/>
      <c r="E25" s="13"/>
      <c r="G25" s="21"/>
      <c r="H25" s="6"/>
      <c r="I25" s="20"/>
      <c r="J25" s="17"/>
      <c r="K25" s="3"/>
      <c r="N25">
        <v>2470</v>
      </c>
      <c r="O25" s="43">
        <f>N25+D21</f>
        <v>5540</v>
      </c>
    </row>
    <row r="26" spans="1:20" x14ac:dyDescent="0.25">
      <c r="A26" s="5"/>
      <c r="B26" s="29"/>
      <c r="C26" s="30"/>
      <c r="D26" s="20"/>
      <c r="E26" s="13"/>
      <c r="G26" s="21"/>
      <c r="H26" s="6"/>
      <c r="I26" s="20"/>
      <c r="J26" s="5"/>
      <c r="K26" s="3"/>
    </row>
    <row r="27" spans="1:20" x14ac:dyDescent="0.25">
      <c r="A27" s="5"/>
      <c r="B27" s="35" t="s">
        <v>15</v>
      </c>
      <c r="C27" s="15">
        <f>SUM(C18:C24)</f>
        <v>14500</v>
      </c>
      <c r="D27" s="20">
        <f>SUM(D18:D24)</f>
        <v>14963</v>
      </c>
      <c r="E27" s="13">
        <f>D27-C27</f>
        <v>463</v>
      </c>
      <c r="G27" s="4">
        <f>SUM(G18:G24)</f>
        <v>14500</v>
      </c>
      <c r="H27" s="6">
        <v>9300</v>
      </c>
      <c r="I27" s="24">
        <f>SUM(I18:I24)</f>
        <v>134850000</v>
      </c>
      <c r="J27" s="5">
        <f>SUM(J6:J24)</f>
        <v>0</v>
      </c>
      <c r="K27" s="3"/>
    </row>
    <row r="28" spans="1:20" x14ac:dyDescent="0.25">
      <c r="A28" s="5"/>
      <c r="B28" s="35"/>
      <c r="C28" s="15"/>
      <c r="D28" s="5"/>
      <c r="E28" s="13"/>
      <c r="G28" s="4"/>
      <c r="H28" s="6"/>
      <c r="I28" s="36"/>
      <c r="J28" s="5"/>
      <c r="K28" s="3"/>
    </row>
    <row r="29" spans="1:20" x14ac:dyDescent="0.25">
      <c r="A29" s="5"/>
      <c r="B29" s="35"/>
      <c r="C29" s="15"/>
      <c r="D29" s="5"/>
      <c r="E29" s="13"/>
      <c r="G29" s="4"/>
      <c r="H29" s="6"/>
      <c r="I29" s="36"/>
      <c r="J29" s="5"/>
      <c r="K29" s="3"/>
    </row>
    <row r="30" spans="1:20" x14ac:dyDescent="0.25">
      <c r="A30" s="5"/>
      <c r="B30" s="4"/>
      <c r="C30" s="5"/>
      <c r="D30" s="5"/>
      <c r="E30" s="3"/>
      <c r="G30" s="4"/>
      <c r="H30" s="5"/>
      <c r="I30" s="5"/>
      <c r="J30" s="5"/>
      <c r="K30" s="3"/>
    </row>
    <row r="31" spans="1:20" x14ac:dyDescent="0.25">
      <c r="A31" s="5"/>
      <c r="B31" s="4"/>
      <c r="C31" s="5"/>
      <c r="D31" s="5"/>
      <c r="E31" s="3"/>
      <c r="G31" s="4" t="s">
        <v>23</v>
      </c>
      <c r="H31" s="5"/>
      <c r="I31" s="25">
        <f>SUM(I15+I27)</f>
        <v>269700000</v>
      </c>
      <c r="J31" s="17">
        <f>J27</f>
        <v>0</v>
      </c>
      <c r="K31" s="3"/>
    </row>
    <row r="32" spans="1:20" ht="15.75" thickBot="1" x14ac:dyDescent="0.3">
      <c r="A32" s="5"/>
      <c r="B32" s="4"/>
      <c r="C32" s="5"/>
      <c r="D32" s="5"/>
      <c r="E32" s="3"/>
      <c r="G32" s="4" t="s">
        <v>28</v>
      </c>
      <c r="H32" s="5"/>
      <c r="I32" s="38">
        <f>I31/2</f>
        <v>134850000</v>
      </c>
      <c r="J32" s="5"/>
      <c r="K32" s="3"/>
      <c r="M32" s="43">
        <f>I32/2</f>
        <v>67425000</v>
      </c>
    </row>
    <row r="33" spans="1:11" ht="15.75" thickBot="1" x14ac:dyDescent="0.3">
      <c r="A33" s="5"/>
      <c r="B33" s="4"/>
      <c r="C33" s="5"/>
      <c r="D33" s="5"/>
      <c r="E33" s="3"/>
      <c r="G33" s="4" t="s">
        <v>24</v>
      </c>
      <c r="H33" s="5"/>
      <c r="I33" s="37">
        <f>I31-I32</f>
        <v>134850000</v>
      </c>
      <c r="J33" s="5"/>
      <c r="K33" s="3"/>
    </row>
    <row r="34" spans="1:11" x14ac:dyDescent="0.25">
      <c r="A34" s="5"/>
      <c r="B34" s="4"/>
      <c r="C34" s="5"/>
      <c r="D34" s="27"/>
      <c r="E34" s="3"/>
      <c r="G34" s="4"/>
      <c r="H34" s="5"/>
      <c r="I34" s="26"/>
      <c r="J34" s="5"/>
      <c r="K34" s="3"/>
    </row>
    <row r="35" spans="1:11" ht="15.75" thickBot="1" x14ac:dyDescent="0.3">
      <c r="A35" s="5"/>
      <c r="B35" s="7"/>
      <c r="C35" s="8"/>
      <c r="D35" s="8"/>
      <c r="E35" s="9"/>
      <c r="G35" s="7"/>
      <c r="H35" s="8"/>
      <c r="I35" s="8"/>
      <c r="J35" s="8"/>
      <c r="K35" s="9"/>
    </row>
  </sheetData>
  <mergeCells count="5">
    <mergeCell ref="B4:E4"/>
    <mergeCell ref="G4:K4"/>
    <mergeCell ref="A1:K1"/>
    <mergeCell ref="B3:E3"/>
    <mergeCell ref="G3:K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PO3</vt:lpstr>
      <vt:lpstr>PO2</vt:lpstr>
      <vt:lpstr>PO1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ismail - [2010]</cp:lastModifiedBy>
  <dcterms:created xsi:type="dcterms:W3CDTF">2017-01-25T04:12:19Z</dcterms:created>
  <dcterms:modified xsi:type="dcterms:W3CDTF">2018-02-26T07:29:54Z</dcterms:modified>
</cp:coreProperties>
</file>