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385" windowWidth="4095" windowHeight="111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Ghaisan" sheetId="20" r:id="rId10"/>
    <sheet name="Jarkasih" sheetId="19" r:id="rId11"/>
    <sheet name="Bambang" sheetId="3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1">Bambang!$M$41:$P$53</definedName>
    <definedName name="_xlnm.Print_Area" localSheetId="2">Bandros!$A$8:$J$222</definedName>
    <definedName name="_xlnm.Print_Area" localSheetId="18">BOJES!$A$1:$J$38</definedName>
    <definedName name="_xlnm.Print_Area" localSheetId="9">Ghaisan!$A$1:$J$126</definedName>
    <definedName name="_xlnm.Print_Area" localSheetId="1">'Indra Fashion'!$A$1:$J$7</definedName>
    <definedName name="_xlnm.Print_Area" localSheetId="10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ST'!$A$5:$J$88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/>
  <c r="L1" i="54"/>
  <c r="M3" i="49" l="1"/>
  <c r="I170" i="53" l="1"/>
  <c r="G170" i="53"/>
  <c r="H170" i="53"/>
  <c r="F170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87" i="54" l="1"/>
  <c r="J85" i="54"/>
  <c r="J83" i="54"/>
  <c r="J82" i="54"/>
  <c r="I80" i="54"/>
  <c r="H80" i="54"/>
  <c r="G80" i="54"/>
  <c r="F80" i="54"/>
  <c r="D80" i="54"/>
  <c r="C80" i="54"/>
  <c r="J84" i="54" l="1"/>
  <c r="J86" i="54" s="1"/>
  <c r="J88" i="54" s="1"/>
  <c r="I2" i="54" s="1"/>
  <c r="C5" i="15" s="1"/>
  <c r="L3" i="54"/>
  <c r="I88" i="54" l="1"/>
  <c r="J25" i="35" l="1"/>
  <c r="J29" i="35"/>
  <c r="J27" i="35"/>
  <c r="J24" i="35"/>
  <c r="G22" i="35"/>
  <c r="F22" i="35"/>
  <c r="J26" i="35" l="1"/>
  <c r="J28" i="35" s="1"/>
  <c r="J30" i="35" s="1"/>
  <c r="J177" i="53" l="1"/>
  <c r="J173" i="53"/>
  <c r="J172" i="53"/>
  <c r="J174" i="53" l="1"/>
  <c r="L3" i="49"/>
  <c r="L3" i="53" l="1"/>
  <c r="C170" i="53"/>
  <c r="D170" i="53"/>
  <c r="J175" i="53"/>
  <c r="J176" i="53" s="1"/>
  <c r="J178" i="53" l="1"/>
  <c r="I2" i="53" l="1"/>
  <c r="C7" i="15" s="1"/>
  <c r="I178" i="53"/>
  <c r="L3" i="2" l="1"/>
  <c r="C214" i="49" l="1"/>
  <c r="D214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21" i="49"/>
  <c r="J219" i="49"/>
  <c r="J217" i="49"/>
  <c r="J216" i="49"/>
  <c r="I214" i="49"/>
  <c r="H214" i="49"/>
  <c r="G214" i="49"/>
  <c r="F214" i="49"/>
  <c r="J218" i="49" l="1"/>
  <c r="J220" i="49" s="1"/>
  <c r="J222" i="49" s="1"/>
  <c r="I2" i="49" s="1"/>
  <c r="I222" i="49" l="1"/>
  <c r="C8" i="15"/>
  <c r="J55" i="2" l="1"/>
  <c r="I50" i="2"/>
  <c r="H50" i="2"/>
  <c r="G50" i="2"/>
  <c r="F5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26" i="12"/>
  <c r="J24" i="12"/>
  <c r="J22" i="12"/>
  <c r="J21" i="12"/>
  <c r="F19" i="12"/>
  <c r="C19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57" i="2"/>
  <c r="J53" i="2"/>
  <c r="J52" i="2"/>
  <c r="D50" i="2"/>
  <c r="C50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54" i="2"/>
  <c r="J56" i="2" s="1"/>
  <c r="J58" i="2" s="1"/>
  <c r="I58" i="2" s="1"/>
  <c r="J55" i="11"/>
  <c r="J57" i="11" s="1"/>
  <c r="J59" i="11" s="1"/>
  <c r="J59" i="34"/>
  <c r="I2" i="21"/>
  <c r="I59" i="21"/>
  <c r="J122" i="20"/>
  <c r="J124" i="20" s="1"/>
  <c r="J126" i="20" s="1"/>
  <c r="I2" i="20" s="1"/>
  <c r="J23" i="12"/>
  <c r="J25" i="12" s="1"/>
  <c r="J27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27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charset val="1"/>
          </rPr>
          <t xml:space="preserve"> PEND
TRSF E-BANKING CR
0503/FTSCY/WS95011
14747511.00
Pembayaran Taufik
TAUFIK HIDAYAT
0000
14,747,511.00
CR
231,085,868.72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charset val="1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<sst xmlns="http://schemas.openxmlformats.org/spreadsheetml/2006/main" count="1601" uniqueCount="194">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</sst>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88"/>
  <sheetViews>
    <sheetView zoomScale="85" zoomScaleNormal="85" workbookViewId="0">
      <pane ySplit="7" topLeftCell="A67" activePane="bottomLeft" state="frozen"/>
      <selection pane="bottomLeft" activeCell="G78" sqref="G7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SUM(D60:D72)</f>
        <v>16130451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J88*-1</f>
        <v>7984901</v>
      </c>
      <c r="J2" s="218"/>
      <c r="L2" s="278">
        <f>SUM(G60:G72)</f>
        <v>1382940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14747511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10">
        <v>43164</v>
      </c>
      <c r="B73" s="115">
        <v>180155836</v>
      </c>
      <c r="C73" s="309">
        <v>12</v>
      </c>
      <c r="D73" s="117">
        <v>1130675</v>
      </c>
      <c r="E73" s="118">
        <v>180040835</v>
      </c>
      <c r="F73" s="120">
        <v>1</v>
      </c>
      <c r="G73" s="117">
        <v>128625</v>
      </c>
      <c r="H73" s="118"/>
      <c r="I73" s="213"/>
      <c r="J73" s="117"/>
    </row>
    <row r="74" spans="1:10" ht="15.75" customHeight="1" x14ac:dyDescent="0.25">
      <c r="A74" s="210">
        <v>43164</v>
      </c>
      <c r="B74" s="115">
        <v>180155883</v>
      </c>
      <c r="C74" s="309">
        <v>9</v>
      </c>
      <c r="D74" s="117">
        <v>1070388</v>
      </c>
      <c r="E74" s="118"/>
      <c r="F74" s="120"/>
      <c r="G74" s="117"/>
      <c r="H74" s="118"/>
      <c r="I74" s="213"/>
      <c r="J74" s="117"/>
    </row>
    <row r="75" spans="1:10" ht="15.75" customHeight="1" x14ac:dyDescent="0.25">
      <c r="A75" s="210">
        <v>43165</v>
      </c>
      <c r="B75" s="115">
        <v>180155931</v>
      </c>
      <c r="C75" s="309">
        <v>17</v>
      </c>
      <c r="D75" s="117">
        <v>1702225</v>
      </c>
      <c r="E75" s="118">
        <v>180040866</v>
      </c>
      <c r="F75" s="120">
        <v>1</v>
      </c>
      <c r="G75" s="117">
        <v>101500</v>
      </c>
      <c r="H75" s="118"/>
      <c r="I75" s="213"/>
      <c r="J75" s="117"/>
    </row>
    <row r="76" spans="1:10" ht="15.75" customHeight="1" x14ac:dyDescent="0.25">
      <c r="A76" s="210">
        <v>43165</v>
      </c>
      <c r="B76" s="115">
        <v>180155995</v>
      </c>
      <c r="C76" s="309">
        <v>4</v>
      </c>
      <c r="D76" s="117">
        <v>490875</v>
      </c>
      <c r="E76" s="118"/>
      <c r="F76" s="120"/>
      <c r="G76" s="117"/>
      <c r="H76" s="118"/>
      <c r="I76" s="213"/>
      <c r="J76" s="117"/>
    </row>
    <row r="77" spans="1:10" ht="15.75" customHeight="1" x14ac:dyDescent="0.25">
      <c r="A77" s="210">
        <v>43166</v>
      </c>
      <c r="B77" s="115">
        <v>180156058</v>
      </c>
      <c r="C77" s="309">
        <v>29</v>
      </c>
      <c r="D77" s="117">
        <v>3023563</v>
      </c>
      <c r="E77" s="118">
        <v>180040901</v>
      </c>
      <c r="F77" s="120">
        <v>2</v>
      </c>
      <c r="G77" s="117">
        <v>154963</v>
      </c>
      <c r="H77" s="118"/>
      <c r="I77" s="213"/>
      <c r="J77" s="117"/>
    </row>
    <row r="78" spans="1:10" ht="15.75" customHeight="1" x14ac:dyDescent="0.25">
      <c r="A78" s="210">
        <v>43166</v>
      </c>
      <c r="B78" s="115">
        <v>180156096</v>
      </c>
      <c r="C78" s="309">
        <v>9</v>
      </c>
      <c r="D78" s="117">
        <v>952263</v>
      </c>
      <c r="E78" s="118"/>
      <c r="F78" s="120"/>
      <c r="G78" s="117"/>
      <c r="H78" s="118"/>
      <c r="I78" s="213"/>
      <c r="J78" s="117"/>
    </row>
    <row r="79" spans="1:10" x14ac:dyDescent="0.25">
      <c r="A79" s="236"/>
      <c r="B79" s="235"/>
      <c r="C79" s="12"/>
      <c r="D79" s="237"/>
      <c r="E79" s="238"/>
      <c r="F79" s="241"/>
      <c r="G79" s="237"/>
      <c r="H79" s="238"/>
      <c r="I79" s="240"/>
      <c r="J79" s="237"/>
    </row>
    <row r="80" spans="1:10" x14ac:dyDescent="0.25">
      <c r="A80" s="236"/>
      <c r="B80" s="224" t="s">
        <v>11</v>
      </c>
      <c r="C80" s="230">
        <f>SUM(C8:C79)</f>
        <v>803</v>
      </c>
      <c r="D80" s="225">
        <f>SUM(D8:D79)</f>
        <v>81703927</v>
      </c>
      <c r="E80" s="224" t="s">
        <v>11</v>
      </c>
      <c r="F80" s="233">
        <f>SUM(F8:F79)</f>
        <v>75</v>
      </c>
      <c r="G80" s="225">
        <f>SUM(G8:G79)</f>
        <v>7767557</v>
      </c>
      <c r="H80" s="233">
        <f>SUM(H8:H79)</f>
        <v>0</v>
      </c>
      <c r="I80" s="233">
        <f>SUM(I8:I79)</f>
        <v>65951469</v>
      </c>
      <c r="J80" s="5"/>
    </row>
    <row r="81" spans="1:10" x14ac:dyDescent="0.25">
      <c r="A81" s="236"/>
      <c r="B81" s="224"/>
      <c r="C81" s="230"/>
      <c r="D81" s="225"/>
      <c r="E81" s="224"/>
      <c r="F81" s="233"/>
      <c r="G81" s="225"/>
      <c r="H81" s="233"/>
      <c r="I81" s="233"/>
      <c r="J81" s="5"/>
    </row>
    <row r="82" spans="1:10" x14ac:dyDescent="0.25">
      <c r="A82" s="226"/>
      <c r="B82" s="227"/>
      <c r="C82" s="12"/>
      <c r="D82" s="237"/>
      <c r="E82" s="224"/>
      <c r="F82" s="241"/>
      <c r="G82" s="324" t="s">
        <v>12</v>
      </c>
      <c r="H82" s="324"/>
      <c r="I82" s="240"/>
      <c r="J82" s="228">
        <f>SUM(D8:D79)</f>
        <v>81703927</v>
      </c>
    </row>
    <row r="83" spans="1:10" x14ac:dyDescent="0.25">
      <c r="A83" s="236"/>
      <c r="B83" s="235"/>
      <c r="C83" s="12"/>
      <c r="D83" s="237"/>
      <c r="E83" s="238"/>
      <c r="F83" s="241"/>
      <c r="G83" s="324" t="s">
        <v>13</v>
      </c>
      <c r="H83" s="324"/>
      <c r="I83" s="240"/>
      <c r="J83" s="228">
        <f>SUM(G8:G79)</f>
        <v>7767557</v>
      </c>
    </row>
    <row r="84" spans="1:10" x14ac:dyDescent="0.25">
      <c r="A84" s="229"/>
      <c r="B84" s="238"/>
      <c r="C84" s="12"/>
      <c r="D84" s="237"/>
      <c r="E84" s="238"/>
      <c r="F84" s="241"/>
      <c r="G84" s="324" t="s">
        <v>14</v>
      </c>
      <c r="H84" s="324"/>
      <c r="I84" s="41"/>
      <c r="J84" s="230">
        <f>J82-J83</f>
        <v>73936370</v>
      </c>
    </row>
    <row r="85" spans="1:10" x14ac:dyDescent="0.25">
      <c r="A85" s="236"/>
      <c r="B85" s="231"/>
      <c r="C85" s="12"/>
      <c r="D85" s="232"/>
      <c r="E85" s="238"/>
      <c r="F85" s="241"/>
      <c r="G85" s="324" t="s">
        <v>15</v>
      </c>
      <c r="H85" s="324"/>
      <c r="I85" s="240"/>
      <c r="J85" s="228">
        <f>SUM(H8:H79)</f>
        <v>0</v>
      </c>
    </row>
    <row r="86" spans="1:10" x14ac:dyDescent="0.25">
      <c r="A86" s="236"/>
      <c r="B86" s="231"/>
      <c r="C86" s="12"/>
      <c r="D86" s="232"/>
      <c r="E86" s="238"/>
      <c r="F86" s="241"/>
      <c r="G86" s="324" t="s">
        <v>16</v>
      </c>
      <c r="H86" s="324"/>
      <c r="I86" s="240"/>
      <c r="J86" s="228">
        <f>J84+J85</f>
        <v>73936370</v>
      </c>
    </row>
    <row r="87" spans="1:10" x14ac:dyDescent="0.25">
      <c r="A87" s="236"/>
      <c r="B87" s="231"/>
      <c r="C87" s="12"/>
      <c r="D87" s="232"/>
      <c r="E87" s="238"/>
      <c r="F87" s="241"/>
      <c r="G87" s="324" t="s">
        <v>5</v>
      </c>
      <c r="H87" s="324"/>
      <c r="I87" s="240"/>
      <c r="J87" s="228">
        <f>SUM(I8:I79)</f>
        <v>65951469</v>
      </c>
    </row>
    <row r="88" spans="1:10" x14ac:dyDescent="0.25">
      <c r="A88" s="236"/>
      <c r="B88" s="231"/>
      <c r="C88" s="12"/>
      <c r="D88" s="232"/>
      <c r="E88" s="238"/>
      <c r="F88" s="241"/>
      <c r="G88" s="324" t="s">
        <v>32</v>
      </c>
      <c r="H88" s="324"/>
      <c r="I88" s="241" t="str">
        <f>IF(J88&gt;0,"SALDO",IF(J88&lt;0,"PIUTANG",IF(J88=0,"LUNAS")))</f>
        <v>PIUTANG</v>
      </c>
      <c r="J88" s="228">
        <f>J87-J86</f>
        <v>-7984901</v>
      </c>
    </row>
  </sheetData>
  <mergeCells count="15">
    <mergeCell ref="G88:H88"/>
    <mergeCell ref="G82:H82"/>
    <mergeCell ref="G83:H83"/>
    <mergeCell ref="G84:H84"/>
    <mergeCell ref="G85:H85"/>
    <mergeCell ref="G86:H86"/>
    <mergeCell ref="G87:H87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3" sqref="J4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E9" sqref="E9:E10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43164</v>
      </c>
      <c r="C5" s="284">
        <f>'Taufik ST'!I2</f>
        <v>7984901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43157</v>
      </c>
      <c r="C6" s="284">
        <f>'Indra Fashion'!I2</f>
        <v>7340014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43166</v>
      </c>
      <c r="C7" s="284">
        <f>Atlantis!I2</f>
        <v>3284577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43166</v>
      </c>
      <c r="C8" s="284">
        <f>Bandros!I2</f>
        <v>5335401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43143</v>
      </c>
      <c r="C16" s="284">
        <f>'Agus A'!I2</f>
        <v>4654688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38473733.5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8"/>
  <sheetViews>
    <sheetView workbookViewId="0">
      <pane ySplit="7" topLeftCell="A38" activePane="bottomLeft" state="frozen"/>
      <selection pane="bottomLeft" activeCell="L42" sqref="L4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SUM(D37:D42)</f>
        <v>5374689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J58*-1</f>
        <v>7340014</v>
      </c>
      <c r="J2" s="20"/>
      <c r="L2" s="279">
        <f>SUM(G37:G42)</f>
        <v>840251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4534438</v>
      </c>
      <c r="M3" s="219"/>
      <c r="N3" s="219"/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2">
        <v>43157</v>
      </c>
      <c r="B37" s="235">
        <v>180155110</v>
      </c>
      <c r="C37" s="241">
        <v>13</v>
      </c>
      <c r="D37" s="237">
        <v>1559250</v>
      </c>
      <c r="E37" s="238"/>
      <c r="F37" s="241"/>
      <c r="G37" s="237"/>
      <c r="H37" s="240"/>
      <c r="I37" s="240"/>
      <c r="J37" s="23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2">
        <v>43158</v>
      </c>
      <c r="B38" s="235">
        <v>180155221</v>
      </c>
      <c r="C38" s="241">
        <v>9</v>
      </c>
      <c r="D38" s="237">
        <v>1137850</v>
      </c>
      <c r="E38" s="238"/>
      <c r="F38" s="241"/>
      <c r="G38" s="237"/>
      <c r="H38" s="240"/>
      <c r="I38" s="240"/>
      <c r="J38" s="23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2">
        <v>43159</v>
      </c>
      <c r="B39" s="235">
        <v>180155304</v>
      </c>
      <c r="C39" s="241">
        <v>5</v>
      </c>
      <c r="D39" s="237">
        <v>697463</v>
      </c>
      <c r="E39" s="238">
        <v>180040714</v>
      </c>
      <c r="F39" s="241">
        <v>3</v>
      </c>
      <c r="G39" s="237">
        <v>345013</v>
      </c>
      <c r="H39" s="240"/>
      <c r="I39" s="240"/>
      <c r="J39" s="23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2">
        <v>43160</v>
      </c>
      <c r="B40" s="235">
        <v>180155437</v>
      </c>
      <c r="C40" s="241">
        <v>7</v>
      </c>
      <c r="D40" s="237">
        <v>673050</v>
      </c>
      <c r="E40" s="238"/>
      <c r="F40" s="241"/>
      <c r="G40" s="237"/>
      <c r="H40" s="240"/>
      <c r="I40" s="240"/>
      <c r="J40" s="23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2">
        <v>43161</v>
      </c>
      <c r="B41" s="235">
        <v>180155558</v>
      </c>
      <c r="C41" s="241">
        <v>5</v>
      </c>
      <c r="D41" s="237">
        <v>522463</v>
      </c>
      <c r="E41" s="238">
        <v>180040763</v>
      </c>
      <c r="F41" s="241">
        <v>2</v>
      </c>
      <c r="G41" s="237">
        <v>294525</v>
      </c>
      <c r="H41" s="240"/>
      <c r="I41" s="240"/>
      <c r="J41" s="23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2">
        <v>43162</v>
      </c>
      <c r="B42" s="235">
        <v>180155692</v>
      </c>
      <c r="C42" s="241">
        <v>8</v>
      </c>
      <c r="D42" s="237">
        <v>784613</v>
      </c>
      <c r="E42" s="238">
        <v>180040789</v>
      </c>
      <c r="F42" s="241">
        <v>3</v>
      </c>
      <c r="G42" s="237">
        <v>200713</v>
      </c>
      <c r="H42" s="240"/>
      <c r="I42" s="240"/>
      <c r="J42" s="237"/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2">
        <v>43164</v>
      </c>
      <c r="B43" s="235">
        <v>180155876</v>
      </c>
      <c r="C43" s="241">
        <v>11</v>
      </c>
      <c r="D43" s="237">
        <v>1089900</v>
      </c>
      <c r="E43" s="238">
        <v>180040848</v>
      </c>
      <c r="F43" s="241">
        <v>1</v>
      </c>
      <c r="G43" s="237">
        <v>131513</v>
      </c>
      <c r="H43" s="240"/>
      <c r="I43" s="240"/>
      <c r="J43" s="23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2">
        <v>43164</v>
      </c>
      <c r="B44" s="235">
        <v>180155888</v>
      </c>
      <c r="C44" s="241">
        <v>1</v>
      </c>
      <c r="D44" s="237">
        <v>149538</v>
      </c>
      <c r="E44" s="238"/>
      <c r="F44" s="241"/>
      <c r="G44" s="237"/>
      <c r="H44" s="240"/>
      <c r="I44" s="240"/>
      <c r="J44" s="23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2">
        <v>43165</v>
      </c>
      <c r="B45" s="235">
        <v>180155990</v>
      </c>
      <c r="C45" s="241">
        <v>12</v>
      </c>
      <c r="D45" s="237">
        <v>1123938</v>
      </c>
      <c r="E45" s="238"/>
      <c r="F45" s="241"/>
      <c r="G45" s="237"/>
      <c r="H45" s="240"/>
      <c r="I45" s="240"/>
      <c r="J45" s="23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2">
        <v>43165</v>
      </c>
      <c r="B46" s="235">
        <v>180155998</v>
      </c>
      <c r="C46" s="241">
        <v>6</v>
      </c>
      <c r="D46" s="237">
        <v>379925</v>
      </c>
      <c r="E46" s="238"/>
      <c r="F46" s="241"/>
      <c r="G46" s="237"/>
      <c r="H46" s="240"/>
      <c r="I46" s="240"/>
      <c r="J46" s="23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2">
        <v>43165</v>
      </c>
      <c r="B47" s="235">
        <v>180156002</v>
      </c>
      <c r="C47" s="241">
        <v>1</v>
      </c>
      <c r="D47" s="237">
        <v>46463</v>
      </c>
      <c r="E47" s="238"/>
      <c r="F47" s="241"/>
      <c r="G47" s="237"/>
      <c r="H47" s="240"/>
      <c r="I47" s="240"/>
      <c r="J47" s="23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2">
        <v>43166</v>
      </c>
      <c r="B48" s="235">
        <v>180156075</v>
      </c>
      <c r="C48" s="241">
        <v>2</v>
      </c>
      <c r="D48" s="237">
        <v>212188</v>
      </c>
      <c r="E48" s="238">
        <v>180040903</v>
      </c>
      <c r="F48" s="241">
        <v>1</v>
      </c>
      <c r="G48" s="237">
        <v>61863</v>
      </c>
      <c r="H48" s="240"/>
      <c r="I48" s="240"/>
      <c r="J48" s="237"/>
      <c r="K48" s="219"/>
      <c r="L48" s="219"/>
      <c r="M48" s="219"/>
      <c r="N48" s="219"/>
      <c r="O48" s="219"/>
      <c r="P48" s="219"/>
      <c r="Q48" s="219"/>
      <c r="R48" s="219"/>
    </row>
    <row r="49" spans="1:10" x14ac:dyDescent="0.25">
      <c r="A49" s="162"/>
      <c r="B49" s="3"/>
      <c r="C49" s="40"/>
      <c r="D49" s="6"/>
      <c r="E49" s="7"/>
      <c r="F49" s="40"/>
      <c r="G49" s="6"/>
      <c r="H49" s="39"/>
      <c r="I49" s="39"/>
      <c r="J49" s="6"/>
    </row>
    <row r="50" spans="1:10" x14ac:dyDescent="0.25">
      <c r="A50" s="162"/>
      <c r="B50" s="8" t="s">
        <v>11</v>
      </c>
      <c r="C50" s="77">
        <f>SUM(C8:C49)</f>
        <v>282</v>
      </c>
      <c r="D50" s="9">
        <f>SUM(D8:D49)</f>
        <v>29679747</v>
      </c>
      <c r="E50" s="8" t="s">
        <v>11</v>
      </c>
      <c r="F50" s="77">
        <f>SUM(F8:F49)</f>
        <v>28</v>
      </c>
      <c r="G50" s="5">
        <f>SUM(G8:G49)</f>
        <v>12012477</v>
      </c>
      <c r="H50" s="40">
        <f>SUM(H8:H49)</f>
        <v>0</v>
      </c>
      <c r="I50" s="40">
        <f>SUM(I8:I49)</f>
        <v>10327256</v>
      </c>
      <c r="J50" s="5"/>
    </row>
    <row r="51" spans="1:10" x14ac:dyDescent="0.25">
      <c r="A51" s="162"/>
      <c r="B51" s="8"/>
      <c r="C51" s="77"/>
      <c r="D51" s="9"/>
      <c r="E51" s="8"/>
      <c r="F51" s="77"/>
      <c r="G51" s="5"/>
      <c r="H51" s="40"/>
      <c r="I51" s="40"/>
      <c r="J51" s="5"/>
    </row>
    <row r="52" spans="1:10" x14ac:dyDescent="0.25">
      <c r="A52" s="163"/>
      <c r="B52" s="11"/>
      <c r="C52" s="40"/>
      <c r="D52" s="6"/>
      <c r="E52" s="8"/>
      <c r="F52" s="40"/>
      <c r="G52" s="324" t="s">
        <v>12</v>
      </c>
      <c r="H52" s="324"/>
      <c r="I52" s="39"/>
      <c r="J52" s="13">
        <f>SUM(D8:D49)</f>
        <v>29679747</v>
      </c>
    </row>
    <row r="53" spans="1:10" x14ac:dyDescent="0.25">
      <c r="A53" s="162"/>
      <c r="B53" s="3"/>
      <c r="C53" s="40"/>
      <c r="D53" s="6"/>
      <c r="E53" s="7"/>
      <c r="F53" s="40"/>
      <c r="G53" s="324" t="s">
        <v>13</v>
      </c>
      <c r="H53" s="324"/>
      <c r="I53" s="39"/>
      <c r="J53" s="13">
        <f>SUM(G8:G49)</f>
        <v>12012477</v>
      </c>
    </row>
    <row r="54" spans="1:10" x14ac:dyDescent="0.25">
      <c r="A54" s="164"/>
      <c r="B54" s="7"/>
      <c r="C54" s="40"/>
      <c r="D54" s="6"/>
      <c r="E54" s="7"/>
      <c r="F54" s="40"/>
      <c r="G54" s="324" t="s">
        <v>14</v>
      </c>
      <c r="H54" s="324"/>
      <c r="I54" s="41"/>
      <c r="J54" s="15">
        <f>J52-J53</f>
        <v>17667270</v>
      </c>
    </row>
    <row r="55" spans="1:10" x14ac:dyDescent="0.25">
      <c r="A55" s="162"/>
      <c r="B55" s="16"/>
      <c r="C55" s="40"/>
      <c r="D55" s="17"/>
      <c r="E55" s="7"/>
      <c r="F55" s="40"/>
      <c r="G55" s="324" t="s">
        <v>15</v>
      </c>
      <c r="H55" s="324"/>
      <c r="I55" s="39"/>
      <c r="J55" s="13">
        <f>SUM(H8:H49)</f>
        <v>0</v>
      </c>
    </row>
    <row r="56" spans="1:10" x14ac:dyDescent="0.25">
      <c r="A56" s="162"/>
      <c r="B56" s="16"/>
      <c r="C56" s="40"/>
      <c r="D56" s="17"/>
      <c r="E56" s="7"/>
      <c r="F56" s="40"/>
      <c r="G56" s="324" t="s">
        <v>16</v>
      </c>
      <c r="H56" s="324"/>
      <c r="I56" s="39"/>
      <c r="J56" s="13">
        <f>J54+J55</f>
        <v>17667270</v>
      </c>
    </row>
    <row r="57" spans="1:10" x14ac:dyDescent="0.25">
      <c r="A57" s="162"/>
      <c r="B57" s="16"/>
      <c r="C57" s="40"/>
      <c r="D57" s="17"/>
      <c r="E57" s="7"/>
      <c r="F57" s="40"/>
      <c r="G57" s="324" t="s">
        <v>5</v>
      </c>
      <c r="H57" s="324"/>
      <c r="I57" s="39"/>
      <c r="J57" s="13">
        <f>SUM(I8:I49)</f>
        <v>10327256</v>
      </c>
    </row>
    <row r="58" spans="1:10" x14ac:dyDescent="0.25">
      <c r="A58" s="162"/>
      <c r="B58" s="16"/>
      <c r="C58" s="40"/>
      <c r="D58" s="17"/>
      <c r="E58" s="7"/>
      <c r="F58" s="40"/>
      <c r="G58" s="324" t="s">
        <v>32</v>
      </c>
      <c r="H58" s="324"/>
      <c r="I58" s="40" t="str">
        <f>IF(J58&gt;0,"SALDO",IF(J58&lt;0,"PIUTANG",IF(J58=0,"LUNAS")))</f>
        <v>PIUTANG</v>
      </c>
      <c r="J58" s="13">
        <f>J57-J56</f>
        <v>-7340014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7:H57"/>
    <mergeCell ref="G58:H58"/>
    <mergeCell ref="G52:H52"/>
    <mergeCell ref="G53:H53"/>
    <mergeCell ref="G54:H54"/>
    <mergeCell ref="G55:H55"/>
    <mergeCell ref="G56:H56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22"/>
  <sheetViews>
    <sheetView workbookViewId="0">
      <pane ySplit="7" topLeftCell="A203" activePane="bottomLeft" state="frozen"/>
      <selection pane="bottomLeft" activeCell="G207" sqref="G20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SUM(D201:D205)</f>
        <v>9956801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J222*-1</f>
        <v>5335401</v>
      </c>
      <c r="J2" s="218"/>
      <c r="L2" s="219">
        <f>SUM(G201:G205)</f>
        <v>651438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9305363</v>
      </c>
      <c r="M3" s="219">
        <f>M1-M2</f>
        <v>0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98">
        <v>43166</v>
      </c>
      <c r="B206" s="99">
        <v>180156044</v>
      </c>
      <c r="C206" s="100">
        <v>24</v>
      </c>
      <c r="D206" s="34">
        <v>2695263</v>
      </c>
      <c r="E206" s="101">
        <v>180040891</v>
      </c>
      <c r="F206" s="100">
        <v>11</v>
      </c>
      <c r="G206" s="34">
        <v>1148525</v>
      </c>
      <c r="H206" s="102"/>
      <c r="I206" s="102"/>
      <c r="J206" s="34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98">
        <v>43166</v>
      </c>
      <c r="B207" s="99">
        <v>180156053</v>
      </c>
      <c r="C207" s="100">
        <v>9</v>
      </c>
      <c r="D207" s="34">
        <v>1008875</v>
      </c>
      <c r="E207" s="101"/>
      <c r="F207" s="100"/>
      <c r="G207" s="34"/>
      <c r="H207" s="102"/>
      <c r="I207" s="102"/>
      <c r="J207" s="34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98">
        <v>43166</v>
      </c>
      <c r="B208" s="99">
        <v>180156069</v>
      </c>
      <c r="C208" s="100">
        <v>10</v>
      </c>
      <c r="D208" s="34">
        <v>1001175</v>
      </c>
      <c r="E208" s="101"/>
      <c r="F208" s="100"/>
      <c r="G208" s="34"/>
      <c r="H208" s="102"/>
      <c r="I208" s="102"/>
      <c r="J208" s="34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98">
        <v>43166</v>
      </c>
      <c r="B209" s="99">
        <v>180156077</v>
      </c>
      <c r="C209" s="100">
        <v>8</v>
      </c>
      <c r="D209" s="34">
        <v>851025</v>
      </c>
      <c r="E209" s="101"/>
      <c r="F209" s="100"/>
      <c r="G209" s="34"/>
      <c r="H209" s="102"/>
      <c r="I209" s="102"/>
      <c r="J209" s="34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98">
        <v>43166</v>
      </c>
      <c r="B210" s="99">
        <v>180156100</v>
      </c>
      <c r="C210" s="100">
        <v>9</v>
      </c>
      <c r="D210" s="34">
        <v>927588</v>
      </c>
      <c r="E210" s="101"/>
      <c r="F210" s="100"/>
      <c r="G210" s="34"/>
      <c r="H210" s="102"/>
      <c r="I210" s="102"/>
      <c r="J210" s="34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98"/>
      <c r="B211" s="99"/>
      <c r="C211" s="100"/>
      <c r="D211" s="34"/>
      <c r="E211" s="101"/>
      <c r="F211" s="100"/>
      <c r="G211" s="34"/>
      <c r="H211" s="102"/>
      <c r="I211" s="102"/>
      <c r="J211" s="34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98"/>
      <c r="B212" s="99"/>
      <c r="C212" s="100"/>
      <c r="D212" s="34"/>
      <c r="E212" s="101"/>
      <c r="F212" s="100"/>
      <c r="G212" s="34"/>
      <c r="H212" s="102"/>
      <c r="I212" s="102"/>
      <c r="J212" s="34"/>
      <c r="K212" s="138"/>
      <c r="L212" s="138"/>
      <c r="M212" s="138"/>
      <c r="N212" s="138"/>
      <c r="O212" s="138"/>
      <c r="P212" s="138"/>
      <c r="Q212" s="138"/>
      <c r="R212" s="138"/>
    </row>
    <row r="213" spans="1:18" x14ac:dyDescent="0.25">
      <c r="A213" s="236"/>
      <c r="B213" s="235"/>
      <c r="C213" s="241"/>
      <c r="D213" s="237"/>
      <c r="E213" s="238"/>
      <c r="F213" s="241"/>
      <c r="G213" s="237"/>
      <c r="H213" s="240"/>
      <c r="I213" s="240"/>
      <c r="J213" s="237"/>
    </row>
    <row r="214" spans="1:18" s="218" customFormat="1" x14ac:dyDescent="0.25">
      <c r="A214" s="227"/>
      <c r="B214" s="224" t="s">
        <v>11</v>
      </c>
      <c r="C214" s="233">
        <f>SUM(C8:C213)</f>
        <v>2085</v>
      </c>
      <c r="D214" s="225">
        <f>SUM(D8:D213)</f>
        <v>227388489</v>
      </c>
      <c r="E214" s="224" t="s">
        <v>11</v>
      </c>
      <c r="F214" s="233">
        <f>SUM(F8:F213)</f>
        <v>170</v>
      </c>
      <c r="G214" s="225">
        <f>SUM(G8:G213)</f>
        <v>18638381</v>
      </c>
      <c r="H214" s="233">
        <f>SUM(H8:H213)</f>
        <v>0</v>
      </c>
      <c r="I214" s="233">
        <f>SUM(I8:I213)</f>
        <v>203414707</v>
      </c>
      <c r="J214" s="225"/>
      <c r="K214" s="220"/>
      <c r="L214" s="220"/>
      <c r="M214" s="220"/>
      <c r="N214" s="220"/>
      <c r="O214" s="220"/>
      <c r="P214" s="220"/>
      <c r="Q214" s="220"/>
      <c r="R214" s="220"/>
    </row>
    <row r="215" spans="1:18" s="218" customFormat="1" x14ac:dyDescent="0.25">
      <c r="A215" s="227"/>
      <c r="B215" s="224"/>
      <c r="C215" s="233"/>
      <c r="D215" s="225"/>
      <c r="E215" s="224"/>
      <c r="F215" s="233"/>
      <c r="G215" s="225"/>
      <c r="H215" s="233"/>
      <c r="I215" s="233"/>
      <c r="J215" s="225"/>
      <c r="K215" s="220"/>
      <c r="M215" s="220"/>
      <c r="N215" s="220"/>
      <c r="O215" s="220"/>
      <c r="P215" s="220"/>
      <c r="Q215" s="220"/>
      <c r="R215" s="220"/>
    </row>
    <row r="216" spans="1:18" x14ac:dyDescent="0.25">
      <c r="A216" s="226"/>
      <c r="B216" s="227"/>
      <c r="C216" s="241"/>
      <c r="D216" s="237"/>
      <c r="E216" s="224"/>
      <c r="F216" s="241"/>
      <c r="G216" s="327" t="s">
        <v>12</v>
      </c>
      <c r="H216" s="328"/>
      <c r="I216" s="237"/>
      <c r="J216" s="228">
        <f>SUM(D8:D213)</f>
        <v>227388489</v>
      </c>
      <c r="P216" s="220"/>
      <c r="Q216" s="220"/>
      <c r="R216" s="234"/>
    </row>
    <row r="217" spans="1:18" x14ac:dyDescent="0.25">
      <c r="A217" s="236"/>
      <c r="B217" s="235"/>
      <c r="C217" s="241"/>
      <c r="D217" s="237"/>
      <c r="E217" s="238"/>
      <c r="F217" s="241"/>
      <c r="G217" s="327" t="s">
        <v>13</v>
      </c>
      <c r="H217" s="328"/>
      <c r="I217" s="238"/>
      <c r="J217" s="228">
        <f>SUM(G8:G213)</f>
        <v>18638381</v>
      </c>
      <c r="R217" s="234"/>
    </row>
    <row r="218" spans="1:18" x14ac:dyDescent="0.25">
      <c r="A218" s="229"/>
      <c r="B218" s="238"/>
      <c r="C218" s="241"/>
      <c r="D218" s="237"/>
      <c r="E218" s="238"/>
      <c r="F218" s="241"/>
      <c r="G218" s="327" t="s">
        <v>14</v>
      </c>
      <c r="H218" s="328"/>
      <c r="I218" s="230"/>
      <c r="J218" s="230">
        <f>J216-J217</f>
        <v>208750108</v>
      </c>
      <c r="L218" s="220"/>
      <c r="R218" s="234"/>
    </row>
    <row r="219" spans="1:18" x14ac:dyDescent="0.25">
      <c r="A219" s="236"/>
      <c r="B219" s="231"/>
      <c r="C219" s="241"/>
      <c r="D219" s="232"/>
      <c r="E219" s="238"/>
      <c r="F219" s="241"/>
      <c r="G219" s="327" t="s">
        <v>15</v>
      </c>
      <c r="H219" s="328"/>
      <c r="I219" s="238"/>
      <c r="J219" s="228">
        <f>SUM(H8:H213)</f>
        <v>0</v>
      </c>
      <c r="R219" s="234"/>
    </row>
    <row r="220" spans="1:18" x14ac:dyDescent="0.25">
      <c r="A220" s="236"/>
      <c r="B220" s="231"/>
      <c r="C220" s="241"/>
      <c r="D220" s="232"/>
      <c r="E220" s="238"/>
      <c r="F220" s="241"/>
      <c r="G220" s="327" t="s">
        <v>16</v>
      </c>
      <c r="H220" s="328"/>
      <c r="I220" s="238"/>
      <c r="J220" s="228">
        <f>J218+J219</f>
        <v>208750108</v>
      </c>
      <c r="R220" s="234"/>
    </row>
    <row r="221" spans="1:18" x14ac:dyDescent="0.25">
      <c r="A221" s="236"/>
      <c r="B221" s="231"/>
      <c r="C221" s="241"/>
      <c r="D221" s="232"/>
      <c r="E221" s="238"/>
      <c r="F221" s="241"/>
      <c r="G221" s="327" t="s">
        <v>5</v>
      </c>
      <c r="H221" s="328"/>
      <c r="I221" s="238"/>
      <c r="J221" s="228">
        <f>SUM(I8:I213)</f>
        <v>203414707</v>
      </c>
      <c r="R221" s="234"/>
    </row>
    <row r="222" spans="1:18" x14ac:dyDescent="0.25">
      <c r="A222" s="236"/>
      <c r="B222" s="231"/>
      <c r="C222" s="241"/>
      <c r="D222" s="232"/>
      <c r="E222" s="238"/>
      <c r="F222" s="241"/>
      <c r="G222" s="327" t="s">
        <v>32</v>
      </c>
      <c r="H222" s="328"/>
      <c r="I222" s="235" t="str">
        <f>IF(J222&gt;0,"SALDO",IF(J222&lt;0,"PIUTANG",IF(J222=0,"LUNAS")))</f>
        <v>PIUTANG</v>
      </c>
      <c r="J222" s="228">
        <f>J221-J220</f>
        <v>-5335401</v>
      </c>
      <c r="R222" s="234"/>
    </row>
  </sheetData>
  <mergeCells count="13">
    <mergeCell ref="A5:J5"/>
    <mergeCell ref="A6:A7"/>
    <mergeCell ref="B6:G6"/>
    <mergeCell ref="H6:H7"/>
    <mergeCell ref="I6:I7"/>
    <mergeCell ref="J6:J7"/>
    <mergeCell ref="G222:H222"/>
    <mergeCell ref="G216:H216"/>
    <mergeCell ref="G217:H217"/>
    <mergeCell ref="G218:H218"/>
    <mergeCell ref="G219:H219"/>
    <mergeCell ref="G220:H220"/>
    <mergeCell ref="G221:H221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179"/>
  <sheetViews>
    <sheetView workbookViewId="0">
      <pane ySplit="6" topLeftCell="A157" activePane="bottomLeft" state="frozen"/>
      <selection pane="bottomLeft" activeCell="G164" sqref="G16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J178*-1</f>
        <v>3284577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36">
        <v>43166</v>
      </c>
      <c r="B163" s="235">
        <v>180156032</v>
      </c>
      <c r="C163" s="241">
        <v>6</v>
      </c>
      <c r="D163" s="34">
        <v>527975</v>
      </c>
      <c r="E163" s="238">
        <v>180040889</v>
      </c>
      <c r="F163" s="241">
        <v>7</v>
      </c>
      <c r="G163" s="237">
        <v>720825</v>
      </c>
      <c r="H163" s="238"/>
      <c r="I163" s="240"/>
      <c r="J163" s="237"/>
      <c r="K163" s="234"/>
      <c r="L163" s="234"/>
      <c r="M163" s="234"/>
      <c r="N163" s="234"/>
      <c r="O163" s="234"/>
      <c r="P163" s="234"/>
    </row>
    <row r="164" spans="1:16" x14ac:dyDescent="0.25">
      <c r="A164" s="236">
        <v>43166</v>
      </c>
      <c r="B164" s="235">
        <v>180156060</v>
      </c>
      <c r="C164" s="241">
        <v>23</v>
      </c>
      <c r="D164" s="34">
        <v>2344913</v>
      </c>
      <c r="E164" s="238"/>
      <c r="F164" s="241"/>
      <c r="G164" s="237"/>
      <c r="H164" s="238"/>
      <c r="I164" s="240"/>
      <c r="J164" s="237"/>
      <c r="K164" s="234"/>
      <c r="L164" s="234"/>
      <c r="M164" s="234"/>
      <c r="N164" s="234"/>
      <c r="O164" s="234"/>
      <c r="P164" s="234"/>
    </row>
    <row r="165" spans="1:16" x14ac:dyDescent="0.25">
      <c r="A165" s="236">
        <v>43166</v>
      </c>
      <c r="B165" s="235">
        <v>180156064</v>
      </c>
      <c r="C165" s="241">
        <v>3</v>
      </c>
      <c r="D165" s="34">
        <v>307913</v>
      </c>
      <c r="E165" s="238"/>
      <c r="F165" s="241"/>
      <c r="G165" s="237"/>
      <c r="H165" s="238"/>
      <c r="I165" s="240"/>
      <c r="J165" s="237"/>
      <c r="K165" s="234"/>
      <c r="L165" s="234"/>
      <c r="M165" s="234"/>
      <c r="N165" s="234"/>
      <c r="O165" s="234"/>
      <c r="P165" s="234"/>
    </row>
    <row r="166" spans="1:16" x14ac:dyDescent="0.25">
      <c r="A166" s="236">
        <v>43166</v>
      </c>
      <c r="B166" s="235">
        <v>180156091</v>
      </c>
      <c r="C166" s="241">
        <v>4</v>
      </c>
      <c r="D166" s="34">
        <v>361638</v>
      </c>
      <c r="E166" s="238"/>
      <c r="F166" s="241"/>
      <c r="G166" s="237"/>
      <c r="H166" s="238"/>
      <c r="I166" s="240"/>
      <c r="J166" s="237"/>
      <c r="K166" s="234"/>
      <c r="L166" s="234"/>
      <c r="M166" s="234"/>
      <c r="N166" s="234"/>
      <c r="O166" s="234"/>
      <c r="P166" s="234"/>
    </row>
    <row r="167" spans="1:16" x14ac:dyDescent="0.25">
      <c r="A167" s="236">
        <v>43166</v>
      </c>
      <c r="B167" s="235">
        <v>180156092</v>
      </c>
      <c r="C167" s="241">
        <v>5</v>
      </c>
      <c r="D167" s="34">
        <v>462963</v>
      </c>
      <c r="E167" s="238"/>
      <c r="F167" s="241"/>
      <c r="G167" s="237"/>
      <c r="H167" s="238"/>
      <c r="I167" s="240"/>
      <c r="J167" s="237"/>
      <c r="K167" s="234"/>
      <c r="L167" s="234"/>
      <c r="M167" s="234"/>
      <c r="N167" s="234"/>
      <c r="O167" s="234"/>
      <c r="P167" s="234"/>
    </row>
    <row r="168" spans="1:16" x14ac:dyDescent="0.25">
      <c r="A168" s="236"/>
      <c r="B168" s="235"/>
      <c r="C168" s="241"/>
      <c r="D168" s="34"/>
      <c r="E168" s="238"/>
      <c r="F168" s="241"/>
      <c r="G168" s="237"/>
      <c r="H168" s="238"/>
      <c r="I168" s="240"/>
      <c r="J168" s="237"/>
      <c r="K168" s="234"/>
      <c r="L168" s="234"/>
      <c r="M168" s="234"/>
      <c r="N168" s="234"/>
      <c r="O168" s="234"/>
      <c r="P168" s="234"/>
    </row>
    <row r="169" spans="1:16" x14ac:dyDescent="0.25">
      <c r="A169" s="236"/>
      <c r="B169" s="235"/>
      <c r="C169" s="241"/>
      <c r="D169" s="34"/>
      <c r="E169" s="238"/>
      <c r="F169" s="241"/>
      <c r="G169" s="237"/>
      <c r="H169" s="238"/>
      <c r="I169" s="240"/>
      <c r="J169" s="237"/>
      <c r="K169" s="234"/>
      <c r="L169" s="234"/>
      <c r="M169" s="234"/>
      <c r="N169" s="234"/>
      <c r="O169" s="234"/>
      <c r="P169" s="234"/>
    </row>
    <row r="170" spans="1:16" x14ac:dyDescent="0.25">
      <c r="A170" s="236"/>
      <c r="B170" s="224" t="s">
        <v>11</v>
      </c>
      <c r="C170" s="233">
        <f>SUM(C7:C169)</f>
        <v>1050</v>
      </c>
      <c r="D170" s="225">
        <f>SUM(D7:D169)</f>
        <v>99247438</v>
      </c>
      <c r="E170" s="224" t="s">
        <v>11</v>
      </c>
      <c r="F170" s="233">
        <f>SUM(F7:F169)</f>
        <v>221</v>
      </c>
      <c r="G170" s="225">
        <f>SUM(G7:G169)</f>
        <v>22783519</v>
      </c>
      <c r="H170" s="225">
        <f>SUM(H7:H169)</f>
        <v>0</v>
      </c>
      <c r="I170" s="233">
        <f>SUM(I7:I169)</f>
        <v>73179342</v>
      </c>
      <c r="J170" s="5"/>
      <c r="K170" s="234"/>
      <c r="L170" s="234"/>
      <c r="M170" s="234"/>
      <c r="N170" s="234"/>
      <c r="O170" s="234"/>
      <c r="P170" s="234"/>
    </row>
    <row r="171" spans="1:16" x14ac:dyDescent="0.25">
      <c r="A171" s="236"/>
      <c r="B171" s="224"/>
      <c r="C171" s="233"/>
      <c r="D171" s="225"/>
      <c r="E171" s="224"/>
      <c r="F171" s="233"/>
      <c r="G171" s="5"/>
      <c r="H171" s="235"/>
      <c r="I171" s="241"/>
      <c r="J171" s="5"/>
      <c r="K171" s="234"/>
      <c r="L171" s="234"/>
      <c r="M171" s="234"/>
      <c r="N171" s="234"/>
      <c r="O171" s="234"/>
      <c r="P171" s="234"/>
    </row>
    <row r="172" spans="1:16" x14ac:dyDescent="0.25">
      <c r="A172" s="236"/>
      <c r="B172" s="227"/>
      <c r="C172" s="241"/>
      <c r="D172" s="237"/>
      <c r="E172" s="224"/>
      <c r="F172" s="241"/>
      <c r="G172" s="324" t="s">
        <v>12</v>
      </c>
      <c r="H172" s="324"/>
      <c r="I172" s="240"/>
      <c r="J172" s="228">
        <f>SUM(D7:D169)</f>
        <v>99247438</v>
      </c>
      <c r="K172" s="234"/>
      <c r="L172" s="234"/>
      <c r="M172" s="234"/>
      <c r="N172" s="234"/>
      <c r="O172" s="234"/>
      <c r="P172" s="234"/>
    </row>
    <row r="173" spans="1:16" x14ac:dyDescent="0.25">
      <c r="A173" s="226"/>
      <c r="B173" s="235"/>
      <c r="C173" s="241"/>
      <c r="D173" s="237"/>
      <c r="E173" s="238"/>
      <c r="F173" s="241"/>
      <c r="G173" s="324" t="s">
        <v>13</v>
      </c>
      <c r="H173" s="324"/>
      <c r="I173" s="240"/>
      <c r="J173" s="228">
        <f>SUM(G7:G169)</f>
        <v>22783519</v>
      </c>
      <c r="K173" s="234"/>
      <c r="L173" s="234"/>
      <c r="M173" s="234"/>
      <c r="N173" s="234"/>
      <c r="O173" s="234"/>
      <c r="P173" s="234"/>
    </row>
    <row r="174" spans="1:16" x14ac:dyDescent="0.25">
      <c r="A174" s="236"/>
      <c r="B174" s="238"/>
      <c r="C174" s="241"/>
      <c r="D174" s="237"/>
      <c r="E174" s="238"/>
      <c r="F174" s="241"/>
      <c r="G174" s="324" t="s">
        <v>14</v>
      </c>
      <c r="H174" s="324"/>
      <c r="I174" s="41"/>
      <c r="J174" s="230">
        <f>J172-J173</f>
        <v>76463919</v>
      </c>
      <c r="K174" s="234"/>
      <c r="L174" s="234"/>
      <c r="M174" s="234"/>
      <c r="N174" s="234"/>
      <c r="O174" s="234"/>
      <c r="P174" s="234"/>
    </row>
    <row r="175" spans="1:16" x14ac:dyDescent="0.25">
      <c r="A175" s="229"/>
      <c r="B175" s="231"/>
      <c r="C175" s="241"/>
      <c r="D175" s="232"/>
      <c r="E175" s="238"/>
      <c r="F175" s="241"/>
      <c r="G175" s="324" t="s">
        <v>15</v>
      </c>
      <c r="H175" s="324"/>
      <c r="I175" s="240"/>
      <c r="J175" s="228">
        <f>SUM(H7:H169)</f>
        <v>0</v>
      </c>
      <c r="K175" s="234"/>
      <c r="L175" s="234"/>
      <c r="M175" s="234"/>
      <c r="N175" s="234"/>
      <c r="O175" s="234"/>
      <c r="P175" s="234"/>
    </row>
    <row r="176" spans="1:16" x14ac:dyDescent="0.25">
      <c r="A176" s="236"/>
      <c r="B176" s="231"/>
      <c r="C176" s="241"/>
      <c r="D176" s="232"/>
      <c r="E176" s="238"/>
      <c r="F176" s="241"/>
      <c r="G176" s="324" t="s">
        <v>16</v>
      </c>
      <c r="H176" s="324"/>
      <c r="I176" s="240"/>
      <c r="J176" s="228">
        <f>J174+J175</f>
        <v>76463919</v>
      </c>
      <c r="K176" s="234"/>
      <c r="L176" s="234"/>
      <c r="M176" s="234"/>
      <c r="N176" s="234"/>
      <c r="O176" s="234"/>
      <c r="P176" s="234"/>
    </row>
    <row r="177" spans="1:16" x14ac:dyDescent="0.25">
      <c r="A177" s="236"/>
      <c r="B177" s="231"/>
      <c r="C177" s="241"/>
      <c r="D177" s="232"/>
      <c r="E177" s="238"/>
      <c r="F177" s="241"/>
      <c r="G177" s="324" t="s">
        <v>5</v>
      </c>
      <c r="H177" s="324"/>
      <c r="I177" s="240"/>
      <c r="J177" s="228">
        <f>SUM(I7:I169)</f>
        <v>73179342</v>
      </c>
      <c r="K177" s="234"/>
      <c r="L177" s="234"/>
      <c r="M177" s="234"/>
      <c r="N177" s="234"/>
      <c r="O177" s="234"/>
      <c r="P177" s="234"/>
    </row>
    <row r="178" spans="1:16" x14ac:dyDescent="0.25">
      <c r="A178" s="236"/>
      <c r="B178" s="231"/>
      <c r="C178" s="241"/>
      <c r="D178" s="232"/>
      <c r="E178" s="238"/>
      <c r="F178" s="241"/>
      <c r="G178" s="324" t="s">
        <v>32</v>
      </c>
      <c r="H178" s="324"/>
      <c r="I178" s="241" t="str">
        <f>IF(J178&gt;0,"SALDO",IF(J178&lt;0,"PIUTANG",IF(J178=0,"LUNAS")))</f>
        <v>PIUTANG</v>
      </c>
      <c r="J178" s="228">
        <f>J177-J176</f>
        <v>-3284577</v>
      </c>
      <c r="K178" s="234"/>
      <c r="L178" s="234"/>
      <c r="M178" s="234"/>
      <c r="N178" s="234"/>
      <c r="O178" s="234"/>
      <c r="P178" s="234"/>
    </row>
    <row r="179" spans="1:16" x14ac:dyDescent="0.25">
      <c r="A179" s="236"/>
      <c r="K179" s="234"/>
      <c r="L179" s="234"/>
      <c r="M179" s="234"/>
      <c r="N179" s="234"/>
      <c r="O179" s="234"/>
      <c r="P179" s="234"/>
    </row>
  </sheetData>
  <mergeCells count="15">
    <mergeCell ref="G178:H178"/>
    <mergeCell ref="G172:H172"/>
    <mergeCell ref="G173:H173"/>
    <mergeCell ref="G174:H174"/>
    <mergeCell ref="G175:H175"/>
    <mergeCell ref="G176:H176"/>
    <mergeCell ref="G177:H177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1" activePane="bottomLeft" state="frozen"/>
      <selection pane="bottomLeft" activeCell="I22" sqref="I2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98">
        <v>43157</v>
      </c>
      <c r="B18" s="99">
        <v>180155032</v>
      </c>
      <c r="C18" s="100">
        <v>1</v>
      </c>
      <c r="D18" s="34">
        <v>97038</v>
      </c>
      <c r="E18" s="101"/>
      <c r="F18" s="99"/>
      <c r="G18" s="34"/>
      <c r="H18" s="102">
        <v>40000</v>
      </c>
      <c r="I18" s="102">
        <v>137038</v>
      </c>
      <c r="J18" s="34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49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24" t="s">
        <v>12</v>
      </c>
      <c r="H24" s="324"/>
      <c r="I24" s="39"/>
      <c r="J24" s="13">
        <f>SUM(D8:D21)</f>
        <v>6715276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24" t="s">
        <v>13</v>
      </c>
      <c r="H25" s="324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24" t="s">
        <v>14</v>
      </c>
      <c r="H26" s="324"/>
      <c r="I26" s="41"/>
      <c r="J26" s="15">
        <f>J24-J25</f>
        <v>6616751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24" t="s">
        <v>15</v>
      </c>
      <c r="H27" s="324"/>
      <c r="I27" s="39"/>
      <c r="J27" s="13">
        <f>SUM(H8:H23)</f>
        <v>294000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24" t="s">
        <v>16</v>
      </c>
      <c r="H28" s="324"/>
      <c r="I28" s="39"/>
      <c r="J28" s="13">
        <f>J26+J27</f>
        <v>6910751</v>
      </c>
    </row>
    <row r="29" spans="1:16" x14ac:dyDescent="0.25">
      <c r="A29" s="4"/>
      <c r="B29" s="16"/>
      <c r="C29" s="40"/>
      <c r="D29" s="17"/>
      <c r="E29" s="7"/>
      <c r="F29" s="3"/>
      <c r="G29" s="324" t="s">
        <v>5</v>
      </c>
      <c r="H29" s="324"/>
      <c r="I29" s="39"/>
      <c r="J29" s="13">
        <f>SUM(I8:I23)</f>
        <v>6910751</v>
      </c>
    </row>
    <row r="30" spans="1:16" x14ac:dyDescent="0.25">
      <c r="A30" s="4"/>
      <c r="B30" s="16"/>
      <c r="C30" s="40"/>
      <c r="D30" s="17"/>
      <c r="E30" s="7"/>
      <c r="F30" s="3"/>
      <c r="G30" s="324" t="s">
        <v>32</v>
      </c>
      <c r="H30" s="324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27"/>
  <sheetViews>
    <sheetView workbookViewId="0">
      <pane ySplit="7" topLeftCell="A8" activePane="bottomLeft" state="frozen"/>
      <selection pane="bottomLeft" activeCell="G18" sqref="G1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J27*-1</f>
        <v>-1752713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98">
        <v>43149</v>
      </c>
      <c r="B10" s="99">
        <v>180154314</v>
      </c>
      <c r="C10" s="100">
        <v>7</v>
      </c>
      <c r="D10" s="34">
        <v>794413</v>
      </c>
      <c r="E10" s="101"/>
      <c r="F10" s="99"/>
      <c r="G10" s="34"/>
      <c r="H10" s="102"/>
      <c r="I10" s="102"/>
      <c r="J10" s="34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98">
        <v>43153</v>
      </c>
      <c r="B11" s="99">
        <v>180154662</v>
      </c>
      <c r="C11" s="100">
        <v>12</v>
      </c>
      <c r="D11" s="34">
        <v>1533613</v>
      </c>
      <c r="E11" s="101"/>
      <c r="F11" s="99"/>
      <c r="G11" s="34"/>
      <c r="H11" s="102"/>
      <c r="I11" s="102">
        <v>2515539</v>
      </c>
      <c r="J11" s="34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98">
        <v>43155</v>
      </c>
      <c r="B12" s="99"/>
      <c r="C12" s="100"/>
      <c r="D12" s="34"/>
      <c r="E12" s="101"/>
      <c r="F12" s="99"/>
      <c r="G12" s="34"/>
      <c r="H12" s="102"/>
      <c r="I12" s="102">
        <v>981926</v>
      </c>
      <c r="J12" s="34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98">
        <v>43156</v>
      </c>
      <c r="B13" s="99">
        <v>180154978</v>
      </c>
      <c r="C13" s="100">
        <v>5</v>
      </c>
      <c r="D13" s="34">
        <v>349650</v>
      </c>
      <c r="E13" s="101"/>
      <c r="F13" s="99"/>
      <c r="G13" s="34"/>
      <c r="H13" s="102"/>
      <c r="I13" s="102"/>
      <c r="J13" s="34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98">
        <v>43158</v>
      </c>
      <c r="B14" s="99"/>
      <c r="C14" s="100"/>
      <c r="D14" s="34"/>
      <c r="E14" s="101">
        <v>180040679</v>
      </c>
      <c r="F14" s="99">
        <v>5</v>
      </c>
      <c r="G14" s="34">
        <v>508725</v>
      </c>
      <c r="H14" s="102"/>
      <c r="I14" s="102"/>
      <c r="J14" s="34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98">
        <v>43160</v>
      </c>
      <c r="B15" s="99">
        <v>180155416</v>
      </c>
      <c r="C15" s="100">
        <v>10</v>
      </c>
      <c r="D15" s="34">
        <v>1175475</v>
      </c>
      <c r="E15" s="101"/>
      <c r="F15" s="99"/>
      <c r="G15" s="34"/>
      <c r="H15" s="102"/>
      <c r="I15" s="102">
        <v>1175475</v>
      </c>
      <c r="J15" s="34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98">
        <v>43163</v>
      </c>
      <c r="B16" s="99">
        <v>180155749</v>
      </c>
      <c r="C16" s="100">
        <v>3</v>
      </c>
      <c r="D16" s="34">
        <v>292163</v>
      </c>
      <c r="E16" s="101"/>
      <c r="F16" s="99"/>
      <c r="G16" s="34"/>
      <c r="H16" s="102"/>
      <c r="I16" s="102"/>
      <c r="J16" s="34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98">
        <v>43166</v>
      </c>
      <c r="B17" s="99"/>
      <c r="C17" s="100"/>
      <c r="D17" s="34"/>
      <c r="E17" s="101">
        <v>180040893</v>
      </c>
      <c r="F17" s="99">
        <v>9</v>
      </c>
      <c r="G17" s="34">
        <v>903875</v>
      </c>
      <c r="H17" s="102"/>
      <c r="I17" s="102"/>
      <c r="J17" s="34"/>
      <c r="K17" s="138"/>
      <c r="L17" s="138"/>
      <c r="M17" s="138"/>
      <c r="N17" s="138"/>
      <c r="O17" s="138"/>
      <c r="P17" s="138"/>
      <c r="Q17" s="138"/>
    </row>
    <row r="18" spans="1:17" x14ac:dyDescent="0.25">
      <c r="A18" s="4"/>
      <c r="B18" s="3"/>
      <c r="C18" s="40"/>
      <c r="D18" s="6"/>
      <c r="E18" s="7"/>
      <c r="F18" s="3"/>
      <c r="G18" s="6"/>
      <c r="H18" s="39"/>
      <c r="I18" s="39"/>
      <c r="J18" s="6"/>
      <c r="M18" s="37"/>
    </row>
    <row r="19" spans="1:17" x14ac:dyDescent="0.25">
      <c r="A19" s="4"/>
      <c r="B19" s="8" t="s">
        <v>11</v>
      </c>
      <c r="C19" s="77">
        <f>SUM(C8:C18)</f>
        <v>52</v>
      </c>
      <c r="D19" s="9"/>
      <c r="E19" s="8" t="s">
        <v>11</v>
      </c>
      <c r="F19" s="8">
        <f>SUM(F8:F18)</f>
        <v>14</v>
      </c>
      <c r="G19" s="5"/>
      <c r="H19" s="40"/>
      <c r="I19" s="40"/>
      <c r="J19" s="5"/>
      <c r="M19" s="37"/>
    </row>
    <row r="20" spans="1:17" x14ac:dyDescent="0.25">
      <c r="A20" s="4"/>
      <c r="B20" s="8"/>
      <c r="C20" s="77"/>
      <c r="D20" s="9"/>
      <c r="E20" s="8"/>
      <c r="F20" s="8"/>
      <c r="G20" s="32"/>
      <c r="H20" s="52"/>
      <c r="I20" s="40"/>
      <c r="J20" s="5"/>
      <c r="M20" s="37"/>
    </row>
    <row r="21" spans="1:17" x14ac:dyDescent="0.25">
      <c r="A21" s="10"/>
      <c r="B21" s="11"/>
      <c r="C21" s="40"/>
      <c r="D21" s="6"/>
      <c r="E21" s="8"/>
      <c r="F21" s="3"/>
      <c r="G21" s="324" t="s">
        <v>12</v>
      </c>
      <c r="H21" s="324"/>
      <c r="I21" s="39"/>
      <c r="J21" s="13">
        <f>SUM(D8:D18)</f>
        <v>5647690</v>
      </c>
      <c r="M21" s="37"/>
    </row>
    <row r="22" spans="1:17" x14ac:dyDescent="0.25">
      <c r="A22" s="4"/>
      <c r="B22" s="3"/>
      <c r="C22" s="40"/>
      <c r="D22" s="6"/>
      <c r="E22" s="7"/>
      <c r="F22" s="3"/>
      <c r="G22" s="324" t="s">
        <v>13</v>
      </c>
      <c r="H22" s="324"/>
      <c r="I22" s="39"/>
      <c r="J22" s="13">
        <f>SUM(G8:G18)</f>
        <v>1412600</v>
      </c>
      <c r="M22" s="37"/>
    </row>
    <row r="23" spans="1:17" x14ac:dyDescent="0.25">
      <c r="A23" s="14"/>
      <c r="B23" s="7"/>
      <c r="C23" s="40"/>
      <c r="D23" s="6"/>
      <c r="E23" s="7"/>
      <c r="F23" s="3"/>
      <c r="G23" s="324" t="s">
        <v>14</v>
      </c>
      <c r="H23" s="324"/>
      <c r="I23" s="41"/>
      <c r="J23" s="15">
        <f>J21-J22</f>
        <v>4235090</v>
      </c>
      <c r="M23" s="37"/>
    </row>
    <row r="24" spans="1:17" x14ac:dyDescent="0.25">
      <c r="A24" s="4"/>
      <c r="B24" s="16"/>
      <c r="C24" s="40"/>
      <c r="D24" s="17"/>
      <c r="E24" s="7"/>
      <c r="F24" s="3"/>
      <c r="G24" s="324" t="s">
        <v>15</v>
      </c>
      <c r="H24" s="324"/>
      <c r="I24" s="39"/>
      <c r="J24" s="13">
        <f>SUM(H8:H19)</f>
        <v>0</v>
      </c>
      <c r="M24" s="37"/>
    </row>
    <row r="25" spans="1:17" x14ac:dyDescent="0.25">
      <c r="A25" s="4"/>
      <c r="B25" s="16"/>
      <c r="C25" s="40"/>
      <c r="D25" s="17"/>
      <c r="E25" s="7"/>
      <c r="F25" s="3"/>
      <c r="G25" s="324" t="s">
        <v>16</v>
      </c>
      <c r="H25" s="324"/>
      <c r="I25" s="39"/>
      <c r="J25" s="13">
        <f>J23+J24</f>
        <v>4235090</v>
      </c>
      <c r="M25" s="37"/>
    </row>
    <row r="26" spans="1:17" x14ac:dyDescent="0.25">
      <c r="A26" s="4"/>
      <c r="B26" s="16"/>
      <c r="C26" s="40"/>
      <c r="D26" s="17"/>
      <c r="E26" s="7"/>
      <c r="F26" s="3"/>
      <c r="G26" s="324" t="s">
        <v>5</v>
      </c>
      <c r="H26" s="324"/>
      <c r="I26" s="39"/>
      <c r="J26" s="13">
        <f>SUM(I8:I19)</f>
        <v>5987803</v>
      </c>
      <c r="M26" s="37"/>
    </row>
    <row r="27" spans="1:17" x14ac:dyDescent="0.25">
      <c r="A27" s="4"/>
      <c r="B27" s="16"/>
      <c r="C27" s="40"/>
      <c r="D27" s="17"/>
      <c r="E27" s="7"/>
      <c r="F27" s="3"/>
      <c r="G27" s="324" t="s">
        <v>32</v>
      </c>
      <c r="H27" s="324"/>
      <c r="I27" s="40" t="str">
        <f>IF(J27&gt;0,"SALDO",IF(J27&lt;0,"PIUTANG",IF(J27=0,"LUNAS")))</f>
        <v>SALDO</v>
      </c>
      <c r="J27" s="13">
        <f>J26-J25</f>
        <v>1752713</v>
      </c>
      <c r="M27" s="37"/>
    </row>
  </sheetData>
  <mergeCells count="15">
    <mergeCell ref="G27:H27"/>
    <mergeCell ref="G21:H21"/>
    <mergeCell ref="G22:H22"/>
    <mergeCell ref="G23:H23"/>
    <mergeCell ref="G24:H24"/>
    <mergeCell ref="G25:H25"/>
    <mergeCell ref="G26:H2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M13" sqref="M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J24*-1</f>
        <v>4654688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98">
        <v>43143</v>
      </c>
      <c r="B8" s="99">
        <v>180153741</v>
      </c>
      <c r="C8" s="254">
        <v>16</v>
      </c>
      <c r="D8" s="34">
        <v>2064738</v>
      </c>
      <c r="E8" s="101">
        <v>180040333</v>
      </c>
      <c r="F8" s="99">
        <v>2</v>
      </c>
      <c r="G8" s="34">
        <v>318675</v>
      </c>
      <c r="H8" s="101"/>
      <c r="I8" s="102">
        <v>1746000</v>
      </c>
      <c r="J8" s="34" t="s">
        <v>80</v>
      </c>
      <c r="L8" s="239"/>
    </row>
    <row r="9" spans="1:13" s="234" customFormat="1" x14ac:dyDescent="0.25">
      <c r="A9" s="98">
        <v>43153</v>
      </c>
      <c r="B9" s="99">
        <v>180154665</v>
      </c>
      <c r="C9" s="254">
        <v>36</v>
      </c>
      <c r="D9" s="34">
        <v>4341313</v>
      </c>
      <c r="E9" s="101">
        <v>180040562</v>
      </c>
      <c r="F9" s="99">
        <v>3</v>
      </c>
      <c r="G9" s="34">
        <v>512663</v>
      </c>
      <c r="H9" s="101"/>
      <c r="I9" s="102"/>
      <c r="J9" s="34"/>
      <c r="L9" s="239"/>
    </row>
    <row r="10" spans="1:13" s="234" customFormat="1" x14ac:dyDescent="0.25">
      <c r="A10" s="98">
        <v>43158</v>
      </c>
      <c r="B10" s="99"/>
      <c r="C10" s="254"/>
      <c r="D10" s="34"/>
      <c r="E10" s="101">
        <v>180040694</v>
      </c>
      <c r="F10" s="99">
        <v>1</v>
      </c>
      <c r="G10" s="34">
        <v>-5000</v>
      </c>
      <c r="H10" s="101"/>
      <c r="I10" s="102"/>
      <c r="J10" s="34" t="s">
        <v>193</v>
      </c>
      <c r="L10" s="239"/>
    </row>
    <row r="11" spans="1:13" s="234" customFormat="1" x14ac:dyDescent="0.25">
      <c r="A11" s="98">
        <v>43163</v>
      </c>
      <c r="B11" s="99">
        <v>180155722</v>
      </c>
      <c r="C11" s="254">
        <v>48</v>
      </c>
      <c r="D11" s="34">
        <v>5446350</v>
      </c>
      <c r="E11" s="101">
        <v>180040801</v>
      </c>
      <c r="F11" s="99">
        <v>7</v>
      </c>
      <c r="G11" s="34">
        <v>795375</v>
      </c>
      <c r="H11" s="101"/>
      <c r="I11" s="102">
        <v>3830000</v>
      </c>
      <c r="J11" s="34" t="s">
        <v>17</v>
      </c>
      <c r="L11" s="239"/>
    </row>
    <row r="12" spans="1:13" s="234" customFormat="1" x14ac:dyDescent="0.25">
      <c r="A12" s="98"/>
      <c r="B12" s="99"/>
      <c r="C12" s="254"/>
      <c r="D12" s="34"/>
      <c r="E12" s="101"/>
      <c r="F12" s="99"/>
      <c r="G12" s="34"/>
      <c r="H12" s="101"/>
      <c r="I12" s="102"/>
      <c r="J12" s="34"/>
      <c r="L12" s="239"/>
    </row>
    <row r="13" spans="1:13" s="234" customFormat="1" x14ac:dyDescent="0.25">
      <c r="A13" s="98"/>
      <c r="B13" s="99"/>
      <c r="C13" s="254"/>
      <c r="D13" s="34"/>
      <c r="E13" s="101"/>
      <c r="F13" s="99"/>
      <c r="G13" s="34"/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100</v>
      </c>
      <c r="D16" s="9"/>
      <c r="E16" s="8" t="s">
        <v>11</v>
      </c>
      <c r="F16" s="8">
        <f>SUM(F8:F15)</f>
        <v>13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24" t="s">
        <v>12</v>
      </c>
      <c r="H18" s="324"/>
      <c r="I18" s="39"/>
      <c r="J18" s="13">
        <f>SUM(D8:D15)</f>
        <v>11852401</v>
      </c>
    </row>
    <row r="19" spans="1:10" x14ac:dyDescent="0.25">
      <c r="A19" s="4"/>
      <c r="B19" s="3"/>
      <c r="C19" s="26"/>
      <c r="D19" s="6"/>
      <c r="E19" s="7"/>
      <c r="F19" s="3"/>
      <c r="G19" s="324" t="s">
        <v>13</v>
      </c>
      <c r="H19" s="324"/>
      <c r="I19" s="39"/>
      <c r="J19" s="13">
        <f>SUM(G8:G15)</f>
        <v>1621713</v>
      </c>
    </row>
    <row r="20" spans="1:10" x14ac:dyDescent="0.25">
      <c r="A20" s="14"/>
      <c r="B20" s="7"/>
      <c r="C20" s="26"/>
      <c r="D20" s="6"/>
      <c r="E20" s="7"/>
      <c r="F20" s="3"/>
      <c r="G20" s="324" t="s">
        <v>14</v>
      </c>
      <c r="H20" s="324"/>
      <c r="I20" s="41"/>
      <c r="J20" s="15">
        <f>J18-J19</f>
        <v>10230688</v>
      </c>
    </row>
    <row r="21" spans="1:10" x14ac:dyDescent="0.25">
      <c r="A21" s="4"/>
      <c r="B21" s="16"/>
      <c r="C21" s="26"/>
      <c r="D21" s="17"/>
      <c r="E21" s="7"/>
      <c r="F21" s="3"/>
      <c r="G21" s="324" t="s">
        <v>15</v>
      </c>
      <c r="H21" s="324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24" t="s">
        <v>16</v>
      </c>
      <c r="H22" s="324"/>
      <c r="I22" s="39"/>
      <c r="J22" s="13">
        <f>J20+J21</f>
        <v>10230688</v>
      </c>
    </row>
    <row r="23" spans="1:10" x14ac:dyDescent="0.25">
      <c r="A23" s="4"/>
      <c r="B23" s="16"/>
      <c r="C23" s="26"/>
      <c r="D23" s="17"/>
      <c r="E23" s="7"/>
      <c r="F23" s="3"/>
      <c r="G23" s="324" t="s">
        <v>5</v>
      </c>
      <c r="H23" s="324"/>
      <c r="I23" s="39"/>
      <c r="J23" s="13">
        <f>SUM(I8:I16)</f>
        <v>5576000</v>
      </c>
    </row>
    <row r="24" spans="1:10" x14ac:dyDescent="0.25">
      <c r="A24" s="4"/>
      <c r="B24" s="16"/>
      <c r="C24" s="26"/>
      <c r="D24" s="17"/>
      <c r="E24" s="7"/>
      <c r="F24" s="3"/>
      <c r="G24" s="324" t="s">
        <v>32</v>
      </c>
      <c r="H24" s="324"/>
      <c r="I24" s="40" t="str">
        <f>IF(J24&gt;0,"SALDO",IF(J24&lt;0,"PIUTANG",IF(J24=0,"LUNAS")))</f>
        <v>PIUTANG</v>
      </c>
      <c r="J24" s="13">
        <f>J23-J22</f>
        <v>-4654688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:H24"/>
    <mergeCell ref="G18:H18"/>
    <mergeCell ref="G19:H19"/>
    <mergeCell ref="G20:H20"/>
    <mergeCell ref="G21:H21"/>
    <mergeCell ref="G22:H22"/>
    <mergeCell ref="G23:H2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6" activePane="bottomLeft" state="frozen"/>
      <selection pane="bottomLeft" activeCell="D3" sqref="D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Ghaisan</vt:lpstr>
      <vt:lpstr>Jarkasih</vt:lpstr>
      <vt:lpstr>Bambang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2018-03-07T11:11:21Z</dcterms:modified>
</cp:coreProperties>
</file>