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8625" windowWidth="4095" windowHeight="1170" tabRatio="874" activeTab="14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Imas" sheetId="18" r:id="rId8"/>
    <sheet name="Sofya" sheetId="16" r:id="rId9"/>
    <sheet name="Jarkasih" sheetId="19" r:id="rId10"/>
    <sheet name="Bambang" sheetId="30" r:id="rId11"/>
    <sheet name="Ghaisan" sheetId="20" r:id="rId12"/>
    <sheet name="PM" sheetId="4" r:id="rId13"/>
    <sheet name="LATIF" sheetId="29" r:id="rId14"/>
    <sheet name="Laporan" sheetId="15" r:id="rId15"/>
    <sheet name="Sheet3" sheetId="5" r:id="rId16"/>
    <sheet name="PYK" sheetId="21" r:id="rId17"/>
    <sheet name="Anang" sheetId="34" r:id="rId18"/>
    <sheet name="BOJES" sheetId="50" r:id="rId19"/>
    <sheet name="Aneka" sheetId="6" r:id="rId20"/>
    <sheet name="Okris" sheetId="33" r:id="rId21"/>
    <sheet name="Widya" sheetId="25" r:id="rId22"/>
    <sheet name="Aspuri" sheetId="11" r:id="rId23"/>
    <sheet name="Sambas" sheetId="40" r:id="rId24"/>
    <sheet name="Gafur" sheetId="46" r:id="rId25"/>
    <sheet name="Dudung" sheetId="41" r:id="rId26"/>
    <sheet name="Dadang S" sheetId="38" r:id="rId27"/>
    <sheet name="Heni" sheetId="42" r:id="rId28"/>
    <sheet name="Kusno" sheetId="39" r:id="rId29"/>
    <sheet name="ANDI" sheetId="47" r:id="rId30"/>
    <sheet name="Nina" sheetId="17" r:id="rId31"/>
    <sheet name="Arif Rah" sheetId="13" r:id="rId32"/>
    <sheet name="ARVAN" sheetId="48" r:id="rId33"/>
    <sheet name="Sheet5" sheetId="27" r:id="rId34"/>
    <sheet name="Dadang" sheetId="14" r:id="rId35"/>
    <sheet name="Sheet2" sheetId="9" r:id="rId36"/>
    <sheet name="Sheet1" sheetId="28" r:id="rId37"/>
    <sheet name="Sheet4" sheetId="45" r:id="rId38"/>
  </sheets>
  <definedNames>
    <definedName name="_xlnm.Print_Area" localSheetId="29">ANDI!$A$1:$J$38</definedName>
    <definedName name="_xlnm.Print_Area" localSheetId="32">ARVAN!$A$1:$J$38</definedName>
    <definedName name="_xlnm.Print_Area" localSheetId="3">Atlantis!$L$52:$M$67</definedName>
    <definedName name="_xlnm.Print_Area" localSheetId="10">Bambang!$M$41:$P$53</definedName>
    <definedName name="_xlnm.Print_Area" localSheetId="2">Bandros!$L$265:$M$305</definedName>
    <definedName name="_xlnm.Print_Area" localSheetId="18">BOJES!$A$1:$J$38</definedName>
    <definedName name="_xlnm.Print_Area" localSheetId="11">Ghaisan!$A$1:$J$126</definedName>
    <definedName name="_xlnm.Print_Area" localSheetId="1">'Indra Fashion'!$A$1:$J$7</definedName>
    <definedName name="_xlnm.Print_Area" localSheetId="9">Jarkasih!$A$1:$J$50</definedName>
    <definedName name="_xlnm.Print_Area" localSheetId="14">Laporan!$A$1:$C$21</definedName>
    <definedName name="_xlnm.Print_Area" localSheetId="12">PM!$A$1:$J$95</definedName>
    <definedName name="_xlnm.Print_Area" localSheetId="35">Sheet2!$A$4:$J$71</definedName>
    <definedName name="_xlnm.Print_Area" localSheetId="15">Sheet3!$A$1:$J$37</definedName>
    <definedName name="_xlnm.Print_Area" localSheetId="33">Sheet5!$A$4:$J$72</definedName>
    <definedName name="_xlnm.Print_Area" localSheetId="0">'Taufik ST'!$A$5:$J$120</definedName>
    <definedName name="_xlnm.Print_Area" localSheetId="21">Widya!$A$1:$J$25</definedName>
  </definedNames>
  <calcPr calcId="144525"/>
</workbook>
</file>

<file path=xl/calcChain.xml><?xml version="1.0" encoding="utf-8"?>
<calcChain xmlns="http://schemas.openxmlformats.org/spreadsheetml/2006/main">
  <c r="C16" i="15" l="1"/>
  <c r="L2" i="49" l="1"/>
  <c r="L1" i="49"/>
  <c r="L2" i="2" l="1"/>
  <c r="L1" i="2"/>
  <c r="L2" i="54"/>
  <c r="L1" i="54"/>
  <c r="M3" i="49" l="1"/>
  <c r="I241" i="53" l="1"/>
  <c r="G241" i="53"/>
  <c r="H241" i="53"/>
  <c r="F241" i="53"/>
  <c r="L16" i="2" l="1"/>
  <c r="L15" i="2"/>
  <c r="L17" i="2" s="1"/>
  <c r="I42" i="30" l="1"/>
  <c r="I44" i="30"/>
  <c r="L1" i="12" l="1"/>
  <c r="I37" i="18" l="1"/>
  <c r="I39" i="18"/>
  <c r="L2" i="35" l="1"/>
  <c r="L1" i="35"/>
  <c r="L2" i="53" l="1"/>
  <c r="L1" i="53"/>
  <c r="L3" i="12" l="1"/>
  <c r="B15" i="15" l="1"/>
  <c r="B11" i="15"/>
  <c r="J119" i="54" l="1"/>
  <c r="J117" i="54"/>
  <c r="J115" i="54"/>
  <c r="J114" i="54"/>
  <c r="I112" i="54"/>
  <c r="H112" i="54"/>
  <c r="G112" i="54"/>
  <c r="F112" i="54"/>
  <c r="D112" i="54"/>
  <c r="C112" i="54"/>
  <c r="J116" i="54" l="1"/>
  <c r="J118" i="54" s="1"/>
  <c r="J120" i="54" s="1"/>
  <c r="I2" i="54" s="1"/>
  <c r="C5" i="15" s="1"/>
  <c r="L3" i="54"/>
  <c r="I120" i="54" l="1"/>
  <c r="J25" i="35" l="1"/>
  <c r="J29" i="35"/>
  <c r="J27" i="35"/>
  <c r="J24" i="35"/>
  <c r="G22" i="35"/>
  <c r="F22" i="35"/>
  <c r="J26" i="35" l="1"/>
  <c r="J28" i="35" s="1"/>
  <c r="J30" i="35" s="1"/>
  <c r="J248" i="53" l="1"/>
  <c r="J244" i="53"/>
  <c r="J243" i="53"/>
  <c r="J245" i="53" l="1"/>
  <c r="L3" i="49"/>
  <c r="L3" i="53" l="1"/>
  <c r="C241" i="53"/>
  <c r="D241" i="53"/>
  <c r="J246" i="53"/>
  <c r="J247" i="53" s="1"/>
  <c r="J249" i="53" l="1"/>
  <c r="I2" i="53" l="1"/>
  <c r="C7" i="15" s="1"/>
  <c r="I249" i="53"/>
  <c r="L3" i="2" l="1"/>
  <c r="C306" i="49" l="1"/>
  <c r="D306" i="49"/>
  <c r="L2" i="20" l="1"/>
  <c r="L4" i="20" s="1"/>
  <c r="L112" i="20" s="1"/>
  <c r="B12" i="15" l="1"/>
  <c r="L1" i="4" l="1"/>
  <c r="L2" i="33" l="1"/>
  <c r="J126" i="29" l="1"/>
  <c r="J124" i="29"/>
  <c r="J122" i="29"/>
  <c r="I2" i="35" l="1"/>
  <c r="C2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313" i="49"/>
  <c r="J311" i="49"/>
  <c r="J309" i="49"/>
  <c r="J308" i="49"/>
  <c r="I306" i="49"/>
  <c r="H306" i="49"/>
  <c r="G306" i="49"/>
  <c r="F306" i="49"/>
  <c r="J310" i="49" l="1"/>
  <c r="J312" i="49" s="1"/>
  <c r="J314" i="49" s="1"/>
  <c r="I2" i="49" s="1"/>
  <c r="I314" i="49" l="1"/>
  <c r="C8" i="15"/>
  <c r="J70" i="2" l="1"/>
  <c r="I65" i="2"/>
  <c r="H65" i="2"/>
  <c r="G65" i="2"/>
  <c r="F65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1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23" i="32"/>
  <c r="J21" i="32"/>
  <c r="J19" i="32"/>
  <c r="F16" i="32"/>
  <c r="C1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33" i="12"/>
  <c r="J31" i="12"/>
  <c r="J29" i="12"/>
  <c r="J28" i="12"/>
  <c r="F26" i="12"/>
  <c r="C26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72" i="2"/>
  <c r="J68" i="2"/>
  <c r="J67" i="2"/>
  <c r="D65" i="2"/>
  <c r="C65" i="2"/>
  <c r="J52" i="18" l="1"/>
  <c r="I2" i="18" s="1"/>
  <c r="C11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69" i="2"/>
  <c r="J71" i="2" s="1"/>
  <c r="J73" i="2" s="1"/>
  <c r="I73" i="2" s="1"/>
  <c r="J55" i="11"/>
  <c r="J57" i="11" s="1"/>
  <c r="J59" i="11" s="1"/>
  <c r="J59" i="34"/>
  <c r="I2" i="21"/>
  <c r="I59" i="21"/>
  <c r="J122" i="20"/>
  <c r="J124" i="20" s="1"/>
  <c r="J126" i="20" s="1"/>
  <c r="I2" i="20" s="1"/>
  <c r="J30" i="12"/>
  <c r="J32" i="12" s="1"/>
  <c r="J34" i="12" s="1"/>
  <c r="J25" i="25"/>
  <c r="I2" i="25" s="1"/>
  <c r="J77" i="33"/>
  <c r="J79" i="33" s="1"/>
  <c r="I2" i="33" s="1"/>
  <c r="J91" i="4"/>
  <c r="J93" i="4" s="1"/>
  <c r="J95" i="4" s="1"/>
  <c r="I2" i="4" s="1"/>
  <c r="J20" i="32"/>
  <c r="J22" i="32" s="1"/>
  <c r="J24" i="32" s="1"/>
  <c r="J38" i="6"/>
  <c r="I38" i="6" s="1"/>
  <c r="I2" i="30"/>
  <c r="C15" i="15" s="1"/>
  <c r="J46" i="19"/>
  <c r="J59" i="17"/>
  <c r="J61" i="17" s="1"/>
  <c r="J63" i="17" s="1"/>
  <c r="I63" i="17" s="1"/>
  <c r="C17" i="15"/>
  <c r="L3" i="39"/>
  <c r="J160" i="39"/>
  <c r="J162" i="39" s="1"/>
  <c r="J164" i="39" s="1"/>
  <c r="I2" i="12" l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34" i="12"/>
  <c r="I126" i="20"/>
  <c r="I52" i="18"/>
  <c r="I95" i="4"/>
  <c r="I24" i="32"/>
  <c r="I2" i="32"/>
  <c r="I2" i="6"/>
  <c r="I2" i="17"/>
  <c r="I2" i="16"/>
  <c r="C12" i="15" s="1"/>
  <c r="I25" i="25"/>
  <c r="I30" i="35"/>
  <c r="I2" i="39"/>
  <c r="I164" i="39"/>
  <c r="C6" i="15" l="1"/>
  <c r="N3" i="2"/>
  <c r="J3" i="19"/>
  <c r="C13" i="15" s="1"/>
  <c r="I50" i="19"/>
  <c r="C20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<sst xmlns="http://schemas.openxmlformats.org/spreadsheetml/2006/main" count="1639" uniqueCount="194">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</sst>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74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" fontId="0" fillId="0" borderId="1" xfId="0" applyNumberFormat="1" applyFill="1" applyBorder="1" applyAlignment="1">
      <alignment horizontal="center"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20"/>
  <sheetViews>
    <sheetView zoomScale="85" zoomScaleNormal="85" workbookViewId="0">
      <pane ySplit="7" topLeftCell="A99" activePane="bottomLeft" state="frozen"/>
      <selection pane="bottomLeft" activeCell="C120" sqref="C120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19" t="s">
        <v>22</v>
      </c>
      <c r="G1" s="319"/>
      <c r="H1" s="319"/>
      <c r="I1" s="220" t="s">
        <v>20</v>
      </c>
      <c r="J1" s="218"/>
      <c r="L1" s="277">
        <f>SUM(D86:D95)</f>
        <v>12492466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19" t="s">
        <v>21</v>
      </c>
      <c r="G2" s="319"/>
      <c r="H2" s="319"/>
      <c r="I2" s="220">
        <f>J120*-1</f>
        <v>13033040</v>
      </c>
      <c r="J2" s="218"/>
      <c r="L2" s="278">
        <f>SUM(G86:G95)</f>
        <v>1997975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3"/>
      <c r="G3" s="313"/>
      <c r="H3" s="313"/>
      <c r="I3" s="220"/>
      <c r="J3" s="218"/>
      <c r="L3" s="278">
        <f>L1-L2</f>
        <v>10494491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20" t="s">
        <v>61</v>
      </c>
      <c r="B5" s="320"/>
      <c r="C5" s="320"/>
      <c r="D5" s="320"/>
      <c r="E5" s="320"/>
      <c r="F5" s="320"/>
      <c r="G5" s="320"/>
      <c r="H5" s="320"/>
      <c r="I5" s="320"/>
      <c r="J5" s="320"/>
      <c r="L5" s="276"/>
      <c r="M5" s="239"/>
      <c r="N5" s="239"/>
      <c r="O5" s="239"/>
    </row>
    <row r="6" spans="1:15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23" t="s">
        <v>5</v>
      </c>
      <c r="J6" s="324" t="s">
        <v>6</v>
      </c>
    </row>
    <row r="7" spans="1:15" x14ac:dyDescent="0.25">
      <c r="A7" s="321"/>
      <c r="B7" s="314" t="s">
        <v>7</v>
      </c>
      <c r="C7" s="315" t="s">
        <v>8</v>
      </c>
      <c r="D7" s="315" t="s">
        <v>9</v>
      </c>
      <c r="E7" s="314" t="s">
        <v>10</v>
      </c>
      <c r="F7" s="316" t="s">
        <v>8</v>
      </c>
      <c r="G7" s="315" t="s">
        <v>9</v>
      </c>
      <c r="H7" s="322"/>
      <c r="I7" s="323"/>
      <c r="J7" s="324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42">
        <v>43171</v>
      </c>
      <c r="B86" s="243">
        <v>180156602</v>
      </c>
      <c r="C86" s="106">
        <v>18</v>
      </c>
      <c r="D86" s="247">
        <v>1865413</v>
      </c>
      <c r="E86" s="245"/>
      <c r="F86" s="248"/>
      <c r="G86" s="247"/>
      <c r="H86" s="245"/>
      <c r="I86" s="246"/>
      <c r="J86" s="247"/>
    </row>
    <row r="87" spans="1:10" ht="15.75" customHeight="1" x14ac:dyDescent="0.25">
      <c r="A87" s="242">
        <v>43171</v>
      </c>
      <c r="B87" s="243">
        <v>180156667</v>
      </c>
      <c r="C87" s="106">
        <v>6</v>
      </c>
      <c r="D87" s="247">
        <v>676725</v>
      </c>
      <c r="E87" s="245"/>
      <c r="F87" s="248"/>
      <c r="G87" s="247"/>
      <c r="H87" s="245"/>
      <c r="I87" s="246"/>
      <c r="J87" s="247"/>
    </row>
    <row r="88" spans="1:10" ht="15.75" customHeight="1" x14ac:dyDescent="0.25">
      <c r="A88" s="242">
        <v>43172</v>
      </c>
      <c r="B88" s="243">
        <v>180156718</v>
      </c>
      <c r="C88" s="106">
        <v>31</v>
      </c>
      <c r="D88" s="247">
        <v>3317738</v>
      </c>
      <c r="E88" s="245"/>
      <c r="F88" s="248"/>
      <c r="G88" s="247"/>
      <c r="H88" s="245"/>
      <c r="I88" s="246"/>
      <c r="J88" s="247"/>
    </row>
    <row r="89" spans="1:10" ht="15.75" customHeight="1" x14ac:dyDescent="0.25">
      <c r="A89" s="242">
        <v>43172</v>
      </c>
      <c r="B89" s="243">
        <v>180156766</v>
      </c>
      <c r="C89" s="106">
        <v>8</v>
      </c>
      <c r="D89" s="247">
        <v>1022613</v>
      </c>
      <c r="E89" s="245"/>
      <c r="F89" s="248"/>
      <c r="G89" s="247"/>
      <c r="H89" s="245"/>
      <c r="I89" s="246"/>
      <c r="J89" s="247"/>
    </row>
    <row r="90" spans="1:10" ht="15.75" customHeight="1" x14ac:dyDescent="0.25">
      <c r="A90" s="242">
        <v>43173</v>
      </c>
      <c r="B90" s="243">
        <v>180156811</v>
      </c>
      <c r="C90" s="106">
        <v>18</v>
      </c>
      <c r="D90" s="247">
        <v>1827613</v>
      </c>
      <c r="E90" s="245">
        <v>180041074</v>
      </c>
      <c r="F90" s="248">
        <v>10</v>
      </c>
      <c r="G90" s="247">
        <v>1063300</v>
      </c>
      <c r="H90" s="245"/>
      <c r="I90" s="246"/>
      <c r="J90" s="247"/>
    </row>
    <row r="91" spans="1:10" ht="15.75" customHeight="1" x14ac:dyDescent="0.25">
      <c r="A91" s="242">
        <v>43173</v>
      </c>
      <c r="B91" s="243">
        <v>180156883</v>
      </c>
      <c r="C91" s="106">
        <v>4</v>
      </c>
      <c r="D91" s="247">
        <v>421488</v>
      </c>
      <c r="E91" s="245"/>
      <c r="F91" s="248"/>
      <c r="G91" s="247"/>
      <c r="H91" s="245"/>
      <c r="I91" s="246"/>
      <c r="J91" s="247"/>
    </row>
    <row r="92" spans="1:10" ht="15.75" customHeight="1" x14ac:dyDescent="0.25">
      <c r="A92" s="242">
        <v>43174</v>
      </c>
      <c r="B92" s="243">
        <v>180156941</v>
      </c>
      <c r="C92" s="106">
        <v>16</v>
      </c>
      <c r="D92" s="247">
        <v>1388013</v>
      </c>
      <c r="E92" s="245">
        <v>180041100</v>
      </c>
      <c r="F92" s="248">
        <v>1</v>
      </c>
      <c r="G92" s="247">
        <v>101500</v>
      </c>
      <c r="H92" s="245"/>
      <c r="I92" s="246"/>
      <c r="J92" s="247"/>
    </row>
    <row r="93" spans="1:10" ht="15.75" customHeight="1" x14ac:dyDescent="0.25">
      <c r="A93" s="242">
        <v>43174</v>
      </c>
      <c r="B93" s="243">
        <v>180157008</v>
      </c>
      <c r="C93" s="106">
        <v>4</v>
      </c>
      <c r="D93" s="247">
        <v>348425</v>
      </c>
      <c r="E93" s="245"/>
      <c r="F93" s="248"/>
      <c r="G93" s="247"/>
      <c r="H93" s="245"/>
      <c r="I93" s="246"/>
      <c r="J93" s="247"/>
    </row>
    <row r="94" spans="1:10" ht="15.75" customHeight="1" x14ac:dyDescent="0.25">
      <c r="A94" s="242">
        <v>43175</v>
      </c>
      <c r="B94" s="243">
        <v>180157093</v>
      </c>
      <c r="C94" s="106">
        <v>12</v>
      </c>
      <c r="D94" s="247">
        <v>1116150</v>
      </c>
      <c r="E94" s="245">
        <v>180041148</v>
      </c>
      <c r="F94" s="248">
        <v>7</v>
      </c>
      <c r="G94" s="247">
        <v>833175</v>
      </c>
      <c r="H94" s="245"/>
      <c r="I94" s="246"/>
      <c r="J94" s="247"/>
    </row>
    <row r="95" spans="1:10" ht="15.75" customHeight="1" x14ac:dyDescent="0.25">
      <c r="A95" s="242">
        <v>43175</v>
      </c>
      <c r="B95" s="243">
        <v>180157131</v>
      </c>
      <c r="C95" s="106">
        <v>5</v>
      </c>
      <c r="D95" s="247">
        <v>508288</v>
      </c>
      <c r="E95" s="245"/>
      <c r="F95" s="248"/>
      <c r="G95" s="247"/>
      <c r="H95" s="245"/>
      <c r="I95" s="246">
        <v>10494491</v>
      </c>
      <c r="J95" s="247" t="s">
        <v>17</v>
      </c>
    </row>
    <row r="96" spans="1:10" ht="15.75" customHeight="1" x14ac:dyDescent="0.25">
      <c r="A96" s="210">
        <v>43178</v>
      </c>
      <c r="B96" s="115">
        <v>180157408</v>
      </c>
      <c r="C96" s="309">
        <v>16</v>
      </c>
      <c r="D96" s="117">
        <v>1626100</v>
      </c>
      <c r="E96" s="118"/>
      <c r="F96" s="120"/>
      <c r="G96" s="117"/>
      <c r="H96" s="118"/>
      <c r="I96" s="213"/>
      <c r="J96" s="117"/>
    </row>
    <row r="97" spans="1:10" ht="15.75" customHeight="1" x14ac:dyDescent="0.25">
      <c r="A97" s="210">
        <v>43178</v>
      </c>
      <c r="B97" s="115">
        <v>180157470</v>
      </c>
      <c r="C97" s="309">
        <v>13</v>
      </c>
      <c r="D97" s="117">
        <v>1364125</v>
      </c>
      <c r="E97" s="118"/>
      <c r="F97" s="120"/>
      <c r="G97" s="117"/>
      <c r="H97" s="118"/>
      <c r="I97" s="213"/>
      <c r="J97" s="117"/>
    </row>
    <row r="98" spans="1:10" ht="15.75" customHeight="1" x14ac:dyDescent="0.25">
      <c r="A98" s="210">
        <v>43179</v>
      </c>
      <c r="B98" s="115">
        <v>180157526</v>
      </c>
      <c r="C98" s="309">
        <v>16</v>
      </c>
      <c r="D98" s="117">
        <v>1787713</v>
      </c>
      <c r="E98" s="118">
        <v>180041254</v>
      </c>
      <c r="F98" s="120">
        <v>4</v>
      </c>
      <c r="G98" s="117">
        <v>296975</v>
      </c>
      <c r="H98" s="118"/>
      <c r="I98" s="213"/>
      <c r="J98" s="117"/>
    </row>
    <row r="99" spans="1:10" ht="15.75" customHeight="1" x14ac:dyDescent="0.25">
      <c r="A99" s="210">
        <v>43179</v>
      </c>
      <c r="B99" s="115">
        <v>180157579</v>
      </c>
      <c r="C99" s="309">
        <v>2</v>
      </c>
      <c r="D99" s="117">
        <v>261013</v>
      </c>
      <c r="E99" s="118"/>
      <c r="F99" s="120"/>
      <c r="G99" s="117"/>
      <c r="H99" s="118"/>
      <c r="I99" s="213"/>
      <c r="J99" s="117"/>
    </row>
    <row r="100" spans="1:10" ht="15.75" customHeight="1" x14ac:dyDescent="0.25">
      <c r="A100" s="210">
        <v>43180</v>
      </c>
      <c r="B100" s="115">
        <v>180157624</v>
      </c>
      <c r="C100" s="309">
        <v>16</v>
      </c>
      <c r="D100" s="117">
        <v>1637300</v>
      </c>
      <c r="E100" s="118"/>
      <c r="F100" s="120"/>
      <c r="G100" s="117"/>
      <c r="H100" s="118"/>
      <c r="I100" s="213"/>
      <c r="J100" s="117"/>
    </row>
    <row r="101" spans="1:10" ht="15.75" customHeight="1" x14ac:dyDescent="0.25">
      <c r="A101" s="210">
        <v>43180</v>
      </c>
      <c r="B101" s="115">
        <v>180157681</v>
      </c>
      <c r="C101" s="309">
        <v>7</v>
      </c>
      <c r="D101" s="117">
        <v>653800</v>
      </c>
      <c r="E101" s="118"/>
      <c r="F101" s="120"/>
      <c r="G101" s="117"/>
      <c r="H101" s="118"/>
      <c r="I101" s="213"/>
      <c r="J101" s="117"/>
    </row>
    <row r="102" spans="1:10" ht="15.75" customHeight="1" x14ac:dyDescent="0.25">
      <c r="A102" s="210">
        <v>43181</v>
      </c>
      <c r="B102" s="115">
        <v>180157730</v>
      </c>
      <c r="C102" s="309">
        <v>22</v>
      </c>
      <c r="D102" s="117">
        <v>2343863</v>
      </c>
      <c r="E102" s="118">
        <v>180041299</v>
      </c>
      <c r="F102" s="120">
        <v>3</v>
      </c>
      <c r="G102" s="117">
        <v>243863</v>
      </c>
      <c r="H102" s="118"/>
      <c r="I102" s="213"/>
      <c r="J102" s="117"/>
    </row>
    <row r="103" spans="1:10" ht="15.75" customHeight="1" x14ac:dyDescent="0.25">
      <c r="A103" s="210">
        <v>43181</v>
      </c>
      <c r="B103" s="115">
        <v>180157744</v>
      </c>
      <c r="C103" s="309">
        <v>1</v>
      </c>
      <c r="D103" s="117">
        <v>112875</v>
      </c>
      <c r="E103" s="118"/>
      <c r="F103" s="120"/>
      <c r="G103" s="117"/>
      <c r="H103" s="118"/>
      <c r="I103" s="213"/>
      <c r="J103" s="117"/>
    </row>
    <row r="104" spans="1:10" ht="15.75" customHeight="1" x14ac:dyDescent="0.25">
      <c r="A104" s="210">
        <v>43181</v>
      </c>
      <c r="B104" s="115">
        <v>180157780</v>
      </c>
      <c r="C104" s="309">
        <v>1</v>
      </c>
      <c r="D104" s="117">
        <v>72013</v>
      </c>
      <c r="E104" s="118"/>
      <c r="F104" s="120"/>
      <c r="G104" s="117"/>
      <c r="H104" s="118"/>
      <c r="I104" s="213"/>
      <c r="J104" s="117"/>
    </row>
    <row r="105" spans="1:10" ht="15.75" customHeight="1" x14ac:dyDescent="0.25">
      <c r="A105" s="210">
        <v>43182</v>
      </c>
      <c r="B105" s="115">
        <v>180157839</v>
      </c>
      <c r="C105" s="309">
        <v>12</v>
      </c>
      <c r="D105" s="117">
        <v>1440163</v>
      </c>
      <c r="E105" s="118">
        <v>180041327</v>
      </c>
      <c r="F105" s="120">
        <v>9</v>
      </c>
      <c r="G105" s="117">
        <v>1042125</v>
      </c>
      <c r="H105" s="118"/>
      <c r="I105" s="213"/>
      <c r="J105" s="117"/>
    </row>
    <row r="106" spans="1:10" ht="15.75" customHeight="1" x14ac:dyDescent="0.25">
      <c r="A106" s="210">
        <v>43182</v>
      </c>
      <c r="B106" s="115">
        <v>180157882</v>
      </c>
      <c r="C106" s="309">
        <v>5</v>
      </c>
      <c r="D106" s="117">
        <v>555713</v>
      </c>
      <c r="E106" s="118"/>
      <c r="F106" s="120"/>
      <c r="G106" s="117"/>
      <c r="H106" s="118"/>
      <c r="I106" s="213"/>
      <c r="J106" s="117"/>
    </row>
    <row r="107" spans="1:10" ht="15.75" customHeight="1" x14ac:dyDescent="0.25">
      <c r="A107" s="210">
        <v>43183</v>
      </c>
      <c r="B107" s="115">
        <v>180157923</v>
      </c>
      <c r="C107" s="309">
        <v>27</v>
      </c>
      <c r="D107" s="117">
        <v>2909900</v>
      </c>
      <c r="E107" s="118">
        <v>180041353</v>
      </c>
      <c r="F107" s="120">
        <v>2</v>
      </c>
      <c r="G107" s="117">
        <v>212538</v>
      </c>
      <c r="H107" s="118"/>
      <c r="I107" s="213"/>
      <c r="J107" s="117"/>
    </row>
    <row r="108" spans="1:10" ht="15.75" customHeight="1" x14ac:dyDescent="0.25">
      <c r="A108" s="210">
        <v>43183</v>
      </c>
      <c r="B108" s="115">
        <v>180157964</v>
      </c>
      <c r="C108" s="309">
        <v>1</v>
      </c>
      <c r="D108" s="117">
        <v>63963</v>
      </c>
      <c r="E108" s="118"/>
      <c r="F108" s="120"/>
      <c r="G108" s="117"/>
      <c r="H108" s="118"/>
      <c r="I108" s="213"/>
      <c r="J108" s="117"/>
    </row>
    <row r="109" spans="1:10" ht="15.75" customHeight="1" x14ac:dyDescent="0.25">
      <c r="A109" s="210"/>
      <c r="B109" s="115"/>
      <c r="C109" s="309"/>
      <c r="D109" s="117"/>
      <c r="E109" s="118"/>
      <c r="F109" s="120"/>
      <c r="G109" s="117"/>
      <c r="H109" s="118"/>
      <c r="I109" s="213"/>
      <c r="J109" s="117"/>
    </row>
    <row r="110" spans="1:10" ht="15.75" customHeight="1" x14ac:dyDescent="0.25">
      <c r="A110" s="210"/>
      <c r="B110" s="115"/>
      <c r="C110" s="309"/>
      <c r="D110" s="117"/>
      <c r="E110" s="118"/>
      <c r="F110" s="120"/>
      <c r="G110" s="117"/>
      <c r="H110" s="118"/>
      <c r="I110" s="213"/>
      <c r="J110" s="117"/>
    </row>
    <row r="111" spans="1:10" x14ac:dyDescent="0.25">
      <c r="A111" s="236"/>
      <c r="B111" s="235"/>
      <c r="C111" s="12"/>
      <c r="D111" s="237"/>
      <c r="E111" s="238"/>
      <c r="F111" s="241"/>
      <c r="G111" s="237"/>
      <c r="H111" s="238"/>
      <c r="I111" s="240"/>
      <c r="J111" s="237"/>
    </row>
    <row r="112" spans="1:10" x14ac:dyDescent="0.25">
      <c r="A112" s="236"/>
      <c r="B112" s="224" t="s">
        <v>11</v>
      </c>
      <c r="C112" s="230">
        <f>SUM(C8:C111)</f>
        <v>1120</v>
      </c>
      <c r="D112" s="225">
        <f>SUM(D8:D111)</f>
        <v>114826798</v>
      </c>
      <c r="E112" s="224" t="s">
        <v>11</v>
      </c>
      <c r="F112" s="233">
        <f>SUM(F8:F111)</f>
        <v>124</v>
      </c>
      <c r="G112" s="225">
        <f>SUM(G8:G111)</f>
        <v>12705535</v>
      </c>
      <c r="H112" s="233">
        <f>SUM(H8:H111)</f>
        <v>0</v>
      </c>
      <c r="I112" s="233">
        <f>SUM(I8:I111)</f>
        <v>89088223</v>
      </c>
      <c r="J112" s="5"/>
    </row>
    <row r="113" spans="1:10" x14ac:dyDescent="0.25">
      <c r="A113" s="236"/>
      <c r="B113" s="224"/>
      <c r="C113" s="230"/>
      <c r="D113" s="225"/>
      <c r="E113" s="224"/>
      <c r="F113" s="233"/>
      <c r="G113" s="225"/>
      <c r="H113" s="233"/>
      <c r="I113" s="233"/>
      <c r="J113" s="5"/>
    </row>
    <row r="114" spans="1:10" x14ac:dyDescent="0.25">
      <c r="A114" s="226"/>
      <c r="B114" s="227"/>
      <c r="C114" s="12"/>
      <c r="D114" s="237"/>
      <c r="E114" s="224"/>
      <c r="F114" s="241"/>
      <c r="G114" s="318" t="s">
        <v>12</v>
      </c>
      <c r="H114" s="318"/>
      <c r="I114" s="240"/>
      <c r="J114" s="228">
        <f>SUM(D8:D111)</f>
        <v>114826798</v>
      </c>
    </row>
    <row r="115" spans="1:10" x14ac:dyDescent="0.25">
      <c r="A115" s="236"/>
      <c r="B115" s="235"/>
      <c r="C115" s="12"/>
      <c r="D115" s="237"/>
      <c r="E115" s="238"/>
      <c r="F115" s="241"/>
      <c r="G115" s="318" t="s">
        <v>13</v>
      </c>
      <c r="H115" s="318"/>
      <c r="I115" s="240"/>
      <c r="J115" s="228">
        <f>SUM(G8:G111)</f>
        <v>12705535</v>
      </c>
    </row>
    <row r="116" spans="1:10" x14ac:dyDescent="0.25">
      <c r="A116" s="229"/>
      <c r="B116" s="238"/>
      <c r="C116" s="12"/>
      <c r="D116" s="237"/>
      <c r="E116" s="238"/>
      <c r="F116" s="241"/>
      <c r="G116" s="318" t="s">
        <v>14</v>
      </c>
      <c r="H116" s="318"/>
      <c r="I116" s="41"/>
      <c r="J116" s="230">
        <f>J114-J115</f>
        <v>102121263</v>
      </c>
    </row>
    <row r="117" spans="1:10" x14ac:dyDescent="0.25">
      <c r="A117" s="236"/>
      <c r="B117" s="231"/>
      <c r="C117" s="12"/>
      <c r="D117" s="232"/>
      <c r="E117" s="238"/>
      <c r="F117" s="241"/>
      <c r="G117" s="318" t="s">
        <v>15</v>
      </c>
      <c r="H117" s="318"/>
      <c r="I117" s="240"/>
      <c r="J117" s="228">
        <f>SUM(H8:H111)</f>
        <v>0</v>
      </c>
    </row>
    <row r="118" spans="1:10" x14ac:dyDescent="0.25">
      <c r="A118" s="236"/>
      <c r="B118" s="231"/>
      <c r="C118" s="12"/>
      <c r="D118" s="232"/>
      <c r="E118" s="238"/>
      <c r="F118" s="241"/>
      <c r="G118" s="318" t="s">
        <v>16</v>
      </c>
      <c r="H118" s="318"/>
      <c r="I118" s="240"/>
      <c r="J118" s="228">
        <f>J116+J117</f>
        <v>102121263</v>
      </c>
    </row>
    <row r="119" spans="1:10" x14ac:dyDescent="0.25">
      <c r="A119" s="236"/>
      <c r="B119" s="231"/>
      <c r="C119" s="12"/>
      <c r="D119" s="232"/>
      <c r="E119" s="238"/>
      <c r="F119" s="241"/>
      <c r="G119" s="318" t="s">
        <v>5</v>
      </c>
      <c r="H119" s="318"/>
      <c r="I119" s="240"/>
      <c r="J119" s="228">
        <f>SUM(I8:I111)</f>
        <v>89088223</v>
      </c>
    </row>
    <row r="120" spans="1:10" x14ac:dyDescent="0.25">
      <c r="A120" s="236"/>
      <c r="B120" s="231"/>
      <c r="C120" s="12"/>
      <c r="D120" s="232"/>
      <c r="E120" s="238"/>
      <c r="F120" s="241"/>
      <c r="G120" s="318" t="s">
        <v>32</v>
      </c>
      <c r="H120" s="318"/>
      <c r="I120" s="241" t="str">
        <f>IF(J120&gt;0,"SALDO",IF(J120&lt;0,"PIUTANG",IF(J120=0,"LUNAS")))</f>
        <v>PIUTANG</v>
      </c>
      <c r="J120" s="228">
        <f>J119-J118</f>
        <v>-13033040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0:H120"/>
    <mergeCell ref="G114:H114"/>
    <mergeCell ref="G115:H115"/>
    <mergeCell ref="G116:H116"/>
    <mergeCell ref="G117:H117"/>
    <mergeCell ref="G118:H118"/>
    <mergeCell ref="G119:H119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73"/>
  <sheetViews>
    <sheetView workbookViewId="0">
      <pane ySplit="7" topLeftCell="A50" activePane="bottomLeft" state="frozen"/>
      <selection pane="bottomLeft" activeCell="M57" sqref="M57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19" t="s">
        <v>22</v>
      </c>
      <c r="G1" s="319"/>
      <c r="H1" s="319"/>
      <c r="I1" s="42" t="s">
        <v>20</v>
      </c>
      <c r="J1" s="20"/>
      <c r="L1" s="279">
        <f>SUM(D51:D56)</f>
        <v>6693577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J73*-1</f>
        <v>4352401</v>
      </c>
      <c r="J2" s="20"/>
      <c r="L2" s="279">
        <f>SUM(G51:G56)</f>
        <v>1206013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5487564</v>
      </c>
      <c r="M3" s="219"/>
      <c r="N3" s="219">
        <f>I2-L3</f>
        <v>-1135163</v>
      </c>
      <c r="O3" s="219"/>
      <c r="P3" s="219"/>
      <c r="Q3" s="219"/>
      <c r="R3" s="219"/>
    </row>
    <row r="5" spans="1:18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</row>
    <row r="6" spans="1:18" x14ac:dyDescent="0.25">
      <c r="A6" s="325" t="s">
        <v>2</v>
      </c>
      <c r="B6" s="322" t="s">
        <v>3</v>
      </c>
      <c r="C6" s="322"/>
      <c r="D6" s="322"/>
      <c r="E6" s="322"/>
      <c r="F6" s="322"/>
      <c r="G6" s="322"/>
      <c r="H6" s="326" t="s">
        <v>4</v>
      </c>
      <c r="I6" s="323" t="s">
        <v>5</v>
      </c>
      <c r="J6" s="324" t="s">
        <v>6</v>
      </c>
    </row>
    <row r="7" spans="1:18" x14ac:dyDescent="0.25">
      <c r="A7" s="32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6"/>
      <c r="I7" s="323"/>
      <c r="J7" s="324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1">
        <v>43164</v>
      </c>
      <c r="B43" s="243">
        <v>180155876</v>
      </c>
      <c r="C43" s="248">
        <v>11</v>
      </c>
      <c r="D43" s="247">
        <v>1089900</v>
      </c>
      <c r="E43" s="245">
        <v>180040848</v>
      </c>
      <c r="F43" s="248">
        <v>1</v>
      </c>
      <c r="G43" s="247">
        <v>131513</v>
      </c>
      <c r="H43" s="246"/>
      <c r="I43" s="246"/>
      <c r="J43" s="24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1">
        <v>43164</v>
      </c>
      <c r="B44" s="243">
        <v>180155888</v>
      </c>
      <c r="C44" s="248">
        <v>1</v>
      </c>
      <c r="D44" s="247">
        <v>149538</v>
      </c>
      <c r="E44" s="245"/>
      <c r="F44" s="248"/>
      <c r="G44" s="247"/>
      <c r="H44" s="246"/>
      <c r="I44" s="246"/>
      <c r="J44" s="24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1">
        <v>43165</v>
      </c>
      <c r="B45" s="243">
        <v>180155990</v>
      </c>
      <c r="C45" s="248">
        <v>12</v>
      </c>
      <c r="D45" s="247">
        <v>1123938</v>
      </c>
      <c r="E45" s="245"/>
      <c r="F45" s="248"/>
      <c r="G45" s="247"/>
      <c r="H45" s="246"/>
      <c r="I45" s="246"/>
      <c r="J45" s="24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1">
        <v>43165</v>
      </c>
      <c r="B46" s="243">
        <v>180155998</v>
      </c>
      <c r="C46" s="248">
        <v>6</v>
      </c>
      <c r="D46" s="247">
        <v>379925</v>
      </c>
      <c r="E46" s="245"/>
      <c r="F46" s="248"/>
      <c r="G46" s="247"/>
      <c r="H46" s="246"/>
      <c r="I46" s="246"/>
      <c r="J46" s="24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1">
        <v>43165</v>
      </c>
      <c r="B47" s="243">
        <v>180156002</v>
      </c>
      <c r="C47" s="248">
        <v>1</v>
      </c>
      <c r="D47" s="247">
        <v>46463</v>
      </c>
      <c r="E47" s="245"/>
      <c r="F47" s="248"/>
      <c r="G47" s="247"/>
      <c r="H47" s="246"/>
      <c r="I47" s="246"/>
      <c r="J47" s="24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1">
        <v>43166</v>
      </c>
      <c r="B48" s="243">
        <v>180156075</v>
      </c>
      <c r="C48" s="248">
        <v>2</v>
      </c>
      <c r="D48" s="247">
        <v>212188</v>
      </c>
      <c r="E48" s="245">
        <v>180040903</v>
      </c>
      <c r="F48" s="248">
        <v>1</v>
      </c>
      <c r="G48" s="247">
        <v>61863</v>
      </c>
      <c r="H48" s="246"/>
      <c r="I48" s="246"/>
      <c r="J48" s="24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1">
        <v>43167</v>
      </c>
      <c r="B49" s="243">
        <v>180156201</v>
      </c>
      <c r="C49" s="248">
        <v>11</v>
      </c>
      <c r="D49" s="247">
        <v>1159638</v>
      </c>
      <c r="E49" s="245"/>
      <c r="F49" s="248"/>
      <c r="G49" s="247"/>
      <c r="H49" s="246"/>
      <c r="I49" s="246"/>
      <c r="J49" s="24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1">
        <v>43168</v>
      </c>
      <c r="B50" s="243">
        <v>180156327</v>
      </c>
      <c r="C50" s="248">
        <v>5</v>
      </c>
      <c r="D50" s="247">
        <v>573738</v>
      </c>
      <c r="E50" s="245"/>
      <c r="F50" s="248"/>
      <c r="G50" s="247"/>
      <c r="H50" s="246"/>
      <c r="I50" s="246">
        <v>4541953</v>
      </c>
      <c r="J50" s="247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1">
        <v>43171</v>
      </c>
      <c r="B51" s="243">
        <v>180156637</v>
      </c>
      <c r="C51" s="248">
        <v>25</v>
      </c>
      <c r="D51" s="247">
        <v>3391150</v>
      </c>
      <c r="E51" s="245">
        <v>180041030</v>
      </c>
      <c r="F51" s="248">
        <v>4</v>
      </c>
      <c r="G51" s="247">
        <v>550200</v>
      </c>
      <c r="H51" s="246"/>
      <c r="I51" s="246"/>
      <c r="J51" s="24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1">
        <v>43172</v>
      </c>
      <c r="B52" s="243">
        <v>180156729</v>
      </c>
      <c r="C52" s="248">
        <v>7</v>
      </c>
      <c r="D52" s="247">
        <v>683638</v>
      </c>
      <c r="E52" s="245">
        <v>180041055</v>
      </c>
      <c r="F52" s="248">
        <v>2</v>
      </c>
      <c r="G52" s="247">
        <v>381150</v>
      </c>
      <c r="H52" s="246"/>
      <c r="I52" s="246"/>
      <c r="J52" s="24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1">
        <v>43173</v>
      </c>
      <c r="B53" s="243">
        <v>180156860</v>
      </c>
      <c r="C53" s="248">
        <v>1</v>
      </c>
      <c r="D53" s="247">
        <v>104563</v>
      </c>
      <c r="E53" s="245">
        <v>180041084</v>
      </c>
      <c r="F53" s="248">
        <v>2</v>
      </c>
      <c r="G53" s="247">
        <v>150325</v>
      </c>
      <c r="H53" s="246"/>
      <c r="I53" s="246"/>
      <c r="J53" s="247"/>
      <c r="K53" s="219"/>
      <c r="L53" s="219"/>
      <c r="M53" s="219"/>
      <c r="N53" s="219"/>
      <c r="O53" s="219"/>
      <c r="P53" s="219"/>
      <c r="Q53" s="219"/>
      <c r="R53" s="219"/>
    </row>
    <row r="54" spans="1:18" s="234" customFormat="1" ht="15.75" customHeight="1" x14ac:dyDescent="0.25">
      <c r="A54" s="161">
        <v>43174</v>
      </c>
      <c r="B54" s="243">
        <v>180156972</v>
      </c>
      <c r="C54" s="248">
        <v>9</v>
      </c>
      <c r="D54" s="247">
        <v>1126125</v>
      </c>
      <c r="E54" s="245"/>
      <c r="F54" s="248"/>
      <c r="G54" s="247"/>
      <c r="H54" s="246"/>
      <c r="I54" s="246"/>
      <c r="J54" s="247"/>
      <c r="K54" s="219"/>
      <c r="L54" s="219"/>
      <c r="M54" s="219"/>
      <c r="N54" s="219"/>
      <c r="O54" s="219"/>
      <c r="P54" s="219"/>
      <c r="Q54" s="219"/>
      <c r="R54" s="219"/>
    </row>
    <row r="55" spans="1:18" s="234" customFormat="1" ht="15.75" customHeight="1" x14ac:dyDescent="0.25">
      <c r="A55" s="161">
        <v>43175</v>
      </c>
      <c r="B55" s="243">
        <v>180157107</v>
      </c>
      <c r="C55" s="248">
        <v>8</v>
      </c>
      <c r="D55" s="247">
        <v>1084563</v>
      </c>
      <c r="E55" s="245">
        <v>180041151</v>
      </c>
      <c r="F55" s="248">
        <v>1</v>
      </c>
      <c r="G55" s="247">
        <v>124338</v>
      </c>
      <c r="H55" s="246"/>
      <c r="I55" s="246"/>
      <c r="J55" s="247"/>
      <c r="K55" s="219"/>
      <c r="L55" s="219"/>
      <c r="M55" s="219"/>
      <c r="N55" s="219"/>
      <c r="O55" s="219"/>
      <c r="P55" s="219"/>
      <c r="Q55" s="219"/>
      <c r="R55" s="219"/>
    </row>
    <row r="56" spans="1:18" s="234" customFormat="1" ht="15.75" customHeight="1" x14ac:dyDescent="0.25">
      <c r="A56" s="161">
        <v>43176</v>
      </c>
      <c r="B56" s="243">
        <v>180157226</v>
      </c>
      <c r="C56" s="248">
        <v>3</v>
      </c>
      <c r="D56" s="247">
        <v>303538</v>
      </c>
      <c r="E56" s="245"/>
      <c r="F56" s="248"/>
      <c r="G56" s="247"/>
      <c r="H56" s="246"/>
      <c r="I56" s="246">
        <v>5487563</v>
      </c>
      <c r="J56" s="247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4" customFormat="1" ht="15.75" customHeight="1" x14ac:dyDescent="0.25">
      <c r="A57" s="162">
        <v>43178</v>
      </c>
      <c r="B57" s="235">
        <v>180157446</v>
      </c>
      <c r="C57" s="241">
        <v>17</v>
      </c>
      <c r="D57" s="237">
        <v>1789025</v>
      </c>
      <c r="E57" s="238"/>
      <c r="F57" s="241"/>
      <c r="G57" s="237"/>
      <c r="H57" s="240"/>
      <c r="I57" s="240"/>
      <c r="J57" s="237"/>
      <c r="K57" s="219"/>
      <c r="L57" s="219"/>
      <c r="M57" s="219"/>
      <c r="N57" s="219"/>
      <c r="O57" s="219"/>
      <c r="P57" s="219"/>
      <c r="Q57" s="219"/>
      <c r="R57" s="219"/>
    </row>
    <row r="58" spans="1:18" s="234" customFormat="1" ht="15.75" customHeight="1" x14ac:dyDescent="0.25">
      <c r="A58" s="162">
        <v>43179</v>
      </c>
      <c r="B58" s="235">
        <v>180157563</v>
      </c>
      <c r="C58" s="241">
        <v>11</v>
      </c>
      <c r="D58" s="237">
        <v>1143713</v>
      </c>
      <c r="E58" s="238">
        <v>180041264</v>
      </c>
      <c r="F58" s="241">
        <v>1</v>
      </c>
      <c r="G58" s="237">
        <v>160038</v>
      </c>
      <c r="H58" s="240"/>
      <c r="I58" s="240"/>
      <c r="J58" s="237"/>
      <c r="K58" s="219"/>
      <c r="L58" s="219"/>
      <c r="M58" s="219"/>
      <c r="N58" s="219"/>
      <c r="O58" s="219"/>
      <c r="P58" s="219"/>
      <c r="Q58" s="219"/>
      <c r="R58" s="219"/>
    </row>
    <row r="59" spans="1:18" s="234" customFormat="1" ht="15.75" customHeight="1" x14ac:dyDescent="0.25">
      <c r="A59" s="162">
        <v>43180</v>
      </c>
      <c r="B59" s="235">
        <v>180157658</v>
      </c>
      <c r="C59" s="241">
        <v>7</v>
      </c>
      <c r="D59" s="237">
        <v>558338</v>
      </c>
      <c r="E59" s="238"/>
      <c r="F59" s="241"/>
      <c r="G59" s="237"/>
      <c r="H59" s="240"/>
      <c r="I59" s="240"/>
      <c r="J59" s="237"/>
      <c r="K59" s="219"/>
      <c r="L59" s="219"/>
      <c r="M59" s="219"/>
      <c r="N59" s="219"/>
      <c r="O59" s="219"/>
      <c r="P59" s="219"/>
      <c r="Q59" s="219"/>
      <c r="R59" s="219"/>
    </row>
    <row r="60" spans="1:18" s="234" customFormat="1" ht="15.75" customHeight="1" x14ac:dyDescent="0.25">
      <c r="A60" s="162">
        <v>43181</v>
      </c>
      <c r="B60" s="235">
        <v>180157785</v>
      </c>
      <c r="C60" s="241">
        <v>5</v>
      </c>
      <c r="D60" s="237">
        <v>552650</v>
      </c>
      <c r="E60" s="238">
        <v>180041310</v>
      </c>
      <c r="F60" s="241">
        <v>2</v>
      </c>
      <c r="G60" s="237">
        <v>189088</v>
      </c>
      <c r="H60" s="240"/>
      <c r="I60" s="240"/>
      <c r="J60" s="237"/>
      <c r="K60" s="219"/>
      <c r="L60" s="219"/>
      <c r="M60" s="219"/>
      <c r="N60" s="219"/>
      <c r="O60" s="219"/>
      <c r="P60" s="219"/>
      <c r="Q60" s="219"/>
      <c r="R60" s="219"/>
    </row>
    <row r="61" spans="1:18" s="234" customFormat="1" ht="15.75" customHeight="1" x14ac:dyDescent="0.25">
      <c r="A61" s="162">
        <v>43182</v>
      </c>
      <c r="B61" s="235">
        <v>180157873</v>
      </c>
      <c r="C61" s="241">
        <v>6</v>
      </c>
      <c r="D61" s="237">
        <v>480813</v>
      </c>
      <c r="E61" s="238"/>
      <c r="F61" s="241"/>
      <c r="G61" s="237"/>
      <c r="H61" s="240"/>
      <c r="I61" s="240"/>
      <c r="J61" s="237"/>
      <c r="K61" s="219"/>
      <c r="L61" s="219"/>
      <c r="M61" s="219"/>
      <c r="N61" s="219"/>
      <c r="O61" s="219"/>
      <c r="P61" s="219"/>
      <c r="Q61" s="219"/>
      <c r="R61" s="219"/>
    </row>
    <row r="62" spans="1:18" s="234" customFormat="1" ht="15.75" customHeight="1" x14ac:dyDescent="0.25">
      <c r="A62" s="162">
        <v>43183</v>
      </c>
      <c r="B62" s="235">
        <v>180157972</v>
      </c>
      <c r="C62" s="241">
        <v>2</v>
      </c>
      <c r="D62" s="237">
        <v>179988</v>
      </c>
      <c r="E62" s="238"/>
      <c r="F62" s="241"/>
      <c r="G62" s="237"/>
      <c r="H62" s="240"/>
      <c r="I62" s="240"/>
      <c r="J62" s="237"/>
      <c r="K62" s="219"/>
      <c r="L62" s="219"/>
      <c r="M62" s="219"/>
      <c r="N62" s="219"/>
      <c r="O62" s="219"/>
      <c r="P62" s="219"/>
      <c r="Q62" s="219"/>
      <c r="R62" s="219"/>
    </row>
    <row r="63" spans="1:18" s="234" customFormat="1" ht="15.75" customHeight="1" x14ac:dyDescent="0.25">
      <c r="A63" s="162"/>
      <c r="B63" s="235"/>
      <c r="C63" s="241"/>
      <c r="D63" s="237"/>
      <c r="E63" s="238"/>
      <c r="F63" s="241"/>
      <c r="G63" s="237"/>
      <c r="H63" s="240"/>
      <c r="I63" s="240"/>
      <c r="J63" s="237"/>
      <c r="K63" s="219"/>
      <c r="L63" s="219"/>
      <c r="M63" s="219"/>
      <c r="N63" s="219"/>
      <c r="O63" s="219"/>
      <c r="P63" s="219"/>
      <c r="Q63" s="219"/>
      <c r="R63" s="219"/>
    </row>
    <row r="64" spans="1:18" x14ac:dyDescent="0.25">
      <c r="A64" s="162"/>
      <c r="B64" s="3"/>
      <c r="C64" s="40"/>
      <c r="D64" s="6"/>
      <c r="E64" s="7"/>
      <c r="F64" s="40"/>
      <c r="G64" s="6"/>
      <c r="H64" s="39"/>
      <c r="I64" s="39"/>
      <c r="J64" s="6"/>
    </row>
    <row r="65" spans="1:10" x14ac:dyDescent="0.25">
      <c r="A65" s="162"/>
      <c r="B65" s="8" t="s">
        <v>11</v>
      </c>
      <c r="C65" s="77">
        <f>SUM(C8:C64)</f>
        <v>399</v>
      </c>
      <c r="D65" s="9">
        <f>SUM(D8:D64)</f>
        <v>42811227</v>
      </c>
      <c r="E65" s="8" t="s">
        <v>11</v>
      </c>
      <c r="F65" s="77">
        <f>SUM(F8:F64)</f>
        <v>40</v>
      </c>
      <c r="G65" s="5">
        <f>SUM(G8:G64)</f>
        <v>13567616</v>
      </c>
      <c r="H65" s="40">
        <f>SUM(H8:H64)</f>
        <v>0</v>
      </c>
      <c r="I65" s="40">
        <f>SUM(I8:I64)</f>
        <v>24891210</v>
      </c>
      <c r="J65" s="5"/>
    </row>
    <row r="66" spans="1:10" x14ac:dyDescent="0.25">
      <c r="A66" s="162"/>
      <c r="B66" s="8"/>
      <c r="C66" s="77"/>
      <c r="D66" s="9"/>
      <c r="E66" s="8"/>
      <c r="F66" s="77"/>
      <c r="G66" s="5"/>
      <c r="H66" s="40"/>
      <c r="I66" s="40"/>
      <c r="J66" s="5"/>
    </row>
    <row r="67" spans="1:10" x14ac:dyDescent="0.25">
      <c r="A67" s="163"/>
      <c r="B67" s="11"/>
      <c r="C67" s="40"/>
      <c r="D67" s="6"/>
      <c r="E67" s="8"/>
      <c r="F67" s="40"/>
      <c r="G67" s="318" t="s">
        <v>12</v>
      </c>
      <c r="H67" s="318"/>
      <c r="I67" s="39"/>
      <c r="J67" s="13">
        <f>SUM(D8:D64)</f>
        <v>42811227</v>
      </c>
    </row>
    <row r="68" spans="1:10" x14ac:dyDescent="0.25">
      <c r="A68" s="162"/>
      <c r="B68" s="3"/>
      <c r="C68" s="40"/>
      <c r="D68" s="6"/>
      <c r="E68" s="7"/>
      <c r="F68" s="40"/>
      <c r="G68" s="318" t="s">
        <v>13</v>
      </c>
      <c r="H68" s="318"/>
      <c r="I68" s="39"/>
      <c r="J68" s="13">
        <f>SUM(G8:G64)</f>
        <v>13567616</v>
      </c>
    </row>
    <row r="69" spans="1:10" x14ac:dyDescent="0.25">
      <c r="A69" s="164"/>
      <c r="B69" s="7"/>
      <c r="C69" s="40"/>
      <c r="D69" s="6"/>
      <c r="E69" s="7"/>
      <c r="F69" s="40"/>
      <c r="G69" s="318" t="s">
        <v>14</v>
      </c>
      <c r="H69" s="318"/>
      <c r="I69" s="41"/>
      <c r="J69" s="15">
        <f>J67-J68</f>
        <v>29243611</v>
      </c>
    </row>
    <row r="70" spans="1:10" x14ac:dyDescent="0.25">
      <c r="A70" s="162"/>
      <c r="B70" s="16"/>
      <c r="C70" s="40"/>
      <c r="D70" s="17"/>
      <c r="E70" s="7"/>
      <c r="F70" s="40"/>
      <c r="G70" s="318" t="s">
        <v>15</v>
      </c>
      <c r="H70" s="318"/>
      <c r="I70" s="39"/>
      <c r="J70" s="13">
        <f>SUM(H8:H64)</f>
        <v>0</v>
      </c>
    </row>
    <row r="71" spans="1:10" x14ac:dyDescent="0.25">
      <c r="A71" s="162"/>
      <c r="B71" s="16"/>
      <c r="C71" s="40"/>
      <c r="D71" s="17"/>
      <c r="E71" s="7"/>
      <c r="F71" s="40"/>
      <c r="G71" s="318" t="s">
        <v>16</v>
      </c>
      <c r="H71" s="318"/>
      <c r="I71" s="39"/>
      <c r="J71" s="13">
        <f>J69+J70</f>
        <v>29243611</v>
      </c>
    </row>
    <row r="72" spans="1:10" x14ac:dyDescent="0.25">
      <c r="A72" s="162"/>
      <c r="B72" s="16"/>
      <c r="C72" s="40"/>
      <c r="D72" s="17"/>
      <c r="E72" s="7"/>
      <c r="F72" s="40"/>
      <c r="G72" s="318" t="s">
        <v>5</v>
      </c>
      <c r="H72" s="318"/>
      <c r="I72" s="39"/>
      <c r="J72" s="13">
        <f>SUM(I8:I64)</f>
        <v>24891210</v>
      </c>
    </row>
    <row r="73" spans="1:10" x14ac:dyDescent="0.25">
      <c r="A73" s="162"/>
      <c r="B73" s="16"/>
      <c r="C73" s="40"/>
      <c r="D73" s="17"/>
      <c r="E73" s="7"/>
      <c r="F73" s="40"/>
      <c r="G73" s="318" t="s">
        <v>32</v>
      </c>
      <c r="H73" s="318"/>
      <c r="I73" s="40" t="str">
        <f>IF(J73&gt;0,"SALDO",IF(J73&lt;0,"PIUTANG",IF(J73=0,"LUNAS")))</f>
        <v>PIUTANG</v>
      </c>
      <c r="J73" s="13">
        <f>J72-J71</f>
        <v>-4352401</v>
      </c>
    </row>
  </sheetData>
  <mergeCells count="15">
    <mergeCell ref="G72:H72"/>
    <mergeCell ref="G73:H73"/>
    <mergeCell ref="G67:H67"/>
    <mergeCell ref="G68:H68"/>
    <mergeCell ref="G69:H69"/>
    <mergeCell ref="G70:H70"/>
    <mergeCell ref="G71:H71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314"/>
  <sheetViews>
    <sheetView workbookViewId="0">
      <pane ySplit="7" topLeftCell="A294" activePane="bottomLeft" state="frozen"/>
      <selection pane="bottomLeft" activeCell="D297" sqref="D297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8" style="223" customWidth="1"/>
    <col min="4" max="4" width="15.140625" style="234" customWidth="1"/>
    <col min="5" max="5" width="10.28515625" style="234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18"/>
      <c r="F1" s="72" t="s">
        <v>123</v>
      </c>
      <c r="G1" s="72"/>
      <c r="H1" s="72" t="s">
        <v>122</v>
      </c>
      <c r="I1" s="221" t="s">
        <v>27</v>
      </c>
      <c r="J1" s="218"/>
      <c r="L1" s="219">
        <f>SUM(D291:D296)</f>
        <v>6894302</v>
      </c>
      <c r="M1" s="219">
        <v>0</v>
      </c>
    </row>
    <row r="2" spans="1:18" x14ac:dyDescent="0.25">
      <c r="A2" s="218" t="s">
        <v>1</v>
      </c>
      <c r="B2" s="218"/>
      <c r="C2" s="222" t="s">
        <v>19</v>
      </c>
      <c r="D2" s="218"/>
      <c r="E2" s="218"/>
      <c r="F2" s="72" t="s">
        <v>124</v>
      </c>
      <c r="G2" s="72"/>
      <c r="H2" s="72" t="s">
        <v>122</v>
      </c>
      <c r="I2" s="220">
        <f>J314*-1</f>
        <v>3629414</v>
      </c>
      <c r="J2" s="218"/>
      <c r="L2" s="219">
        <f>SUM(G291:G296)</f>
        <v>141838</v>
      </c>
      <c r="M2" s="219">
        <v>0</v>
      </c>
    </row>
    <row r="3" spans="1:18" x14ac:dyDescent="0.25">
      <c r="A3" s="218" t="s">
        <v>118</v>
      </c>
      <c r="B3" s="218"/>
      <c r="C3" s="222" t="s">
        <v>120</v>
      </c>
      <c r="D3" s="218"/>
      <c r="E3" s="218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6752464</v>
      </c>
      <c r="M3" s="219">
        <f>M1-M2</f>
        <v>0</v>
      </c>
    </row>
    <row r="4" spans="1:18" x14ac:dyDescent="0.25">
      <c r="L4" s="234"/>
    </row>
    <row r="5" spans="1:18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</row>
    <row r="6" spans="1:18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7" t="s">
        <v>4</v>
      </c>
      <c r="I6" s="329" t="s">
        <v>5</v>
      </c>
      <c r="J6" s="331" t="s">
        <v>6</v>
      </c>
    </row>
    <row r="7" spans="1:18" x14ac:dyDescent="0.25">
      <c r="A7" s="321"/>
      <c r="B7" s="267" t="s">
        <v>7</v>
      </c>
      <c r="C7" s="270" t="s">
        <v>8</v>
      </c>
      <c r="D7" s="268" t="s">
        <v>9</v>
      </c>
      <c r="E7" s="267" t="s">
        <v>10</v>
      </c>
      <c r="F7" s="270" t="s">
        <v>8</v>
      </c>
      <c r="G7" s="268" t="s">
        <v>9</v>
      </c>
      <c r="H7" s="328"/>
      <c r="I7" s="330"/>
      <c r="J7" s="332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5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5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5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5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5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5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5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5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5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5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5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5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5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5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5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5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5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5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5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5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5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5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5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5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5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5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5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5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5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5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5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5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5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5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5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5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5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5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5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5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5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5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5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5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5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5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5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5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5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5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5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5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5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5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5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5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5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5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5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5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5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5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5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5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5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5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5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5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5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5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5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5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5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5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5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5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5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5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5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5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5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5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5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5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5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5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5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5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5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5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5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5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5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5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5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5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5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5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5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5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5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5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5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5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5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5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5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5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5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5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5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5"/>
      <c r="F121" s="248"/>
      <c r="G121" s="247"/>
      <c r="H121" s="246"/>
      <c r="I121" s="246">
        <v>3473751</v>
      </c>
      <c r="J121" s="247" t="s">
        <v>17</v>
      </c>
      <c r="K121" s="138"/>
      <c r="L121" s="317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5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5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5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5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5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5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5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5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5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5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5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5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5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5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5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5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5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5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5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5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5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5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5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5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5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5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5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5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5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5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5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5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5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5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5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5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5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5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5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5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5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5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5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5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5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5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5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5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5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5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5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5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5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5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5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5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5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5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5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5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5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5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5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5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5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5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5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5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5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5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5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5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5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5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5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5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5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5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5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5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5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5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5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5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5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5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5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5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5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5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5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5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5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5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5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5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5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5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5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5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5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5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5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5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5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5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5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5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5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5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5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5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2">
        <v>43173</v>
      </c>
      <c r="B234" s="243">
        <v>180156784</v>
      </c>
      <c r="C234" s="248">
        <v>23</v>
      </c>
      <c r="D234" s="247">
        <v>2665688</v>
      </c>
      <c r="E234" s="245">
        <v>180041070</v>
      </c>
      <c r="F234" s="248">
        <v>7</v>
      </c>
      <c r="G234" s="247">
        <v>699038</v>
      </c>
      <c r="H234" s="246"/>
      <c r="I234" s="246"/>
      <c r="J234" s="247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2">
        <v>43173</v>
      </c>
      <c r="B235" s="243">
        <v>180156802</v>
      </c>
      <c r="C235" s="248">
        <v>6</v>
      </c>
      <c r="D235" s="247">
        <v>739375</v>
      </c>
      <c r="E235" s="245"/>
      <c r="F235" s="248"/>
      <c r="G235" s="247"/>
      <c r="H235" s="246"/>
      <c r="I235" s="246"/>
      <c r="J235" s="247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2">
        <v>43173</v>
      </c>
      <c r="B236" s="243">
        <v>180156812</v>
      </c>
      <c r="C236" s="248">
        <v>6</v>
      </c>
      <c r="D236" s="247">
        <v>618100</v>
      </c>
      <c r="E236" s="245"/>
      <c r="F236" s="248"/>
      <c r="G236" s="247"/>
      <c r="H236" s="246"/>
      <c r="I236" s="246"/>
      <c r="J236" s="247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2">
        <v>43173</v>
      </c>
      <c r="B237" s="243">
        <v>180156848</v>
      </c>
      <c r="C237" s="248">
        <v>7</v>
      </c>
      <c r="D237" s="247">
        <v>765188</v>
      </c>
      <c r="E237" s="245"/>
      <c r="F237" s="248"/>
      <c r="G237" s="247"/>
      <c r="H237" s="246"/>
      <c r="I237" s="246"/>
      <c r="J237" s="247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2">
        <v>43173</v>
      </c>
      <c r="B238" s="243">
        <v>180156856</v>
      </c>
      <c r="C238" s="248">
        <v>6</v>
      </c>
      <c r="D238" s="247">
        <v>601388</v>
      </c>
      <c r="E238" s="245"/>
      <c r="F238" s="248"/>
      <c r="G238" s="247"/>
      <c r="H238" s="246"/>
      <c r="I238" s="246"/>
      <c r="J238" s="247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2">
        <v>43173</v>
      </c>
      <c r="B239" s="243">
        <v>180156862</v>
      </c>
      <c r="C239" s="248">
        <v>4</v>
      </c>
      <c r="D239" s="247">
        <v>542413</v>
      </c>
      <c r="E239" s="245"/>
      <c r="F239" s="248"/>
      <c r="G239" s="247"/>
      <c r="H239" s="246"/>
      <c r="I239" s="246"/>
      <c r="J239" s="247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2">
        <v>43173</v>
      </c>
      <c r="B240" s="243">
        <v>180156892</v>
      </c>
      <c r="C240" s="248">
        <v>7</v>
      </c>
      <c r="D240" s="247">
        <v>783475</v>
      </c>
      <c r="E240" s="245"/>
      <c r="F240" s="248"/>
      <c r="G240" s="247"/>
      <c r="H240" s="246"/>
      <c r="I240" s="246">
        <v>6016589</v>
      </c>
      <c r="J240" s="247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2">
        <v>43174</v>
      </c>
      <c r="B241" s="243">
        <v>180156918</v>
      </c>
      <c r="C241" s="248">
        <v>24</v>
      </c>
      <c r="D241" s="247">
        <v>2540825</v>
      </c>
      <c r="E241" s="245">
        <v>180041096</v>
      </c>
      <c r="F241" s="248">
        <v>1</v>
      </c>
      <c r="G241" s="247">
        <v>75075</v>
      </c>
      <c r="H241" s="246"/>
      <c r="I241" s="246"/>
      <c r="J241" s="247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2">
        <v>43174</v>
      </c>
      <c r="B242" s="243">
        <v>180156829</v>
      </c>
      <c r="C242" s="248">
        <v>2</v>
      </c>
      <c r="D242" s="247">
        <v>217963</v>
      </c>
      <c r="E242" s="245">
        <v>180041119</v>
      </c>
      <c r="F242" s="248">
        <v>5</v>
      </c>
      <c r="G242" s="247">
        <v>504263</v>
      </c>
      <c r="H242" s="246"/>
      <c r="I242" s="246"/>
      <c r="J242" s="247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2">
        <v>43174</v>
      </c>
      <c r="B243" s="243">
        <v>180156940</v>
      </c>
      <c r="C243" s="248">
        <v>4</v>
      </c>
      <c r="D243" s="247">
        <v>404513</v>
      </c>
      <c r="E243" s="245"/>
      <c r="F243" s="248"/>
      <c r="G243" s="247"/>
      <c r="H243" s="246"/>
      <c r="I243" s="246"/>
      <c r="J243" s="247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2">
        <v>43174</v>
      </c>
      <c r="B244" s="243">
        <v>180156957</v>
      </c>
      <c r="C244" s="248">
        <v>10</v>
      </c>
      <c r="D244" s="247">
        <v>936163</v>
      </c>
      <c r="E244" s="245"/>
      <c r="F244" s="248"/>
      <c r="G244" s="247"/>
      <c r="H244" s="246"/>
      <c r="I244" s="246"/>
      <c r="J244" s="247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2">
        <v>43174</v>
      </c>
      <c r="B245" s="243">
        <v>180156061</v>
      </c>
      <c r="C245" s="248">
        <v>4</v>
      </c>
      <c r="D245" s="247">
        <v>436450</v>
      </c>
      <c r="E245" s="245"/>
      <c r="F245" s="248"/>
      <c r="G245" s="247"/>
      <c r="H245" s="246"/>
      <c r="I245" s="246"/>
      <c r="J245" s="247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2">
        <v>43174</v>
      </c>
      <c r="B246" s="243">
        <v>180156973</v>
      </c>
      <c r="C246" s="248">
        <v>4</v>
      </c>
      <c r="D246" s="247">
        <v>405738</v>
      </c>
      <c r="E246" s="245"/>
      <c r="F246" s="248"/>
      <c r="G246" s="247"/>
      <c r="H246" s="246"/>
      <c r="I246" s="246"/>
      <c r="J246" s="247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2">
        <v>43174</v>
      </c>
      <c r="B247" s="243">
        <v>180157014</v>
      </c>
      <c r="C247" s="248">
        <v>7</v>
      </c>
      <c r="D247" s="247">
        <v>867213</v>
      </c>
      <c r="E247" s="245"/>
      <c r="F247" s="248"/>
      <c r="G247" s="247"/>
      <c r="H247" s="246"/>
      <c r="I247" s="246"/>
      <c r="J247" s="247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2">
        <v>43174</v>
      </c>
      <c r="B248" s="243">
        <v>180157018</v>
      </c>
      <c r="C248" s="248">
        <v>4</v>
      </c>
      <c r="D248" s="247">
        <v>488163</v>
      </c>
      <c r="E248" s="245"/>
      <c r="F248" s="248"/>
      <c r="G248" s="247"/>
      <c r="H248" s="246"/>
      <c r="I248" s="246">
        <v>5717690</v>
      </c>
      <c r="J248" s="247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2">
        <v>43175</v>
      </c>
      <c r="B249" s="243">
        <v>180157040</v>
      </c>
      <c r="C249" s="248">
        <v>20</v>
      </c>
      <c r="D249" s="247">
        <v>2419025</v>
      </c>
      <c r="E249" s="245">
        <v>180041130</v>
      </c>
      <c r="F249" s="248">
        <v>4</v>
      </c>
      <c r="G249" s="247">
        <v>426300</v>
      </c>
      <c r="H249" s="246"/>
      <c r="I249" s="246"/>
      <c r="J249" s="247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2">
        <v>43175</v>
      </c>
      <c r="B250" s="243">
        <v>180157057</v>
      </c>
      <c r="C250" s="248">
        <v>8</v>
      </c>
      <c r="D250" s="247">
        <v>833613</v>
      </c>
      <c r="E250" s="245"/>
      <c r="F250" s="248"/>
      <c r="G250" s="247"/>
      <c r="H250" s="246"/>
      <c r="I250" s="246"/>
      <c r="J250" s="247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2">
        <v>43175</v>
      </c>
      <c r="B251" s="243">
        <v>180157062</v>
      </c>
      <c r="C251" s="248">
        <v>3</v>
      </c>
      <c r="D251" s="247">
        <v>378963</v>
      </c>
      <c r="E251" s="245"/>
      <c r="F251" s="248"/>
      <c r="G251" s="247"/>
      <c r="H251" s="246"/>
      <c r="I251" s="246"/>
      <c r="J251" s="247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2">
        <v>43175</v>
      </c>
      <c r="B252" s="243">
        <v>180157090</v>
      </c>
      <c r="C252" s="248">
        <v>16</v>
      </c>
      <c r="D252" s="247">
        <v>1721913</v>
      </c>
      <c r="E252" s="245"/>
      <c r="F252" s="248"/>
      <c r="G252" s="247"/>
      <c r="H252" s="246"/>
      <c r="I252" s="246"/>
      <c r="J252" s="247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2">
        <v>43175</v>
      </c>
      <c r="B253" s="243">
        <v>180157092</v>
      </c>
      <c r="C253" s="248">
        <v>7</v>
      </c>
      <c r="D253" s="247">
        <v>735525</v>
      </c>
      <c r="E253" s="245"/>
      <c r="F253" s="248"/>
      <c r="G253" s="247"/>
      <c r="H253" s="246"/>
      <c r="I253" s="246"/>
      <c r="J253" s="247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2">
        <v>43175</v>
      </c>
      <c r="B254" s="243">
        <v>180157108</v>
      </c>
      <c r="C254" s="248">
        <v>2</v>
      </c>
      <c r="D254" s="247">
        <v>263988</v>
      </c>
      <c r="E254" s="245"/>
      <c r="F254" s="248"/>
      <c r="G254" s="247"/>
      <c r="H254" s="246"/>
      <c r="I254" s="246"/>
      <c r="J254" s="247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2">
        <v>43175</v>
      </c>
      <c r="B255" s="243">
        <v>180157120</v>
      </c>
      <c r="C255" s="248">
        <v>4</v>
      </c>
      <c r="D255" s="247">
        <v>420175</v>
      </c>
      <c r="E255" s="245"/>
      <c r="F255" s="248"/>
      <c r="G255" s="247"/>
      <c r="H255" s="246"/>
      <c r="I255" s="246">
        <v>6346902</v>
      </c>
      <c r="J255" s="247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2">
        <v>43176</v>
      </c>
      <c r="B256" s="243">
        <v>180157146</v>
      </c>
      <c r="C256" s="248">
        <v>14</v>
      </c>
      <c r="D256" s="247">
        <v>1493450</v>
      </c>
      <c r="E256" s="245">
        <v>180041158</v>
      </c>
      <c r="F256" s="248">
        <v>3</v>
      </c>
      <c r="G256" s="247">
        <v>386750</v>
      </c>
      <c r="H256" s="246"/>
      <c r="I256" s="246"/>
      <c r="J256" s="247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2">
        <v>43176</v>
      </c>
      <c r="B257" s="243">
        <v>180157154</v>
      </c>
      <c r="C257" s="248">
        <v>5</v>
      </c>
      <c r="D257" s="247">
        <v>575838</v>
      </c>
      <c r="E257" s="245"/>
      <c r="F257" s="248"/>
      <c r="G257" s="247"/>
      <c r="H257" s="246"/>
      <c r="I257" s="246"/>
      <c r="J257" s="247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2">
        <v>43176</v>
      </c>
      <c r="B258" s="243">
        <v>180157165</v>
      </c>
      <c r="C258" s="248">
        <v>1</v>
      </c>
      <c r="D258" s="247">
        <v>121888</v>
      </c>
      <c r="E258" s="245"/>
      <c r="F258" s="248"/>
      <c r="G258" s="247"/>
      <c r="H258" s="246"/>
      <c r="I258" s="246"/>
      <c r="J258" s="247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2">
        <v>43176</v>
      </c>
      <c r="B259" s="243">
        <v>180157175</v>
      </c>
      <c r="C259" s="248">
        <v>4</v>
      </c>
      <c r="D259" s="247">
        <v>474775</v>
      </c>
      <c r="E259" s="245"/>
      <c r="F259" s="248"/>
      <c r="G259" s="247"/>
      <c r="H259" s="246"/>
      <c r="I259" s="246"/>
      <c r="J259" s="247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2">
        <v>43176</v>
      </c>
      <c r="B260" s="243">
        <v>180157202</v>
      </c>
      <c r="C260" s="248">
        <v>8</v>
      </c>
      <c r="D260" s="247">
        <v>1052625</v>
      </c>
      <c r="E260" s="245"/>
      <c r="F260" s="248"/>
      <c r="G260" s="247"/>
      <c r="H260" s="246"/>
      <c r="I260" s="246"/>
      <c r="J260" s="247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2">
        <v>43176</v>
      </c>
      <c r="B261" s="243">
        <v>180157216</v>
      </c>
      <c r="C261" s="248">
        <v>5</v>
      </c>
      <c r="D261" s="247">
        <v>625975</v>
      </c>
      <c r="E261" s="245"/>
      <c r="F261" s="248"/>
      <c r="G261" s="247"/>
      <c r="H261" s="246"/>
      <c r="I261" s="246">
        <v>3957801</v>
      </c>
      <c r="J261" s="247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2">
        <v>43178</v>
      </c>
      <c r="B262" s="243">
        <v>180157373</v>
      </c>
      <c r="C262" s="248">
        <v>43</v>
      </c>
      <c r="D262" s="247">
        <v>4369313</v>
      </c>
      <c r="E262" s="245">
        <v>180041219</v>
      </c>
      <c r="F262" s="248">
        <v>18</v>
      </c>
      <c r="G262" s="247">
        <v>2132900</v>
      </c>
      <c r="H262" s="246"/>
      <c r="I262" s="246"/>
      <c r="J262" s="247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2">
        <v>43178</v>
      </c>
      <c r="B263" s="243">
        <v>180157390</v>
      </c>
      <c r="C263" s="248">
        <v>8</v>
      </c>
      <c r="D263" s="247">
        <v>1029350</v>
      </c>
      <c r="E263" s="245">
        <v>180041222</v>
      </c>
      <c r="F263" s="248">
        <v>5</v>
      </c>
      <c r="G263" s="247">
        <v>536113</v>
      </c>
      <c r="H263" s="246"/>
      <c r="I263" s="246"/>
      <c r="J263" s="247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2">
        <v>43178</v>
      </c>
      <c r="B264" s="243">
        <v>180157396</v>
      </c>
      <c r="C264" s="248">
        <v>5</v>
      </c>
      <c r="D264" s="247">
        <v>639275</v>
      </c>
      <c r="E264" s="245"/>
      <c r="F264" s="248"/>
      <c r="G264" s="247"/>
      <c r="H264" s="246"/>
      <c r="I264" s="246"/>
      <c r="J264" s="247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2">
        <v>43178</v>
      </c>
      <c r="B265" s="243">
        <v>180157401</v>
      </c>
      <c r="C265" s="248">
        <v>2</v>
      </c>
      <c r="D265" s="247">
        <v>227413</v>
      </c>
      <c r="E265" s="245"/>
      <c r="F265" s="248"/>
      <c r="G265" s="247"/>
      <c r="H265" s="246"/>
      <c r="I265" s="246"/>
      <c r="J265" s="247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2">
        <v>43178</v>
      </c>
      <c r="B266" s="243">
        <v>180157429</v>
      </c>
      <c r="C266" s="248">
        <v>6</v>
      </c>
      <c r="D266" s="247">
        <v>652488</v>
      </c>
      <c r="E266" s="245"/>
      <c r="F266" s="248"/>
      <c r="G266" s="247"/>
      <c r="H266" s="246"/>
      <c r="I266" s="246"/>
      <c r="J266" s="247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2">
        <v>43178</v>
      </c>
      <c r="B267" s="243">
        <v>180157451</v>
      </c>
      <c r="C267" s="248">
        <v>10</v>
      </c>
      <c r="D267" s="247">
        <v>1158238</v>
      </c>
      <c r="E267" s="245"/>
      <c r="F267" s="248"/>
      <c r="G267" s="247"/>
      <c r="H267" s="246"/>
      <c r="I267" s="246"/>
      <c r="J267" s="247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2">
        <v>43178</v>
      </c>
      <c r="B268" s="243">
        <v>180157466</v>
      </c>
      <c r="C268" s="248">
        <v>9</v>
      </c>
      <c r="D268" s="247">
        <v>1018150</v>
      </c>
      <c r="E268" s="245"/>
      <c r="F268" s="248"/>
      <c r="G268" s="247"/>
      <c r="H268" s="246"/>
      <c r="I268" s="246">
        <v>6425214</v>
      </c>
      <c r="J268" s="247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2">
        <v>43179</v>
      </c>
      <c r="B269" s="243">
        <v>180157503</v>
      </c>
      <c r="C269" s="248">
        <v>24</v>
      </c>
      <c r="D269" s="247">
        <v>2498650</v>
      </c>
      <c r="E269" s="245">
        <v>180041247</v>
      </c>
      <c r="F269" s="248">
        <v>3</v>
      </c>
      <c r="G269" s="247">
        <v>398650</v>
      </c>
      <c r="H269" s="246"/>
      <c r="I269" s="246"/>
      <c r="J269" s="247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2">
        <v>43179</v>
      </c>
      <c r="B270" s="243">
        <v>180157504</v>
      </c>
      <c r="C270" s="248">
        <v>9</v>
      </c>
      <c r="D270" s="247">
        <v>968713</v>
      </c>
      <c r="E270" s="245">
        <v>180041260</v>
      </c>
      <c r="F270" s="248">
        <v>3</v>
      </c>
      <c r="G270" s="247">
        <v>412475</v>
      </c>
      <c r="H270" s="246"/>
      <c r="I270" s="246"/>
      <c r="J270" s="247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2">
        <v>43179</v>
      </c>
      <c r="B271" s="243">
        <v>180157555</v>
      </c>
      <c r="C271" s="248">
        <v>6</v>
      </c>
      <c r="D271" s="247">
        <v>632363</v>
      </c>
      <c r="E271" s="245"/>
      <c r="F271" s="248"/>
      <c r="G271" s="247"/>
      <c r="H271" s="246"/>
      <c r="I271" s="246"/>
      <c r="J271" s="247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2">
        <v>43179</v>
      </c>
      <c r="B272" s="243">
        <v>180157569</v>
      </c>
      <c r="C272" s="248">
        <v>27</v>
      </c>
      <c r="D272" s="247">
        <v>2982438</v>
      </c>
      <c r="E272" s="245"/>
      <c r="F272" s="248"/>
      <c r="G272" s="247"/>
      <c r="H272" s="246"/>
      <c r="I272" s="246"/>
      <c r="J272" s="247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2">
        <v>43179</v>
      </c>
      <c r="B273" s="243">
        <v>180157574</v>
      </c>
      <c r="C273" s="248">
        <v>2</v>
      </c>
      <c r="D273" s="247">
        <v>197488</v>
      </c>
      <c r="E273" s="245"/>
      <c r="F273" s="248"/>
      <c r="G273" s="247"/>
      <c r="H273" s="246"/>
      <c r="I273" s="246">
        <v>6468527</v>
      </c>
      <c r="J273" s="247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2">
        <v>43180</v>
      </c>
      <c r="B274" s="243">
        <v>180157604</v>
      </c>
      <c r="C274" s="248">
        <v>22</v>
      </c>
      <c r="D274" s="247">
        <v>2293200</v>
      </c>
      <c r="E274" s="245"/>
      <c r="F274" s="248"/>
      <c r="G274" s="247"/>
      <c r="H274" s="246"/>
      <c r="I274" s="246"/>
      <c r="J274" s="247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2">
        <v>43180</v>
      </c>
      <c r="B275" s="243">
        <v>180157614</v>
      </c>
      <c r="C275" s="248">
        <v>13</v>
      </c>
      <c r="D275" s="247">
        <v>1359838</v>
      </c>
      <c r="E275" s="245"/>
      <c r="F275" s="248"/>
      <c r="G275" s="247"/>
      <c r="H275" s="246"/>
      <c r="I275" s="246"/>
      <c r="J275" s="247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2">
        <v>43180</v>
      </c>
      <c r="B276" s="243">
        <v>180157617</v>
      </c>
      <c r="C276" s="248">
        <v>3</v>
      </c>
      <c r="D276" s="247">
        <v>328475</v>
      </c>
      <c r="E276" s="245"/>
      <c r="F276" s="248"/>
      <c r="G276" s="247"/>
      <c r="H276" s="246"/>
      <c r="I276" s="246"/>
      <c r="J276" s="247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2">
        <v>43180</v>
      </c>
      <c r="B277" s="243">
        <v>180157644</v>
      </c>
      <c r="C277" s="248">
        <v>14</v>
      </c>
      <c r="D277" s="247">
        <v>1498613</v>
      </c>
      <c r="E277" s="245"/>
      <c r="F277" s="248"/>
      <c r="G277" s="247"/>
      <c r="H277" s="246"/>
      <c r="I277" s="246"/>
      <c r="J277" s="247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2">
        <v>43180</v>
      </c>
      <c r="B278" s="243">
        <v>180157664</v>
      </c>
      <c r="C278" s="248">
        <v>6</v>
      </c>
      <c r="D278" s="247">
        <v>583450</v>
      </c>
      <c r="E278" s="245"/>
      <c r="F278" s="248"/>
      <c r="G278" s="247"/>
      <c r="H278" s="246"/>
      <c r="I278" s="246"/>
      <c r="J278" s="247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2">
        <v>43180</v>
      </c>
      <c r="B279" s="243">
        <v>180157669</v>
      </c>
      <c r="C279" s="248">
        <v>2</v>
      </c>
      <c r="D279" s="247">
        <v>201425</v>
      </c>
      <c r="E279" s="245"/>
      <c r="F279" s="248"/>
      <c r="G279" s="247"/>
      <c r="H279" s="246"/>
      <c r="I279" s="246"/>
      <c r="J279" s="247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2">
        <v>43180</v>
      </c>
      <c r="B280" s="243">
        <v>180157685</v>
      </c>
      <c r="C280" s="248">
        <v>3</v>
      </c>
      <c r="D280" s="247">
        <v>320250</v>
      </c>
      <c r="E280" s="245"/>
      <c r="F280" s="248"/>
      <c r="G280" s="247"/>
      <c r="H280" s="246"/>
      <c r="I280" s="246">
        <v>6585251</v>
      </c>
      <c r="J280" s="247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2">
        <v>43181</v>
      </c>
      <c r="B281" s="243">
        <v>180157704</v>
      </c>
      <c r="C281" s="248">
        <v>21</v>
      </c>
      <c r="D281" s="247">
        <v>2335900</v>
      </c>
      <c r="E281" s="245">
        <v>180041287</v>
      </c>
      <c r="F281" s="248">
        <v>9</v>
      </c>
      <c r="G281" s="247">
        <v>968450</v>
      </c>
      <c r="H281" s="246"/>
      <c r="I281" s="246"/>
      <c r="J281" s="247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2">
        <v>43181</v>
      </c>
      <c r="B282" s="243">
        <v>180157707</v>
      </c>
      <c r="C282" s="248">
        <v>5</v>
      </c>
      <c r="D282" s="247">
        <v>445463</v>
      </c>
      <c r="E282" s="245"/>
      <c r="F282" s="248"/>
      <c r="G282" s="247"/>
      <c r="H282" s="246"/>
      <c r="I282" s="246"/>
      <c r="J282" s="247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2">
        <v>43181</v>
      </c>
      <c r="B283" s="243">
        <v>180157719</v>
      </c>
      <c r="C283" s="248">
        <v>2</v>
      </c>
      <c r="D283" s="247">
        <v>315875</v>
      </c>
      <c r="E283" s="245"/>
      <c r="F283" s="248"/>
      <c r="G283" s="247"/>
      <c r="H283" s="246"/>
      <c r="I283" s="246"/>
      <c r="J283" s="247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2">
        <v>43181</v>
      </c>
      <c r="B284" s="243">
        <v>180157728</v>
      </c>
      <c r="C284" s="248">
        <v>3</v>
      </c>
      <c r="D284" s="247">
        <v>439513</v>
      </c>
      <c r="E284" s="245"/>
      <c r="F284" s="248"/>
      <c r="G284" s="247"/>
      <c r="H284" s="246"/>
      <c r="I284" s="246"/>
      <c r="J284" s="247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2">
        <v>43181</v>
      </c>
      <c r="B285" s="243">
        <v>180157746</v>
      </c>
      <c r="C285" s="248">
        <v>8</v>
      </c>
      <c r="D285" s="247">
        <v>859600</v>
      </c>
      <c r="E285" s="245"/>
      <c r="F285" s="248"/>
      <c r="G285" s="247"/>
      <c r="H285" s="246"/>
      <c r="I285" s="246"/>
      <c r="J285" s="247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2">
        <v>43181</v>
      </c>
      <c r="B286" s="243">
        <v>180157751</v>
      </c>
      <c r="C286" s="248">
        <v>9</v>
      </c>
      <c r="D286" s="247">
        <v>956200</v>
      </c>
      <c r="E286" s="245"/>
      <c r="F286" s="248"/>
      <c r="G286" s="247"/>
      <c r="H286" s="246"/>
      <c r="I286" s="246"/>
      <c r="J286" s="247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2">
        <v>43181</v>
      </c>
      <c r="B287" s="243">
        <v>180157757</v>
      </c>
      <c r="C287" s="248">
        <v>2</v>
      </c>
      <c r="D287" s="247">
        <v>240450</v>
      </c>
      <c r="E287" s="245"/>
      <c r="F287" s="248"/>
      <c r="G287" s="247"/>
      <c r="H287" s="246"/>
      <c r="I287" s="246"/>
      <c r="J287" s="247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2">
        <v>43181</v>
      </c>
      <c r="B288" s="243">
        <v>180157767</v>
      </c>
      <c r="C288" s="248">
        <v>2</v>
      </c>
      <c r="D288" s="247">
        <v>225050</v>
      </c>
      <c r="E288" s="245"/>
      <c r="F288" s="248"/>
      <c r="G288" s="247"/>
      <c r="H288" s="246"/>
      <c r="I288" s="246"/>
      <c r="J288" s="247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2">
        <v>43181</v>
      </c>
      <c r="B289" s="243">
        <v>180157776</v>
      </c>
      <c r="C289" s="248">
        <v>2</v>
      </c>
      <c r="D289" s="247">
        <v>181563</v>
      </c>
      <c r="E289" s="245"/>
      <c r="F289" s="248"/>
      <c r="G289" s="247"/>
      <c r="H289" s="246"/>
      <c r="I289" s="246"/>
      <c r="J289" s="247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2">
        <v>43181</v>
      </c>
      <c r="B290" s="243">
        <v>180157789</v>
      </c>
      <c r="C290" s="248">
        <v>1</v>
      </c>
      <c r="D290" s="247">
        <v>141838</v>
      </c>
      <c r="E290" s="245"/>
      <c r="F290" s="248"/>
      <c r="G290" s="247"/>
      <c r="H290" s="246"/>
      <c r="I290" s="246">
        <v>5173002</v>
      </c>
      <c r="J290" s="247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2">
        <v>43182</v>
      </c>
      <c r="B291" s="243">
        <v>180157817</v>
      </c>
      <c r="C291" s="248">
        <v>25</v>
      </c>
      <c r="D291" s="247">
        <v>2878225</v>
      </c>
      <c r="E291" s="245">
        <v>180041321</v>
      </c>
      <c r="F291" s="248">
        <v>1</v>
      </c>
      <c r="G291" s="247">
        <v>141838</v>
      </c>
      <c r="H291" s="246"/>
      <c r="I291" s="246"/>
      <c r="J291" s="247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2">
        <v>43182</v>
      </c>
      <c r="B292" s="243">
        <v>180157823</v>
      </c>
      <c r="C292" s="248">
        <v>14</v>
      </c>
      <c r="D292" s="247">
        <v>1547788</v>
      </c>
      <c r="E292" s="245"/>
      <c r="F292" s="248"/>
      <c r="G292" s="247"/>
      <c r="H292" s="246"/>
      <c r="I292" s="246"/>
      <c r="J292" s="247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2">
        <v>43182</v>
      </c>
      <c r="B293" s="243">
        <v>180157844</v>
      </c>
      <c r="C293" s="248">
        <v>16</v>
      </c>
      <c r="D293" s="247">
        <v>1754550</v>
      </c>
      <c r="E293" s="245"/>
      <c r="F293" s="248"/>
      <c r="G293" s="247"/>
      <c r="H293" s="246"/>
      <c r="I293" s="246"/>
      <c r="J293" s="247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2">
        <v>43182</v>
      </c>
      <c r="B294" s="243">
        <v>180157854</v>
      </c>
      <c r="C294" s="248">
        <v>3</v>
      </c>
      <c r="D294" s="247">
        <v>377913</v>
      </c>
      <c r="E294" s="245"/>
      <c r="F294" s="248"/>
      <c r="G294" s="247"/>
      <c r="H294" s="246"/>
      <c r="I294" s="246"/>
      <c r="J294" s="247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2">
        <v>43182</v>
      </c>
      <c r="B295" s="243">
        <v>180157858</v>
      </c>
      <c r="C295" s="248">
        <v>2</v>
      </c>
      <c r="D295" s="247">
        <v>141663</v>
      </c>
      <c r="E295" s="245"/>
      <c r="F295" s="248"/>
      <c r="G295" s="247"/>
      <c r="H295" s="246"/>
      <c r="I295" s="246"/>
      <c r="J295" s="247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2">
        <v>43182</v>
      </c>
      <c r="B296" s="243">
        <v>180127876</v>
      </c>
      <c r="C296" s="248">
        <v>2</v>
      </c>
      <c r="D296" s="247">
        <v>194163</v>
      </c>
      <c r="E296" s="245"/>
      <c r="F296" s="248"/>
      <c r="G296" s="247"/>
      <c r="H296" s="246"/>
      <c r="I296" s="246">
        <v>6752464</v>
      </c>
      <c r="J296" s="247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98">
        <v>43183</v>
      </c>
      <c r="B297" s="99">
        <v>180127902</v>
      </c>
      <c r="C297" s="100">
        <v>16</v>
      </c>
      <c r="D297" s="34">
        <v>1744313</v>
      </c>
      <c r="E297" s="101"/>
      <c r="F297" s="100"/>
      <c r="G297" s="34"/>
      <c r="H297" s="102"/>
      <c r="I297" s="102"/>
      <c r="J297" s="34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98">
        <v>43183</v>
      </c>
      <c r="B298" s="99">
        <v>180157915</v>
      </c>
      <c r="C298" s="100">
        <v>4</v>
      </c>
      <c r="D298" s="34">
        <v>479325</v>
      </c>
      <c r="E298" s="101"/>
      <c r="F298" s="100"/>
      <c r="G298" s="34"/>
      <c r="H298" s="102"/>
      <c r="I298" s="102"/>
      <c r="J298" s="34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98">
        <v>43183</v>
      </c>
      <c r="B299" s="99">
        <v>180157927</v>
      </c>
      <c r="C299" s="100">
        <v>7</v>
      </c>
      <c r="D299" s="34">
        <v>472500</v>
      </c>
      <c r="E299" s="101"/>
      <c r="F299" s="100"/>
      <c r="G299" s="34"/>
      <c r="H299" s="102"/>
      <c r="I299" s="102"/>
      <c r="J299" s="34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98">
        <v>43183</v>
      </c>
      <c r="B300" s="99">
        <v>180157946</v>
      </c>
      <c r="C300" s="100">
        <v>6</v>
      </c>
      <c r="D300" s="34">
        <v>647763</v>
      </c>
      <c r="E300" s="101"/>
      <c r="F300" s="100"/>
      <c r="G300" s="34"/>
      <c r="H300" s="102"/>
      <c r="I300" s="102"/>
      <c r="J300" s="34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98">
        <v>43183</v>
      </c>
      <c r="B301" s="99">
        <v>180157955</v>
      </c>
      <c r="C301" s="100">
        <v>3</v>
      </c>
      <c r="D301" s="34">
        <v>285513</v>
      </c>
      <c r="E301" s="101"/>
      <c r="F301" s="100"/>
      <c r="G301" s="34"/>
      <c r="H301" s="102"/>
      <c r="I301" s="102"/>
      <c r="J301" s="34"/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98"/>
      <c r="B302" s="99"/>
      <c r="C302" s="100"/>
      <c r="D302" s="34"/>
      <c r="E302" s="101"/>
      <c r="F302" s="100"/>
      <c r="G302" s="34"/>
      <c r="H302" s="102"/>
      <c r="I302" s="102"/>
      <c r="J302" s="34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98"/>
      <c r="B303" s="99"/>
      <c r="C303" s="100"/>
      <c r="D303" s="34"/>
      <c r="E303" s="101"/>
      <c r="F303" s="100"/>
      <c r="G303" s="34"/>
      <c r="H303" s="102"/>
      <c r="I303" s="102"/>
      <c r="J303" s="34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98"/>
      <c r="B304" s="99"/>
      <c r="C304" s="100"/>
      <c r="D304" s="34"/>
      <c r="E304" s="101"/>
      <c r="F304" s="100"/>
      <c r="G304" s="34"/>
      <c r="H304" s="102"/>
      <c r="I304" s="102"/>
      <c r="J304" s="34"/>
      <c r="K304" s="138"/>
      <c r="L304" s="138"/>
      <c r="M304" s="138"/>
      <c r="N304" s="138"/>
      <c r="O304" s="138"/>
      <c r="P304" s="138"/>
      <c r="Q304" s="138"/>
      <c r="R304" s="138"/>
    </row>
    <row r="305" spans="1:18" x14ac:dyDescent="0.25">
      <c r="A305" s="236"/>
      <c r="B305" s="235"/>
      <c r="C305" s="241"/>
      <c r="D305" s="237"/>
      <c r="E305" s="238"/>
      <c r="F305" s="241"/>
      <c r="G305" s="237"/>
      <c r="H305" s="240"/>
      <c r="I305" s="240"/>
      <c r="J305" s="237"/>
    </row>
    <row r="306" spans="1:18" s="218" customFormat="1" x14ac:dyDescent="0.25">
      <c r="A306" s="227"/>
      <c r="B306" s="224" t="s">
        <v>11</v>
      </c>
      <c r="C306" s="233">
        <f>SUM(C8:C305)</f>
        <v>3006</v>
      </c>
      <c r="D306" s="225">
        <f>SUM(D8:D305)</f>
        <v>330161289</v>
      </c>
      <c r="E306" s="224" t="s">
        <v>11</v>
      </c>
      <c r="F306" s="233">
        <f>SUM(F8:F305)</f>
        <v>261</v>
      </c>
      <c r="G306" s="225">
        <f>SUM(G8:G305)</f>
        <v>29078884</v>
      </c>
      <c r="H306" s="233">
        <f>SUM(H8:H305)</f>
        <v>0</v>
      </c>
      <c r="I306" s="233">
        <f>SUM(I8:I305)</f>
        <v>297452991</v>
      </c>
      <c r="J306" s="225"/>
      <c r="K306" s="220"/>
      <c r="L306" s="220"/>
      <c r="M306" s="220"/>
      <c r="N306" s="220"/>
      <c r="O306" s="220"/>
      <c r="P306" s="220"/>
      <c r="Q306" s="220"/>
      <c r="R306" s="220"/>
    </row>
    <row r="307" spans="1:18" s="218" customFormat="1" x14ac:dyDescent="0.25">
      <c r="A307" s="227"/>
      <c r="B307" s="224"/>
      <c r="C307" s="233"/>
      <c r="D307" s="225"/>
      <c r="E307" s="224"/>
      <c r="F307" s="233"/>
      <c r="G307" s="225"/>
      <c r="H307" s="233"/>
      <c r="I307" s="233"/>
      <c r="J307" s="225"/>
      <c r="K307" s="220"/>
      <c r="M307" s="220"/>
      <c r="N307" s="220"/>
      <c r="O307" s="220"/>
      <c r="P307" s="220"/>
      <c r="Q307" s="220"/>
      <c r="R307" s="220"/>
    </row>
    <row r="308" spans="1:18" x14ac:dyDescent="0.25">
      <c r="A308" s="226"/>
      <c r="B308" s="227"/>
      <c r="C308" s="241"/>
      <c r="D308" s="237"/>
      <c r="E308" s="224"/>
      <c r="F308" s="241"/>
      <c r="G308" s="333" t="s">
        <v>12</v>
      </c>
      <c r="H308" s="334"/>
      <c r="I308" s="237"/>
      <c r="J308" s="228">
        <f>SUM(D8:D305)</f>
        <v>330161289</v>
      </c>
      <c r="P308" s="220"/>
      <c r="Q308" s="220"/>
      <c r="R308" s="234"/>
    </row>
    <row r="309" spans="1:18" x14ac:dyDescent="0.25">
      <c r="A309" s="236"/>
      <c r="B309" s="235"/>
      <c r="C309" s="241"/>
      <c r="D309" s="237"/>
      <c r="E309" s="238"/>
      <c r="F309" s="241"/>
      <c r="G309" s="333" t="s">
        <v>13</v>
      </c>
      <c r="H309" s="334"/>
      <c r="I309" s="238"/>
      <c r="J309" s="228">
        <f>SUM(G8:G305)</f>
        <v>29078884</v>
      </c>
      <c r="R309" s="234"/>
    </row>
    <row r="310" spans="1:18" x14ac:dyDescent="0.25">
      <c r="A310" s="229"/>
      <c r="B310" s="238"/>
      <c r="C310" s="241"/>
      <c r="D310" s="237"/>
      <c r="E310" s="238"/>
      <c r="F310" s="241"/>
      <c r="G310" s="333" t="s">
        <v>14</v>
      </c>
      <c r="H310" s="334"/>
      <c r="I310" s="230"/>
      <c r="J310" s="230">
        <f>J308-J309</f>
        <v>301082405</v>
      </c>
      <c r="L310" s="220"/>
      <c r="R310" s="234"/>
    </row>
    <row r="311" spans="1:18" x14ac:dyDescent="0.25">
      <c r="A311" s="236"/>
      <c r="B311" s="231"/>
      <c r="C311" s="241"/>
      <c r="D311" s="232"/>
      <c r="E311" s="238"/>
      <c r="F311" s="241"/>
      <c r="G311" s="333" t="s">
        <v>15</v>
      </c>
      <c r="H311" s="334"/>
      <c r="I311" s="238"/>
      <c r="J311" s="228">
        <f>SUM(H8:H305)</f>
        <v>0</v>
      </c>
      <c r="R311" s="234"/>
    </row>
    <row r="312" spans="1:18" x14ac:dyDescent="0.25">
      <c r="A312" s="236"/>
      <c r="B312" s="231"/>
      <c r="C312" s="241"/>
      <c r="D312" s="232"/>
      <c r="E312" s="238"/>
      <c r="F312" s="241"/>
      <c r="G312" s="333" t="s">
        <v>16</v>
      </c>
      <c r="H312" s="334"/>
      <c r="I312" s="238"/>
      <c r="J312" s="228">
        <f>J310+J311</f>
        <v>301082405</v>
      </c>
      <c r="R312" s="234"/>
    </row>
    <row r="313" spans="1:18" x14ac:dyDescent="0.25">
      <c r="A313" s="236"/>
      <c r="B313" s="231"/>
      <c r="C313" s="241"/>
      <c r="D313" s="232"/>
      <c r="E313" s="238"/>
      <c r="F313" s="241"/>
      <c r="G313" s="333" t="s">
        <v>5</v>
      </c>
      <c r="H313" s="334"/>
      <c r="I313" s="238"/>
      <c r="J313" s="228">
        <f>SUM(I8:I305)</f>
        <v>297452991</v>
      </c>
      <c r="R313" s="234"/>
    </row>
    <row r="314" spans="1:18" x14ac:dyDescent="0.25">
      <c r="A314" s="236"/>
      <c r="B314" s="231"/>
      <c r="C314" s="241"/>
      <c r="D314" s="232"/>
      <c r="E314" s="238"/>
      <c r="F314" s="241"/>
      <c r="G314" s="333" t="s">
        <v>32</v>
      </c>
      <c r="H314" s="334"/>
      <c r="I314" s="235" t="str">
        <f>IF(J314&gt;0,"SALDO",IF(J314&lt;0,"PIUTANG",IF(J314=0,"LUNAS")))</f>
        <v>PIUTANG</v>
      </c>
      <c r="J314" s="228">
        <f>J313-J312</f>
        <v>-3629414</v>
      </c>
      <c r="R314" s="234"/>
    </row>
  </sheetData>
  <mergeCells count="13">
    <mergeCell ref="G314:H314"/>
    <mergeCell ref="G308:H308"/>
    <mergeCell ref="G309:H309"/>
    <mergeCell ref="G310:H310"/>
    <mergeCell ref="G311:H311"/>
    <mergeCell ref="G312:H312"/>
    <mergeCell ref="G313:H313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250"/>
  <sheetViews>
    <sheetView workbookViewId="0">
      <pane ySplit="6" topLeftCell="A225" activePane="bottomLeft" state="frozen"/>
      <selection pane="bottomLeft" activeCell="G234" sqref="G234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19" t="s">
        <v>22</v>
      </c>
      <c r="G1" s="319"/>
      <c r="H1" s="319"/>
      <c r="I1" s="220" t="s">
        <v>27</v>
      </c>
      <c r="J1" s="218"/>
      <c r="L1" s="219">
        <f>SUM(D30:D35)</f>
        <v>3437088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19" t="s">
        <v>21</v>
      </c>
      <c r="G2" s="319"/>
      <c r="H2" s="319"/>
      <c r="I2" s="220">
        <f>J249*-1</f>
        <v>1257463</v>
      </c>
      <c r="J2" s="218"/>
      <c r="L2" s="219">
        <f>SUM(G30:G35)</f>
        <v>414838</v>
      </c>
    </row>
    <row r="3" spans="1:16" x14ac:dyDescent="0.25">
      <c r="L3" s="219">
        <f>L1-L2</f>
        <v>3022250</v>
      </c>
    </row>
    <row r="4" spans="1:16" ht="19.5" x14ac:dyDescent="0.25">
      <c r="A4" s="335"/>
      <c r="B4" s="336"/>
      <c r="C4" s="336"/>
      <c r="D4" s="336"/>
      <c r="E4" s="336"/>
      <c r="F4" s="336"/>
      <c r="G4" s="336"/>
      <c r="H4" s="336"/>
      <c r="I4" s="336"/>
      <c r="J4" s="337"/>
    </row>
    <row r="5" spans="1:16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27" t="s">
        <v>4</v>
      </c>
      <c r="I5" s="343" t="s">
        <v>5</v>
      </c>
      <c r="J5" s="331" t="s">
        <v>6</v>
      </c>
    </row>
    <row r="6" spans="1:16" x14ac:dyDescent="0.25">
      <c r="A6" s="339"/>
      <c r="B6" s="310" t="s">
        <v>7</v>
      </c>
      <c r="C6" s="312" t="s">
        <v>8</v>
      </c>
      <c r="D6" s="311" t="s">
        <v>9</v>
      </c>
      <c r="E6" s="310" t="s">
        <v>10</v>
      </c>
      <c r="F6" s="312" t="s">
        <v>8</v>
      </c>
      <c r="G6" s="311" t="s">
        <v>9</v>
      </c>
      <c r="H6" s="328"/>
      <c r="I6" s="344"/>
      <c r="J6" s="332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42">
        <v>43173</v>
      </c>
      <c r="B192" s="243">
        <v>180156786</v>
      </c>
      <c r="C192" s="248">
        <v>12</v>
      </c>
      <c r="D192" s="247">
        <v>1014300</v>
      </c>
      <c r="E192" s="245">
        <v>180041065</v>
      </c>
      <c r="F192" s="248">
        <v>5</v>
      </c>
      <c r="G192" s="247">
        <v>553788</v>
      </c>
      <c r="H192" s="245"/>
      <c r="I192" s="246"/>
      <c r="J192" s="247"/>
      <c r="K192" s="234"/>
      <c r="L192" s="234"/>
      <c r="M192" s="234"/>
      <c r="N192" s="234"/>
      <c r="O192" s="234"/>
      <c r="P192" s="234"/>
    </row>
    <row r="193" spans="1:16" x14ac:dyDescent="0.25">
      <c r="A193" s="242">
        <v>43173</v>
      </c>
      <c r="B193" s="243">
        <v>180156813</v>
      </c>
      <c r="C193" s="248">
        <v>16</v>
      </c>
      <c r="D193" s="247">
        <v>1646138</v>
      </c>
      <c r="E193" s="245"/>
      <c r="F193" s="248"/>
      <c r="G193" s="247"/>
      <c r="H193" s="245"/>
      <c r="I193" s="246"/>
      <c r="J193" s="247"/>
      <c r="K193" s="234"/>
      <c r="L193" s="234"/>
      <c r="M193" s="234"/>
      <c r="N193" s="234"/>
      <c r="O193" s="234"/>
      <c r="P193" s="234"/>
    </row>
    <row r="194" spans="1:16" x14ac:dyDescent="0.25">
      <c r="A194" s="242">
        <v>43173</v>
      </c>
      <c r="B194" s="243">
        <v>180156820</v>
      </c>
      <c r="C194" s="248">
        <v>3</v>
      </c>
      <c r="D194" s="247">
        <v>373013</v>
      </c>
      <c r="E194" s="245"/>
      <c r="F194" s="248"/>
      <c r="G194" s="247"/>
      <c r="H194" s="245"/>
      <c r="I194" s="246"/>
      <c r="J194" s="247"/>
      <c r="K194" s="234"/>
      <c r="L194" s="234"/>
      <c r="M194" s="234"/>
      <c r="N194" s="234"/>
      <c r="O194" s="234"/>
      <c r="P194" s="234"/>
    </row>
    <row r="195" spans="1:16" x14ac:dyDescent="0.25">
      <c r="A195" s="242">
        <v>43173</v>
      </c>
      <c r="B195" s="243">
        <v>180156868</v>
      </c>
      <c r="C195" s="248">
        <v>1</v>
      </c>
      <c r="D195" s="247">
        <v>67900</v>
      </c>
      <c r="E195" s="245"/>
      <c r="F195" s="248"/>
      <c r="G195" s="247"/>
      <c r="H195" s="245"/>
      <c r="I195" s="246"/>
      <c r="J195" s="247"/>
      <c r="K195" s="234"/>
      <c r="L195" s="234"/>
      <c r="M195" s="234"/>
      <c r="N195" s="234"/>
      <c r="O195" s="234"/>
      <c r="P195" s="234"/>
    </row>
    <row r="196" spans="1:16" x14ac:dyDescent="0.25">
      <c r="A196" s="242">
        <v>43173</v>
      </c>
      <c r="B196" s="243">
        <v>180156870</v>
      </c>
      <c r="C196" s="248">
        <v>14</v>
      </c>
      <c r="D196" s="247">
        <v>1747638</v>
      </c>
      <c r="E196" s="245"/>
      <c r="F196" s="248"/>
      <c r="G196" s="247"/>
      <c r="H196" s="245"/>
      <c r="I196" s="246">
        <v>4295201</v>
      </c>
      <c r="J196" s="247" t="s">
        <v>17</v>
      </c>
      <c r="K196" s="234"/>
      <c r="L196" s="234"/>
      <c r="M196" s="234"/>
      <c r="N196" s="234"/>
      <c r="O196" s="234"/>
      <c r="P196" s="234"/>
    </row>
    <row r="197" spans="1:16" x14ac:dyDescent="0.25">
      <c r="A197" s="242">
        <v>43174</v>
      </c>
      <c r="B197" s="243">
        <v>180156914</v>
      </c>
      <c r="C197" s="248">
        <v>9</v>
      </c>
      <c r="D197" s="247">
        <v>708488</v>
      </c>
      <c r="E197" s="245">
        <v>180041089</v>
      </c>
      <c r="F197" s="248">
        <v>8</v>
      </c>
      <c r="G197" s="247">
        <v>883138</v>
      </c>
      <c r="H197" s="245"/>
      <c r="I197" s="246"/>
      <c r="J197" s="247"/>
      <c r="K197" s="234"/>
      <c r="L197" s="234"/>
      <c r="M197" s="234"/>
      <c r="N197" s="234"/>
      <c r="O197" s="234"/>
      <c r="P197" s="234"/>
    </row>
    <row r="198" spans="1:16" x14ac:dyDescent="0.25">
      <c r="A198" s="242">
        <v>43174</v>
      </c>
      <c r="B198" s="243">
        <v>180156938</v>
      </c>
      <c r="C198" s="248">
        <v>16</v>
      </c>
      <c r="D198" s="247">
        <v>1445850</v>
      </c>
      <c r="E198" s="245"/>
      <c r="F198" s="248"/>
      <c r="G198" s="247"/>
      <c r="H198" s="245"/>
      <c r="I198" s="246"/>
      <c r="J198" s="247"/>
      <c r="K198" s="234"/>
      <c r="L198" s="234"/>
      <c r="M198" s="234"/>
      <c r="N198" s="234"/>
      <c r="O198" s="234"/>
      <c r="P198" s="234"/>
    </row>
    <row r="199" spans="1:16" x14ac:dyDescent="0.25">
      <c r="A199" s="242">
        <v>43174</v>
      </c>
      <c r="B199" s="243">
        <v>180156986</v>
      </c>
      <c r="C199" s="248">
        <v>7</v>
      </c>
      <c r="D199" s="247">
        <v>718375</v>
      </c>
      <c r="E199" s="245"/>
      <c r="F199" s="248"/>
      <c r="G199" s="247"/>
      <c r="H199" s="245"/>
      <c r="I199" s="246"/>
      <c r="J199" s="247"/>
      <c r="K199" s="234"/>
      <c r="L199" s="234"/>
      <c r="M199" s="234"/>
      <c r="N199" s="234"/>
      <c r="O199" s="234"/>
      <c r="P199" s="234"/>
    </row>
    <row r="200" spans="1:16" x14ac:dyDescent="0.25">
      <c r="A200" s="242">
        <v>43174</v>
      </c>
      <c r="B200" s="243">
        <v>180156703</v>
      </c>
      <c r="C200" s="248">
        <v>3</v>
      </c>
      <c r="D200" s="247">
        <v>198625</v>
      </c>
      <c r="E200" s="245"/>
      <c r="F200" s="248"/>
      <c r="G200" s="247"/>
      <c r="H200" s="245"/>
      <c r="I200" s="246"/>
      <c r="J200" s="247"/>
      <c r="K200" s="234"/>
      <c r="L200" s="234"/>
      <c r="M200" s="234"/>
      <c r="N200" s="234"/>
      <c r="O200" s="234"/>
      <c r="P200" s="234"/>
    </row>
    <row r="201" spans="1:16" x14ac:dyDescent="0.25">
      <c r="A201" s="242">
        <v>43174</v>
      </c>
      <c r="B201" s="243">
        <v>180157004</v>
      </c>
      <c r="C201" s="248">
        <v>1</v>
      </c>
      <c r="D201" s="247">
        <v>47163</v>
      </c>
      <c r="E201" s="245"/>
      <c r="F201" s="248"/>
      <c r="G201" s="247"/>
      <c r="H201" s="245"/>
      <c r="I201" s="246"/>
      <c r="J201" s="247"/>
      <c r="K201" s="234"/>
      <c r="L201" s="234"/>
      <c r="M201" s="234"/>
      <c r="N201" s="234"/>
      <c r="O201" s="234"/>
      <c r="P201" s="234"/>
    </row>
    <row r="202" spans="1:16" x14ac:dyDescent="0.25">
      <c r="A202" s="242">
        <v>43174</v>
      </c>
      <c r="B202" s="243">
        <v>180157016</v>
      </c>
      <c r="C202" s="248">
        <v>1</v>
      </c>
      <c r="D202" s="247">
        <v>97125</v>
      </c>
      <c r="E202" s="245"/>
      <c r="F202" s="248"/>
      <c r="G202" s="247"/>
      <c r="H202" s="245"/>
      <c r="I202" s="246">
        <v>2332488</v>
      </c>
      <c r="J202" s="247" t="s">
        <v>17</v>
      </c>
      <c r="K202" s="234"/>
      <c r="L202" s="234"/>
      <c r="M202" s="234"/>
      <c r="N202" s="234"/>
      <c r="O202" s="234"/>
      <c r="P202" s="234"/>
    </row>
    <row r="203" spans="1:16" x14ac:dyDescent="0.25">
      <c r="A203" s="242">
        <v>43175</v>
      </c>
      <c r="B203" s="243">
        <v>180157037</v>
      </c>
      <c r="C203" s="248">
        <v>1</v>
      </c>
      <c r="D203" s="247">
        <v>72975</v>
      </c>
      <c r="E203" s="245">
        <v>180041127</v>
      </c>
      <c r="F203" s="248">
        <v>4</v>
      </c>
      <c r="G203" s="247">
        <v>359888</v>
      </c>
      <c r="H203" s="245"/>
      <c r="I203" s="246"/>
      <c r="J203" s="247"/>
      <c r="K203" s="234"/>
      <c r="L203" s="234"/>
      <c r="M203" s="234"/>
      <c r="N203" s="234"/>
      <c r="O203" s="234"/>
      <c r="P203" s="234"/>
    </row>
    <row r="204" spans="1:16" x14ac:dyDescent="0.25">
      <c r="A204" s="242">
        <v>43175</v>
      </c>
      <c r="B204" s="243">
        <v>180157073</v>
      </c>
      <c r="C204" s="248">
        <v>7</v>
      </c>
      <c r="D204" s="247">
        <v>700963</v>
      </c>
      <c r="E204" s="245"/>
      <c r="F204" s="248"/>
      <c r="G204" s="247"/>
      <c r="H204" s="245"/>
      <c r="I204" s="246"/>
      <c r="J204" s="247"/>
      <c r="K204" s="234"/>
      <c r="L204" s="234"/>
      <c r="M204" s="234"/>
      <c r="N204" s="234"/>
      <c r="O204" s="234"/>
      <c r="P204" s="234"/>
    </row>
    <row r="205" spans="1:16" x14ac:dyDescent="0.25">
      <c r="A205" s="242">
        <v>43175</v>
      </c>
      <c r="B205" s="243">
        <v>180157087</v>
      </c>
      <c r="C205" s="248">
        <v>4</v>
      </c>
      <c r="D205" s="247">
        <v>496038</v>
      </c>
      <c r="E205" s="245"/>
      <c r="F205" s="248"/>
      <c r="G205" s="247"/>
      <c r="H205" s="245"/>
      <c r="I205" s="246"/>
      <c r="J205" s="247"/>
      <c r="K205" s="234"/>
      <c r="L205" s="234"/>
      <c r="M205" s="234"/>
      <c r="N205" s="234"/>
      <c r="O205" s="234"/>
      <c r="P205" s="234"/>
    </row>
    <row r="206" spans="1:16" x14ac:dyDescent="0.25">
      <c r="A206" s="242">
        <v>43175</v>
      </c>
      <c r="B206" s="243">
        <v>180157112</v>
      </c>
      <c r="C206" s="248">
        <v>5</v>
      </c>
      <c r="D206" s="247">
        <v>379138</v>
      </c>
      <c r="E206" s="245"/>
      <c r="F206" s="248"/>
      <c r="G206" s="247"/>
      <c r="H206" s="245"/>
      <c r="I206" s="246">
        <v>1289226</v>
      </c>
      <c r="J206" s="247" t="s">
        <v>17</v>
      </c>
      <c r="K206" s="234"/>
      <c r="L206" s="234"/>
      <c r="M206" s="234"/>
      <c r="N206" s="234"/>
      <c r="O206" s="234"/>
      <c r="P206" s="234"/>
    </row>
    <row r="207" spans="1:16" x14ac:dyDescent="0.25">
      <c r="A207" s="242">
        <v>43176</v>
      </c>
      <c r="B207" s="243">
        <v>180157159</v>
      </c>
      <c r="C207" s="248">
        <v>4</v>
      </c>
      <c r="D207" s="247">
        <v>373888</v>
      </c>
      <c r="E207" s="245">
        <v>180041161</v>
      </c>
      <c r="F207" s="248">
        <v>6</v>
      </c>
      <c r="G207" s="247">
        <v>688450</v>
      </c>
      <c r="H207" s="245"/>
      <c r="I207" s="246"/>
      <c r="J207" s="247"/>
      <c r="K207" s="234"/>
      <c r="L207" s="234"/>
      <c r="M207" s="234"/>
      <c r="N207" s="234"/>
      <c r="O207" s="234"/>
      <c r="P207" s="234"/>
    </row>
    <row r="208" spans="1:16" x14ac:dyDescent="0.25">
      <c r="A208" s="242">
        <v>43176</v>
      </c>
      <c r="B208" s="243">
        <v>180157209</v>
      </c>
      <c r="C208" s="248">
        <v>18</v>
      </c>
      <c r="D208" s="247">
        <v>1788850</v>
      </c>
      <c r="E208" s="245"/>
      <c r="F208" s="248"/>
      <c r="G208" s="247"/>
      <c r="H208" s="245"/>
      <c r="I208" s="246"/>
      <c r="J208" s="247"/>
      <c r="K208" s="234"/>
      <c r="L208" s="234"/>
      <c r="M208" s="234"/>
      <c r="N208" s="234"/>
      <c r="O208" s="234"/>
      <c r="P208" s="234"/>
    </row>
    <row r="209" spans="1:16" x14ac:dyDescent="0.25">
      <c r="A209" s="242">
        <v>43176</v>
      </c>
      <c r="B209" s="243">
        <v>180157215</v>
      </c>
      <c r="C209" s="248">
        <v>2</v>
      </c>
      <c r="D209" s="247">
        <v>231875</v>
      </c>
      <c r="E209" s="245"/>
      <c r="F209" s="248"/>
      <c r="G209" s="247"/>
      <c r="H209" s="245"/>
      <c r="I209" s="246">
        <v>1706163</v>
      </c>
      <c r="J209" s="247" t="s">
        <v>17</v>
      </c>
      <c r="K209" s="234"/>
      <c r="L209" s="234"/>
      <c r="M209" s="234"/>
      <c r="N209" s="234"/>
      <c r="O209" s="234"/>
      <c r="P209" s="234"/>
    </row>
    <row r="210" spans="1:16" x14ac:dyDescent="0.25">
      <c r="A210" s="242">
        <v>43178</v>
      </c>
      <c r="B210" s="243">
        <v>180157379</v>
      </c>
      <c r="C210" s="248">
        <v>16</v>
      </c>
      <c r="D210" s="247">
        <v>1090863</v>
      </c>
      <c r="E210" s="245">
        <v>180041217</v>
      </c>
      <c r="F210" s="248">
        <v>3</v>
      </c>
      <c r="G210" s="247">
        <v>307213</v>
      </c>
      <c r="H210" s="245"/>
      <c r="I210" s="246"/>
      <c r="J210" s="247"/>
      <c r="K210" s="234"/>
      <c r="L210" s="234"/>
      <c r="M210" s="234"/>
      <c r="N210" s="234"/>
      <c r="O210" s="234"/>
      <c r="P210" s="234"/>
    </row>
    <row r="211" spans="1:16" x14ac:dyDescent="0.25">
      <c r="A211" s="242">
        <v>43178</v>
      </c>
      <c r="B211" s="243">
        <v>180157407</v>
      </c>
      <c r="C211" s="248">
        <v>25</v>
      </c>
      <c r="D211" s="247">
        <v>2681263</v>
      </c>
      <c r="E211" s="245"/>
      <c r="F211" s="248"/>
      <c r="G211" s="247"/>
      <c r="H211" s="245"/>
      <c r="I211" s="246"/>
      <c r="J211" s="247"/>
      <c r="K211" s="234"/>
      <c r="L211" s="234"/>
      <c r="M211" s="234"/>
      <c r="N211" s="234"/>
      <c r="O211" s="234"/>
      <c r="P211" s="234"/>
    </row>
    <row r="212" spans="1:16" x14ac:dyDescent="0.25">
      <c r="A212" s="242">
        <v>43178</v>
      </c>
      <c r="B212" s="243">
        <v>180157413</v>
      </c>
      <c r="C212" s="248">
        <v>4</v>
      </c>
      <c r="D212" s="247">
        <v>410113</v>
      </c>
      <c r="E212" s="245"/>
      <c r="F212" s="248"/>
      <c r="G212" s="247"/>
      <c r="H212" s="245"/>
      <c r="I212" s="246"/>
      <c r="J212" s="247"/>
      <c r="K212" s="234"/>
      <c r="L212" s="234"/>
      <c r="M212" s="234"/>
      <c r="N212" s="234"/>
      <c r="O212" s="234"/>
      <c r="P212" s="234"/>
    </row>
    <row r="213" spans="1:16" x14ac:dyDescent="0.25">
      <c r="A213" s="242">
        <v>43178</v>
      </c>
      <c r="B213" s="243">
        <v>180157459</v>
      </c>
      <c r="C213" s="248">
        <v>14</v>
      </c>
      <c r="D213" s="247">
        <v>1495375</v>
      </c>
      <c r="E213" s="245"/>
      <c r="F213" s="248"/>
      <c r="G213" s="247"/>
      <c r="H213" s="245"/>
      <c r="I213" s="246"/>
      <c r="J213" s="247"/>
      <c r="K213" s="234"/>
      <c r="L213" s="234"/>
      <c r="M213" s="234"/>
      <c r="N213" s="234"/>
      <c r="O213" s="234"/>
      <c r="P213" s="234"/>
    </row>
    <row r="214" spans="1:16" x14ac:dyDescent="0.25">
      <c r="A214" s="242">
        <v>43178</v>
      </c>
      <c r="B214" s="243">
        <v>180157462</v>
      </c>
      <c r="C214" s="248">
        <v>2</v>
      </c>
      <c r="D214" s="247">
        <v>172113</v>
      </c>
      <c r="E214" s="245"/>
      <c r="F214" s="248"/>
      <c r="G214" s="247"/>
      <c r="H214" s="245"/>
      <c r="I214" s="246">
        <v>5542514</v>
      </c>
      <c r="J214" s="247" t="s">
        <v>17</v>
      </c>
      <c r="K214" s="234"/>
      <c r="L214" s="234"/>
      <c r="M214" s="234"/>
      <c r="N214" s="234"/>
      <c r="O214" s="234"/>
      <c r="P214" s="234"/>
    </row>
    <row r="215" spans="1:16" x14ac:dyDescent="0.25">
      <c r="A215" s="242">
        <v>43179</v>
      </c>
      <c r="B215" s="243">
        <v>180157494</v>
      </c>
      <c r="C215" s="248">
        <v>6</v>
      </c>
      <c r="D215" s="247">
        <v>497963</v>
      </c>
      <c r="E215" s="245">
        <v>180041246</v>
      </c>
      <c r="F215" s="248">
        <v>6</v>
      </c>
      <c r="G215" s="247">
        <v>709188</v>
      </c>
      <c r="H215" s="245"/>
      <c r="I215" s="246"/>
      <c r="J215" s="247"/>
      <c r="K215" s="234"/>
      <c r="L215" s="234"/>
      <c r="M215" s="234"/>
      <c r="N215" s="234"/>
      <c r="O215" s="234"/>
      <c r="P215" s="234"/>
    </row>
    <row r="216" spans="1:16" x14ac:dyDescent="0.25">
      <c r="A216" s="242">
        <v>43179</v>
      </c>
      <c r="B216" s="243">
        <v>180157519</v>
      </c>
      <c r="C216" s="248">
        <v>19</v>
      </c>
      <c r="D216" s="247">
        <v>1687263</v>
      </c>
      <c r="E216" s="245"/>
      <c r="F216" s="248"/>
      <c r="G216" s="247"/>
      <c r="H216" s="245"/>
      <c r="I216" s="246"/>
      <c r="J216" s="247"/>
      <c r="K216" s="234"/>
      <c r="L216" s="234"/>
      <c r="M216" s="234"/>
      <c r="N216" s="234"/>
      <c r="O216" s="234"/>
      <c r="P216" s="234"/>
    </row>
    <row r="217" spans="1:16" x14ac:dyDescent="0.25">
      <c r="A217" s="242">
        <v>43179</v>
      </c>
      <c r="B217" s="243">
        <v>180157544</v>
      </c>
      <c r="C217" s="248">
        <v>3</v>
      </c>
      <c r="D217" s="247">
        <v>340113</v>
      </c>
      <c r="E217" s="245"/>
      <c r="F217" s="248"/>
      <c r="G217" s="247"/>
      <c r="H217" s="245"/>
      <c r="I217" s="246"/>
      <c r="J217" s="247"/>
      <c r="K217" s="234"/>
      <c r="L217" s="234"/>
      <c r="M217" s="234"/>
      <c r="N217" s="234"/>
      <c r="O217" s="234"/>
      <c r="P217" s="234"/>
    </row>
    <row r="218" spans="1:16" x14ac:dyDescent="0.25">
      <c r="A218" s="242">
        <v>43179</v>
      </c>
      <c r="B218" s="243">
        <v>180157576</v>
      </c>
      <c r="C218" s="248">
        <v>7</v>
      </c>
      <c r="D218" s="247">
        <v>660275</v>
      </c>
      <c r="E218" s="245"/>
      <c r="F218" s="248"/>
      <c r="G218" s="247"/>
      <c r="H218" s="245"/>
      <c r="I218" s="246"/>
      <c r="J218" s="247"/>
      <c r="K218" s="234"/>
      <c r="L218" s="234"/>
      <c r="M218" s="234"/>
      <c r="N218" s="234"/>
      <c r="O218" s="234"/>
      <c r="P218" s="234"/>
    </row>
    <row r="219" spans="1:16" x14ac:dyDescent="0.25">
      <c r="A219" s="242">
        <v>43179</v>
      </c>
      <c r="B219" s="243">
        <v>180157577</v>
      </c>
      <c r="C219" s="248">
        <v>1</v>
      </c>
      <c r="D219" s="247">
        <v>95025</v>
      </c>
      <c r="E219" s="245"/>
      <c r="F219" s="248"/>
      <c r="G219" s="247"/>
      <c r="H219" s="245"/>
      <c r="I219" s="246">
        <v>2571451</v>
      </c>
      <c r="J219" s="247" t="s">
        <v>17</v>
      </c>
      <c r="K219" s="234"/>
      <c r="L219" s="234"/>
      <c r="M219" s="234"/>
      <c r="N219" s="234"/>
      <c r="O219" s="234"/>
      <c r="P219" s="234"/>
    </row>
    <row r="220" spans="1:16" x14ac:dyDescent="0.25">
      <c r="A220" s="242">
        <v>43180</v>
      </c>
      <c r="B220" s="243">
        <v>180157607</v>
      </c>
      <c r="C220" s="248">
        <v>3</v>
      </c>
      <c r="D220" s="247">
        <v>205013</v>
      </c>
      <c r="E220" s="245">
        <v>180041267</v>
      </c>
      <c r="F220" s="248">
        <v>13</v>
      </c>
      <c r="G220" s="247">
        <v>1396500</v>
      </c>
      <c r="H220" s="245"/>
      <c r="I220" s="246"/>
      <c r="J220" s="247"/>
      <c r="K220" s="234"/>
      <c r="L220" s="234"/>
      <c r="M220" s="234"/>
      <c r="N220" s="234"/>
      <c r="O220" s="234"/>
      <c r="P220" s="234"/>
    </row>
    <row r="221" spans="1:16" x14ac:dyDescent="0.25">
      <c r="A221" s="242">
        <v>43180</v>
      </c>
      <c r="B221" s="243">
        <v>180157621</v>
      </c>
      <c r="C221" s="248">
        <v>12</v>
      </c>
      <c r="D221" s="247">
        <v>1284675</v>
      </c>
      <c r="E221" s="245"/>
      <c r="F221" s="248"/>
      <c r="G221" s="247"/>
      <c r="H221" s="245"/>
      <c r="I221" s="246"/>
      <c r="J221" s="247"/>
      <c r="K221" s="234"/>
      <c r="L221" s="234"/>
      <c r="M221" s="234"/>
      <c r="N221" s="234"/>
      <c r="O221" s="234"/>
      <c r="P221" s="234"/>
    </row>
    <row r="222" spans="1:16" x14ac:dyDescent="0.25">
      <c r="A222" s="242">
        <v>43180</v>
      </c>
      <c r="B222" s="243">
        <v>180157637</v>
      </c>
      <c r="C222" s="248">
        <v>1</v>
      </c>
      <c r="D222" s="247">
        <v>104038</v>
      </c>
      <c r="E222" s="245"/>
      <c r="F222" s="248"/>
      <c r="G222" s="247"/>
      <c r="H222" s="245"/>
      <c r="I222" s="246"/>
      <c r="J222" s="247"/>
      <c r="K222" s="234"/>
      <c r="L222" s="234"/>
      <c r="M222" s="234"/>
      <c r="N222" s="234"/>
      <c r="O222" s="234"/>
      <c r="P222" s="234"/>
    </row>
    <row r="223" spans="1:16" x14ac:dyDescent="0.25">
      <c r="A223" s="242">
        <v>43180</v>
      </c>
      <c r="B223" s="243">
        <v>180157667</v>
      </c>
      <c r="C223" s="248">
        <v>7</v>
      </c>
      <c r="D223" s="247">
        <v>689850</v>
      </c>
      <c r="E223" s="245"/>
      <c r="F223" s="248"/>
      <c r="G223" s="247"/>
      <c r="H223" s="245"/>
      <c r="I223" s="246"/>
      <c r="J223" s="247"/>
      <c r="K223" s="234"/>
      <c r="L223" s="234"/>
      <c r="M223" s="234"/>
      <c r="N223" s="234"/>
      <c r="O223" s="234"/>
      <c r="P223" s="234"/>
    </row>
    <row r="224" spans="1:16" x14ac:dyDescent="0.25">
      <c r="A224" s="242">
        <v>43180</v>
      </c>
      <c r="B224" s="243">
        <v>180157670</v>
      </c>
      <c r="C224" s="248">
        <v>7</v>
      </c>
      <c r="D224" s="247">
        <v>381063</v>
      </c>
      <c r="E224" s="245"/>
      <c r="F224" s="248"/>
      <c r="G224" s="247"/>
      <c r="H224" s="245"/>
      <c r="I224" s="246">
        <v>1268139</v>
      </c>
      <c r="J224" s="247" t="s">
        <v>17</v>
      </c>
      <c r="K224" s="234"/>
      <c r="L224" s="234"/>
      <c r="M224" s="234"/>
      <c r="N224" s="234"/>
      <c r="O224" s="234"/>
      <c r="P224" s="234"/>
    </row>
    <row r="225" spans="1:16" x14ac:dyDescent="0.25">
      <c r="A225" s="242">
        <v>43181</v>
      </c>
      <c r="B225" s="243">
        <v>180157700</v>
      </c>
      <c r="C225" s="248">
        <v>3</v>
      </c>
      <c r="D225" s="247">
        <v>269150</v>
      </c>
      <c r="E225" s="245">
        <v>180041284</v>
      </c>
      <c r="F225" s="248">
        <v>14</v>
      </c>
      <c r="G225" s="247">
        <v>1455563</v>
      </c>
      <c r="H225" s="245"/>
      <c r="I225" s="246"/>
      <c r="J225" s="247"/>
      <c r="K225" s="234"/>
      <c r="L225" s="234"/>
      <c r="M225" s="234"/>
      <c r="N225" s="234"/>
      <c r="O225" s="234"/>
      <c r="P225" s="234"/>
    </row>
    <row r="226" spans="1:16" x14ac:dyDescent="0.25">
      <c r="A226" s="242">
        <v>43181</v>
      </c>
      <c r="B226" s="243">
        <v>180157726</v>
      </c>
      <c r="C226" s="248">
        <v>10</v>
      </c>
      <c r="D226" s="247">
        <v>1061550</v>
      </c>
      <c r="E226" s="245"/>
      <c r="F226" s="248"/>
      <c r="G226" s="247"/>
      <c r="H226" s="245"/>
      <c r="I226" s="246"/>
      <c r="J226" s="247"/>
      <c r="K226" s="234"/>
      <c r="L226" s="234"/>
      <c r="M226" s="234"/>
      <c r="N226" s="234"/>
      <c r="O226" s="234"/>
      <c r="P226" s="234"/>
    </row>
    <row r="227" spans="1:16" x14ac:dyDescent="0.25">
      <c r="A227" s="242">
        <v>43181</v>
      </c>
      <c r="B227" s="243">
        <v>180157731</v>
      </c>
      <c r="C227" s="248">
        <v>4</v>
      </c>
      <c r="D227" s="247">
        <v>235638</v>
      </c>
      <c r="E227" s="245"/>
      <c r="F227" s="248"/>
      <c r="G227" s="247"/>
      <c r="H227" s="245"/>
      <c r="I227" s="246"/>
      <c r="J227" s="247"/>
      <c r="K227" s="234"/>
      <c r="L227" s="234"/>
      <c r="M227" s="234"/>
      <c r="N227" s="234"/>
      <c r="O227" s="234"/>
      <c r="P227" s="234"/>
    </row>
    <row r="228" spans="1:16" x14ac:dyDescent="0.25">
      <c r="A228" s="242">
        <v>43181</v>
      </c>
      <c r="B228" s="243">
        <v>180157771</v>
      </c>
      <c r="C228" s="248">
        <v>7</v>
      </c>
      <c r="D228" s="247">
        <v>678038</v>
      </c>
      <c r="E228" s="245"/>
      <c r="F228" s="248"/>
      <c r="G228" s="247"/>
      <c r="H228" s="245"/>
      <c r="I228" s="246">
        <v>788813</v>
      </c>
      <c r="J228" s="247" t="s">
        <v>17</v>
      </c>
      <c r="K228" s="234"/>
      <c r="L228" s="234"/>
      <c r="M228" s="234"/>
      <c r="N228" s="234"/>
      <c r="O228" s="234"/>
      <c r="P228" s="234"/>
    </row>
    <row r="229" spans="1:16" x14ac:dyDescent="0.25">
      <c r="A229" s="242">
        <v>43182</v>
      </c>
      <c r="B229" s="243">
        <v>180157807</v>
      </c>
      <c r="C229" s="248">
        <v>2</v>
      </c>
      <c r="D229" s="247">
        <v>147000</v>
      </c>
      <c r="E229" s="245">
        <v>180041316</v>
      </c>
      <c r="F229" s="248">
        <v>3</v>
      </c>
      <c r="G229" s="247">
        <v>376950</v>
      </c>
      <c r="H229" s="245"/>
      <c r="I229" s="246"/>
      <c r="J229" s="247"/>
      <c r="K229" s="234"/>
      <c r="L229" s="234"/>
      <c r="M229" s="234"/>
      <c r="N229" s="234"/>
      <c r="O229" s="234"/>
      <c r="P229" s="234"/>
    </row>
    <row r="230" spans="1:16" x14ac:dyDescent="0.25">
      <c r="A230" s="242">
        <v>43182</v>
      </c>
      <c r="B230" s="243">
        <v>180157830</v>
      </c>
      <c r="C230" s="248">
        <v>13</v>
      </c>
      <c r="D230" s="247">
        <v>1254400</v>
      </c>
      <c r="E230" s="245"/>
      <c r="F230" s="248"/>
      <c r="G230" s="247"/>
      <c r="H230" s="245"/>
      <c r="I230" s="246"/>
      <c r="J230" s="247"/>
      <c r="K230" s="234"/>
      <c r="L230" s="234"/>
      <c r="M230" s="234"/>
      <c r="N230" s="234"/>
      <c r="O230" s="234"/>
      <c r="P230" s="234"/>
    </row>
    <row r="231" spans="1:16" x14ac:dyDescent="0.25">
      <c r="A231" s="242">
        <v>43182</v>
      </c>
      <c r="B231" s="243">
        <v>180157863</v>
      </c>
      <c r="C231" s="248">
        <v>12</v>
      </c>
      <c r="D231" s="247">
        <v>1215463</v>
      </c>
      <c r="E231" s="245"/>
      <c r="F231" s="248"/>
      <c r="G231" s="247"/>
      <c r="H231" s="245"/>
      <c r="I231" s="246"/>
      <c r="J231" s="247"/>
      <c r="K231" s="234"/>
      <c r="L231" s="234"/>
      <c r="M231" s="234"/>
      <c r="N231" s="234"/>
      <c r="O231" s="234"/>
      <c r="P231" s="234"/>
    </row>
    <row r="232" spans="1:16" x14ac:dyDescent="0.25">
      <c r="A232" s="242">
        <v>43182</v>
      </c>
      <c r="B232" s="243">
        <v>180157864</v>
      </c>
      <c r="C232" s="248">
        <v>3</v>
      </c>
      <c r="D232" s="247">
        <v>354200</v>
      </c>
      <c r="E232" s="245"/>
      <c r="F232" s="248"/>
      <c r="G232" s="247"/>
      <c r="H232" s="245"/>
      <c r="I232" s="246">
        <v>2594113</v>
      </c>
      <c r="J232" s="247" t="s">
        <v>17</v>
      </c>
      <c r="K232" s="234"/>
      <c r="L232" s="234"/>
      <c r="M232" s="234"/>
      <c r="N232" s="234"/>
      <c r="O232" s="234"/>
      <c r="P232" s="234"/>
    </row>
    <row r="233" spans="1:16" x14ac:dyDescent="0.25">
      <c r="A233" s="236">
        <v>43183</v>
      </c>
      <c r="B233" s="235">
        <v>180157912</v>
      </c>
      <c r="C233" s="241">
        <v>5</v>
      </c>
      <c r="D233" s="34">
        <v>440738</v>
      </c>
      <c r="E233" s="238">
        <v>180041340</v>
      </c>
      <c r="F233" s="241">
        <v>7</v>
      </c>
      <c r="G233" s="237">
        <v>729663</v>
      </c>
      <c r="H233" s="238"/>
      <c r="I233" s="240"/>
      <c r="J233" s="237"/>
      <c r="K233" s="234"/>
      <c r="L233" s="234"/>
      <c r="M233" s="234"/>
      <c r="N233" s="234"/>
      <c r="O233" s="234"/>
      <c r="P233" s="234"/>
    </row>
    <row r="234" spans="1:16" x14ac:dyDescent="0.25">
      <c r="A234" s="236">
        <v>43183</v>
      </c>
      <c r="B234" s="235">
        <v>180157928</v>
      </c>
      <c r="C234" s="241">
        <v>15</v>
      </c>
      <c r="D234" s="34">
        <v>1433513</v>
      </c>
      <c r="E234" s="238"/>
      <c r="F234" s="241"/>
      <c r="G234" s="237"/>
      <c r="H234" s="238"/>
      <c r="I234" s="240"/>
      <c r="J234" s="237"/>
      <c r="K234" s="234"/>
      <c r="L234" s="234"/>
      <c r="M234" s="234"/>
      <c r="N234" s="234"/>
      <c r="O234" s="234"/>
      <c r="P234" s="234"/>
    </row>
    <row r="235" spans="1:16" x14ac:dyDescent="0.25">
      <c r="A235" s="236">
        <v>43183</v>
      </c>
      <c r="B235" s="235">
        <v>180157959</v>
      </c>
      <c r="C235" s="241">
        <v>1</v>
      </c>
      <c r="D235" s="34">
        <v>112875</v>
      </c>
      <c r="E235" s="238"/>
      <c r="F235" s="241"/>
      <c r="G235" s="237"/>
      <c r="H235" s="238"/>
      <c r="I235" s="240"/>
      <c r="J235" s="237"/>
      <c r="K235" s="234"/>
      <c r="L235" s="234"/>
      <c r="M235" s="234"/>
      <c r="N235" s="234"/>
      <c r="O235" s="234"/>
      <c r="P235" s="234"/>
    </row>
    <row r="236" spans="1:16" x14ac:dyDescent="0.25">
      <c r="A236" s="236"/>
      <c r="B236" s="235"/>
      <c r="C236" s="241"/>
      <c r="D236" s="34"/>
      <c r="E236" s="238"/>
      <c r="F236" s="241"/>
      <c r="G236" s="237"/>
      <c r="H236" s="238"/>
      <c r="I236" s="240"/>
      <c r="J236" s="237"/>
      <c r="K236" s="234"/>
      <c r="L236" s="234"/>
      <c r="M236" s="234"/>
      <c r="N236" s="234"/>
      <c r="O236" s="234"/>
      <c r="P236" s="234"/>
    </row>
    <row r="237" spans="1:16" x14ac:dyDescent="0.25">
      <c r="A237" s="236"/>
      <c r="B237" s="235"/>
      <c r="C237" s="241"/>
      <c r="D237" s="34"/>
      <c r="E237" s="238"/>
      <c r="F237" s="241"/>
      <c r="G237" s="237"/>
      <c r="H237" s="238"/>
      <c r="I237" s="240"/>
      <c r="J237" s="237"/>
      <c r="K237" s="234"/>
      <c r="L237" s="234"/>
      <c r="M237" s="234"/>
      <c r="N237" s="234"/>
      <c r="O237" s="234"/>
      <c r="P237" s="234"/>
    </row>
    <row r="238" spans="1:16" x14ac:dyDescent="0.25">
      <c r="A238" s="236"/>
      <c r="B238" s="235"/>
      <c r="C238" s="241"/>
      <c r="D238" s="34"/>
      <c r="E238" s="238"/>
      <c r="F238" s="241"/>
      <c r="G238" s="237"/>
      <c r="H238" s="238"/>
      <c r="I238" s="240"/>
      <c r="J238" s="237"/>
      <c r="K238" s="234"/>
      <c r="L238" s="234"/>
      <c r="M238" s="234"/>
      <c r="N238" s="234"/>
      <c r="O238" s="234"/>
      <c r="P238" s="234"/>
    </row>
    <row r="239" spans="1:16" x14ac:dyDescent="0.25">
      <c r="A239" s="236"/>
      <c r="B239" s="235"/>
      <c r="C239" s="241"/>
      <c r="D239" s="34"/>
      <c r="E239" s="238"/>
      <c r="F239" s="241"/>
      <c r="G239" s="237"/>
      <c r="H239" s="238"/>
      <c r="I239" s="240"/>
      <c r="J239" s="237"/>
      <c r="K239" s="234"/>
      <c r="L239" s="234"/>
      <c r="M239" s="234"/>
      <c r="N239" s="234"/>
      <c r="O239" s="234"/>
      <c r="P239" s="234"/>
    </row>
    <row r="240" spans="1:16" x14ac:dyDescent="0.25">
      <c r="A240" s="236"/>
      <c r="B240" s="235"/>
      <c r="C240" s="241"/>
      <c r="D240" s="34"/>
      <c r="E240" s="238"/>
      <c r="F240" s="241"/>
      <c r="G240" s="237"/>
      <c r="H240" s="238"/>
      <c r="I240" s="240"/>
      <c r="J240" s="237"/>
      <c r="K240" s="234"/>
      <c r="L240" s="234"/>
      <c r="M240" s="234"/>
      <c r="N240" s="234"/>
      <c r="O240" s="234"/>
      <c r="P240" s="234"/>
    </row>
    <row r="241" spans="1:16" x14ac:dyDescent="0.25">
      <c r="A241" s="236"/>
      <c r="B241" s="224" t="s">
        <v>11</v>
      </c>
      <c r="C241" s="233">
        <f>SUM(C7:C240)</f>
        <v>1591</v>
      </c>
      <c r="D241" s="225">
        <f>SUM(D7:D240)</f>
        <v>151824807</v>
      </c>
      <c r="E241" s="224" t="s">
        <v>11</v>
      </c>
      <c r="F241" s="233">
        <f>SUM(F7:F240)</f>
        <v>316</v>
      </c>
      <c r="G241" s="225">
        <f>SUM(G7:G240)</f>
        <v>33272937</v>
      </c>
      <c r="H241" s="225">
        <f>SUM(H7:H240)</f>
        <v>0</v>
      </c>
      <c r="I241" s="233">
        <f>SUM(I7:I240)</f>
        <v>117294407</v>
      </c>
      <c r="J241" s="5"/>
      <c r="K241" s="234"/>
      <c r="L241" s="234"/>
      <c r="M241" s="234"/>
      <c r="N241" s="234"/>
      <c r="O241" s="234"/>
      <c r="P241" s="234"/>
    </row>
    <row r="242" spans="1:16" x14ac:dyDescent="0.25">
      <c r="A242" s="236"/>
      <c r="B242" s="224"/>
      <c r="C242" s="233"/>
      <c r="D242" s="225"/>
      <c r="E242" s="224"/>
      <c r="F242" s="233"/>
      <c r="G242" s="5"/>
      <c r="H242" s="235"/>
      <c r="I242" s="241"/>
      <c r="J242" s="5"/>
      <c r="K242" s="234"/>
      <c r="L242" s="234"/>
      <c r="M242" s="234"/>
      <c r="N242" s="234"/>
      <c r="O242" s="234"/>
      <c r="P242" s="234"/>
    </row>
    <row r="243" spans="1:16" x14ac:dyDescent="0.25">
      <c r="A243" s="236"/>
      <c r="B243" s="227"/>
      <c r="C243" s="241"/>
      <c r="D243" s="237"/>
      <c r="E243" s="224"/>
      <c r="F243" s="241"/>
      <c r="G243" s="318" t="s">
        <v>12</v>
      </c>
      <c r="H243" s="318"/>
      <c r="I243" s="240"/>
      <c r="J243" s="228">
        <f>SUM(D7:D240)</f>
        <v>151824807</v>
      </c>
      <c r="K243" s="234"/>
      <c r="L243" s="234"/>
      <c r="M243" s="234"/>
      <c r="N243" s="234"/>
      <c r="O243" s="234"/>
      <c r="P243" s="234"/>
    </row>
    <row r="244" spans="1:16" x14ac:dyDescent="0.25">
      <c r="A244" s="226"/>
      <c r="B244" s="235"/>
      <c r="C244" s="241"/>
      <c r="D244" s="237"/>
      <c r="E244" s="238"/>
      <c r="F244" s="241"/>
      <c r="G244" s="318" t="s">
        <v>13</v>
      </c>
      <c r="H244" s="318"/>
      <c r="I244" s="240"/>
      <c r="J244" s="228">
        <f>SUM(G7:G240)</f>
        <v>33272937</v>
      </c>
      <c r="K244" s="234"/>
      <c r="L244" s="234"/>
      <c r="M244" s="234"/>
      <c r="N244" s="234"/>
      <c r="O244" s="234"/>
      <c r="P244" s="234"/>
    </row>
    <row r="245" spans="1:16" x14ac:dyDescent="0.25">
      <c r="A245" s="236"/>
      <c r="B245" s="238"/>
      <c r="C245" s="241"/>
      <c r="D245" s="237"/>
      <c r="E245" s="238"/>
      <c r="F245" s="241"/>
      <c r="G245" s="318" t="s">
        <v>14</v>
      </c>
      <c r="H245" s="318"/>
      <c r="I245" s="41"/>
      <c r="J245" s="230">
        <f>J243-J244</f>
        <v>118551870</v>
      </c>
      <c r="K245" s="234"/>
      <c r="L245" s="234"/>
      <c r="M245" s="234"/>
      <c r="N245" s="234"/>
      <c r="O245" s="234"/>
      <c r="P245" s="234"/>
    </row>
    <row r="246" spans="1:16" x14ac:dyDescent="0.25">
      <c r="A246" s="229"/>
      <c r="B246" s="231"/>
      <c r="C246" s="241"/>
      <c r="D246" s="232"/>
      <c r="E246" s="238"/>
      <c r="F246" s="241"/>
      <c r="G246" s="318" t="s">
        <v>15</v>
      </c>
      <c r="H246" s="318"/>
      <c r="I246" s="240"/>
      <c r="J246" s="228">
        <f>SUM(H7:H240)</f>
        <v>0</v>
      </c>
      <c r="K246" s="234"/>
      <c r="L246" s="234"/>
      <c r="M246" s="234"/>
      <c r="N246" s="234"/>
      <c r="O246" s="234"/>
      <c r="P246" s="234"/>
    </row>
    <row r="247" spans="1:16" x14ac:dyDescent="0.25">
      <c r="A247" s="236"/>
      <c r="B247" s="231"/>
      <c r="C247" s="241"/>
      <c r="D247" s="232"/>
      <c r="E247" s="238"/>
      <c r="F247" s="241"/>
      <c r="G247" s="318" t="s">
        <v>16</v>
      </c>
      <c r="H247" s="318"/>
      <c r="I247" s="240"/>
      <c r="J247" s="228">
        <f>J245+J246</f>
        <v>118551870</v>
      </c>
      <c r="K247" s="234"/>
      <c r="L247" s="234"/>
      <c r="M247" s="234"/>
      <c r="N247" s="234"/>
      <c r="O247" s="234"/>
      <c r="P247" s="234"/>
    </row>
    <row r="248" spans="1:16" x14ac:dyDescent="0.25">
      <c r="A248" s="236"/>
      <c r="B248" s="231"/>
      <c r="C248" s="241"/>
      <c r="D248" s="232"/>
      <c r="E248" s="238"/>
      <c r="F248" s="241"/>
      <c r="G248" s="318" t="s">
        <v>5</v>
      </c>
      <c r="H248" s="318"/>
      <c r="I248" s="240"/>
      <c r="J248" s="228">
        <f>SUM(I7:I240)</f>
        <v>117294407</v>
      </c>
      <c r="K248" s="234"/>
      <c r="L248" s="234"/>
      <c r="M248" s="234"/>
      <c r="N248" s="234"/>
      <c r="O248" s="234"/>
      <c r="P248" s="234"/>
    </row>
    <row r="249" spans="1:16" x14ac:dyDescent="0.25">
      <c r="A249" s="236"/>
      <c r="B249" s="231"/>
      <c r="C249" s="241"/>
      <c r="D249" s="232"/>
      <c r="E249" s="238"/>
      <c r="F249" s="241"/>
      <c r="G249" s="318" t="s">
        <v>32</v>
      </c>
      <c r="H249" s="318"/>
      <c r="I249" s="241" t="str">
        <f>IF(J249&gt;0,"SALDO",IF(J249&lt;0,"PIUTANG",IF(J249=0,"LUNAS")))</f>
        <v>PIUTANG</v>
      </c>
      <c r="J249" s="228">
        <f>J248-J247</f>
        <v>-1257463</v>
      </c>
      <c r="K249" s="234"/>
      <c r="L249" s="234"/>
      <c r="M249" s="234"/>
      <c r="N249" s="234"/>
      <c r="O249" s="234"/>
      <c r="P249" s="234"/>
    </row>
    <row r="250" spans="1:16" x14ac:dyDescent="0.25">
      <c r="A250" s="236"/>
      <c r="K250" s="234"/>
      <c r="L250" s="234"/>
      <c r="M250" s="234"/>
      <c r="N250" s="234"/>
      <c r="O250" s="234"/>
      <c r="P250" s="23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249:H249"/>
    <mergeCell ref="G243:H243"/>
    <mergeCell ref="G244:H244"/>
    <mergeCell ref="G245:H245"/>
    <mergeCell ref="G246:H246"/>
    <mergeCell ref="G247:H247"/>
    <mergeCell ref="G248:H248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36"/>
  <sheetViews>
    <sheetView workbookViewId="0">
      <pane ySplit="7" topLeftCell="A17" activePane="bottomLeft" state="frozen"/>
      <selection pane="bottomLeft" activeCell="L24" sqref="L24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19" t="s">
        <v>22</v>
      </c>
      <c r="G1" s="319"/>
      <c r="H1" s="319"/>
      <c r="I1" s="38" t="s">
        <v>90</v>
      </c>
      <c r="J1" s="20"/>
      <c r="L1" s="37">
        <f>SUM(D16:D17)</f>
        <v>305200</v>
      </c>
      <c r="M1" s="37">
        <v>305200</v>
      </c>
      <c r="N1" s="37">
        <f>L1-M1</f>
        <v>0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220">
        <f>J30*-1</f>
        <v>0</v>
      </c>
      <c r="J2" s="20"/>
      <c r="L2" s="219">
        <f>SUM(H16:H17)</f>
        <v>93000</v>
      </c>
      <c r="M2" s="219">
        <v>93000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398200</v>
      </c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6" x14ac:dyDescent="0.25">
      <c r="A7" s="339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46"/>
      <c r="I7" s="344"/>
      <c r="J7" s="332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  <c r="K20" s="219"/>
      <c r="L20" s="219"/>
      <c r="M20" s="219"/>
      <c r="N20" s="219"/>
      <c r="O20" s="219"/>
      <c r="P20" s="219"/>
    </row>
    <row r="21" spans="1:16" s="234" customFormat="1" x14ac:dyDescent="0.25">
      <c r="A21" s="236"/>
      <c r="B21" s="235"/>
      <c r="C21" s="241"/>
      <c r="D21" s="237"/>
      <c r="E21" s="238"/>
      <c r="F21" s="235"/>
      <c r="G21" s="237"/>
      <c r="H21" s="240"/>
      <c r="I21" s="240"/>
      <c r="J21" s="237"/>
      <c r="K21" s="219"/>
      <c r="L21" s="219"/>
      <c r="M21" s="219"/>
      <c r="N21" s="219"/>
      <c r="O21" s="219"/>
      <c r="P21" s="219"/>
    </row>
    <row r="22" spans="1:16" s="234" customFormat="1" x14ac:dyDescent="0.25">
      <c r="A22" s="4"/>
      <c r="B22" s="8" t="s">
        <v>11</v>
      </c>
      <c r="C22" s="77">
        <f>SUM(C8:C21)</f>
        <v>50</v>
      </c>
      <c r="D22" s="9"/>
      <c r="E22" s="224" t="s">
        <v>11</v>
      </c>
      <c r="F22" s="224">
        <f>SUM(F8:F21)</f>
        <v>1</v>
      </c>
      <c r="G22" s="225">
        <f>SUM(G8:G21)</f>
        <v>98525</v>
      </c>
      <c r="H22" s="240"/>
      <c r="I22" s="240"/>
      <c r="J22" s="237"/>
      <c r="K22" s="219"/>
      <c r="L22" s="219"/>
      <c r="M22" s="219"/>
      <c r="N22" s="219"/>
      <c r="O22" s="219"/>
      <c r="P22" s="219"/>
    </row>
    <row r="23" spans="1:16" s="234" customFormat="1" x14ac:dyDescent="0.25">
      <c r="A23" s="4"/>
      <c r="B23" s="8"/>
      <c r="C23" s="77"/>
      <c r="D23" s="9"/>
      <c r="E23" s="238"/>
      <c r="F23" s="235"/>
      <c r="G23" s="237"/>
      <c r="H23" s="240"/>
      <c r="I23" s="240"/>
      <c r="J23" s="237"/>
      <c r="K23" s="219"/>
      <c r="L23" s="219"/>
      <c r="M23" s="219"/>
      <c r="N23" s="219"/>
      <c r="O23" s="219"/>
      <c r="P23" s="219"/>
    </row>
    <row r="24" spans="1:16" s="234" customFormat="1" x14ac:dyDescent="0.25">
      <c r="A24" s="10"/>
      <c r="B24" s="11"/>
      <c r="C24" s="40"/>
      <c r="D24" s="6"/>
      <c r="E24" s="8"/>
      <c r="F24" s="235"/>
      <c r="G24" s="318" t="s">
        <v>12</v>
      </c>
      <c r="H24" s="318"/>
      <c r="I24" s="39"/>
      <c r="J24" s="13">
        <f>SUM(D8:D21)</f>
        <v>6807851</v>
      </c>
      <c r="K24" s="219"/>
      <c r="L24" s="219"/>
      <c r="M24" s="219"/>
      <c r="N24" s="219"/>
      <c r="O24" s="219"/>
      <c r="P24" s="219"/>
    </row>
    <row r="25" spans="1:16" s="234" customFormat="1" x14ac:dyDescent="0.25">
      <c r="A25" s="4"/>
      <c r="B25" s="3"/>
      <c r="C25" s="40"/>
      <c r="D25" s="6"/>
      <c r="E25" s="8"/>
      <c r="F25" s="235"/>
      <c r="G25" s="318" t="s">
        <v>13</v>
      </c>
      <c r="H25" s="318"/>
      <c r="I25" s="39"/>
      <c r="J25" s="13">
        <f>SUM(G8:G21)</f>
        <v>98525</v>
      </c>
      <c r="K25" s="219"/>
      <c r="L25" s="219"/>
      <c r="M25" s="219"/>
      <c r="N25" s="219"/>
      <c r="O25" s="219"/>
      <c r="P25" s="219"/>
    </row>
    <row r="26" spans="1:16" s="234" customFormat="1" x14ac:dyDescent="0.25">
      <c r="A26" s="14"/>
      <c r="B26" s="7"/>
      <c r="C26" s="40"/>
      <c r="D26" s="6"/>
      <c r="E26" s="7"/>
      <c r="F26" s="235"/>
      <c r="G26" s="318" t="s">
        <v>14</v>
      </c>
      <c r="H26" s="318"/>
      <c r="I26" s="41"/>
      <c r="J26" s="15">
        <f>J24-J25</f>
        <v>6709326</v>
      </c>
      <c r="K26" s="219"/>
      <c r="L26" s="219"/>
      <c r="M26" s="219"/>
      <c r="N26" s="219"/>
      <c r="O26" s="219"/>
      <c r="P26" s="219"/>
    </row>
    <row r="27" spans="1:16" s="234" customFormat="1" x14ac:dyDescent="0.25">
      <c r="A27" s="4"/>
      <c r="B27" s="16"/>
      <c r="C27" s="40"/>
      <c r="D27" s="17"/>
      <c r="E27" s="7"/>
      <c r="F27" s="8"/>
      <c r="G27" s="318" t="s">
        <v>15</v>
      </c>
      <c r="H27" s="318"/>
      <c r="I27" s="39"/>
      <c r="J27" s="13">
        <f>SUM(H8:H23)</f>
        <v>303000</v>
      </c>
      <c r="K27" s="219"/>
      <c r="L27" s="219"/>
      <c r="M27" s="219"/>
      <c r="N27" s="219"/>
      <c r="O27" s="219"/>
      <c r="P27" s="219"/>
    </row>
    <row r="28" spans="1:16" x14ac:dyDescent="0.25">
      <c r="A28" s="4"/>
      <c r="B28" s="16"/>
      <c r="C28" s="40"/>
      <c r="D28" s="17"/>
      <c r="E28" s="7"/>
      <c r="F28" s="8"/>
      <c r="G28" s="318" t="s">
        <v>16</v>
      </c>
      <c r="H28" s="318"/>
      <c r="I28" s="39"/>
      <c r="J28" s="13">
        <f>J26+J27</f>
        <v>7012326</v>
      </c>
    </row>
    <row r="29" spans="1:16" x14ac:dyDescent="0.25">
      <c r="A29" s="4"/>
      <c r="B29" s="16"/>
      <c r="C29" s="40"/>
      <c r="D29" s="17"/>
      <c r="E29" s="7"/>
      <c r="F29" s="3"/>
      <c r="G29" s="318" t="s">
        <v>5</v>
      </c>
      <c r="H29" s="318"/>
      <c r="I29" s="39"/>
      <c r="J29" s="13">
        <f>SUM(I8:I23)</f>
        <v>7012326</v>
      </c>
    </row>
    <row r="30" spans="1:16" x14ac:dyDescent="0.25">
      <c r="A30" s="4"/>
      <c r="B30" s="16"/>
      <c r="C30" s="40"/>
      <c r="D30" s="17"/>
      <c r="E30" s="7"/>
      <c r="F30" s="3"/>
      <c r="G30" s="318" t="s">
        <v>32</v>
      </c>
      <c r="H30" s="318"/>
      <c r="I30" s="40" t="str">
        <f>IF(J30&gt;0,"SALDO",IF(J30&lt;0,"PIUTANG",IF(J30=0,"LUNAS")))</f>
        <v>LUNAS</v>
      </c>
      <c r="J30" s="13">
        <f>J29-J28</f>
        <v>0</v>
      </c>
    </row>
    <row r="31" spans="1:16" x14ac:dyDescent="0.25">
      <c r="F31" s="37"/>
      <c r="G31" s="37"/>
      <c r="J31" s="37"/>
    </row>
    <row r="32" spans="1:16" x14ac:dyDescent="0.25">
      <c r="C32" s="37"/>
      <c r="D32" s="37"/>
      <c r="F32" s="37"/>
      <c r="G32" s="37"/>
      <c r="J32" s="37"/>
      <c r="L32"/>
      <c r="M32"/>
      <c r="N32"/>
      <c r="O32"/>
      <c r="P32"/>
    </row>
    <row r="33" spans="3:16" x14ac:dyDescent="0.25">
      <c r="C33" s="37"/>
      <c r="D33" s="37"/>
      <c r="F33" s="37"/>
      <c r="G33" s="37"/>
      <c r="J33" s="37"/>
      <c r="L33"/>
      <c r="M33"/>
      <c r="N33"/>
      <c r="O33"/>
      <c r="P33"/>
    </row>
    <row r="34" spans="3:16" x14ac:dyDescent="0.25">
      <c r="C34" s="37"/>
      <c r="D34" s="37"/>
      <c r="F34" s="37"/>
      <c r="G34" s="37"/>
      <c r="J34" s="37"/>
      <c r="L34"/>
      <c r="M34"/>
      <c r="N34"/>
      <c r="O34"/>
      <c r="P34"/>
    </row>
    <row r="35" spans="3:16" x14ac:dyDescent="0.25">
      <c r="C35" s="37"/>
      <c r="D35" s="37"/>
      <c r="F35" s="37"/>
      <c r="G35" s="37"/>
      <c r="J35" s="37"/>
      <c r="L35"/>
      <c r="M35"/>
      <c r="N35"/>
      <c r="O35"/>
      <c r="P35"/>
    </row>
    <row r="36" spans="3:16" x14ac:dyDescent="0.25">
      <c r="C36" s="37"/>
      <c r="D36" s="37"/>
      <c r="L36"/>
      <c r="M36"/>
      <c r="N36"/>
      <c r="O36"/>
      <c r="P36"/>
    </row>
  </sheetData>
  <mergeCells count="15">
    <mergeCell ref="G30:H30"/>
    <mergeCell ref="G24:H24"/>
    <mergeCell ref="G25:H25"/>
    <mergeCell ref="G26:H26"/>
    <mergeCell ref="G27:H27"/>
    <mergeCell ref="G28:H28"/>
    <mergeCell ref="G29:H29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34"/>
  <sheetViews>
    <sheetView workbookViewId="0">
      <pane ySplit="7" topLeftCell="A17" activePane="bottomLeft" state="frozen"/>
      <selection pane="bottomLeft" activeCell="L24" sqref="L24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19" t="s">
        <v>22</v>
      </c>
      <c r="G1" s="319"/>
      <c r="H1" s="319"/>
      <c r="I1" s="38" t="s">
        <v>37</v>
      </c>
      <c r="J1" s="20"/>
      <c r="L1" s="37">
        <f>D8+D10</f>
        <v>981926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J34*-1</f>
        <v>-203000</v>
      </c>
      <c r="J2" s="20"/>
      <c r="L2" s="37">
        <v>0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981926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M5" s="37"/>
    </row>
    <row r="6" spans="1:17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  <c r="M6" s="37"/>
    </row>
    <row r="7" spans="1:17" x14ac:dyDescent="0.25">
      <c r="A7" s="339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98">
        <v>43167</v>
      </c>
      <c r="B18" s="99">
        <v>180156135</v>
      </c>
      <c r="C18" s="100">
        <v>7</v>
      </c>
      <c r="D18" s="34">
        <v>790650</v>
      </c>
      <c r="E18" s="101"/>
      <c r="F18" s="99"/>
      <c r="G18" s="34"/>
      <c r="H18" s="102"/>
      <c r="I18" s="102"/>
      <c r="J18" s="34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98">
        <v>43170</v>
      </c>
      <c r="B19" s="99">
        <v>180156491</v>
      </c>
      <c r="C19" s="100">
        <v>2</v>
      </c>
      <c r="D19" s="34">
        <v>202125</v>
      </c>
      <c r="E19" s="101"/>
      <c r="F19" s="99"/>
      <c r="G19" s="34"/>
      <c r="H19" s="102"/>
      <c r="I19" s="102"/>
      <c r="J19" s="34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98">
        <v>43174</v>
      </c>
      <c r="B20" s="99">
        <v>180156920</v>
      </c>
      <c r="C20" s="100">
        <v>5</v>
      </c>
      <c r="D20" s="34">
        <v>636738</v>
      </c>
      <c r="E20" s="101"/>
      <c r="F20" s="99"/>
      <c r="G20" s="34"/>
      <c r="H20" s="102"/>
      <c r="I20" s="102"/>
      <c r="J20" s="34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98">
        <v>43177</v>
      </c>
      <c r="B21" s="99">
        <v>180157253</v>
      </c>
      <c r="C21" s="100">
        <v>3</v>
      </c>
      <c r="D21" s="34">
        <v>294875</v>
      </c>
      <c r="E21" s="101"/>
      <c r="F21" s="99"/>
      <c r="G21" s="34"/>
      <c r="H21" s="102"/>
      <c r="I21" s="102"/>
      <c r="J21" s="34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98">
        <v>43180</v>
      </c>
      <c r="B22" s="99"/>
      <c r="C22" s="100"/>
      <c r="D22" s="34"/>
      <c r="E22" s="101">
        <v>180041281</v>
      </c>
      <c r="F22" s="99">
        <v>4</v>
      </c>
      <c r="G22" s="34">
        <v>482038</v>
      </c>
      <c r="H22" s="102"/>
      <c r="I22" s="102"/>
      <c r="J22" s="34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98">
        <v>43181</v>
      </c>
      <c r="B23" s="99">
        <v>180157708</v>
      </c>
      <c r="C23" s="100">
        <v>1</v>
      </c>
      <c r="D23" s="34">
        <v>107363</v>
      </c>
      <c r="E23" s="101"/>
      <c r="F23" s="99"/>
      <c r="G23" s="34"/>
      <c r="H23" s="102"/>
      <c r="I23" s="102"/>
      <c r="J23" s="34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98"/>
      <c r="B24" s="99"/>
      <c r="C24" s="100"/>
      <c r="D24" s="34"/>
      <c r="E24" s="101"/>
      <c r="F24" s="99"/>
      <c r="G24" s="34"/>
      <c r="H24" s="102"/>
      <c r="I24" s="102"/>
      <c r="J24" s="34"/>
      <c r="K24" s="138"/>
      <c r="L24" s="138"/>
      <c r="M24" s="138"/>
      <c r="N24" s="138"/>
      <c r="O24" s="138"/>
      <c r="P24" s="138"/>
      <c r="Q24" s="138"/>
    </row>
    <row r="25" spans="1:17" x14ac:dyDescent="0.25">
      <c r="A25" s="4"/>
      <c r="B25" s="3"/>
      <c r="C25" s="40"/>
      <c r="D25" s="6"/>
      <c r="E25" s="7"/>
      <c r="F25" s="3"/>
      <c r="G25" s="6"/>
      <c r="H25" s="39"/>
      <c r="I25" s="39"/>
      <c r="J25" s="6"/>
      <c r="M25" s="37"/>
    </row>
    <row r="26" spans="1:17" x14ac:dyDescent="0.25">
      <c r="A26" s="4"/>
      <c r="B26" s="8" t="s">
        <v>11</v>
      </c>
      <c r="C26" s="77">
        <f>SUM(C8:C25)</f>
        <v>70</v>
      </c>
      <c r="D26" s="9"/>
      <c r="E26" s="8" t="s">
        <v>11</v>
      </c>
      <c r="F26" s="8">
        <f>SUM(F8:F25)</f>
        <v>18</v>
      </c>
      <c r="G26" s="5"/>
      <c r="H26" s="40"/>
      <c r="I26" s="40"/>
      <c r="J26" s="5"/>
      <c r="M26" s="37"/>
    </row>
    <row r="27" spans="1:17" x14ac:dyDescent="0.25">
      <c r="A27" s="4"/>
      <c r="B27" s="8"/>
      <c r="C27" s="77"/>
      <c r="D27" s="9"/>
      <c r="E27" s="8"/>
      <c r="F27" s="8"/>
      <c r="G27" s="32"/>
      <c r="H27" s="52"/>
      <c r="I27" s="40"/>
      <c r="J27" s="5"/>
      <c r="M27" s="37"/>
    </row>
    <row r="28" spans="1:17" x14ac:dyDescent="0.25">
      <c r="A28" s="10"/>
      <c r="B28" s="11"/>
      <c r="C28" s="40"/>
      <c r="D28" s="6"/>
      <c r="E28" s="8"/>
      <c r="F28" s="3"/>
      <c r="G28" s="318" t="s">
        <v>12</v>
      </c>
      <c r="H28" s="318"/>
      <c r="I28" s="39"/>
      <c r="J28" s="13">
        <f>SUM(D8:D25)</f>
        <v>7679441</v>
      </c>
      <c r="M28" s="37"/>
    </row>
    <row r="29" spans="1:17" x14ac:dyDescent="0.25">
      <c r="A29" s="4"/>
      <c r="B29" s="3"/>
      <c r="C29" s="40"/>
      <c r="D29" s="6"/>
      <c r="E29" s="7"/>
      <c r="F29" s="3"/>
      <c r="G29" s="318" t="s">
        <v>13</v>
      </c>
      <c r="H29" s="318"/>
      <c r="I29" s="39"/>
      <c r="J29" s="13">
        <f>SUM(G8:G25)</f>
        <v>1894638</v>
      </c>
      <c r="M29" s="37"/>
    </row>
    <row r="30" spans="1:17" x14ac:dyDescent="0.25">
      <c r="A30" s="14"/>
      <c r="B30" s="7"/>
      <c r="C30" s="40"/>
      <c r="D30" s="6"/>
      <c r="E30" s="7"/>
      <c r="F30" s="3"/>
      <c r="G30" s="318" t="s">
        <v>14</v>
      </c>
      <c r="H30" s="318"/>
      <c r="I30" s="41"/>
      <c r="J30" s="15">
        <f>J28-J29</f>
        <v>5784803</v>
      </c>
      <c r="M30" s="37"/>
    </row>
    <row r="31" spans="1:17" x14ac:dyDescent="0.25">
      <c r="A31" s="4"/>
      <c r="B31" s="16"/>
      <c r="C31" s="40"/>
      <c r="D31" s="17"/>
      <c r="E31" s="7"/>
      <c r="F31" s="3"/>
      <c r="G31" s="318" t="s">
        <v>15</v>
      </c>
      <c r="H31" s="318"/>
      <c r="I31" s="39"/>
      <c r="J31" s="13">
        <f>SUM(H8:H26)</f>
        <v>0</v>
      </c>
      <c r="M31" s="37"/>
    </row>
    <row r="32" spans="1:17" x14ac:dyDescent="0.25">
      <c r="A32" s="4"/>
      <c r="B32" s="16"/>
      <c r="C32" s="40"/>
      <c r="D32" s="17"/>
      <c r="E32" s="7"/>
      <c r="F32" s="3"/>
      <c r="G32" s="318" t="s">
        <v>16</v>
      </c>
      <c r="H32" s="318"/>
      <c r="I32" s="39"/>
      <c r="J32" s="13">
        <f>J30+J31</f>
        <v>5784803</v>
      </c>
      <c r="M32" s="37"/>
    </row>
    <row r="33" spans="1:13" x14ac:dyDescent="0.25">
      <c r="A33" s="4"/>
      <c r="B33" s="16"/>
      <c r="C33" s="40"/>
      <c r="D33" s="17"/>
      <c r="E33" s="7"/>
      <c r="F33" s="3"/>
      <c r="G33" s="318" t="s">
        <v>5</v>
      </c>
      <c r="H33" s="318"/>
      <c r="I33" s="39"/>
      <c r="J33" s="13">
        <f>SUM(I8:I26)</f>
        <v>5987803</v>
      </c>
      <c r="M33" s="37"/>
    </row>
    <row r="34" spans="1:13" x14ac:dyDescent="0.25">
      <c r="A34" s="4"/>
      <c r="B34" s="16"/>
      <c r="C34" s="40"/>
      <c r="D34" s="17"/>
      <c r="E34" s="7"/>
      <c r="F34" s="3"/>
      <c r="G34" s="318" t="s">
        <v>32</v>
      </c>
      <c r="H34" s="318"/>
      <c r="I34" s="40" t="str">
        <f>IF(J34&gt;0,"SALDO",IF(J34&lt;0,"PIUTANG",IF(J34=0,"LUNAS")))</f>
        <v>SALDO</v>
      </c>
      <c r="J34" s="13">
        <f>J33-J32</f>
        <v>203000</v>
      </c>
      <c r="M34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4:H34"/>
    <mergeCell ref="G28:H28"/>
    <mergeCell ref="G29:H29"/>
    <mergeCell ref="G30:H30"/>
    <mergeCell ref="G31:H31"/>
    <mergeCell ref="G32:H32"/>
    <mergeCell ref="G33:H33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24"/>
  <sheetViews>
    <sheetView workbookViewId="0">
      <pane ySplit="7" topLeftCell="A11" activePane="bottomLeft" state="frozen"/>
      <selection pane="bottomLeft" activeCell="G15" sqref="G1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19" t="s">
        <v>21</v>
      </c>
      <c r="G2" s="319"/>
      <c r="H2" s="319"/>
      <c r="I2" s="38">
        <f>J24*-1</f>
        <v>3652300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18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3" x14ac:dyDescent="0.25">
      <c r="A7" s="339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28"/>
      <c r="I7" s="344"/>
      <c r="J7" s="332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98">
        <v>43172</v>
      </c>
      <c r="B13" s="99">
        <v>180156707</v>
      </c>
      <c r="C13" s="254">
        <v>48</v>
      </c>
      <c r="D13" s="34">
        <v>4860275</v>
      </c>
      <c r="E13" s="101">
        <v>180041044</v>
      </c>
      <c r="F13" s="99">
        <v>8</v>
      </c>
      <c r="G13" s="34">
        <v>962938</v>
      </c>
      <c r="H13" s="101"/>
      <c r="I13" s="102">
        <v>3898000</v>
      </c>
      <c r="J13" s="34" t="s">
        <v>17</v>
      </c>
      <c r="L13" s="239"/>
    </row>
    <row r="14" spans="1:13" s="234" customFormat="1" x14ac:dyDescent="0.25">
      <c r="A14" s="98">
        <v>43183</v>
      </c>
      <c r="B14" s="99">
        <v>180157905</v>
      </c>
      <c r="C14" s="254">
        <v>41</v>
      </c>
      <c r="D14" s="34">
        <v>4288550</v>
      </c>
      <c r="E14" s="101">
        <v>180041337</v>
      </c>
      <c r="F14" s="99">
        <v>6</v>
      </c>
      <c r="G14" s="34">
        <v>639275</v>
      </c>
      <c r="H14" s="101"/>
      <c r="I14" s="102"/>
      <c r="J14" s="34"/>
      <c r="L14" s="239"/>
    </row>
    <row r="15" spans="1:13" x14ac:dyDescent="0.25">
      <c r="A15" s="4"/>
      <c r="B15" s="3"/>
      <c r="C15" s="26"/>
      <c r="D15" s="6"/>
      <c r="E15" s="7"/>
      <c r="F15" s="3"/>
      <c r="G15" s="6"/>
      <c r="H15" s="7"/>
      <c r="I15" s="39"/>
      <c r="J15" s="6"/>
    </row>
    <row r="16" spans="1:13" x14ac:dyDescent="0.25">
      <c r="A16" s="4"/>
      <c r="B16" s="8" t="s">
        <v>11</v>
      </c>
      <c r="C16" s="27">
        <f>SUM(C8:C15)</f>
        <v>189</v>
      </c>
      <c r="D16" s="9"/>
      <c r="E16" s="8" t="s">
        <v>11</v>
      </c>
      <c r="F16" s="8">
        <f>SUM(F8:F15)</f>
        <v>27</v>
      </c>
      <c r="G16" s="5"/>
      <c r="H16" s="3"/>
      <c r="I16" s="40"/>
      <c r="J16" s="5"/>
    </row>
    <row r="17" spans="1:10" x14ac:dyDescent="0.25">
      <c r="A17" s="4"/>
      <c r="B17" s="8"/>
      <c r="C17" s="27"/>
      <c r="D17" s="9"/>
      <c r="E17" s="8"/>
      <c r="F17" s="8"/>
      <c r="G17" s="32"/>
      <c r="H17" s="33"/>
      <c r="I17" s="40"/>
      <c r="J17" s="5"/>
    </row>
    <row r="18" spans="1:10" x14ac:dyDescent="0.25">
      <c r="A18" s="10"/>
      <c r="B18" s="11"/>
      <c r="C18" s="26"/>
      <c r="D18" s="6"/>
      <c r="E18" s="8"/>
      <c r="F18" s="3"/>
      <c r="G18" s="318" t="s">
        <v>12</v>
      </c>
      <c r="H18" s="318"/>
      <c r="I18" s="39"/>
      <c r="J18" s="13">
        <f>SUM(D8:D15)</f>
        <v>21001226</v>
      </c>
    </row>
    <row r="19" spans="1:10" x14ac:dyDescent="0.25">
      <c r="A19" s="4"/>
      <c r="B19" s="3"/>
      <c r="C19" s="26"/>
      <c r="D19" s="6"/>
      <c r="E19" s="7"/>
      <c r="F19" s="3"/>
      <c r="G19" s="318" t="s">
        <v>13</v>
      </c>
      <c r="H19" s="318"/>
      <c r="I19" s="39"/>
      <c r="J19" s="13">
        <f>SUM(G8:G15)</f>
        <v>3223926</v>
      </c>
    </row>
    <row r="20" spans="1:10" x14ac:dyDescent="0.25">
      <c r="A20" s="14"/>
      <c r="B20" s="7"/>
      <c r="C20" s="26"/>
      <c r="D20" s="6"/>
      <c r="E20" s="7"/>
      <c r="F20" s="3"/>
      <c r="G20" s="318" t="s">
        <v>14</v>
      </c>
      <c r="H20" s="318"/>
      <c r="I20" s="41"/>
      <c r="J20" s="15">
        <f>J18-J19</f>
        <v>17777300</v>
      </c>
    </row>
    <row r="21" spans="1:10" x14ac:dyDescent="0.25">
      <c r="A21" s="4"/>
      <c r="B21" s="16"/>
      <c r="C21" s="26"/>
      <c r="D21" s="17"/>
      <c r="E21" s="7"/>
      <c r="F21" s="3"/>
      <c r="G21" s="318" t="s">
        <v>15</v>
      </c>
      <c r="H21" s="318"/>
      <c r="I21" s="39"/>
      <c r="J21" s="13">
        <f>SUM(H8:H16)</f>
        <v>0</v>
      </c>
    </row>
    <row r="22" spans="1:10" x14ac:dyDescent="0.25">
      <c r="A22" s="4"/>
      <c r="B22" s="16"/>
      <c r="C22" s="26"/>
      <c r="D22" s="17"/>
      <c r="E22" s="7"/>
      <c r="F22" s="3"/>
      <c r="G22" s="318" t="s">
        <v>16</v>
      </c>
      <c r="H22" s="318"/>
      <c r="I22" s="39"/>
      <c r="J22" s="13">
        <f>J20+J21</f>
        <v>17777300</v>
      </c>
    </row>
    <row r="23" spans="1:10" x14ac:dyDescent="0.25">
      <c r="A23" s="4"/>
      <c r="B23" s="16"/>
      <c r="C23" s="26"/>
      <c r="D23" s="17"/>
      <c r="E23" s="7"/>
      <c r="F23" s="3"/>
      <c r="G23" s="318" t="s">
        <v>5</v>
      </c>
      <c r="H23" s="318"/>
      <c r="I23" s="39"/>
      <c r="J23" s="13">
        <f>SUM(I8:I16)</f>
        <v>14125000</v>
      </c>
    </row>
    <row r="24" spans="1:10" x14ac:dyDescent="0.25">
      <c r="A24" s="4"/>
      <c r="B24" s="16"/>
      <c r="C24" s="26"/>
      <c r="D24" s="17"/>
      <c r="E24" s="7"/>
      <c r="F24" s="3"/>
      <c r="G24" s="318" t="s">
        <v>32</v>
      </c>
      <c r="H24" s="318"/>
      <c r="I24" s="40" t="str">
        <f>IF(J24&gt;0,"SALDO",IF(J24&lt;0,"PIUTANG",IF(J24=0,"LUNAS")))</f>
        <v>PIUTANG</v>
      </c>
      <c r="J24" s="13">
        <f>J23-J22</f>
        <v>-3652300</v>
      </c>
    </row>
  </sheetData>
  <mergeCells count="15">
    <mergeCell ref="G24:H24"/>
    <mergeCell ref="G18:H18"/>
    <mergeCell ref="G19:H19"/>
    <mergeCell ref="G20:H20"/>
    <mergeCell ref="G21:H21"/>
    <mergeCell ref="G22:H22"/>
    <mergeCell ref="G23:H2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41" activePane="bottomLeft" state="frozen"/>
      <selection pane="bottomLeft" activeCell="L53" sqref="L5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19" t="s">
        <v>21</v>
      </c>
      <c r="G2" s="319"/>
      <c r="H2" s="319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5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46"/>
      <c r="I7" s="344"/>
      <c r="J7" s="332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18" t="s">
        <v>12</v>
      </c>
      <c r="H46" s="318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18" t="s">
        <v>13</v>
      </c>
      <c r="H47" s="318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18" t="s">
        <v>14</v>
      </c>
      <c r="H48" s="318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18" t="s">
        <v>15</v>
      </c>
      <c r="H49" s="318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18" t="s">
        <v>16</v>
      </c>
      <c r="H50" s="318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18" t="s">
        <v>5</v>
      </c>
      <c r="H51" s="318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18" t="s">
        <v>32</v>
      </c>
      <c r="H52" s="318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44" activePane="bottomLeft" state="frozen"/>
      <selection pane="bottomLeft" activeCell="C3" sqref="C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6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6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18" t="s">
        <v>12</v>
      </c>
      <c r="H69" s="318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18" t="s">
        <v>13</v>
      </c>
      <c r="H70" s="318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18" t="s">
        <v>14</v>
      </c>
      <c r="H71" s="318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18" t="s">
        <v>15</v>
      </c>
      <c r="H72" s="318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18" t="s">
        <v>16</v>
      </c>
      <c r="H73" s="318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18" t="s">
        <v>5</v>
      </c>
      <c r="H74" s="318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18" t="s">
        <v>32</v>
      </c>
      <c r="H75" s="318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J3" sqref="J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47" t="s">
        <v>21</v>
      </c>
      <c r="H1" s="347"/>
      <c r="I1" s="347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47" t="s">
        <v>111</v>
      </c>
      <c r="H2" s="347"/>
      <c r="I2" s="347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47" t="s">
        <v>112</v>
      </c>
      <c r="H3" s="347"/>
      <c r="I3" s="347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3" x14ac:dyDescent="0.25">
      <c r="A7" s="339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28"/>
      <c r="I7" s="344"/>
      <c r="J7" s="332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18" t="s">
        <v>12</v>
      </c>
      <c r="H44" s="318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18" t="s">
        <v>13</v>
      </c>
      <c r="H45" s="318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18" t="s">
        <v>14</v>
      </c>
      <c r="H46" s="318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18" t="s">
        <v>15</v>
      </c>
      <c r="H47" s="318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18" t="s">
        <v>16</v>
      </c>
      <c r="H48" s="318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18" t="s">
        <v>5</v>
      </c>
      <c r="H49" s="318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18" t="s">
        <v>32</v>
      </c>
      <c r="H50" s="318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J45" sqref="J4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19" t="s">
        <v>21</v>
      </c>
      <c r="G2" s="319"/>
      <c r="H2" s="319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28"/>
      <c r="I7" s="344"/>
      <c r="J7" s="332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8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8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18" t="s">
        <v>12</v>
      </c>
      <c r="H49" s="318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18" t="s">
        <v>13</v>
      </c>
      <c r="H50" s="318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18" t="s">
        <v>14</v>
      </c>
      <c r="H51" s="318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18" t="s">
        <v>15</v>
      </c>
      <c r="H52" s="318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18" t="s">
        <v>16</v>
      </c>
      <c r="H53" s="318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18" t="s">
        <v>5</v>
      </c>
      <c r="H54" s="318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18" t="s">
        <v>32</v>
      </c>
      <c r="H55" s="318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C3" sqref="C3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19" t="s">
        <v>22</v>
      </c>
      <c r="G1" s="319"/>
      <c r="H1" s="319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2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2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28"/>
      <c r="I7" s="344"/>
      <c r="J7" s="332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9">
        <v>42796</v>
      </c>
      <c r="B76" s="300">
        <v>170114592</v>
      </c>
      <c r="C76" s="301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9"/>
      <c r="B77" s="300"/>
      <c r="C77" s="301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18" t="s">
        <v>12</v>
      </c>
      <c r="H120" s="318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18" t="s">
        <v>13</v>
      </c>
      <c r="H121" s="318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18" t="s">
        <v>14</v>
      </c>
      <c r="H122" s="318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18" t="s">
        <v>15</v>
      </c>
      <c r="H123" s="318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18" t="s">
        <v>16</v>
      </c>
      <c r="H124" s="318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18" t="s">
        <v>5</v>
      </c>
      <c r="H125" s="318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18" t="s">
        <v>32</v>
      </c>
      <c r="H126" s="318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M92" sqref="M92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49" t="s">
        <v>22</v>
      </c>
      <c r="G1" s="349"/>
      <c r="H1" s="349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49" t="s">
        <v>21</v>
      </c>
      <c r="G2" s="349"/>
      <c r="H2" s="349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7"/>
      <c r="G3" s="297"/>
      <c r="H3" s="297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50"/>
      <c r="B5" s="350"/>
      <c r="C5" s="350"/>
      <c r="D5" s="350"/>
      <c r="E5" s="350"/>
      <c r="F5" s="350"/>
      <c r="G5" s="350"/>
      <c r="H5" s="350"/>
      <c r="I5" s="350"/>
      <c r="J5" s="350"/>
    </row>
    <row r="6" spans="1:13" x14ac:dyDescent="0.25">
      <c r="A6" s="351" t="s">
        <v>2</v>
      </c>
      <c r="B6" s="352" t="s">
        <v>3</v>
      </c>
      <c r="C6" s="352"/>
      <c r="D6" s="352"/>
      <c r="E6" s="352"/>
      <c r="F6" s="352"/>
      <c r="G6" s="352"/>
      <c r="H6" s="353" t="s">
        <v>4</v>
      </c>
      <c r="I6" s="355" t="s">
        <v>5</v>
      </c>
      <c r="J6" s="356" t="s">
        <v>6</v>
      </c>
    </row>
    <row r="7" spans="1:13" x14ac:dyDescent="0.25">
      <c r="A7" s="35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54"/>
      <c r="I7" s="355"/>
      <c r="J7" s="356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7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8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8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48" t="s">
        <v>12</v>
      </c>
      <c r="H89" s="348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48" t="s">
        <v>13</v>
      </c>
      <c r="H90" s="348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48" t="s">
        <v>14</v>
      </c>
      <c r="H91" s="348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48" t="s">
        <v>15</v>
      </c>
      <c r="H92" s="348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48" t="s">
        <v>16</v>
      </c>
      <c r="H93" s="348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48" t="s">
        <v>5</v>
      </c>
      <c r="H94" s="348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48" t="s">
        <v>32</v>
      </c>
      <c r="H95" s="348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19" t="s">
        <v>22</v>
      </c>
      <c r="G1" s="319"/>
      <c r="H1" s="319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19" t="s">
        <v>21</v>
      </c>
      <c r="G2" s="319"/>
      <c r="H2" s="319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5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1" t="s">
        <v>6</v>
      </c>
    </row>
    <row r="6" spans="1:15" x14ac:dyDescent="0.25">
      <c r="A6" s="339"/>
      <c r="B6" s="165" t="s">
        <v>7</v>
      </c>
      <c r="C6" s="306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46"/>
      <c r="I6" s="344"/>
      <c r="J6" s="332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18" t="s">
        <v>12</v>
      </c>
      <c r="H121" s="318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18" t="s">
        <v>13</v>
      </c>
      <c r="H122" s="318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18" t="s">
        <v>14</v>
      </c>
      <c r="H123" s="318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18" t="s">
        <v>15</v>
      </c>
      <c r="H124" s="318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18" t="s">
        <v>16</v>
      </c>
      <c r="H125" s="318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18" t="s">
        <v>5</v>
      </c>
      <c r="H126" s="318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18" t="s">
        <v>32</v>
      </c>
      <c r="H127" s="318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1"/>
  <sheetViews>
    <sheetView tabSelected="1" zoomScale="90" zoomScaleNormal="90" workbookViewId="0">
      <pane ySplit="4" topLeftCell="A5" activePane="bottomLeft" state="frozen"/>
      <selection pane="bottomLeft" activeCell="B9" sqref="B9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7" t="s">
        <v>49</v>
      </c>
      <c r="B1" s="357"/>
      <c r="C1" s="357"/>
    </row>
    <row r="2" spans="1:5" ht="15" customHeight="1" x14ac:dyDescent="0.25">
      <c r="A2" s="357"/>
      <c r="B2" s="357"/>
      <c r="C2" s="357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90" t="s">
        <v>6</v>
      </c>
    </row>
    <row r="5" spans="1:5" s="269" customFormat="1" ht="18.75" customHeight="1" x14ac:dyDescent="0.25">
      <c r="A5" s="185" t="s">
        <v>50</v>
      </c>
      <c r="B5" s="283">
        <v>43178</v>
      </c>
      <c r="C5" s="284">
        <f>'Taufik ST'!I2</f>
        <v>13033040</v>
      </c>
      <c r="E5" s="292" t="s">
        <v>160</v>
      </c>
    </row>
    <row r="6" spans="1:5" s="269" customFormat="1" ht="18.75" customHeight="1" x14ac:dyDescent="0.25">
      <c r="A6" s="185" t="s">
        <v>66</v>
      </c>
      <c r="B6" s="283">
        <v>43178</v>
      </c>
      <c r="C6" s="284">
        <f>'Indra Fashion'!I2</f>
        <v>4352401</v>
      </c>
      <c r="E6" s="292" t="s">
        <v>161</v>
      </c>
    </row>
    <row r="7" spans="1:5" s="269" customFormat="1" ht="18.75" customHeight="1" x14ac:dyDescent="0.25">
      <c r="A7" s="185" t="s">
        <v>67</v>
      </c>
      <c r="B7" s="283">
        <v>43183</v>
      </c>
      <c r="C7" s="284">
        <f>Atlantis!I2</f>
        <v>1257463</v>
      </c>
      <c r="E7" s="292" t="s">
        <v>159</v>
      </c>
    </row>
    <row r="8" spans="1:5" s="269" customFormat="1" ht="18.75" customHeight="1" x14ac:dyDescent="0.25">
      <c r="A8" s="185" t="s">
        <v>51</v>
      </c>
      <c r="B8" s="283">
        <v>43183</v>
      </c>
      <c r="C8" s="284">
        <f>Bandros!I2</f>
        <v>3629414</v>
      </c>
      <c r="E8" s="292" t="s">
        <v>162</v>
      </c>
    </row>
    <row r="9" spans="1:5" s="269" customFormat="1" ht="18.75" customHeight="1" x14ac:dyDescent="0.25">
      <c r="A9" s="185" t="s">
        <v>52</v>
      </c>
      <c r="B9" s="283" t="s">
        <v>40</v>
      </c>
      <c r="C9" s="284">
        <v>0</v>
      </c>
      <c r="E9" s="292" t="s">
        <v>163</v>
      </c>
    </row>
    <row r="10" spans="1:5" s="269" customFormat="1" ht="18.75" customHeight="1" x14ac:dyDescent="0.25">
      <c r="A10" s="185" t="s">
        <v>53</v>
      </c>
      <c r="B10" s="283" t="s">
        <v>40</v>
      </c>
      <c r="C10" s="284">
        <v>0</v>
      </c>
      <c r="E10" s="292" t="s">
        <v>165</v>
      </c>
    </row>
    <row r="11" spans="1:5" s="269" customFormat="1" ht="18.75" customHeight="1" x14ac:dyDescent="0.25">
      <c r="A11" s="185" t="s">
        <v>152</v>
      </c>
      <c r="B11" s="283">
        <f>Imas!A29</f>
        <v>42667</v>
      </c>
      <c r="C11" s="284">
        <f>Imas!I2</f>
        <v>3266276</v>
      </c>
      <c r="E11" s="292" t="s">
        <v>166</v>
      </c>
    </row>
    <row r="12" spans="1:5" s="269" customFormat="1" ht="18.75" customHeight="1" x14ac:dyDescent="0.25">
      <c r="A12" s="185" t="s">
        <v>153</v>
      </c>
      <c r="B12" s="283">
        <f>Sofya!A60</f>
        <v>42891</v>
      </c>
      <c r="C12" s="284">
        <f>Sofya!I2</f>
        <v>419663</v>
      </c>
      <c r="E12" s="292" t="s">
        <v>166</v>
      </c>
    </row>
    <row r="13" spans="1:5" s="269" customFormat="1" ht="18.75" customHeight="1" x14ac:dyDescent="0.25">
      <c r="A13" s="185" t="s">
        <v>70</v>
      </c>
      <c r="B13" s="283">
        <v>42767</v>
      </c>
      <c r="C13" s="284">
        <f>Jarkasih!J3</f>
        <v>5929850</v>
      </c>
      <c r="E13" s="292" t="s">
        <v>164</v>
      </c>
    </row>
    <row r="14" spans="1:5" s="269" customFormat="1" ht="18.75" customHeight="1" x14ac:dyDescent="0.25">
      <c r="A14" s="185" t="s">
        <v>154</v>
      </c>
      <c r="B14" s="283" t="s">
        <v>40</v>
      </c>
      <c r="C14" s="284">
        <v>0</v>
      </c>
      <c r="E14" s="292" t="s">
        <v>167</v>
      </c>
    </row>
    <row r="15" spans="1:5" s="269" customFormat="1" ht="18.75" customHeight="1" x14ac:dyDescent="0.25">
      <c r="A15" s="185" t="s">
        <v>76</v>
      </c>
      <c r="B15" s="283">
        <f>Bambang!A43</f>
        <v>42876</v>
      </c>
      <c r="C15" s="284">
        <f>Bambang!I2</f>
        <v>258363.5</v>
      </c>
      <c r="E15" s="292" t="s">
        <v>168</v>
      </c>
    </row>
    <row r="16" spans="1:5" s="269" customFormat="1" ht="18.75" customHeight="1" x14ac:dyDescent="0.25">
      <c r="A16" s="185" t="s">
        <v>77</v>
      </c>
      <c r="B16" s="283">
        <v>43183</v>
      </c>
      <c r="C16" s="284">
        <f>'Agus A'!I2</f>
        <v>3652300</v>
      </c>
      <c r="E16" s="292" t="s">
        <v>166</v>
      </c>
    </row>
    <row r="17" spans="1:5" s="269" customFormat="1" ht="18.75" customHeight="1" x14ac:dyDescent="0.25">
      <c r="A17" s="185" t="s">
        <v>89</v>
      </c>
      <c r="B17" s="283" t="s">
        <v>40</v>
      </c>
      <c r="C17" s="284">
        <f>AnipAssunah!I2</f>
        <v>0</v>
      </c>
      <c r="E17" s="292" t="s">
        <v>169</v>
      </c>
    </row>
    <row r="18" spans="1:5" s="269" customFormat="1" ht="18.75" customHeight="1" x14ac:dyDescent="0.25">
      <c r="A18" s="185" t="s">
        <v>175</v>
      </c>
      <c r="B18" s="283" t="s">
        <v>40</v>
      </c>
      <c r="C18" s="284">
        <v>0</v>
      </c>
      <c r="E18" s="291"/>
    </row>
    <row r="19" spans="1:5" s="269" customFormat="1" ht="18.75" customHeight="1" x14ac:dyDescent="0.25">
      <c r="A19" s="29"/>
      <c r="B19" s="29"/>
      <c r="C19" s="232"/>
      <c r="E19" s="291"/>
    </row>
    <row r="20" spans="1:5" s="269" customFormat="1" ht="15" customHeight="1" x14ac:dyDescent="0.25">
      <c r="A20" s="360" t="s">
        <v>11</v>
      </c>
      <c r="B20" s="361"/>
      <c r="C20" s="358">
        <f>SUM(C5:C19)</f>
        <v>35798770.5</v>
      </c>
    </row>
    <row r="21" spans="1:5" s="269" customFormat="1" ht="15" customHeight="1" x14ac:dyDescent="0.25">
      <c r="A21" s="362"/>
      <c r="B21" s="363"/>
      <c r="C21" s="359"/>
    </row>
  </sheetData>
  <mergeCells count="3">
    <mergeCell ref="A1:C2"/>
    <mergeCell ref="C20:C21"/>
    <mergeCell ref="A20:B21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19" t="s">
        <v>22</v>
      </c>
      <c r="G1" s="319"/>
      <c r="H1" s="319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19" t="s">
        <v>21</v>
      </c>
      <c r="G2" s="319"/>
      <c r="H2" s="319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1" t="s">
        <v>2</v>
      </c>
      <c r="B5" s="322" t="s">
        <v>3</v>
      </c>
      <c r="C5" s="322"/>
      <c r="D5" s="322"/>
      <c r="E5" s="322"/>
      <c r="F5" s="322"/>
      <c r="G5" s="322"/>
      <c r="H5" s="322" t="s">
        <v>4</v>
      </c>
      <c r="I5" s="364" t="s">
        <v>5</v>
      </c>
      <c r="J5" s="324" t="s">
        <v>6</v>
      </c>
      <c r="L5" s="37"/>
      <c r="M5" s="37"/>
      <c r="N5" s="37"/>
      <c r="O5" s="37"/>
      <c r="P5" s="37"/>
      <c r="Q5" s="37"/>
    </row>
    <row r="6" spans="1:17" x14ac:dyDescent="0.25">
      <c r="A6" s="32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2"/>
      <c r="I6" s="364"/>
      <c r="J6" s="324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18" t="s">
        <v>12</v>
      </c>
      <c r="H31" s="318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18" t="s">
        <v>13</v>
      </c>
      <c r="H32" s="318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18" t="s">
        <v>14</v>
      </c>
      <c r="H33" s="318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18" t="s">
        <v>15</v>
      </c>
      <c r="H34" s="318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18" t="s">
        <v>16</v>
      </c>
      <c r="H35" s="318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18" t="s">
        <v>5</v>
      </c>
      <c r="H36" s="318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18" t="s">
        <v>32</v>
      </c>
      <c r="H37" s="318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19" t="s">
        <v>22</v>
      </c>
      <c r="G1" s="319"/>
      <c r="H1" s="319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J59*-1</f>
        <v>-34807202</v>
      </c>
      <c r="J2" s="20"/>
    </row>
    <row r="4" spans="1:10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0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1" t="s">
        <v>6</v>
      </c>
    </row>
    <row r="6" spans="1:10" x14ac:dyDescent="0.25">
      <c r="A6" s="339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46"/>
      <c r="I6" s="344"/>
      <c r="J6" s="332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65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66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65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66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65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66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65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66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65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66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65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66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65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66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65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66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65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66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65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66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18" t="s">
        <v>12</v>
      </c>
      <c r="H53" s="318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18" t="s">
        <v>13</v>
      </c>
      <c r="H54" s="318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18" t="s">
        <v>14</v>
      </c>
      <c r="H55" s="318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18" t="s">
        <v>15</v>
      </c>
      <c r="H56" s="318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18" t="s">
        <v>16</v>
      </c>
      <c r="H57" s="318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18" t="s">
        <v>5</v>
      </c>
      <c r="H58" s="318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18" t="s">
        <v>32</v>
      </c>
      <c r="H59" s="318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19" t="s">
        <v>21</v>
      </c>
      <c r="G2" s="319"/>
      <c r="H2" s="319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239"/>
    </row>
    <row r="6" spans="1:12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  <c r="L6" s="239"/>
    </row>
    <row r="7" spans="1:12" x14ac:dyDescent="0.25">
      <c r="A7" s="339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46"/>
      <c r="I7" s="344"/>
      <c r="J7" s="332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18" t="s">
        <v>12</v>
      </c>
      <c r="H53" s="318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18" t="s">
        <v>13</v>
      </c>
      <c r="H54" s="318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18" t="s">
        <v>14</v>
      </c>
      <c r="H55" s="318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18" t="s">
        <v>15</v>
      </c>
      <c r="H56" s="318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18" t="s">
        <v>16</v>
      </c>
      <c r="H57" s="318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18" t="s">
        <v>5</v>
      </c>
      <c r="H58" s="318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18" t="s">
        <v>32</v>
      </c>
      <c r="H59" s="318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19" t="s">
        <v>22</v>
      </c>
      <c r="G1" s="319"/>
      <c r="H1" s="31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19" t="s">
        <v>21</v>
      </c>
      <c r="G2" s="319"/>
      <c r="H2" s="319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6"/>
      <c r="G3" s="286"/>
      <c r="H3" s="28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64" t="s">
        <v>5</v>
      </c>
      <c r="J6" s="324" t="s">
        <v>6</v>
      </c>
      <c r="L6" s="219"/>
      <c r="M6" s="219"/>
      <c r="N6" s="219"/>
      <c r="O6" s="219"/>
      <c r="P6" s="219"/>
      <c r="Q6" s="219"/>
    </row>
    <row r="7" spans="1:17" x14ac:dyDescent="0.25">
      <c r="A7" s="321"/>
      <c r="B7" s="287" t="s">
        <v>7</v>
      </c>
      <c r="C7" s="289" t="s">
        <v>8</v>
      </c>
      <c r="D7" s="288" t="s">
        <v>9</v>
      </c>
      <c r="E7" s="287" t="s">
        <v>10</v>
      </c>
      <c r="F7" s="289" t="s">
        <v>8</v>
      </c>
      <c r="G7" s="288" t="s">
        <v>9</v>
      </c>
      <c r="H7" s="322"/>
      <c r="I7" s="364"/>
      <c r="J7" s="324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9">
        <v>42811</v>
      </c>
      <c r="B18" s="300">
        <v>170116921</v>
      </c>
      <c r="C18" s="302">
        <v>6</v>
      </c>
      <c r="D18" s="108">
        <v>568225</v>
      </c>
      <c r="E18" s="303"/>
      <c r="F18" s="302"/>
      <c r="G18" s="108"/>
      <c r="H18" s="304"/>
      <c r="I18" s="304">
        <v>500300</v>
      </c>
      <c r="J18" s="108" t="s">
        <v>171</v>
      </c>
    </row>
    <row r="19" spans="1:17" x14ac:dyDescent="0.25">
      <c r="A19" s="299">
        <v>42816</v>
      </c>
      <c r="B19" s="300">
        <v>170117541</v>
      </c>
      <c r="C19" s="302">
        <v>50</v>
      </c>
      <c r="D19" s="108">
        <v>5275113</v>
      </c>
      <c r="E19" s="303"/>
      <c r="F19" s="302"/>
      <c r="G19" s="108"/>
      <c r="H19" s="304"/>
      <c r="I19" s="304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18" t="s">
        <v>12</v>
      </c>
      <c r="H32" s="318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18" t="s">
        <v>13</v>
      </c>
      <c r="H33" s="318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18" t="s">
        <v>14</v>
      </c>
      <c r="H34" s="318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18" t="s">
        <v>15</v>
      </c>
      <c r="H35" s="318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18" t="s">
        <v>16</v>
      </c>
      <c r="H36" s="318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18" t="s">
        <v>5</v>
      </c>
      <c r="H37" s="318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18" t="s">
        <v>32</v>
      </c>
      <c r="H38" s="318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19" t="s">
        <v>22</v>
      </c>
      <c r="G1" s="319"/>
      <c r="H1" s="319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0" t="s">
        <v>63</v>
      </c>
      <c r="B5" s="320"/>
      <c r="C5" s="320"/>
      <c r="D5" s="320"/>
      <c r="E5" s="320"/>
      <c r="F5" s="320"/>
      <c r="G5" s="320"/>
      <c r="H5" s="320"/>
      <c r="I5" s="320"/>
      <c r="J5" s="320"/>
    </row>
    <row r="6" spans="1:19" x14ac:dyDescent="0.25">
      <c r="A6" s="325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23" t="s">
        <v>5</v>
      </c>
      <c r="J6" s="324" t="s">
        <v>6</v>
      </c>
    </row>
    <row r="7" spans="1:19" x14ac:dyDescent="0.25">
      <c r="A7" s="32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2"/>
      <c r="I7" s="323"/>
      <c r="J7" s="324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5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5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18" t="s">
        <v>12</v>
      </c>
      <c r="H32" s="318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18" t="s">
        <v>13</v>
      </c>
      <c r="H33" s="318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18" t="s">
        <v>14</v>
      </c>
      <c r="H34" s="318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18" t="s">
        <v>15</v>
      </c>
      <c r="H35" s="318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18" t="s">
        <v>16</v>
      </c>
      <c r="H36" s="318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18" t="s">
        <v>5</v>
      </c>
      <c r="H37" s="318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18" t="s">
        <v>32</v>
      </c>
      <c r="H38" s="318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19" t="s">
        <v>21</v>
      </c>
      <c r="G2" s="319"/>
      <c r="H2" s="319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3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3" x14ac:dyDescent="0.25">
      <c r="A7" s="339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28"/>
      <c r="I7" s="344"/>
      <c r="J7" s="332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18" t="s">
        <v>12</v>
      </c>
      <c r="H73" s="318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18" t="s">
        <v>13</v>
      </c>
      <c r="H74" s="318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18" t="s">
        <v>14</v>
      </c>
      <c r="H75" s="318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18" t="s">
        <v>15</v>
      </c>
      <c r="H76" s="318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18" t="s">
        <v>16</v>
      </c>
      <c r="H77" s="318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18" t="s">
        <v>5</v>
      </c>
      <c r="H78" s="318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18" t="s">
        <v>32</v>
      </c>
      <c r="H79" s="318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19" t="s">
        <v>127</v>
      </c>
      <c r="G2" s="319"/>
      <c r="H2" s="319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18"/>
      <c r="N5" s="18"/>
      <c r="O5" s="37"/>
    </row>
    <row r="6" spans="1:15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68" t="s">
        <v>4</v>
      </c>
      <c r="I6" s="370" t="s">
        <v>5</v>
      </c>
      <c r="J6" s="371" t="s">
        <v>6</v>
      </c>
      <c r="L6" s="18"/>
      <c r="N6" s="18"/>
      <c r="O6" s="37"/>
    </row>
    <row r="7" spans="1:15" x14ac:dyDescent="0.25">
      <c r="A7" s="321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69"/>
      <c r="I7" s="370"/>
      <c r="J7" s="371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67" t="s">
        <v>12</v>
      </c>
      <c r="H19" s="367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67" t="s">
        <v>13</v>
      </c>
      <c r="H20" s="367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67" t="s">
        <v>14</v>
      </c>
      <c r="H21" s="367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67" t="s">
        <v>15</v>
      </c>
      <c r="H22" s="367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67" t="s">
        <v>16</v>
      </c>
      <c r="H23" s="367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67" t="s">
        <v>5</v>
      </c>
      <c r="H24" s="367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67" t="s">
        <v>32</v>
      </c>
      <c r="H25" s="367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19" t="s">
        <v>22</v>
      </c>
      <c r="G1" s="319"/>
      <c r="H1" s="319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19" t="s">
        <v>21</v>
      </c>
      <c r="G2" s="319"/>
      <c r="H2" s="319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5" x14ac:dyDescent="0.25">
      <c r="A7" s="339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18" t="s">
        <v>12</v>
      </c>
      <c r="H53" s="318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18" t="s">
        <v>13</v>
      </c>
      <c r="H54" s="318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18" t="s">
        <v>14</v>
      </c>
      <c r="H55" s="318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18" t="s">
        <v>15</v>
      </c>
      <c r="H56" s="318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18" t="s">
        <v>16</v>
      </c>
      <c r="H57" s="318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18" t="s">
        <v>5</v>
      </c>
      <c r="H58" s="318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18" t="s">
        <v>32</v>
      </c>
      <c r="H59" s="318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19" t="s">
        <v>22</v>
      </c>
      <c r="G1" s="319"/>
      <c r="H1" s="319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28"/>
      <c r="I7" s="344"/>
      <c r="J7" s="332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18" t="s">
        <v>12</v>
      </c>
      <c r="H35" s="318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18" t="s">
        <v>13</v>
      </c>
      <c r="H36" s="318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18" t="s">
        <v>14</v>
      </c>
      <c r="H37" s="318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18" t="s">
        <v>15</v>
      </c>
      <c r="H38" s="318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18" t="s">
        <v>16</v>
      </c>
      <c r="H39" s="318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18" t="s">
        <v>5</v>
      </c>
      <c r="H40" s="318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18" t="s">
        <v>32</v>
      </c>
      <c r="H41" s="318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19" t="s">
        <v>22</v>
      </c>
      <c r="G1" s="319"/>
      <c r="H1" s="319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19" t="s">
        <v>21</v>
      </c>
      <c r="G2" s="319"/>
      <c r="H2" s="319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28"/>
      <c r="I7" s="344"/>
      <c r="J7" s="332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18" t="s">
        <v>12</v>
      </c>
      <c r="H35" s="318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18" t="s">
        <v>13</v>
      </c>
      <c r="H36" s="318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18" t="s">
        <v>14</v>
      </c>
      <c r="H37" s="318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18" t="s">
        <v>15</v>
      </c>
      <c r="H38" s="318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18" t="s">
        <v>16</v>
      </c>
      <c r="H39" s="318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18" t="s">
        <v>5</v>
      </c>
      <c r="H40" s="318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18" t="s">
        <v>32</v>
      </c>
      <c r="H41" s="318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19" t="s">
        <v>22</v>
      </c>
      <c r="G1" s="319"/>
      <c r="H1" s="319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19" t="s">
        <v>21</v>
      </c>
      <c r="G2" s="319"/>
      <c r="H2" s="319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7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7" x14ac:dyDescent="0.25">
      <c r="A7" s="339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28"/>
      <c r="I7" s="344"/>
      <c r="J7" s="332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18" t="s">
        <v>12</v>
      </c>
      <c r="H35" s="318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18" t="s">
        <v>13</v>
      </c>
      <c r="H36" s="318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18" t="s">
        <v>14</v>
      </c>
      <c r="H37" s="318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18" t="s">
        <v>15</v>
      </c>
      <c r="H38" s="318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18" t="s">
        <v>16</v>
      </c>
      <c r="H39" s="318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18" t="s">
        <v>5</v>
      </c>
      <c r="H40" s="318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18" t="s">
        <v>32</v>
      </c>
      <c r="H41" s="318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19" t="s">
        <v>22</v>
      </c>
      <c r="G1" s="319"/>
      <c r="H1" s="319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19" t="s">
        <v>21</v>
      </c>
      <c r="G2" s="319"/>
      <c r="H2" s="319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28"/>
      <c r="I7" s="344"/>
      <c r="J7" s="332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18" t="s">
        <v>12</v>
      </c>
      <c r="H35" s="318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18" t="s">
        <v>13</v>
      </c>
      <c r="H36" s="318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18" t="s">
        <v>14</v>
      </c>
      <c r="H37" s="318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18" t="s">
        <v>15</v>
      </c>
      <c r="H38" s="318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18" t="s">
        <v>16</v>
      </c>
      <c r="H39" s="318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18" t="s">
        <v>5</v>
      </c>
      <c r="H40" s="318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18" t="s">
        <v>32</v>
      </c>
      <c r="H41" s="318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19" t="s">
        <v>22</v>
      </c>
      <c r="G1" s="319"/>
      <c r="H1" s="319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19" t="s">
        <v>21</v>
      </c>
      <c r="G2" s="319"/>
      <c r="H2" s="319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0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0" x14ac:dyDescent="0.25">
      <c r="A7" s="339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28"/>
      <c r="I7" s="344"/>
      <c r="J7" s="332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18" t="s">
        <v>12</v>
      </c>
      <c r="H35" s="318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18" t="s">
        <v>13</v>
      </c>
      <c r="H36" s="318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18" t="s">
        <v>14</v>
      </c>
      <c r="H37" s="318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18" t="s">
        <v>15</v>
      </c>
      <c r="H38" s="318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18" t="s">
        <v>16</v>
      </c>
      <c r="H39" s="318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18" t="s">
        <v>5</v>
      </c>
      <c r="H40" s="318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18" t="s">
        <v>32</v>
      </c>
      <c r="H41" s="318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19" t="s">
        <v>22</v>
      </c>
      <c r="G1" s="319"/>
      <c r="H1" s="319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6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</row>
    <row r="7" spans="1:16" x14ac:dyDescent="0.25">
      <c r="A7" s="339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28"/>
      <c r="I7" s="344"/>
      <c r="J7" s="332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18" t="s">
        <v>12</v>
      </c>
      <c r="H158" s="318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18" t="s">
        <v>13</v>
      </c>
      <c r="H159" s="318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18" t="s">
        <v>14</v>
      </c>
      <c r="H160" s="318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18" t="s">
        <v>15</v>
      </c>
      <c r="H161" s="318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18" t="s">
        <v>16</v>
      </c>
      <c r="H162" s="318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18" t="s">
        <v>5</v>
      </c>
      <c r="H163" s="318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18" t="s">
        <v>32</v>
      </c>
      <c r="H164" s="318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19" t="s">
        <v>22</v>
      </c>
      <c r="G1" s="319"/>
      <c r="H1" s="319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19" t="s">
        <v>21</v>
      </c>
      <c r="G2" s="319"/>
      <c r="H2" s="319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64" t="s">
        <v>5</v>
      </c>
      <c r="J6" s="324" t="s">
        <v>6</v>
      </c>
      <c r="L6" s="219"/>
      <c r="M6" s="219"/>
      <c r="N6" s="219"/>
      <c r="O6" s="219"/>
      <c r="P6" s="219"/>
      <c r="Q6" s="219"/>
    </row>
    <row r="7" spans="1:17" x14ac:dyDescent="0.25">
      <c r="A7" s="321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2"/>
      <c r="I7" s="364"/>
      <c r="J7" s="324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3">
        <v>170112843</v>
      </c>
      <c r="C16" s="294">
        <v>2</v>
      </c>
      <c r="D16" s="295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3">
        <v>170112848</v>
      </c>
      <c r="C17" s="294">
        <v>1</v>
      </c>
      <c r="D17" s="295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18" t="s">
        <v>12</v>
      </c>
      <c r="H32" s="318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18" t="s">
        <v>13</v>
      </c>
      <c r="H33" s="318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18" t="s">
        <v>14</v>
      </c>
      <c r="H34" s="318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18" t="s">
        <v>15</v>
      </c>
      <c r="H35" s="318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18" t="s">
        <v>16</v>
      </c>
      <c r="H36" s="318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18" t="s">
        <v>5</v>
      </c>
      <c r="H37" s="318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18" t="s">
        <v>32</v>
      </c>
      <c r="H38" s="318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19" t="s">
        <v>22</v>
      </c>
      <c r="G1" s="319"/>
      <c r="H1" s="319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  <c r="L5" s="174"/>
      <c r="M5" s="18"/>
      <c r="O5" s="18"/>
    </row>
    <row r="6" spans="1:15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27" t="s">
        <v>4</v>
      </c>
      <c r="I6" s="343" t="s">
        <v>5</v>
      </c>
      <c r="J6" s="331" t="s">
        <v>6</v>
      </c>
      <c r="L6" s="174"/>
    </row>
    <row r="7" spans="1:15" x14ac:dyDescent="0.25">
      <c r="A7" s="339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8"/>
      <c r="I7" s="344"/>
      <c r="J7" s="332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18" t="s">
        <v>12</v>
      </c>
      <c r="H57" s="318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18" t="s">
        <v>13</v>
      </c>
      <c r="H58" s="318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18" t="s">
        <v>14</v>
      </c>
      <c r="H59" s="318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18" t="s">
        <v>15</v>
      </c>
      <c r="H60" s="318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18" t="s">
        <v>16</v>
      </c>
      <c r="H61" s="318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18" t="s">
        <v>5</v>
      </c>
      <c r="H62" s="318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18" t="s">
        <v>32</v>
      </c>
      <c r="H63" s="318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19" t="s">
        <v>22</v>
      </c>
      <c r="G1" s="319"/>
      <c r="H1" s="319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19" t="s">
        <v>21</v>
      </c>
      <c r="G2" s="319"/>
      <c r="H2" s="319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7"/>
    </row>
    <row r="6" spans="1:11" x14ac:dyDescent="0.25">
      <c r="A6" s="338" t="s">
        <v>2</v>
      </c>
      <c r="B6" s="340" t="s">
        <v>3</v>
      </c>
      <c r="C6" s="341"/>
      <c r="D6" s="341"/>
      <c r="E6" s="341"/>
      <c r="F6" s="341"/>
      <c r="G6" s="342"/>
      <c r="H6" s="345" t="s">
        <v>4</v>
      </c>
      <c r="I6" s="343" t="s">
        <v>5</v>
      </c>
      <c r="J6" s="331" t="s">
        <v>6</v>
      </c>
    </row>
    <row r="7" spans="1:11" x14ac:dyDescent="0.25">
      <c r="A7" s="339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46"/>
      <c r="I7" s="344"/>
      <c r="J7" s="332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5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5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5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18" t="s">
        <v>12</v>
      </c>
      <c r="H116" s="318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18" t="s">
        <v>13</v>
      </c>
      <c r="H117" s="318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18" t="s">
        <v>14</v>
      </c>
      <c r="H118" s="318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18" t="s">
        <v>15</v>
      </c>
      <c r="H119" s="318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18" t="s">
        <v>16</v>
      </c>
      <c r="H120" s="318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18" t="s">
        <v>5</v>
      </c>
      <c r="H121" s="318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18" t="s">
        <v>32</v>
      </c>
      <c r="H122" s="318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19" t="s">
        <v>22</v>
      </c>
      <c r="G1" s="319"/>
      <c r="H1" s="31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19" t="s">
        <v>21</v>
      </c>
      <c r="G2" s="319"/>
      <c r="H2" s="319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0"/>
      <c r="B5" s="320"/>
      <c r="C5" s="320"/>
      <c r="D5" s="320"/>
      <c r="E5" s="320"/>
      <c r="F5" s="320"/>
      <c r="G5" s="320"/>
      <c r="H5" s="320"/>
      <c r="I5" s="320"/>
      <c r="J5" s="32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1" t="s">
        <v>2</v>
      </c>
      <c r="B6" s="322" t="s">
        <v>3</v>
      </c>
      <c r="C6" s="322"/>
      <c r="D6" s="322"/>
      <c r="E6" s="322"/>
      <c r="F6" s="322"/>
      <c r="G6" s="322"/>
      <c r="H6" s="322" t="s">
        <v>4</v>
      </c>
      <c r="I6" s="364" t="s">
        <v>5</v>
      </c>
      <c r="J6" s="324" t="s">
        <v>6</v>
      </c>
      <c r="L6" s="219"/>
      <c r="M6" s="219"/>
      <c r="N6" s="219"/>
      <c r="O6" s="219"/>
      <c r="P6" s="219"/>
      <c r="Q6" s="219"/>
    </row>
    <row r="7" spans="1:17" x14ac:dyDescent="0.25">
      <c r="A7" s="321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2"/>
      <c r="I7" s="364"/>
      <c r="J7" s="324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18" t="s">
        <v>12</v>
      </c>
      <c r="H32" s="318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18" t="s">
        <v>13</v>
      </c>
      <c r="H33" s="318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18" t="s">
        <v>14</v>
      </c>
      <c r="H34" s="318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18" t="s">
        <v>15</v>
      </c>
      <c r="H35" s="318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18" t="s">
        <v>16</v>
      </c>
      <c r="H36" s="318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18" t="s">
        <v>5</v>
      </c>
      <c r="H37" s="318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18" t="s">
        <v>32</v>
      </c>
      <c r="H38" s="318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19" t="s">
        <v>22</v>
      </c>
      <c r="G1" s="319"/>
      <c r="H1" s="319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19" t="s">
        <v>21</v>
      </c>
      <c r="G2" s="319"/>
      <c r="H2" s="319"/>
      <c r="I2" s="21">
        <f>J72*-1</f>
        <v>0</v>
      </c>
    </row>
    <row r="4" spans="1:10" ht="19.5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</row>
    <row r="5" spans="1:10" x14ac:dyDescent="0.25">
      <c r="A5" s="321" t="s">
        <v>2</v>
      </c>
      <c r="B5" s="322" t="s">
        <v>3</v>
      </c>
      <c r="C5" s="322"/>
      <c r="D5" s="322"/>
      <c r="E5" s="322"/>
      <c r="F5" s="322"/>
      <c r="G5" s="322"/>
      <c r="H5" s="372" t="s">
        <v>4</v>
      </c>
      <c r="I5" s="370" t="s">
        <v>5</v>
      </c>
      <c r="J5" s="371" t="s">
        <v>6</v>
      </c>
    </row>
    <row r="6" spans="1:10" x14ac:dyDescent="0.25">
      <c r="A6" s="32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3"/>
      <c r="I6" s="370"/>
      <c r="J6" s="371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67" t="s">
        <v>12</v>
      </c>
      <c r="H66" s="367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67" t="s">
        <v>13</v>
      </c>
      <c r="H67" s="367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67" t="s">
        <v>14</v>
      </c>
      <c r="H68" s="367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67" t="s">
        <v>15</v>
      </c>
      <c r="H69" s="367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67" t="s">
        <v>16</v>
      </c>
      <c r="H70" s="367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67" t="s">
        <v>5</v>
      </c>
      <c r="H71" s="367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67" t="s">
        <v>32</v>
      </c>
      <c r="H72" s="367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19" t="s">
        <v>22</v>
      </c>
      <c r="G1" s="319"/>
      <c r="H1" s="319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19" t="s">
        <v>21</v>
      </c>
      <c r="G2" s="319"/>
      <c r="H2" s="319"/>
      <c r="I2" s="38">
        <f>J40*-1</f>
        <v>0</v>
      </c>
      <c r="J2" s="20"/>
    </row>
    <row r="4" spans="1:15" ht="19.5" x14ac:dyDescent="0.25">
      <c r="A4" s="336"/>
      <c r="B4" s="336"/>
      <c r="C4" s="336"/>
      <c r="D4" s="336"/>
      <c r="E4" s="336"/>
      <c r="F4" s="336"/>
      <c r="G4" s="336"/>
      <c r="H4" s="336"/>
      <c r="I4" s="336"/>
      <c r="J4" s="337"/>
    </row>
    <row r="5" spans="1:15" x14ac:dyDescent="0.25">
      <c r="A5" s="338" t="s">
        <v>2</v>
      </c>
      <c r="B5" s="340" t="s">
        <v>3</v>
      </c>
      <c r="C5" s="341"/>
      <c r="D5" s="341"/>
      <c r="E5" s="341"/>
      <c r="F5" s="341"/>
      <c r="G5" s="342"/>
      <c r="H5" s="345" t="s">
        <v>4</v>
      </c>
      <c r="I5" s="343" t="s">
        <v>5</v>
      </c>
      <c r="J5" s="331" t="s">
        <v>6</v>
      </c>
    </row>
    <row r="6" spans="1:15" x14ac:dyDescent="0.25">
      <c r="A6" s="339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46"/>
      <c r="I6" s="344"/>
      <c r="J6" s="332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18" t="s">
        <v>12</v>
      </c>
      <c r="H34" s="318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18" t="s">
        <v>13</v>
      </c>
      <c r="H35" s="318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18" t="s">
        <v>14</v>
      </c>
      <c r="H36" s="318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18" t="s">
        <v>15</v>
      </c>
      <c r="H37" s="318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18" t="s">
        <v>16</v>
      </c>
      <c r="H38" s="318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18" t="s">
        <v>5</v>
      </c>
      <c r="H39" s="318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18" t="s">
        <v>32</v>
      </c>
      <c r="H40" s="318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19" t="s">
        <v>22</v>
      </c>
      <c r="G1" s="319"/>
      <c r="H1" s="319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19" t="s">
        <v>21</v>
      </c>
      <c r="G2" s="319"/>
      <c r="H2" s="319"/>
      <c r="I2" s="21">
        <f>J71*-1</f>
        <v>12110891</v>
      </c>
    </row>
    <row r="4" spans="1:10" ht="19.5" x14ac:dyDescent="0.25">
      <c r="A4" s="320"/>
      <c r="B4" s="320"/>
      <c r="C4" s="320"/>
      <c r="D4" s="320"/>
      <c r="E4" s="320"/>
      <c r="F4" s="320"/>
      <c r="G4" s="320"/>
      <c r="H4" s="320"/>
      <c r="I4" s="320"/>
      <c r="J4" s="320"/>
    </row>
    <row r="5" spans="1:10" x14ac:dyDescent="0.25">
      <c r="A5" s="321" t="s">
        <v>2</v>
      </c>
      <c r="B5" s="322" t="s">
        <v>3</v>
      </c>
      <c r="C5" s="322"/>
      <c r="D5" s="322"/>
      <c r="E5" s="322"/>
      <c r="F5" s="322"/>
      <c r="G5" s="322"/>
      <c r="H5" s="372" t="s">
        <v>4</v>
      </c>
      <c r="I5" s="370" t="s">
        <v>5</v>
      </c>
      <c r="J5" s="371" t="s">
        <v>6</v>
      </c>
    </row>
    <row r="6" spans="1:10" x14ac:dyDescent="0.25">
      <c r="A6" s="32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73"/>
      <c r="I6" s="370"/>
      <c r="J6" s="371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67" t="s">
        <v>12</v>
      </c>
      <c r="H65" s="367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67" t="s">
        <v>13</v>
      </c>
      <c r="H66" s="367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67" t="s">
        <v>14</v>
      </c>
      <c r="H67" s="367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67" t="s">
        <v>15</v>
      </c>
      <c r="H68" s="367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67" t="s">
        <v>16</v>
      </c>
      <c r="H69" s="367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67" t="s">
        <v>5</v>
      </c>
      <c r="H70" s="367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67" t="s">
        <v>32</v>
      </c>
      <c r="H71" s="367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16</vt:i4>
      </vt:variant>
    </vt:vector>
  </HeadingPairs>
  <TitlesOfParts>
    <vt:vector size="54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Imas</vt:lpstr>
      <vt:lpstr>Sofya</vt:lpstr>
      <vt:lpstr>Jarkasih</vt:lpstr>
      <vt:lpstr>Bambang</vt:lpstr>
      <vt:lpstr>Ghaisan</vt:lpstr>
      <vt:lpstr>PM</vt:lpstr>
      <vt:lpstr>LATIF</vt:lpstr>
      <vt:lpstr>Laporan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2018-03-20T10:01:33Z</cp:lastPrinted>
  <dcterms:created xsi:type="dcterms:W3CDTF">2016-05-07T01:49:09Z</dcterms:created>
  <dcterms:modified xsi:type="dcterms:W3CDTF">2018-03-24T10:13:23Z</dcterms:modified>
</cp:coreProperties>
</file>