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8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Bandros!$L$265:$M$327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ST'!$A$5:$J$128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C16" i="15" l="1"/>
  <c r="M3" i="49" l="1"/>
  <c r="I254" i="53" l="1"/>
  <c r="G254" i="53"/>
  <c r="H254" i="53"/>
  <c r="F254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27" i="54" l="1"/>
  <c r="J125" i="54"/>
  <c r="J123" i="54"/>
  <c r="J122" i="54"/>
  <c r="I120" i="54"/>
  <c r="H120" i="54"/>
  <c r="G120" i="54"/>
  <c r="F120" i="54"/>
  <c r="D120" i="54"/>
  <c r="C120" i="54"/>
  <c r="J124" i="54" l="1"/>
  <c r="J126" i="54" s="1"/>
  <c r="J128" i="54" s="1"/>
  <c r="I2" i="54" s="1"/>
  <c r="C5" i="15" s="1"/>
  <c r="L3" i="54"/>
  <c r="I128" i="54" l="1"/>
  <c r="J25" i="35" l="1"/>
  <c r="J29" i="35"/>
  <c r="J27" i="35"/>
  <c r="J24" i="35"/>
  <c r="G22" i="35"/>
  <c r="F22" i="35"/>
  <c r="J26" i="35" l="1"/>
  <c r="J28" i="35" s="1"/>
  <c r="J30" i="35" s="1"/>
  <c r="J261" i="53" l="1"/>
  <c r="J257" i="53"/>
  <c r="J256" i="53"/>
  <c r="J258" i="53" l="1"/>
  <c r="L3" i="49"/>
  <c r="L3" i="53" l="1"/>
  <c r="C254" i="53"/>
  <c r="D254" i="53"/>
  <c r="J259" i="53"/>
  <c r="J260" i="53" s="1"/>
  <c r="J262" i="53" l="1"/>
  <c r="I2" i="53" l="1"/>
  <c r="C7" i="15" s="1"/>
  <c r="I262" i="53"/>
  <c r="L3" i="2" l="1"/>
  <c r="C328" i="49" l="1"/>
  <c r="D328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35" i="49"/>
  <c r="J333" i="49"/>
  <c r="J331" i="49"/>
  <c r="J330" i="49"/>
  <c r="I328" i="49"/>
  <c r="H328" i="49"/>
  <c r="G328" i="49"/>
  <c r="F328" i="49"/>
  <c r="J332" i="49" l="1"/>
  <c r="J334" i="49" s="1"/>
  <c r="J336" i="49" s="1"/>
  <c r="I2" i="49" s="1"/>
  <c r="I336" i="49" l="1"/>
  <c r="C8" i="15"/>
  <c r="J73" i="2" l="1"/>
  <c r="I68" i="2"/>
  <c r="H68" i="2"/>
  <c r="G68" i="2"/>
  <c r="F6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3" i="12"/>
  <c r="J31" i="12"/>
  <c r="J29" i="12"/>
  <c r="J28" i="12"/>
  <c r="F26" i="12"/>
  <c r="C2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75" i="2"/>
  <c r="J71" i="2"/>
  <c r="J70" i="2"/>
  <c r="D68" i="2"/>
  <c r="C68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72" i="2"/>
  <c r="J74" i="2" s="1"/>
  <c r="J76" i="2" s="1"/>
  <c r="I76" i="2" s="1"/>
  <c r="J55" i="11"/>
  <c r="J57" i="11" s="1"/>
  <c r="J59" i="11" s="1"/>
  <c r="J59" i="34"/>
  <c r="I2" i="21"/>
  <c r="I59" i="21"/>
  <c r="J122" i="20"/>
  <c r="J124" i="20" s="1"/>
  <c r="J126" i="20" s="1"/>
  <c r="I2" i="20" s="1"/>
  <c r="J30" i="12"/>
  <c r="J32" i="12" s="1"/>
  <c r="J34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4" i="12"/>
  <c r="I126" i="20"/>
  <c r="I52" i="18"/>
  <c r="I95" i="4"/>
  <c r="I24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<sst xmlns="http://schemas.openxmlformats.org/spreadsheetml/2006/main" count="1646" uniqueCount="194">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</sst>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8"/>
  <sheetViews>
    <sheetView zoomScale="85" zoomScaleNormal="85" workbookViewId="0">
      <pane ySplit="7" topLeftCell="A99" activePane="bottomLeft" state="frozen"/>
      <selection pane="bottomLeft" activeCell="G114" sqref="G11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SUM(D96:D108)</f>
        <v>14828541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J128*-1</f>
        <v>9705151</v>
      </c>
      <c r="J2" s="218"/>
      <c r="L2" s="278">
        <f>SUM(G96:G108)</f>
        <v>1795501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13033040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10">
        <v>43185</v>
      </c>
      <c r="B109" s="115">
        <v>180158148</v>
      </c>
      <c r="C109" s="309">
        <v>21</v>
      </c>
      <c r="D109" s="117">
        <v>2176738</v>
      </c>
      <c r="E109" s="118"/>
      <c r="F109" s="120"/>
      <c r="G109" s="117"/>
      <c r="H109" s="118"/>
      <c r="I109" s="213"/>
      <c r="J109" s="117"/>
    </row>
    <row r="110" spans="1:10" ht="15.75" customHeight="1" x14ac:dyDescent="0.25">
      <c r="A110" s="210">
        <v>43185</v>
      </c>
      <c r="B110" s="115">
        <v>180158199</v>
      </c>
      <c r="C110" s="309">
        <v>16</v>
      </c>
      <c r="D110" s="117">
        <v>1614200</v>
      </c>
      <c r="E110" s="118"/>
      <c r="F110" s="120"/>
      <c r="G110" s="117"/>
      <c r="H110" s="118"/>
      <c r="I110" s="213"/>
      <c r="J110" s="117"/>
    </row>
    <row r="111" spans="1:10" ht="15.75" customHeight="1" x14ac:dyDescent="0.25">
      <c r="A111" s="210">
        <v>43186</v>
      </c>
      <c r="B111" s="115">
        <v>180158239</v>
      </c>
      <c r="C111" s="309">
        <v>23</v>
      </c>
      <c r="D111" s="117">
        <v>2531200</v>
      </c>
      <c r="E111" s="118"/>
      <c r="F111" s="120"/>
      <c r="G111" s="117"/>
      <c r="H111" s="118"/>
      <c r="I111" s="213"/>
      <c r="J111" s="117"/>
    </row>
    <row r="112" spans="1:10" ht="15.75" customHeight="1" x14ac:dyDescent="0.25">
      <c r="A112" s="210">
        <v>43186</v>
      </c>
      <c r="B112" s="115">
        <v>180158280</v>
      </c>
      <c r="C112" s="309">
        <v>11</v>
      </c>
      <c r="D112" s="117">
        <v>1242675</v>
      </c>
      <c r="E112" s="118"/>
      <c r="F112" s="120"/>
      <c r="G112" s="117"/>
      <c r="H112" s="118"/>
      <c r="I112" s="213"/>
      <c r="J112" s="117"/>
    </row>
    <row r="113" spans="1:10" ht="15.75" customHeight="1" x14ac:dyDescent="0.25">
      <c r="A113" s="210">
        <v>43187</v>
      </c>
      <c r="B113" s="115">
        <v>180158335</v>
      </c>
      <c r="C113" s="309">
        <v>20</v>
      </c>
      <c r="D113" s="117">
        <v>1951338</v>
      </c>
      <c r="E113" s="118">
        <v>180041469</v>
      </c>
      <c r="F113" s="120">
        <v>1</v>
      </c>
      <c r="G113" s="117">
        <v>79100</v>
      </c>
      <c r="H113" s="118"/>
      <c r="I113" s="213"/>
      <c r="J113" s="117"/>
    </row>
    <row r="114" spans="1:10" ht="15.75" customHeight="1" x14ac:dyDescent="0.25">
      <c r="A114" s="210">
        <v>43187</v>
      </c>
      <c r="B114" s="115">
        <v>180158387</v>
      </c>
      <c r="C114" s="309">
        <v>1</v>
      </c>
      <c r="D114" s="117">
        <v>65800</v>
      </c>
      <c r="E114" s="118"/>
      <c r="F114" s="120"/>
      <c r="G114" s="117"/>
      <c r="H114" s="118"/>
      <c r="I114" s="213"/>
      <c r="J114" s="117"/>
    </row>
    <row r="115" spans="1:10" ht="15.75" customHeight="1" x14ac:dyDescent="0.25">
      <c r="A115" s="210">
        <v>43187</v>
      </c>
      <c r="B115" s="115">
        <v>180158398</v>
      </c>
      <c r="C115" s="309">
        <v>1</v>
      </c>
      <c r="D115" s="117">
        <v>65800</v>
      </c>
      <c r="E115" s="118"/>
      <c r="F115" s="120"/>
      <c r="G115" s="117"/>
      <c r="H115" s="118"/>
      <c r="I115" s="213"/>
      <c r="J115" s="117"/>
    </row>
    <row r="116" spans="1:10" ht="15.75" customHeight="1" x14ac:dyDescent="0.25">
      <c r="A116" s="210">
        <v>43187</v>
      </c>
      <c r="B116" s="115">
        <v>180158407</v>
      </c>
      <c r="C116" s="309">
        <v>1</v>
      </c>
      <c r="D116" s="117">
        <v>136500</v>
      </c>
      <c r="E116" s="118"/>
      <c r="F116" s="120"/>
      <c r="G116" s="117"/>
      <c r="H116" s="118"/>
      <c r="I116" s="213"/>
      <c r="J116" s="117"/>
    </row>
    <row r="117" spans="1:10" ht="15.75" customHeight="1" x14ac:dyDescent="0.25">
      <c r="A117" s="210"/>
      <c r="B117" s="115"/>
      <c r="C117" s="309"/>
      <c r="D117" s="117"/>
      <c r="E117" s="118"/>
      <c r="F117" s="120"/>
      <c r="G117" s="117"/>
      <c r="H117" s="118"/>
      <c r="I117" s="213"/>
      <c r="J117" s="117"/>
    </row>
    <row r="118" spans="1:10" ht="15.75" customHeight="1" x14ac:dyDescent="0.25">
      <c r="A118" s="210"/>
      <c r="B118" s="115"/>
      <c r="C118" s="309"/>
      <c r="D118" s="117"/>
      <c r="E118" s="118"/>
      <c r="F118" s="120"/>
      <c r="G118" s="117"/>
      <c r="H118" s="118"/>
      <c r="I118" s="213"/>
      <c r="J118" s="117"/>
    </row>
    <row r="119" spans="1:10" x14ac:dyDescent="0.25">
      <c r="A119" s="236"/>
      <c r="B119" s="235"/>
      <c r="C119" s="12"/>
      <c r="D119" s="237"/>
      <c r="E119" s="238"/>
      <c r="F119" s="241"/>
      <c r="G119" s="237"/>
      <c r="H119" s="238"/>
      <c r="I119" s="240"/>
      <c r="J119" s="237"/>
    </row>
    <row r="120" spans="1:10" x14ac:dyDescent="0.25">
      <c r="A120" s="236"/>
      <c r="B120" s="224" t="s">
        <v>11</v>
      </c>
      <c r="C120" s="230">
        <f>SUM(C8:C119)</f>
        <v>1214</v>
      </c>
      <c r="D120" s="225">
        <f>SUM(D8:D119)</f>
        <v>124611049</v>
      </c>
      <c r="E120" s="224" t="s">
        <v>11</v>
      </c>
      <c r="F120" s="233">
        <f>SUM(F8:F119)</f>
        <v>125</v>
      </c>
      <c r="G120" s="225">
        <f>SUM(G8:G119)</f>
        <v>12784635</v>
      </c>
      <c r="H120" s="233">
        <f>SUM(H8:H119)</f>
        <v>0</v>
      </c>
      <c r="I120" s="233">
        <f>SUM(I8:I119)</f>
        <v>102121263</v>
      </c>
      <c r="J120" s="5"/>
    </row>
    <row r="121" spans="1:10" x14ac:dyDescent="0.25">
      <c r="A121" s="236"/>
      <c r="B121" s="224"/>
      <c r="C121" s="230"/>
      <c r="D121" s="225"/>
      <c r="E121" s="224"/>
      <c r="F121" s="233"/>
      <c r="G121" s="225"/>
      <c r="H121" s="233"/>
      <c r="I121" s="233"/>
      <c r="J121" s="5"/>
    </row>
    <row r="122" spans="1:10" x14ac:dyDescent="0.25">
      <c r="A122" s="226"/>
      <c r="B122" s="227"/>
      <c r="C122" s="12"/>
      <c r="D122" s="237"/>
      <c r="E122" s="224"/>
      <c r="F122" s="241"/>
      <c r="G122" s="324" t="s">
        <v>12</v>
      </c>
      <c r="H122" s="324"/>
      <c r="I122" s="240"/>
      <c r="J122" s="228">
        <f>SUM(D8:D119)</f>
        <v>124611049</v>
      </c>
    </row>
    <row r="123" spans="1:10" x14ac:dyDescent="0.25">
      <c r="A123" s="236"/>
      <c r="B123" s="235"/>
      <c r="C123" s="12"/>
      <c r="D123" s="237"/>
      <c r="E123" s="238"/>
      <c r="F123" s="241"/>
      <c r="G123" s="324" t="s">
        <v>13</v>
      </c>
      <c r="H123" s="324"/>
      <c r="I123" s="240"/>
      <c r="J123" s="228">
        <f>SUM(G8:G119)</f>
        <v>12784635</v>
      </c>
    </row>
    <row r="124" spans="1:10" x14ac:dyDescent="0.25">
      <c r="A124" s="229"/>
      <c r="B124" s="238"/>
      <c r="C124" s="12"/>
      <c r="D124" s="237"/>
      <c r="E124" s="238"/>
      <c r="F124" s="241"/>
      <c r="G124" s="324" t="s">
        <v>14</v>
      </c>
      <c r="H124" s="324"/>
      <c r="I124" s="41"/>
      <c r="J124" s="230">
        <f>J122-J123</f>
        <v>111826414</v>
      </c>
    </row>
    <row r="125" spans="1:10" x14ac:dyDescent="0.25">
      <c r="A125" s="236"/>
      <c r="B125" s="231"/>
      <c r="C125" s="12"/>
      <c r="D125" s="232"/>
      <c r="E125" s="238"/>
      <c r="F125" s="241"/>
      <c r="G125" s="324" t="s">
        <v>15</v>
      </c>
      <c r="H125" s="324"/>
      <c r="I125" s="240"/>
      <c r="J125" s="228">
        <f>SUM(H8:H119)</f>
        <v>0</v>
      </c>
    </row>
    <row r="126" spans="1:10" x14ac:dyDescent="0.25">
      <c r="A126" s="236"/>
      <c r="B126" s="231"/>
      <c r="C126" s="12"/>
      <c r="D126" s="232"/>
      <c r="E126" s="238"/>
      <c r="F126" s="241"/>
      <c r="G126" s="324" t="s">
        <v>16</v>
      </c>
      <c r="H126" s="324"/>
      <c r="I126" s="240"/>
      <c r="J126" s="228">
        <f>J124+J125</f>
        <v>111826414</v>
      </c>
    </row>
    <row r="127" spans="1:10" x14ac:dyDescent="0.25">
      <c r="A127" s="236"/>
      <c r="B127" s="231"/>
      <c r="C127" s="12"/>
      <c r="D127" s="232"/>
      <c r="E127" s="238"/>
      <c r="F127" s="241"/>
      <c r="G127" s="324" t="s">
        <v>5</v>
      </c>
      <c r="H127" s="324"/>
      <c r="I127" s="240"/>
      <c r="J127" s="228">
        <f>SUM(I8:I119)</f>
        <v>102121263</v>
      </c>
    </row>
    <row r="128" spans="1:10" x14ac:dyDescent="0.25">
      <c r="A128" s="236"/>
      <c r="B128" s="231"/>
      <c r="C128" s="12"/>
      <c r="D128" s="232"/>
      <c r="E128" s="238"/>
      <c r="F128" s="241"/>
      <c r="G128" s="324" t="s">
        <v>32</v>
      </c>
      <c r="H128" s="324"/>
      <c r="I128" s="241" t="str">
        <f>IF(J128&gt;0,"SALDO",IF(J128&lt;0,"PIUTANG",IF(J128=0,"LUNAS")))</f>
        <v>PIUTANG</v>
      </c>
      <c r="J128" s="228">
        <f>J127-J126</f>
        <v>-9705151</v>
      </c>
    </row>
  </sheetData>
  <mergeCells count="15">
    <mergeCell ref="G128:H128"/>
    <mergeCell ref="G122:H122"/>
    <mergeCell ref="G123:H123"/>
    <mergeCell ref="G124:H124"/>
    <mergeCell ref="G125:H125"/>
    <mergeCell ref="G126:H126"/>
    <mergeCell ref="G127:H12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L37" sqref="L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O40" sqref="O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43185</v>
      </c>
      <c r="C5" s="284">
        <f>'Taufik ST'!I2</f>
        <v>9705151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43178</v>
      </c>
      <c r="C6" s="284">
        <f>'Indra Fashion'!I2</f>
        <v>7288027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43187</v>
      </c>
      <c r="C7" s="284">
        <f>Atlantis!I2</f>
        <v>2104551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43187</v>
      </c>
      <c r="C8" s="284">
        <f>Bandros!I2</f>
        <v>3717088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43183</v>
      </c>
      <c r="C16" s="284">
        <f>'Agus A'!I2</f>
        <v>3652300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36341269.5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6"/>
  <sheetViews>
    <sheetView workbookViewId="0">
      <pane ySplit="7" topLeftCell="A59" activePane="bottomLeft" state="frozen"/>
      <selection pane="bottomLeft" activeCell="I62" sqref="I6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SUM(D57:D62)</f>
        <v>4704527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J76*-1</f>
        <v>7288027</v>
      </c>
      <c r="J2" s="20"/>
      <c r="L2" s="279">
        <f>SUM(G57:G62)</f>
        <v>349126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4355401</v>
      </c>
      <c r="M3" s="219"/>
      <c r="N3" s="219">
        <f>I2-L3</f>
        <v>2932626</v>
      </c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>
        <v>43178</v>
      </c>
      <c r="B57" s="235">
        <v>180157446</v>
      </c>
      <c r="C57" s="241">
        <v>17</v>
      </c>
      <c r="D57" s="237">
        <v>1789025</v>
      </c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2">
        <v>43179</v>
      </c>
      <c r="B58" s="235">
        <v>180157563</v>
      </c>
      <c r="C58" s="241">
        <v>11</v>
      </c>
      <c r="D58" s="237">
        <v>1143713</v>
      </c>
      <c r="E58" s="238">
        <v>180041264</v>
      </c>
      <c r="F58" s="241">
        <v>1</v>
      </c>
      <c r="G58" s="237">
        <v>160038</v>
      </c>
      <c r="H58" s="240"/>
      <c r="I58" s="240"/>
      <c r="J58" s="23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2">
        <v>43180</v>
      </c>
      <c r="B59" s="235">
        <v>180157658</v>
      </c>
      <c r="C59" s="241">
        <v>7</v>
      </c>
      <c r="D59" s="237">
        <v>558338</v>
      </c>
      <c r="E59" s="238"/>
      <c r="F59" s="241"/>
      <c r="G59" s="237"/>
      <c r="H59" s="240"/>
      <c r="I59" s="240"/>
      <c r="J59" s="23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2">
        <v>43181</v>
      </c>
      <c r="B60" s="235">
        <v>180157785</v>
      </c>
      <c r="C60" s="241">
        <v>5</v>
      </c>
      <c r="D60" s="237">
        <v>552650</v>
      </c>
      <c r="E60" s="238">
        <v>180041310</v>
      </c>
      <c r="F60" s="241">
        <v>2</v>
      </c>
      <c r="G60" s="237">
        <v>189088</v>
      </c>
      <c r="H60" s="240"/>
      <c r="I60" s="240"/>
      <c r="J60" s="23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2">
        <v>43182</v>
      </c>
      <c r="B61" s="235">
        <v>180157873</v>
      </c>
      <c r="C61" s="241">
        <v>6</v>
      </c>
      <c r="D61" s="237">
        <v>480813</v>
      </c>
      <c r="E61" s="238"/>
      <c r="F61" s="241"/>
      <c r="G61" s="237"/>
      <c r="H61" s="240"/>
      <c r="I61" s="240"/>
      <c r="J61" s="23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2">
        <v>43183</v>
      </c>
      <c r="B62" s="235">
        <v>180157972</v>
      </c>
      <c r="C62" s="241">
        <v>2</v>
      </c>
      <c r="D62" s="237">
        <v>179988</v>
      </c>
      <c r="E62" s="238"/>
      <c r="F62" s="241"/>
      <c r="G62" s="237"/>
      <c r="H62" s="240"/>
      <c r="I62" s="240"/>
      <c r="J62" s="237"/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>
        <v>43185</v>
      </c>
      <c r="B63" s="235">
        <v>180158187</v>
      </c>
      <c r="C63" s="241">
        <v>12</v>
      </c>
      <c r="D63" s="237">
        <v>1463000</v>
      </c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2">
        <v>43186</v>
      </c>
      <c r="B64" s="235">
        <v>180158265</v>
      </c>
      <c r="C64" s="241">
        <v>11</v>
      </c>
      <c r="D64" s="237">
        <v>1351438</v>
      </c>
      <c r="E64" s="238"/>
      <c r="F64" s="241"/>
      <c r="G64" s="237"/>
      <c r="H64" s="240"/>
      <c r="I64" s="240"/>
      <c r="J64" s="23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2">
        <v>43186</v>
      </c>
      <c r="B65" s="235">
        <v>180158275</v>
      </c>
      <c r="C65" s="241">
        <v>1</v>
      </c>
      <c r="D65" s="237">
        <v>121188</v>
      </c>
      <c r="E65" s="238"/>
      <c r="F65" s="241"/>
      <c r="G65" s="237"/>
      <c r="H65" s="240"/>
      <c r="I65" s="240"/>
      <c r="J65" s="23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2"/>
      <c r="B66" s="235"/>
      <c r="C66" s="241"/>
      <c r="D66" s="237"/>
      <c r="E66" s="238"/>
      <c r="F66" s="241"/>
      <c r="G66" s="237"/>
      <c r="H66" s="240"/>
      <c r="I66" s="240"/>
      <c r="J66" s="237"/>
      <c r="K66" s="219"/>
      <c r="L66" s="219"/>
      <c r="M66" s="219"/>
      <c r="N66" s="219"/>
      <c r="O66" s="219"/>
      <c r="P66" s="219"/>
      <c r="Q66" s="219"/>
      <c r="R66" s="219"/>
    </row>
    <row r="67" spans="1:18" x14ac:dyDescent="0.25">
      <c r="A67" s="162"/>
      <c r="B67" s="3"/>
      <c r="C67" s="40"/>
      <c r="D67" s="6"/>
      <c r="E67" s="7"/>
      <c r="F67" s="40"/>
      <c r="G67" s="6"/>
      <c r="H67" s="39"/>
      <c r="I67" s="39"/>
      <c r="J67" s="6"/>
    </row>
    <row r="68" spans="1:18" x14ac:dyDescent="0.25">
      <c r="A68" s="162"/>
      <c r="B68" s="8" t="s">
        <v>11</v>
      </c>
      <c r="C68" s="77">
        <f>SUM(C8:C67)</f>
        <v>423</v>
      </c>
      <c r="D68" s="9">
        <f>SUM(D8:D67)</f>
        <v>45746853</v>
      </c>
      <c r="E68" s="8" t="s">
        <v>11</v>
      </c>
      <c r="F68" s="77">
        <f>SUM(F8:F67)</f>
        <v>40</v>
      </c>
      <c r="G68" s="5">
        <f>SUM(G8:G67)</f>
        <v>13567616</v>
      </c>
      <c r="H68" s="40">
        <f>SUM(H8:H67)</f>
        <v>0</v>
      </c>
      <c r="I68" s="40">
        <f>SUM(I8:I67)</f>
        <v>24891210</v>
      </c>
      <c r="J68" s="5"/>
    </row>
    <row r="69" spans="1:18" x14ac:dyDescent="0.25">
      <c r="A69" s="162"/>
      <c r="B69" s="8"/>
      <c r="C69" s="77"/>
      <c r="D69" s="9"/>
      <c r="E69" s="8"/>
      <c r="F69" s="77"/>
      <c r="G69" s="5"/>
      <c r="H69" s="40"/>
      <c r="I69" s="40"/>
      <c r="J69" s="5"/>
    </row>
    <row r="70" spans="1:18" x14ac:dyDescent="0.25">
      <c r="A70" s="163"/>
      <c r="B70" s="11"/>
      <c r="C70" s="40"/>
      <c r="D70" s="6"/>
      <c r="E70" s="8"/>
      <c r="F70" s="40"/>
      <c r="G70" s="324" t="s">
        <v>12</v>
      </c>
      <c r="H70" s="324"/>
      <c r="I70" s="39"/>
      <c r="J70" s="13">
        <f>SUM(D8:D67)</f>
        <v>45746853</v>
      </c>
    </row>
    <row r="71" spans="1:18" x14ac:dyDescent="0.25">
      <c r="A71" s="162"/>
      <c r="B71" s="3"/>
      <c r="C71" s="40"/>
      <c r="D71" s="6"/>
      <c r="E71" s="7"/>
      <c r="F71" s="40"/>
      <c r="G71" s="324" t="s">
        <v>13</v>
      </c>
      <c r="H71" s="324"/>
      <c r="I71" s="39"/>
      <c r="J71" s="13">
        <f>SUM(G8:G67)</f>
        <v>13567616</v>
      </c>
    </row>
    <row r="72" spans="1:18" x14ac:dyDescent="0.25">
      <c r="A72" s="164"/>
      <c r="B72" s="7"/>
      <c r="C72" s="40"/>
      <c r="D72" s="6"/>
      <c r="E72" s="7"/>
      <c r="F72" s="40"/>
      <c r="G72" s="324" t="s">
        <v>14</v>
      </c>
      <c r="H72" s="324"/>
      <c r="I72" s="41"/>
      <c r="J72" s="15">
        <f>J70-J71</f>
        <v>32179237</v>
      </c>
    </row>
    <row r="73" spans="1:18" x14ac:dyDescent="0.25">
      <c r="A73" s="162"/>
      <c r="B73" s="16"/>
      <c r="C73" s="40"/>
      <c r="D73" s="17"/>
      <c r="E73" s="7"/>
      <c r="F73" s="40"/>
      <c r="G73" s="324" t="s">
        <v>15</v>
      </c>
      <c r="H73" s="324"/>
      <c r="I73" s="39"/>
      <c r="J73" s="13">
        <f>SUM(H8:H67)</f>
        <v>0</v>
      </c>
    </row>
    <row r="74" spans="1:18" x14ac:dyDescent="0.25">
      <c r="A74" s="162"/>
      <c r="B74" s="16"/>
      <c r="C74" s="40"/>
      <c r="D74" s="17"/>
      <c r="E74" s="7"/>
      <c r="F74" s="40"/>
      <c r="G74" s="324" t="s">
        <v>16</v>
      </c>
      <c r="H74" s="324"/>
      <c r="I74" s="39"/>
      <c r="J74" s="13">
        <f>J72+J73</f>
        <v>32179237</v>
      </c>
    </row>
    <row r="75" spans="1:18" x14ac:dyDescent="0.25">
      <c r="A75" s="162"/>
      <c r="B75" s="16"/>
      <c r="C75" s="40"/>
      <c r="D75" s="17"/>
      <c r="E75" s="7"/>
      <c r="F75" s="40"/>
      <c r="G75" s="324" t="s">
        <v>5</v>
      </c>
      <c r="H75" s="324"/>
      <c r="I75" s="39"/>
      <c r="J75" s="13">
        <f>SUM(I8:I67)</f>
        <v>24891210</v>
      </c>
    </row>
    <row r="76" spans="1:18" x14ac:dyDescent="0.25">
      <c r="A76" s="162"/>
      <c r="B76" s="16"/>
      <c r="C76" s="40"/>
      <c r="D76" s="17"/>
      <c r="E76" s="7"/>
      <c r="F76" s="40"/>
      <c r="G76" s="324" t="s">
        <v>32</v>
      </c>
      <c r="H76" s="324"/>
      <c r="I76" s="40" t="str">
        <f>IF(J76&gt;0,"SALDO",IF(J76&lt;0,"PIUTANG",IF(J76=0,"LUNAS")))</f>
        <v>PIUTANG</v>
      </c>
      <c r="J76" s="13">
        <f>J75-J74</f>
        <v>-7288027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76:H76"/>
    <mergeCell ref="G70:H70"/>
    <mergeCell ref="G71:H71"/>
    <mergeCell ref="G72:H72"/>
    <mergeCell ref="G73:H73"/>
    <mergeCell ref="G74:H74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36"/>
  <sheetViews>
    <sheetView workbookViewId="0">
      <pane ySplit="7" topLeftCell="A305" activePane="bottomLeft" state="frozen"/>
      <selection pane="bottomLeft" activeCell="G319" sqref="G31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SUM(D310:D317)</f>
        <v>6846264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J336*-1</f>
        <v>3717088</v>
      </c>
      <c r="J2" s="218"/>
      <c r="L2" s="219">
        <f>SUM(G310:G317)</f>
        <v>850851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5995413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98">
        <v>43187</v>
      </c>
      <c r="B318" s="99">
        <v>180158304</v>
      </c>
      <c r="C318" s="100">
        <v>14</v>
      </c>
      <c r="D318" s="34">
        <v>1396325</v>
      </c>
      <c r="E318" s="101">
        <v>180041460</v>
      </c>
      <c r="F318" s="100">
        <v>11</v>
      </c>
      <c r="G318" s="34">
        <v>1327375</v>
      </c>
      <c r="H318" s="102"/>
      <c r="I318" s="102"/>
      <c r="J318" s="34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98">
        <v>43187</v>
      </c>
      <c r="B319" s="99">
        <v>180158316</v>
      </c>
      <c r="C319" s="100">
        <v>6</v>
      </c>
      <c r="D319" s="34">
        <v>661413</v>
      </c>
      <c r="E319" s="101"/>
      <c r="F319" s="100"/>
      <c r="G319" s="34"/>
      <c r="H319" s="102"/>
      <c r="I319" s="102"/>
      <c r="J319" s="34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98">
        <v>43187</v>
      </c>
      <c r="B320" s="99">
        <v>180158327</v>
      </c>
      <c r="C320" s="100">
        <v>5</v>
      </c>
      <c r="D320" s="34">
        <v>688625</v>
      </c>
      <c r="E320" s="101"/>
      <c r="F320" s="100"/>
      <c r="G320" s="34"/>
      <c r="H320" s="102"/>
      <c r="I320" s="102"/>
      <c r="J320" s="34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98">
        <v>43187</v>
      </c>
      <c r="B321" s="99">
        <v>180158356</v>
      </c>
      <c r="C321" s="100">
        <v>4</v>
      </c>
      <c r="D321" s="34">
        <v>420175</v>
      </c>
      <c r="E321" s="101"/>
      <c r="F321" s="100"/>
      <c r="G321" s="34"/>
      <c r="H321" s="102"/>
      <c r="I321" s="102"/>
      <c r="J321" s="34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98">
        <v>43187</v>
      </c>
      <c r="B322" s="99">
        <v>180158364</v>
      </c>
      <c r="C322" s="100">
        <v>8</v>
      </c>
      <c r="D322" s="34">
        <v>905275</v>
      </c>
      <c r="E322" s="101"/>
      <c r="F322" s="100"/>
      <c r="G322" s="34"/>
      <c r="H322" s="102"/>
      <c r="I322" s="102"/>
      <c r="J322" s="34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98">
        <v>43187</v>
      </c>
      <c r="B323" s="99">
        <v>180158382</v>
      </c>
      <c r="C323" s="100">
        <v>5</v>
      </c>
      <c r="D323" s="34">
        <v>620200</v>
      </c>
      <c r="E323" s="101"/>
      <c r="F323" s="100"/>
      <c r="G323" s="34"/>
      <c r="H323" s="102"/>
      <c r="I323" s="102"/>
      <c r="J323" s="34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98">
        <v>43187</v>
      </c>
      <c r="B324" s="99">
        <v>180158394</v>
      </c>
      <c r="C324" s="100">
        <v>4</v>
      </c>
      <c r="D324" s="34">
        <v>352450</v>
      </c>
      <c r="E324" s="101"/>
      <c r="F324" s="100"/>
      <c r="G324" s="34"/>
      <c r="H324" s="102"/>
      <c r="I324" s="102"/>
      <c r="J324" s="34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98"/>
      <c r="B325" s="99"/>
      <c r="C325" s="100"/>
      <c r="D325" s="34"/>
      <c r="E325" s="101"/>
      <c r="F325" s="100"/>
      <c r="G325" s="34"/>
      <c r="H325" s="102"/>
      <c r="I325" s="102"/>
      <c r="J325" s="34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98"/>
      <c r="B326" s="99"/>
      <c r="C326" s="100"/>
      <c r="D326" s="34"/>
      <c r="E326" s="101"/>
      <c r="F326" s="100"/>
      <c r="G326" s="34"/>
      <c r="H326" s="102"/>
      <c r="I326" s="102"/>
      <c r="J326" s="34"/>
      <c r="K326" s="138"/>
      <c r="L326" s="138"/>
      <c r="M326" s="138"/>
      <c r="N326" s="138"/>
      <c r="O326" s="138"/>
      <c r="P326" s="138"/>
      <c r="Q326" s="138"/>
      <c r="R326" s="138"/>
    </row>
    <row r="327" spans="1:18" x14ac:dyDescent="0.25">
      <c r="A327" s="236"/>
      <c r="B327" s="235"/>
      <c r="C327" s="241"/>
      <c r="D327" s="237"/>
      <c r="E327" s="238"/>
      <c r="F327" s="241"/>
      <c r="G327" s="237"/>
      <c r="H327" s="240"/>
      <c r="I327" s="240"/>
      <c r="J327" s="237"/>
    </row>
    <row r="328" spans="1:18" s="218" customFormat="1" x14ac:dyDescent="0.25">
      <c r="A328" s="227"/>
      <c r="B328" s="224" t="s">
        <v>11</v>
      </c>
      <c r="C328" s="233">
        <f>SUM(C8:C327)</f>
        <v>3190</v>
      </c>
      <c r="D328" s="225">
        <f>SUM(D8:D327)</f>
        <v>350761505</v>
      </c>
      <c r="E328" s="224" t="s">
        <v>11</v>
      </c>
      <c r="F328" s="233">
        <f>SUM(F8:F327)</f>
        <v>287</v>
      </c>
      <c r="G328" s="225">
        <f>SUM(G8:G327)</f>
        <v>31994735</v>
      </c>
      <c r="H328" s="233">
        <f>SUM(H8:H327)</f>
        <v>0</v>
      </c>
      <c r="I328" s="233">
        <f>SUM(I8:I327)</f>
        <v>315049682</v>
      </c>
      <c r="J328" s="225"/>
      <c r="K328" s="220"/>
      <c r="L328" s="220"/>
      <c r="M328" s="220"/>
      <c r="N328" s="220"/>
      <c r="O328" s="220"/>
      <c r="P328" s="220"/>
      <c r="Q328" s="220"/>
      <c r="R328" s="220"/>
    </row>
    <row r="329" spans="1:18" s="218" customFormat="1" x14ac:dyDescent="0.25">
      <c r="A329" s="227"/>
      <c r="B329" s="224"/>
      <c r="C329" s="233"/>
      <c r="D329" s="225"/>
      <c r="E329" s="224"/>
      <c r="F329" s="233"/>
      <c r="G329" s="225"/>
      <c r="H329" s="233"/>
      <c r="I329" s="233"/>
      <c r="J329" s="225"/>
      <c r="K329" s="220"/>
      <c r="M329" s="220"/>
      <c r="N329" s="220"/>
      <c r="O329" s="220"/>
      <c r="P329" s="220"/>
      <c r="Q329" s="220"/>
      <c r="R329" s="220"/>
    </row>
    <row r="330" spans="1:18" x14ac:dyDescent="0.25">
      <c r="A330" s="226"/>
      <c r="B330" s="227"/>
      <c r="C330" s="241"/>
      <c r="D330" s="237"/>
      <c r="E330" s="224"/>
      <c r="F330" s="241"/>
      <c r="G330" s="327" t="s">
        <v>12</v>
      </c>
      <c r="H330" s="328"/>
      <c r="I330" s="237"/>
      <c r="J330" s="228">
        <f>SUM(D8:D327)</f>
        <v>350761505</v>
      </c>
      <c r="P330" s="220"/>
      <c r="Q330" s="220"/>
      <c r="R330" s="234"/>
    </row>
    <row r="331" spans="1:18" x14ac:dyDescent="0.25">
      <c r="A331" s="236"/>
      <c r="B331" s="235"/>
      <c r="C331" s="241"/>
      <c r="D331" s="237"/>
      <c r="E331" s="238"/>
      <c r="F331" s="241"/>
      <c r="G331" s="327" t="s">
        <v>13</v>
      </c>
      <c r="H331" s="328"/>
      <c r="I331" s="238"/>
      <c r="J331" s="228">
        <f>SUM(G8:G327)</f>
        <v>31994735</v>
      </c>
      <c r="R331" s="234"/>
    </row>
    <row r="332" spans="1:18" x14ac:dyDescent="0.25">
      <c r="A332" s="229"/>
      <c r="B332" s="238"/>
      <c r="C332" s="241"/>
      <c r="D332" s="237"/>
      <c r="E332" s="238"/>
      <c r="F332" s="241"/>
      <c r="G332" s="327" t="s">
        <v>14</v>
      </c>
      <c r="H332" s="328"/>
      <c r="I332" s="230"/>
      <c r="J332" s="230">
        <f>J330-J331</f>
        <v>318766770</v>
      </c>
      <c r="L332" s="220"/>
      <c r="R332" s="234"/>
    </row>
    <row r="333" spans="1:18" x14ac:dyDescent="0.25">
      <c r="A333" s="236"/>
      <c r="B333" s="231"/>
      <c r="C333" s="241"/>
      <c r="D333" s="232"/>
      <c r="E333" s="238"/>
      <c r="F333" s="241"/>
      <c r="G333" s="327" t="s">
        <v>15</v>
      </c>
      <c r="H333" s="328"/>
      <c r="I333" s="238"/>
      <c r="J333" s="228">
        <f>SUM(H8:H327)</f>
        <v>0</v>
      </c>
      <c r="R333" s="234"/>
    </row>
    <row r="334" spans="1:18" x14ac:dyDescent="0.25">
      <c r="A334" s="236"/>
      <c r="B334" s="231"/>
      <c r="C334" s="241"/>
      <c r="D334" s="232"/>
      <c r="E334" s="238"/>
      <c r="F334" s="241"/>
      <c r="G334" s="327" t="s">
        <v>16</v>
      </c>
      <c r="H334" s="328"/>
      <c r="I334" s="238"/>
      <c r="J334" s="228">
        <f>J332+J333</f>
        <v>318766770</v>
      </c>
      <c r="R334" s="234"/>
    </row>
    <row r="335" spans="1:18" x14ac:dyDescent="0.25">
      <c r="A335" s="236"/>
      <c r="B335" s="231"/>
      <c r="C335" s="241"/>
      <c r="D335" s="232"/>
      <c r="E335" s="238"/>
      <c r="F335" s="241"/>
      <c r="G335" s="327" t="s">
        <v>5</v>
      </c>
      <c r="H335" s="328"/>
      <c r="I335" s="238"/>
      <c r="J335" s="228">
        <f>SUM(I8:I327)</f>
        <v>315049682</v>
      </c>
      <c r="R335" s="234"/>
    </row>
    <row r="336" spans="1:18" x14ac:dyDescent="0.25">
      <c r="A336" s="236"/>
      <c r="B336" s="231"/>
      <c r="C336" s="241"/>
      <c r="D336" s="232"/>
      <c r="E336" s="238"/>
      <c r="F336" s="241"/>
      <c r="G336" s="327" t="s">
        <v>32</v>
      </c>
      <c r="H336" s="328"/>
      <c r="I336" s="235" t="str">
        <f>IF(J336&gt;0,"SALDO",IF(J336&lt;0,"PIUTANG",IF(J336=0,"LUNAS")))</f>
        <v>PIUTANG</v>
      </c>
      <c r="J336" s="228">
        <f>J335-J334</f>
        <v>-3717088</v>
      </c>
      <c r="R336" s="234"/>
    </row>
  </sheetData>
  <mergeCells count="13">
    <mergeCell ref="A5:J5"/>
    <mergeCell ref="A6:A7"/>
    <mergeCell ref="B6:G6"/>
    <mergeCell ref="H6:H7"/>
    <mergeCell ref="I6:I7"/>
    <mergeCell ref="J6:J7"/>
    <mergeCell ref="G336:H336"/>
    <mergeCell ref="G330:H330"/>
    <mergeCell ref="G331:H331"/>
    <mergeCell ref="G332:H332"/>
    <mergeCell ref="G333:H333"/>
    <mergeCell ref="G334:H334"/>
    <mergeCell ref="G335:H335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63"/>
  <sheetViews>
    <sheetView workbookViewId="0">
      <pane ySplit="6" topLeftCell="A244" activePane="bottomLeft" state="frozen"/>
      <selection pane="bottomLeft" activeCell="G247" sqref="G24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J262*-1</f>
        <v>2104551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36">
        <v>43187</v>
      </c>
      <c r="B246" s="235">
        <v>180158309</v>
      </c>
      <c r="C246" s="241">
        <v>8</v>
      </c>
      <c r="D246" s="34">
        <v>698250</v>
      </c>
      <c r="E246" s="238">
        <v>180041457</v>
      </c>
      <c r="F246" s="241">
        <v>11</v>
      </c>
      <c r="G246" s="237">
        <v>1062600</v>
      </c>
      <c r="H246" s="238"/>
      <c r="I246" s="240"/>
      <c r="J246" s="237"/>
      <c r="K246" s="234"/>
      <c r="L246" s="234"/>
      <c r="M246" s="234"/>
      <c r="N246" s="234"/>
      <c r="O246" s="234"/>
      <c r="P246" s="234"/>
    </row>
    <row r="247" spans="1:16" x14ac:dyDescent="0.25">
      <c r="A247" s="236">
        <v>43187</v>
      </c>
      <c r="B247" s="235">
        <v>180158333</v>
      </c>
      <c r="C247" s="241">
        <v>14</v>
      </c>
      <c r="D247" s="34">
        <v>1536325</v>
      </c>
      <c r="E247" s="238"/>
      <c r="F247" s="241"/>
      <c r="G247" s="237"/>
      <c r="H247" s="238"/>
      <c r="I247" s="240"/>
      <c r="J247" s="237"/>
      <c r="K247" s="234"/>
      <c r="L247" s="234"/>
      <c r="M247" s="234"/>
      <c r="N247" s="234"/>
      <c r="O247" s="234"/>
      <c r="P247" s="234"/>
    </row>
    <row r="248" spans="1:16" x14ac:dyDescent="0.25">
      <c r="A248" s="236">
        <v>43187</v>
      </c>
      <c r="B248" s="235">
        <v>180158378</v>
      </c>
      <c r="C248" s="241">
        <v>7</v>
      </c>
      <c r="D248" s="34">
        <v>770963</v>
      </c>
      <c r="E248" s="238"/>
      <c r="F248" s="241"/>
      <c r="G248" s="237"/>
      <c r="H248" s="238"/>
      <c r="I248" s="240"/>
      <c r="J248" s="237"/>
      <c r="K248" s="234"/>
      <c r="L248" s="234"/>
      <c r="M248" s="234"/>
      <c r="N248" s="234"/>
      <c r="O248" s="234"/>
      <c r="P248" s="234"/>
    </row>
    <row r="249" spans="1:16" x14ac:dyDescent="0.25">
      <c r="A249" s="236">
        <v>43187</v>
      </c>
      <c r="B249" s="235">
        <v>180158383</v>
      </c>
      <c r="C249" s="241">
        <v>2</v>
      </c>
      <c r="D249" s="34">
        <v>161613</v>
      </c>
      <c r="E249" s="238"/>
      <c r="F249" s="241"/>
      <c r="G249" s="237"/>
      <c r="H249" s="238"/>
      <c r="I249" s="240"/>
      <c r="J249" s="237"/>
      <c r="K249" s="234"/>
      <c r="L249" s="234"/>
      <c r="M249" s="234"/>
      <c r="N249" s="234"/>
      <c r="O249" s="234"/>
      <c r="P249" s="234"/>
    </row>
    <row r="250" spans="1:16" x14ac:dyDescent="0.25">
      <c r="A250" s="236"/>
      <c r="B250" s="235"/>
      <c r="C250" s="241"/>
      <c r="D250" s="34"/>
      <c r="E250" s="238"/>
      <c r="F250" s="241"/>
      <c r="G250" s="237"/>
      <c r="H250" s="238"/>
      <c r="I250" s="240"/>
      <c r="J250" s="237"/>
      <c r="K250" s="234"/>
      <c r="L250" s="234"/>
      <c r="M250" s="234"/>
      <c r="N250" s="234"/>
      <c r="O250" s="234"/>
      <c r="P250" s="234"/>
    </row>
    <row r="251" spans="1:16" x14ac:dyDescent="0.25">
      <c r="A251" s="236"/>
      <c r="B251" s="235"/>
      <c r="C251" s="241"/>
      <c r="D251" s="34"/>
      <c r="E251" s="238"/>
      <c r="F251" s="241"/>
      <c r="G251" s="237"/>
      <c r="H251" s="238"/>
      <c r="I251" s="240"/>
      <c r="J251" s="237"/>
      <c r="K251" s="234"/>
      <c r="L251" s="234"/>
      <c r="M251" s="234"/>
      <c r="N251" s="234"/>
      <c r="O251" s="234"/>
      <c r="P251" s="234"/>
    </row>
    <row r="252" spans="1:16" x14ac:dyDescent="0.25">
      <c r="A252" s="236"/>
      <c r="B252" s="235"/>
      <c r="C252" s="241"/>
      <c r="D252" s="34"/>
      <c r="E252" s="238"/>
      <c r="F252" s="241"/>
      <c r="G252" s="237"/>
      <c r="H252" s="238"/>
      <c r="I252" s="240"/>
      <c r="J252" s="237"/>
      <c r="K252" s="234"/>
      <c r="L252" s="234"/>
      <c r="M252" s="234"/>
      <c r="N252" s="234"/>
      <c r="O252" s="234"/>
      <c r="P252" s="234"/>
    </row>
    <row r="253" spans="1:16" x14ac:dyDescent="0.25">
      <c r="A253" s="236"/>
      <c r="B253" s="235"/>
      <c r="C253" s="241"/>
      <c r="D253" s="34"/>
      <c r="E253" s="238"/>
      <c r="F253" s="241"/>
      <c r="G253" s="237"/>
      <c r="H253" s="238"/>
      <c r="I253" s="240"/>
      <c r="J253" s="237"/>
      <c r="K253" s="234"/>
      <c r="L253" s="234"/>
      <c r="M253" s="234"/>
      <c r="N253" s="234"/>
      <c r="O253" s="234"/>
      <c r="P253" s="234"/>
    </row>
    <row r="254" spans="1:16" x14ac:dyDescent="0.25">
      <c r="A254" s="236"/>
      <c r="B254" s="224" t="s">
        <v>11</v>
      </c>
      <c r="C254" s="233">
        <f>SUM(C7:C253)</f>
        <v>1699</v>
      </c>
      <c r="D254" s="225">
        <f>SUM(D7:D253)</f>
        <v>162336185</v>
      </c>
      <c r="E254" s="224" t="s">
        <v>11</v>
      </c>
      <c r="F254" s="233">
        <f>SUM(F7:F253)</f>
        <v>338</v>
      </c>
      <c r="G254" s="225">
        <f>SUM(G7:G253)</f>
        <v>35197850</v>
      </c>
      <c r="H254" s="225">
        <f>SUM(H7:H253)</f>
        <v>0</v>
      </c>
      <c r="I254" s="233">
        <f>SUM(I7:I253)</f>
        <v>125033784</v>
      </c>
      <c r="J254" s="5"/>
      <c r="K254" s="234"/>
      <c r="L254" s="234"/>
      <c r="M254" s="234"/>
      <c r="N254" s="234"/>
      <c r="O254" s="234"/>
      <c r="P254" s="234"/>
    </row>
    <row r="255" spans="1:16" x14ac:dyDescent="0.25">
      <c r="A255" s="236"/>
      <c r="B255" s="224"/>
      <c r="C255" s="233"/>
      <c r="D255" s="225"/>
      <c r="E255" s="224"/>
      <c r="F255" s="233"/>
      <c r="G255" s="5"/>
      <c r="H255" s="235"/>
      <c r="I255" s="241"/>
      <c r="J255" s="5"/>
      <c r="K255" s="234"/>
      <c r="L255" s="234"/>
      <c r="M255" s="234"/>
      <c r="N255" s="234"/>
      <c r="O255" s="234"/>
      <c r="P255" s="234"/>
    </row>
    <row r="256" spans="1:16" x14ac:dyDescent="0.25">
      <c r="A256" s="236"/>
      <c r="B256" s="227"/>
      <c r="C256" s="241"/>
      <c r="D256" s="237"/>
      <c r="E256" s="224"/>
      <c r="F256" s="241"/>
      <c r="G256" s="324" t="s">
        <v>12</v>
      </c>
      <c r="H256" s="324"/>
      <c r="I256" s="240"/>
      <c r="J256" s="228">
        <f>SUM(D7:D253)</f>
        <v>162336185</v>
      </c>
      <c r="K256" s="234"/>
      <c r="L256" s="234"/>
      <c r="M256" s="234"/>
      <c r="N256" s="234"/>
      <c r="O256" s="234"/>
      <c r="P256" s="234"/>
    </row>
    <row r="257" spans="1:16" x14ac:dyDescent="0.25">
      <c r="A257" s="226"/>
      <c r="B257" s="235"/>
      <c r="C257" s="241"/>
      <c r="D257" s="237"/>
      <c r="E257" s="238"/>
      <c r="F257" s="241"/>
      <c r="G257" s="324" t="s">
        <v>13</v>
      </c>
      <c r="H257" s="324"/>
      <c r="I257" s="240"/>
      <c r="J257" s="228">
        <f>SUM(G7:G253)</f>
        <v>35197850</v>
      </c>
      <c r="K257" s="234"/>
      <c r="L257" s="234"/>
      <c r="M257" s="234"/>
      <c r="N257" s="234"/>
      <c r="O257" s="234"/>
      <c r="P257" s="234"/>
    </row>
    <row r="258" spans="1:16" x14ac:dyDescent="0.25">
      <c r="A258" s="236"/>
      <c r="B258" s="238"/>
      <c r="C258" s="241"/>
      <c r="D258" s="237"/>
      <c r="E258" s="238"/>
      <c r="F258" s="241"/>
      <c r="G258" s="324" t="s">
        <v>14</v>
      </c>
      <c r="H258" s="324"/>
      <c r="I258" s="41"/>
      <c r="J258" s="230">
        <f>J256-J257</f>
        <v>127138335</v>
      </c>
      <c r="K258" s="234"/>
      <c r="L258" s="234"/>
      <c r="M258" s="234"/>
      <c r="N258" s="234"/>
      <c r="O258" s="234"/>
      <c r="P258" s="234"/>
    </row>
    <row r="259" spans="1:16" x14ac:dyDescent="0.25">
      <c r="A259" s="229"/>
      <c r="B259" s="231"/>
      <c r="C259" s="241"/>
      <c r="D259" s="232"/>
      <c r="E259" s="238"/>
      <c r="F259" s="241"/>
      <c r="G259" s="324" t="s">
        <v>15</v>
      </c>
      <c r="H259" s="324"/>
      <c r="I259" s="240"/>
      <c r="J259" s="228">
        <f>SUM(H7:H253)</f>
        <v>0</v>
      </c>
      <c r="K259" s="234"/>
      <c r="L259" s="234"/>
      <c r="M259" s="234"/>
      <c r="N259" s="234"/>
      <c r="O259" s="234"/>
      <c r="P259" s="234"/>
    </row>
    <row r="260" spans="1:16" x14ac:dyDescent="0.25">
      <c r="A260" s="236"/>
      <c r="B260" s="231"/>
      <c r="C260" s="241"/>
      <c r="D260" s="232"/>
      <c r="E260" s="238"/>
      <c r="F260" s="241"/>
      <c r="G260" s="324" t="s">
        <v>16</v>
      </c>
      <c r="H260" s="324"/>
      <c r="I260" s="240"/>
      <c r="J260" s="228">
        <f>J258+J259</f>
        <v>127138335</v>
      </c>
      <c r="K260" s="234"/>
      <c r="L260" s="234"/>
      <c r="M260" s="234"/>
      <c r="N260" s="234"/>
      <c r="O260" s="234"/>
      <c r="P260" s="234"/>
    </row>
    <row r="261" spans="1:16" x14ac:dyDescent="0.25">
      <c r="A261" s="236"/>
      <c r="B261" s="231"/>
      <c r="C261" s="241"/>
      <c r="D261" s="232"/>
      <c r="E261" s="238"/>
      <c r="F261" s="241"/>
      <c r="G261" s="324" t="s">
        <v>5</v>
      </c>
      <c r="H261" s="324"/>
      <c r="I261" s="240"/>
      <c r="J261" s="228">
        <f>SUM(I7:I253)</f>
        <v>125033784</v>
      </c>
      <c r="K261" s="234"/>
      <c r="L261" s="234"/>
      <c r="M261" s="234"/>
      <c r="N261" s="234"/>
      <c r="O261" s="234"/>
      <c r="P261" s="234"/>
    </row>
    <row r="262" spans="1:16" x14ac:dyDescent="0.25">
      <c r="A262" s="236"/>
      <c r="B262" s="231"/>
      <c r="C262" s="241"/>
      <c r="D262" s="232"/>
      <c r="E262" s="238"/>
      <c r="F262" s="241"/>
      <c r="G262" s="324" t="s">
        <v>32</v>
      </c>
      <c r="H262" s="324"/>
      <c r="I262" s="241" t="str">
        <f>IF(J262&gt;0,"SALDO",IF(J262&lt;0,"PIUTANG",IF(J262=0,"LUNAS")))</f>
        <v>PIUTANG</v>
      </c>
      <c r="J262" s="228">
        <f>J261-J260</f>
        <v>-2104551</v>
      </c>
      <c r="K262" s="234"/>
      <c r="L262" s="234"/>
      <c r="M262" s="234"/>
      <c r="N262" s="234"/>
      <c r="O262" s="234"/>
      <c r="P262" s="234"/>
    </row>
    <row r="263" spans="1:16" x14ac:dyDescent="0.25">
      <c r="A263" s="236"/>
      <c r="K263" s="234"/>
      <c r="L263" s="234"/>
      <c r="M263" s="234"/>
      <c r="N263" s="234"/>
      <c r="O263" s="234"/>
      <c r="P263" s="234"/>
    </row>
  </sheetData>
  <mergeCells count="15">
    <mergeCell ref="G262:H262"/>
    <mergeCell ref="G256:H256"/>
    <mergeCell ref="G257:H257"/>
    <mergeCell ref="G258:H258"/>
    <mergeCell ref="G259:H259"/>
    <mergeCell ref="G260:H260"/>
    <mergeCell ref="G261:H26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I22" sqref="I2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4"/>
  <sheetViews>
    <sheetView workbookViewId="0">
      <pane ySplit="7" topLeftCell="A14" activePane="bottomLeft" state="frozen"/>
      <selection pane="bottomLeft" activeCell="I20" sqref="I20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J34*-1</f>
        <v>-69212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x14ac:dyDescent="0.25">
      <c r="A25" s="4"/>
      <c r="B25" s="3"/>
      <c r="C25" s="40"/>
      <c r="D25" s="6"/>
      <c r="E25" s="7"/>
      <c r="F25" s="3"/>
      <c r="G25" s="6"/>
      <c r="H25" s="39"/>
      <c r="I25" s="39"/>
      <c r="J25" s="6"/>
      <c r="M25" s="37"/>
    </row>
    <row r="26" spans="1:17" x14ac:dyDescent="0.25">
      <c r="A26" s="4"/>
      <c r="B26" s="8" t="s">
        <v>11</v>
      </c>
      <c r="C26" s="77">
        <f>SUM(C8:C25)</f>
        <v>71</v>
      </c>
      <c r="D26" s="9"/>
      <c r="E26" s="8" t="s">
        <v>11</v>
      </c>
      <c r="F26" s="8">
        <f>SUM(F8:F25)</f>
        <v>18</v>
      </c>
      <c r="G26" s="5"/>
      <c r="H26" s="40"/>
      <c r="I26" s="40"/>
      <c r="J26" s="5"/>
      <c r="M26" s="37"/>
    </row>
    <row r="27" spans="1:17" x14ac:dyDescent="0.25">
      <c r="A27" s="4"/>
      <c r="B27" s="8"/>
      <c r="C27" s="77"/>
      <c r="D27" s="9"/>
      <c r="E27" s="8"/>
      <c r="F27" s="8"/>
      <c r="G27" s="32"/>
      <c r="H27" s="52"/>
      <c r="I27" s="40"/>
      <c r="J27" s="5"/>
      <c r="M27" s="37"/>
    </row>
    <row r="28" spans="1:17" x14ac:dyDescent="0.25">
      <c r="A28" s="10"/>
      <c r="B28" s="11"/>
      <c r="C28" s="40"/>
      <c r="D28" s="6"/>
      <c r="E28" s="8"/>
      <c r="F28" s="3"/>
      <c r="G28" s="324" t="s">
        <v>12</v>
      </c>
      <c r="H28" s="324"/>
      <c r="I28" s="39"/>
      <c r="J28" s="13">
        <f>SUM(D8:D25)</f>
        <v>7813229</v>
      </c>
      <c r="M28" s="37"/>
    </row>
    <row r="29" spans="1:17" x14ac:dyDescent="0.25">
      <c r="A29" s="4"/>
      <c r="B29" s="3"/>
      <c r="C29" s="40"/>
      <c r="D29" s="6"/>
      <c r="E29" s="7"/>
      <c r="F29" s="3"/>
      <c r="G29" s="324" t="s">
        <v>13</v>
      </c>
      <c r="H29" s="324"/>
      <c r="I29" s="39"/>
      <c r="J29" s="13">
        <f>SUM(G8:G25)</f>
        <v>1894638</v>
      </c>
      <c r="M29" s="37"/>
    </row>
    <row r="30" spans="1:17" x14ac:dyDescent="0.25">
      <c r="A30" s="14"/>
      <c r="B30" s="7"/>
      <c r="C30" s="40"/>
      <c r="D30" s="6"/>
      <c r="E30" s="7"/>
      <c r="F30" s="3"/>
      <c r="G30" s="324" t="s">
        <v>14</v>
      </c>
      <c r="H30" s="324"/>
      <c r="I30" s="41"/>
      <c r="J30" s="15">
        <f>J28-J29</f>
        <v>5918591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24" t="s">
        <v>15</v>
      </c>
      <c r="H31" s="324"/>
      <c r="I31" s="39"/>
      <c r="J31" s="13">
        <f>SUM(H8:H26)</f>
        <v>0</v>
      </c>
      <c r="M31" s="37"/>
    </row>
    <row r="32" spans="1:17" x14ac:dyDescent="0.25">
      <c r="A32" s="4"/>
      <c r="B32" s="16"/>
      <c r="C32" s="40"/>
      <c r="D32" s="17"/>
      <c r="E32" s="7"/>
      <c r="F32" s="3"/>
      <c r="G32" s="324" t="s">
        <v>16</v>
      </c>
      <c r="H32" s="324"/>
      <c r="I32" s="39"/>
      <c r="J32" s="13">
        <f>J30+J31</f>
        <v>5918591</v>
      </c>
      <c r="M32" s="37"/>
    </row>
    <row r="33" spans="1:13" x14ac:dyDescent="0.25">
      <c r="A33" s="4"/>
      <c r="B33" s="16"/>
      <c r="C33" s="40"/>
      <c r="D33" s="17"/>
      <c r="E33" s="7"/>
      <c r="F33" s="3"/>
      <c r="G33" s="324" t="s">
        <v>5</v>
      </c>
      <c r="H33" s="324"/>
      <c r="I33" s="39"/>
      <c r="J33" s="13">
        <f>SUM(I8:I26)</f>
        <v>5987803</v>
      </c>
      <c r="M33" s="37"/>
    </row>
    <row r="34" spans="1:13" x14ac:dyDescent="0.25">
      <c r="A34" s="4"/>
      <c r="B34" s="16"/>
      <c r="C34" s="40"/>
      <c r="D34" s="17"/>
      <c r="E34" s="7"/>
      <c r="F34" s="3"/>
      <c r="G34" s="324" t="s">
        <v>32</v>
      </c>
      <c r="H34" s="324"/>
      <c r="I34" s="40" t="str">
        <f>IF(J34&gt;0,"SALDO",IF(J34&lt;0,"PIUTANG",IF(J34=0,"LUNAS")))</f>
        <v>SALDO</v>
      </c>
      <c r="J34" s="13">
        <f>J33-J32</f>
        <v>69212</v>
      </c>
      <c r="M34" s="37"/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E14" sqref="E1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3652300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>
        <v>3898000</v>
      </c>
      <c r="J13" s="34" t="s">
        <v>17</v>
      </c>
      <c r="L13" s="239"/>
    </row>
    <row r="14" spans="1:13" s="234" customFormat="1" x14ac:dyDescent="0.25">
      <c r="A14" s="98">
        <v>43183</v>
      </c>
      <c r="B14" s="99">
        <v>180157905</v>
      </c>
      <c r="C14" s="254">
        <v>41</v>
      </c>
      <c r="D14" s="34">
        <v>4288550</v>
      </c>
      <c r="E14" s="101">
        <v>180041337</v>
      </c>
      <c r="F14" s="99">
        <v>6</v>
      </c>
      <c r="G14" s="34">
        <v>639275</v>
      </c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189</v>
      </c>
      <c r="D16" s="9"/>
      <c r="E16" s="8" t="s">
        <v>11</v>
      </c>
      <c r="F16" s="8">
        <f>SUM(F8:F15)</f>
        <v>27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21001226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3223926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17777300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17777300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-3652300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2018-03-28T11:03:03Z</dcterms:modified>
</cp:coreProperties>
</file>