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Online" sheetId="1" r:id="rId1"/>
    <sheet name="Arisan" sheetId="2" r:id="rId2"/>
    <sheet name="OL-Ars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F37" i="2" l="1"/>
  <c r="E7" i="3" s="1"/>
  <c r="G28" i="2"/>
  <c r="H28" i="2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7" i="2"/>
  <c r="H37" i="2" s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7" i="2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G37" i="2" l="1"/>
  <c r="F7" i="3" s="1"/>
  <c r="G7" i="3"/>
  <c r="G31" i="1"/>
  <c r="G6" i="3" s="1"/>
  <c r="F31" i="1"/>
  <c r="F6" i="3" s="1"/>
  <c r="E31" i="1"/>
  <c r="E6" i="3" s="1"/>
  <c r="E8" i="3" s="1"/>
  <c r="F8" i="3" l="1"/>
  <c r="H7" i="3"/>
  <c r="G8" i="3"/>
  <c r="H6" i="3"/>
  <c r="H8" i="3" l="1"/>
</calcChain>
</file>

<file path=xl/comments1.xml><?xml version="1.0" encoding="utf-8"?>
<comments xmlns="http://schemas.openxmlformats.org/spreadsheetml/2006/main">
  <authors>
    <author>ismail - [2010]</author>
  </authors>
  <commentList>
    <comment ref="F9" authorId="0">
      <text>
        <r>
          <rPr>
            <b/>
            <sz val="9"/>
            <color indexed="81"/>
            <rFont val="Tahoma"/>
            <family val="2"/>
          </rPr>
          <t>Harga kaos Rp. 42.500/pcs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Harga lacoste Rp. 58.650/pcs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Harga kaos Rp. 42.500/pcs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Harga lacoste Rp. 58.650/pcs</t>
        </r>
      </text>
    </comment>
  </commentList>
</comments>
</file>

<file path=xl/sharedStrings.xml><?xml version="1.0" encoding="utf-8"?>
<sst xmlns="http://schemas.openxmlformats.org/spreadsheetml/2006/main" count="181" uniqueCount="107">
  <si>
    <t>No</t>
  </si>
  <si>
    <t>Nama Pelanggan</t>
  </si>
  <si>
    <t>Jumlah</t>
  </si>
  <si>
    <t>Ket</t>
  </si>
  <si>
    <t>Karyawan Taufik ST</t>
  </si>
  <si>
    <t>Atlantis ?</t>
  </si>
  <si>
    <t>Imas Jubaedah</t>
  </si>
  <si>
    <t>Karyawan Dedi Kurniadi</t>
  </si>
  <si>
    <t>Karyawan Bandros</t>
  </si>
  <si>
    <t>Karyawan Takur</t>
  </si>
  <si>
    <t xml:space="preserve">Wenfi </t>
  </si>
  <si>
    <t>Ade Gilang</t>
  </si>
  <si>
    <t>Karyawan Mulana Rohimat</t>
  </si>
  <si>
    <t>Karyawan Indra Fashion</t>
  </si>
  <si>
    <t xml:space="preserve">Irmayanti </t>
  </si>
  <si>
    <t>Muh Irvan</t>
  </si>
  <si>
    <t>HW Fashion</t>
  </si>
  <si>
    <t>Yuan Perdana</t>
  </si>
  <si>
    <t>Nina Mutmainah</t>
  </si>
  <si>
    <t>Narnia</t>
  </si>
  <si>
    <t>Muhammad Fiter</t>
  </si>
  <si>
    <t>Chandra Bandung Store</t>
  </si>
  <si>
    <t>Data Pelanggan yg sering beberlanja dicibaduyut</t>
  </si>
  <si>
    <t xml:space="preserve">Total </t>
  </si>
  <si>
    <t>Ar</t>
  </si>
  <si>
    <t>Data Pelanggan 10 hari (Arisan/sales)</t>
  </si>
  <si>
    <t xml:space="preserve">Nillam </t>
  </si>
  <si>
    <t>Al - Mumtaz</t>
  </si>
  <si>
    <t>Gunanjar</t>
  </si>
  <si>
    <t>Asep Jenal</t>
  </si>
  <si>
    <t>Iwan Cipetir</t>
  </si>
  <si>
    <t>Bojes</t>
  </si>
  <si>
    <t>Mulyana</t>
  </si>
  <si>
    <t>Jenal (Karawang)</t>
  </si>
  <si>
    <t>Febriansyah</t>
  </si>
  <si>
    <t>Yossi</t>
  </si>
  <si>
    <t>Elvana Jaya</t>
  </si>
  <si>
    <t>Syarif Hidayat (Karawang)</t>
  </si>
  <si>
    <t>Jaya Mandiri Group</t>
  </si>
  <si>
    <t>Asep Fahmi</t>
  </si>
  <si>
    <t>PT. AZALEA</t>
  </si>
  <si>
    <t>Agus Andrianto</t>
  </si>
  <si>
    <t>Cengceng Misbah</t>
  </si>
  <si>
    <t>Dirwan</t>
  </si>
  <si>
    <t>Fajar Mulya</t>
  </si>
  <si>
    <t>Meki Sandi</t>
  </si>
  <si>
    <t>Misbah Cibuntu</t>
  </si>
  <si>
    <t>Yanyan Heryana</t>
  </si>
  <si>
    <t>Harga Kaos</t>
  </si>
  <si>
    <t>Harga Lacoste</t>
  </si>
  <si>
    <t>Kategori</t>
  </si>
  <si>
    <t>Kaos</t>
  </si>
  <si>
    <t>Lacoste</t>
  </si>
  <si>
    <t>Total</t>
  </si>
  <si>
    <t>Online</t>
  </si>
  <si>
    <t>Arisan</t>
  </si>
  <si>
    <t>Harus banyak ngasihnya</t>
  </si>
  <si>
    <t xml:space="preserve">lainnya </t>
  </si>
  <si>
    <t>Takut ada yg kelewat</t>
  </si>
  <si>
    <t>Pelanggan</t>
  </si>
  <si>
    <t>Efektifitas</t>
  </si>
  <si>
    <t>TAUFIK ST</t>
  </si>
  <si>
    <t>ATLANTIS</t>
  </si>
  <si>
    <t>IMAS JUBAEDAH - KOPO</t>
  </si>
  <si>
    <t>DEDI KURNIADI</t>
  </si>
  <si>
    <t>TAKUR (TAUFIK KURNIAWAN)</t>
  </si>
  <si>
    <t>WENPI SARAGIH</t>
  </si>
  <si>
    <t>ADE GILANG RAMADHAN</t>
  </si>
  <si>
    <t>MULANA ROHIMAT</t>
  </si>
  <si>
    <t>INDRA FASHION BANDUNG</t>
  </si>
  <si>
    <t>IRMAYANTI</t>
  </si>
  <si>
    <t>MUH IRFAN AL ANSHARI</t>
  </si>
  <si>
    <t>YUAN PERDANA</t>
  </si>
  <si>
    <t>NINA MUTMAINAH - SUKAWANGI</t>
  </si>
  <si>
    <t>NARNIA</t>
  </si>
  <si>
    <t>MUHAMAD FITER</t>
  </si>
  <si>
    <t>CANDRA BANDUNG STORE</t>
  </si>
  <si>
    <t>GUNANJAR ARI SETIAWAN</t>
  </si>
  <si>
    <t>HW FASHION BANDUNG</t>
  </si>
  <si>
    <t>ARIF JULIANSAH (BANDROS)</t>
  </si>
  <si>
    <t>Tahun</t>
  </si>
  <si>
    <t>INF</t>
  </si>
  <si>
    <t>BCL</t>
  </si>
  <si>
    <t>Jual Net</t>
  </si>
  <si>
    <t>Nilai Net</t>
  </si>
  <si>
    <t>NILAM COLLECTION</t>
  </si>
  <si>
    <t>AL MUMTAZ - ASEP JUNAIDI</t>
  </si>
  <si>
    <t>ASEP JENAL M</t>
  </si>
  <si>
    <t>IWAN HERMAWAN - CIPETIR</t>
  </si>
  <si>
    <t>BOJES KUNINGAN</t>
  </si>
  <si>
    <t>MULYANA - PAMULANG</t>
  </si>
  <si>
    <t>JENAL ARIPIN  (KARAWANG)</t>
  </si>
  <si>
    <t>FEBRIANSYAH</t>
  </si>
  <si>
    <t>YOSSI RAHMAWATI TANGSEL</t>
  </si>
  <si>
    <t>ELVANA JAYA - AANG</t>
  </si>
  <si>
    <t>SARIP HIDAYAT-KARAWNG</t>
  </si>
  <si>
    <t>ASEP FAHMI (DIAN JAYA)</t>
  </si>
  <si>
    <t>PT AZALEA SEJAHTERA MANDIRI</t>
  </si>
  <si>
    <t>AGUS ANDRIANTO</t>
  </si>
  <si>
    <t>CENGCENG MISBAH | HDR</t>
  </si>
  <si>
    <t>DIRWAN</t>
  </si>
  <si>
    <t>MUSTAMA  | FAJAR MULYA</t>
  </si>
  <si>
    <t>MEKI SANDI ROLIANSYAH</t>
  </si>
  <si>
    <t>MISBAH - CIBUNTU</t>
  </si>
  <si>
    <t>YANYAN HERYANA</t>
  </si>
  <si>
    <t>Data 2017</t>
  </si>
  <si>
    <t>Data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</si>
</sst>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0" fontId="0" fillId="2" borderId="1" xfId="0" applyFill="1" applyBorder="1" applyAlignment="1">
      <alignment horizontal="center"/>
    </xf>
    <xf numFmtId="41" fontId="0" fillId="3" borderId="1" xfId="1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41" fontId="0" fillId="0" borderId="2" xfId="1" applyFont="1" applyBorder="1"/>
    <xf numFmtId="41" fontId="0" fillId="0" borderId="3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5:AA46"/>
  <sheetViews>
    <sheetView topLeftCell="K7" workbookViewId="0">
      <selection activeCell="Y28" sqref="Y28"/>
    </sheetView>
  </sheetViews>
  <sheetFormatPr defaultRowHeight="15" x14ac:dyDescent="0.25"/>
  <cols>
    <col min="3" max="3" width="3.5703125" bestFit="1" customWidth="1"/>
    <col min="4" max="4" width="24.85546875" bestFit="1" customWidth="1"/>
    <col min="6" max="6" width="10.5703125" bestFit="1" customWidth="1"/>
    <col min="7" max="7" width="13.140625" bestFit="1" customWidth="1"/>
    <col min="8" max="9" width="13.140625" customWidth="1"/>
    <col min="11" max="11" width="31.140625" bestFit="1" customWidth="1"/>
    <col min="16" max="16" width="11.140625" bestFit="1" customWidth="1"/>
    <col min="17" max="17" width="10" bestFit="1" customWidth="1"/>
    <col min="20" max="20" width="6.42578125" bestFit="1" customWidth="1"/>
    <col min="21" max="21" width="31.140625" bestFit="1" customWidth="1"/>
    <col min="25" max="25" width="8.140625" bestFit="1" customWidth="1"/>
    <col min="26" max="26" width="12.7109375" bestFit="1" customWidth="1"/>
    <col min="27" max="27" width="10" bestFit="1" customWidth="1"/>
  </cols>
  <sheetData>
    <row r="5" spans="3:27" ht="15.75" x14ac:dyDescent="0.25">
      <c r="C5" s="11" t="s">
        <v>22</v>
      </c>
      <c r="D5" s="11"/>
      <c r="E5" s="11"/>
      <c r="F5" s="11"/>
      <c r="G5" s="11"/>
      <c r="H5" s="15"/>
      <c r="I5" s="15"/>
      <c r="J5" s="11" t="s">
        <v>106</v>
      </c>
      <c r="K5" s="11"/>
      <c r="L5" s="11"/>
      <c r="M5" s="11"/>
      <c r="N5" s="11"/>
      <c r="O5" s="11"/>
      <c r="P5" s="11"/>
      <c r="Q5" s="11"/>
      <c r="T5" s="11" t="s">
        <v>105</v>
      </c>
      <c r="U5" s="11"/>
      <c r="V5" s="11"/>
      <c r="W5" s="11"/>
      <c r="X5" s="11"/>
      <c r="Y5" s="11"/>
      <c r="Z5" s="11"/>
      <c r="AA5" s="11"/>
    </row>
    <row r="7" spans="3:27" x14ac:dyDescent="0.25">
      <c r="C7" s="1" t="s">
        <v>0</v>
      </c>
      <c r="D7" s="1" t="s">
        <v>1</v>
      </c>
      <c r="E7" s="1" t="s">
        <v>2</v>
      </c>
      <c r="F7" s="1" t="s">
        <v>48</v>
      </c>
      <c r="G7" s="1" t="s">
        <v>49</v>
      </c>
      <c r="H7" s="16"/>
      <c r="I7" s="17"/>
      <c r="J7" s="22" t="s">
        <v>80</v>
      </c>
      <c r="K7" s="23" t="s">
        <v>59</v>
      </c>
      <c r="L7" s="23" t="s">
        <v>81</v>
      </c>
      <c r="M7" s="23" t="s">
        <v>82</v>
      </c>
      <c r="N7" s="23" t="s">
        <v>53</v>
      </c>
      <c r="O7" s="23" t="s">
        <v>83</v>
      </c>
      <c r="P7" s="23" t="s">
        <v>84</v>
      </c>
      <c r="Q7" s="23" t="s">
        <v>60</v>
      </c>
      <c r="T7" s="22" t="s">
        <v>80</v>
      </c>
      <c r="U7" s="23" t="s">
        <v>59</v>
      </c>
      <c r="V7" s="23" t="s">
        <v>81</v>
      </c>
      <c r="W7" s="23" t="s">
        <v>82</v>
      </c>
      <c r="X7" s="23" t="s">
        <v>53</v>
      </c>
      <c r="Y7" s="23" t="s">
        <v>83</v>
      </c>
      <c r="Z7" s="23" t="s">
        <v>84</v>
      </c>
      <c r="AA7" s="23" t="s">
        <v>60</v>
      </c>
    </row>
    <row r="8" spans="3:27" x14ac:dyDescent="0.25">
      <c r="C8" s="2"/>
      <c r="D8" s="2"/>
      <c r="E8" s="2"/>
      <c r="F8" s="2"/>
      <c r="G8" s="2"/>
      <c r="H8" s="18"/>
      <c r="I8" s="19"/>
      <c r="J8" s="2"/>
      <c r="K8" s="2"/>
      <c r="L8" s="2"/>
      <c r="M8" s="2"/>
      <c r="N8" s="2"/>
      <c r="O8" s="2"/>
      <c r="P8" s="2"/>
      <c r="Q8" s="2"/>
      <c r="T8" s="2"/>
      <c r="U8" s="2"/>
      <c r="V8" s="2"/>
      <c r="W8" s="2"/>
      <c r="X8" s="2"/>
      <c r="Y8" s="2"/>
      <c r="Z8" s="2"/>
      <c r="AA8" s="2"/>
    </row>
    <row r="9" spans="3:27" ht="15" customHeight="1" x14ac:dyDescent="0.25">
      <c r="C9" s="2">
        <v>1</v>
      </c>
      <c r="D9" s="2" t="s">
        <v>4</v>
      </c>
      <c r="E9" s="2">
        <v>2</v>
      </c>
      <c r="F9" s="2">
        <f>42500*E9</f>
        <v>85000</v>
      </c>
      <c r="G9" s="2">
        <f>58650*E9</f>
        <v>117300</v>
      </c>
      <c r="H9" s="18"/>
      <c r="I9" s="19"/>
      <c r="J9" s="9">
        <v>2018</v>
      </c>
      <c r="K9" s="9" t="s">
        <v>61</v>
      </c>
      <c r="L9" s="9">
        <v>970</v>
      </c>
      <c r="M9" s="10">
        <v>1000</v>
      </c>
      <c r="N9" s="10">
        <v>1970</v>
      </c>
      <c r="O9" s="9">
        <v>873</v>
      </c>
      <c r="P9" s="10">
        <v>89215263</v>
      </c>
      <c r="Q9" s="9">
        <v>0.44</v>
      </c>
      <c r="S9" s="12"/>
      <c r="T9" s="9">
        <v>2017</v>
      </c>
      <c r="U9" s="9" t="s">
        <v>61</v>
      </c>
      <c r="V9" s="10">
        <v>2800</v>
      </c>
      <c r="W9" s="10">
        <v>2860</v>
      </c>
      <c r="X9" s="10">
        <v>5660</v>
      </c>
      <c r="Y9" s="10">
        <v>8167</v>
      </c>
      <c r="Z9" s="10">
        <v>843938813</v>
      </c>
      <c r="AA9" s="9">
        <v>1.44</v>
      </c>
    </row>
    <row r="10" spans="3:27" ht="15" customHeight="1" x14ac:dyDescent="0.25">
      <c r="C10" s="2">
        <v>2</v>
      </c>
      <c r="D10" s="2" t="s">
        <v>5</v>
      </c>
      <c r="E10" s="2">
        <v>2</v>
      </c>
      <c r="F10" s="2">
        <f t="shared" ref="F10:F27" si="0">42500*E10</f>
        <v>85000</v>
      </c>
      <c r="G10" s="2">
        <f t="shared" ref="G10:G27" si="1">58650*E10</f>
        <v>117300</v>
      </c>
      <c r="H10" s="18"/>
      <c r="I10" s="19"/>
      <c r="J10" s="9">
        <v>2018</v>
      </c>
      <c r="K10" s="9" t="s">
        <v>62</v>
      </c>
      <c r="L10" s="9">
        <v>820</v>
      </c>
      <c r="M10" s="9">
        <v>820</v>
      </c>
      <c r="N10" s="10">
        <v>1640</v>
      </c>
      <c r="O10" s="10">
        <v>1198</v>
      </c>
      <c r="P10" s="10">
        <v>111379625</v>
      </c>
      <c r="Q10" s="9">
        <v>0.73</v>
      </c>
      <c r="S10" s="7"/>
      <c r="T10" s="9">
        <v>2017</v>
      </c>
      <c r="U10" s="9" t="s">
        <v>62</v>
      </c>
      <c r="V10" s="10">
        <v>2647</v>
      </c>
      <c r="W10" s="10">
        <v>2708</v>
      </c>
      <c r="X10" s="10">
        <v>5355</v>
      </c>
      <c r="Y10" s="10">
        <v>14218</v>
      </c>
      <c r="Z10" s="10">
        <v>1393907988</v>
      </c>
      <c r="AA10" s="9">
        <v>2.66</v>
      </c>
    </row>
    <row r="11" spans="3:27" ht="15" customHeight="1" x14ac:dyDescent="0.25">
      <c r="C11" s="2">
        <v>3</v>
      </c>
      <c r="D11" s="2" t="s">
        <v>6</v>
      </c>
      <c r="E11" s="2">
        <v>1</v>
      </c>
      <c r="F11" s="2">
        <f t="shared" si="0"/>
        <v>42500</v>
      </c>
      <c r="G11" s="2">
        <f t="shared" si="1"/>
        <v>58650</v>
      </c>
      <c r="H11" s="18"/>
      <c r="I11" s="19"/>
      <c r="J11" s="9">
        <v>2018</v>
      </c>
      <c r="K11" s="9" t="s">
        <v>63</v>
      </c>
      <c r="L11" s="9">
        <v>170</v>
      </c>
      <c r="M11" s="9">
        <v>180</v>
      </c>
      <c r="N11" s="9">
        <v>350</v>
      </c>
      <c r="O11" s="9">
        <v>279</v>
      </c>
      <c r="P11" s="10">
        <v>30441075</v>
      </c>
      <c r="Q11" s="9">
        <v>0.8</v>
      </c>
      <c r="T11" s="9">
        <v>2017</v>
      </c>
      <c r="U11" s="9" t="s">
        <v>63</v>
      </c>
      <c r="V11" s="9">
        <v>462</v>
      </c>
      <c r="W11" s="9">
        <v>522</v>
      </c>
      <c r="X11" s="9">
        <v>984</v>
      </c>
      <c r="Y11" s="10">
        <v>1853</v>
      </c>
      <c r="Z11" s="10">
        <v>224987613</v>
      </c>
      <c r="AA11" s="9">
        <v>1.88</v>
      </c>
    </row>
    <row r="12" spans="3:27" ht="15" customHeight="1" x14ac:dyDescent="0.25">
      <c r="C12" s="2">
        <v>4</v>
      </c>
      <c r="D12" s="2" t="s">
        <v>7</v>
      </c>
      <c r="E12" s="2">
        <v>1</v>
      </c>
      <c r="F12" s="2">
        <f t="shared" si="0"/>
        <v>42500</v>
      </c>
      <c r="G12" s="2">
        <f t="shared" si="1"/>
        <v>58650</v>
      </c>
      <c r="H12" s="18"/>
      <c r="I12" s="19"/>
      <c r="J12" s="9">
        <v>2018</v>
      </c>
      <c r="K12" s="9" t="s">
        <v>64</v>
      </c>
      <c r="L12" s="9">
        <v>330</v>
      </c>
      <c r="M12" s="9">
        <v>340</v>
      </c>
      <c r="N12" s="9">
        <v>670</v>
      </c>
      <c r="O12" s="9">
        <v>271</v>
      </c>
      <c r="P12" s="10">
        <v>28174913</v>
      </c>
      <c r="Q12" s="9">
        <v>0.4</v>
      </c>
      <c r="T12" s="9">
        <v>2017</v>
      </c>
      <c r="U12" s="9" t="s">
        <v>64</v>
      </c>
      <c r="V12" s="9">
        <v>453</v>
      </c>
      <c r="W12" s="9">
        <v>383</v>
      </c>
      <c r="X12" s="9">
        <v>836</v>
      </c>
      <c r="Y12" s="10">
        <v>1628</v>
      </c>
      <c r="Z12" s="10">
        <v>172323463</v>
      </c>
      <c r="AA12" s="9">
        <v>1.95</v>
      </c>
    </row>
    <row r="13" spans="3:27" ht="15" customHeight="1" x14ac:dyDescent="0.25">
      <c r="C13" s="2">
        <v>5</v>
      </c>
      <c r="D13" s="2" t="s">
        <v>8</v>
      </c>
      <c r="E13" s="2">
        <v>2</v>
      </c>
      <c r="F13" s="2">
        <f t="shared" si="0"/>
        <v>85000</v>
      </c>
      <c r="G13" s="2">
        <f t="shared" si="1"/>
        <v>117300</v>
      </c>
      <c r="H13" s="18"/>
      <c r="I13" s="19"/>
      <c r="J13" s="9">
        <v>2018</v>
      </c>
      <c r="K13" s="9" t="s">
        <v>79</v>
      </c>
      <c r="L13" s="9">
        <v>440</v>
      </c>
      <c r="M13" s="9">
        <v>460</v>
      </c>
      <c r="N13" s="9">
        <v>900</v>
      </c>
      <c r="O13" s="10">
        <v>2618</v>
      </c>
      <c r="P13" s="10">
        <v>287704463</v>
      </c>
      <c r="Q13" s="9">
        <v>2.91</v>
      </c>
      <c r="T13" s="9">
        <v>2017</v>
      </c>
      <c r="U13" s="9" t="s">
        <v>79</v>
      </c>
      <c r="V13" s="10">
        <v>1129</v>
      </c>
      <c r="W13" s="10">
        <v>1189</v>
      </c>
      <c r="X13" s="10">
        <v>2318</v>
      </c>
      <c r="Y13" s="10">
        <v>17500</v>
      </c>
      <c r="Z13" s="10">
        <v>1821132338</v>
      </c>
      <c r="AA13" s="9">
        <v>7.55</v>
      </c>
    </row>
    <row r="14" spans="3:27" ht="15" customHeight="1" x14ac:dyDescent="0.25">
      <c r="C14" s="2">
        <v>6</v>
      </c>
      <c r="D14" s="2" t="s">
        <v>9</v>
      </c>
      <c r="E14" s="2">
        <v>1</v>
      </c>
      <c r="F14" s="2">
        <f t="shared" si="0"/>
        <v>42500</v>
      </c>
      <c r="G14" s="2">
        <f t="shared" si="1"/>
        <v>58650</v>
      </c>
      <c r="H14" s="18"/>
      <c r="I14" s="19"/>
      <c r="J14" s="9">
        <v>2018</v>
      </c>
      <c r="K14" s="9" t="s">
        <v>65</v>
      </c>
      <c r="L14" s="9">
        <v>60</v>
      </c>
      <c r="M14" s="9">
        <v>60</v>
      </c>
      <c r="N14" s="9">
        <v>120</v>
      </c>
      <c r="O14" s="9">
        <v>501</v>
      </c>
      <c r="P14" s="10">
        <v>51878225</v>
      </c>
      <c r="Q14" s="9">
        <v>4.18</v>
      </c>
      <c r="T14" s="9">
        <v>2017</v>
      </c>
      <c r="U14" s="9" t="s">
        <v>65</v>
      </c>
      <c r="V14" s="9">
        <v>15</v>
      </c>
      <c r="W14" s="9">
        <v>14</v>
      </c>
      <c r="X14" s="9">
        <v>29</v>
      </c>
      <c r="Y14" s="10">
        <v>2872</v>
      </c>
      <c r="Z14" s="10">
        <v>242656313</v>
      </c>
      <c r="AA14" s="9">
        <v>99.03</v>
      </c>
    </row>
    <row r="15" spans="3:27" ht="15" customHeight="1" x14ac:dyDescent="0.25">
      <c r="C15" s="2">
        <v>7</v>
      </c>
      <c r="D15" s="2" t="s">
        <v>10</v>
      </c>
      <c r="E15" s="2">
        <v>1</v>
      </c>
      <c r="F15" s="2">
        <f t="shared" si="0"/>
        <v>42500</v>
      </c>
      <c r="G15" s="2">
        <f t="shared" si="1"/>
        <v>58650</v>
      </c>
      <c r="H15" s="18"/>
      <c r="I15" s="19"/>
      <c r="J15" s="9">
        <v>2018</v>
      </c>
      <c r="K15" s="9" t="s">
        <v>66</v>
      </c>
      <c r="L15" s="9">
        <v>7</v>
      </c>
      <c r="M15" s="9">
        <v>7</v>
      </c>
      <c r="N15" s="9">
        <v>14</v>
      </c>
      <c r="O15" s="9">
        <v>351</v>
      </c>
      <c r="P15" s="10">
        <v>38796100</v>
      </c>
      <c r="Q15" s="9">
        <v>25.07</v>
      </c>
      <c r="T15" s="9">
        <v>2017</v>
      </c>
      <c r="U15" s="9" t="s">
        <v>66</v>
      </c>
      <c r="V15" s="9">
        <v>8</v>
      </c>
      <c r="W15" s="9">
        <v>6</v>
      </c>
      <c r="X15" s="9">
        <v>14</v>
      </c>
      <c r="Y15" s="10">
        <v>3224</v>
      </c>
      <c r="Z15" s="10">
        <v>365545950</v>
      </c>
      <c r="AA15" s="9">
        <v>230.29</v>
      </c>
    </row>
    <row r="16" spans="3:27" ht="15" customHeight="1" x14ac:dyDescent="0.25">
      <c r="C16" s="2">
        <v>8</v>
      </c>
      <c r="D16" s="2" t="s">
        <v>11</v>
      </c>
      <c r="E16" s="2">
        <v>1</v>
      </c>
      <c r="F16" s="2">
        <f t="shared" si="0"/>
        <v>42500</v>
      </c>
      <c r="G16" s="2">
        <f t="shared" si="1"/>
        <v>58650</v>
      </c>
      <c r="H16" s="18"/>
      <c r="I16" s="19"/>
      <c r="J16" s="9">
        <v>2018</v>
      </c>
      <c r="K16" s="9" t="s">
        <v>67</v>
      </c>
      <c r="L16" s="9">
        <v>5</v>
      </c>
      <c r="M16" s="9">
        <v>5</v>
      </c>
      <c r="N16" s="9">
        <v>10</v>
      </c>
      <c r="O16" s="9">
        <v>298</v>
      </c>
      <c r="P16" s="10">
        <v>33563863</v>
      </c>
      <c r="Q16" s="9">
        <v>29.8</v>
      </c>
      <c r="T16" s="9">
        <v>2017</v>
      </c>
      <c r="U16" s="9" t="s">
        <v>67</v>
      </c>
      <c r="V16" s="9">
        <v>20</v>
      </c>
      <c r="W16" s="9">
        <v>18</v>
      </c>
      <c r="X16" s="9">
        <v>38</v>
      </c>
      <c r="Y16" s="10">
        <v>1849</v>
      </c>
      <c r="Z16" s="10">
        <v>211973563</v>
      </c>
      <c r="AA16" s="9">
        <v>48.66</v>
      </c>
    </row>
    <row r="17" spans="3:27" ht="15" customHeight="1" x14ac:dyDescent="0.25">
      <c r="C17" s="2">
        <v>9</v>
      </c>
      <c r="D17" s="2" t="s">
        <v>12</v>
      </c>
      <c r="E17" s="2">
        <v>1</v>
      </c>
      <c r="F17" s="2">
        <f t="shared" si="0"/>
        <v>42500</v>
      </c>
      <c r="G17" s="2">
        <f t="shared" si="1"/>
        <v>58650</v>
      </c>
      <c r="H17" s="18"/>
      <c r="I17" s="19"/>
      <c r="J17" s="9">
        <v>2018</v>
      </c>
      <c r="K17" s="9" t="s">
        <v>68</v>
      </c>
      <c r="L17" s="9">
        <v>23</v>
      </c>
      <c r="M17" s="9">
        <v>23</v>
      </c>
      <c r="N17" s="9">
        <v>46</v>
      </c>
      <c r="O17" s="9">
        <v>273</v>
      </c>
      <c r="P17" s="10">
        <v>28658700</v>
      </c>
      <c r="Q17" s="9">
        <v>5.93</v>
      </c>
      <c r="T17" s="9">
        <v>2017</v>
      </c>
      <c r="U17" s="9" t="s">
        <v>68</v>
      </c>
      <c r="V17" s="9">
        <v>30</v>
      </c>
      <c r="W17" s="9">
        <v>29</v>
      </c>
      <c r="X17" s="9">
        <v>59</v>
      </c>
      <c r="Y17" s="10">
        <v>1151</v>
      </c>
      <c r="Z17" s="10">
        <v>118790963</v>
      </c>
      <c r="AA17" s="9">
        <v>19.510000000000002</v>
      </c>
    </row>
    <row r="18" spans="3:27" ht="15" customHeight="1" x14ac:dyDescent="0.25">
      <c r="C18" s="2">
        <v>10</v>
      </c>
      <c r="D18" s="2" t="s">
        <v>13</v>
      </c>
      <c r="E18" s="2">
        <v>1</v>
      </c>
      <c r="F18" s="2">
        <f t="shared" si="0"/>
        <v>42500</v>
      </c>
      <c r="G18" s="2">
        <f t="shared" si="1"/>
        <v>58650</v>
      </c>
      <c r="H18" s="18"/>
      <c r="I18" s="19"/>
      <c r="J18" s="9">
        <v>2018</v>
      </c>
      <c r="K18" s="9" t="s">
        <v>69</v>
      </c>
      <c r="L18" s="9">
        <v>682</v>
      </c>
      <c r="M18" s="9">
        <v>662</v>
      </c>
      <c r="N18" s="10">
        <v>1344</v>
      </c>
      <c r="O18" s="9">
        <v>261</v>
      </c>
      <c r="P18" s="10">
        <v>26957613</v>
      </c>
      <c r="Q18" s="9">
        <v>0.19</v>
      </c>
      <c r="T18" s="9">
        <v>2017</v>
      </c>
      <c r="U18" s="9" t="s">
        <v>69</v>
      </c>
      <c r="V18" s="10">
        <v>1442</v>
      </c>
      <c r="W18" s="10">
        <v>1072</v>
      </c>
      <c r="X18" s="10">
        <v>2514</v>
      </c>
      <c r="Y18" s="10">
        <v>2978</v>
      </c>
      <c r="Z18" s="10">
        <v>307759900</v>
      </c>
      <c r="AA18" s="9">
        <v>1.18</v>
      </c>
    </row>
    <row r="19" spans="3:27" ht="15" customHeight="1" x14ac:dyDescent="0.25">
      <c r="C19" s="2">
        <v>11</v>
      </c>
      <c r="D19" s="2" t="s">
        <v>14</v>
      </c>
      <c r="E19" s="2">
        <v>1</v>
      </c>
      <c r="F19" s="2">
        <f t="shared" si="0"/>
        <v>42500</v>
      </c>
      <c r="G19" s="2">
        <f t="shared" si="1"/>
        <v>58650</v>
      </c>
      <c r="H19" s="18"/>
      <c r="I19" s="19"/>
      <c r="J19" s="9">
        <v>2018</v>
      </c>
      <c r="K19" s="9" t="s">
        <v>70</v>
      </c>
      <c r="L19" s="9">
        <v>1</v>
      </c>
      <c r="M19" s="9">
        <v>1</v>
      </c>
      <c r="N19" s="9">
        <v>2</v>
      </c>
      <c r="O19" s="9">
        <v>187</v>
      </c>
      <c r="P19" s="10">
        <v>20266838</v>
      </c>
      <c r="Q19" s="9">
        <v>93.5</v>
      </c>
      <c r="T19" s="9">
        <v>2017</v>
      </c>
      <c r="U19" s="9" t="s">
        <v>70</v>
      </c>
      <c r="V19" s="9">
        <v>5</v>
      </c>
      <c r="W19" s="9">
        <v>5</v>
      </c>
      <c r="X19" s="9">
        <v>10</v>
      </c>
      <c r="Y19" s="10">
        <v>1179</v>
      </c>
      <c r="Z19" s="10">
        <v>124569375</v>
      </c>
      <c r="AA19" s="9">
        <v>117.9</v>
      </c>
    </row>
    <row r="20" spans="3:27" ht="15" customHeight="1" x14ac:dyDescent="0.25">
      <c r="C20" s="2">
        <v>12</v>
      </c>
      <c r="D20" s="2" t="s">
        <v>15</v>
      </c>
      <c r="E20" s="2">
        <v>1</v>
      </c>
      <c r="F20" s="2">
        <f t="shared" si="0"/>
        <v>42500</v>
      </c>
      <c r="G20" s="2">
        <f t="shared" si="1"/>
        <v>58650</v>
      </c>
      <c r="H20" s="18"/>
      <c r="I20" s="19"/>
      <c r="J20" s="9">
        <v>2018</v>
      </c>
      <c r="K20" s="9" t="s">
        <v>71</v>
      </c>
      <c r="L20" s="9">
        <v>1</v>
      </c>
      <c r="M20" s="9">
        <v>1</v>
      </c>
      <c r="N20" s="9">
        <v>2</v>
      </c>
      <c r="O20" s="9">
        <v>156</v>
      </c>
      <c r="P20" s="10">
        <v>17109575</v>
      </c>
      <c r="Q20" s="9">
        <v>78</v>
      </c>
      <c r="T20" s="9">
        <v>2017</v>
      </c>
      <c r="U20" s="9" t="s">
        <v>71</v>
      </c>
      <c r="V20" s="9">
        <v>31</v>
      </c>
      <c r="W20" s="9">
        <v>35</v>
      </c>
      <c r="X20" s="9">
        <v>66</v>
      </c>
      <c r="Y20" s="10">
        <v>1539</v>
      </c>
      <c r="Z20" s="10">
        <v>165009513</v>
      </c>
      <c r="AA20" s="9">
        <v>23.32</v>
      </c>
    </row>
    <row r="21" spans="3:27" ht="15" customHeight="1" x14ac:dyDescent="0.25">
      <c r="C21" s="2">
        <v>13</v>
      </c>
      <c r="D21" s="2" t="s">
        <v>16</v>
      </c>
      <c r="E21" s="2">
        <v>1</v>
      </c>
      <c r="F21" s="2">
        <f t="shared" si="0"/>
        <v>42500</v>
      </c>
      <c r="G21" s="2">
        <f t="shared" si="1"/>
        <v>58650</v>
      </c>
      <c r="H21" s="18"/>
      <c r="I21" s="19"/>
      <c r="J21" s="9">
        <v>2018</v>
      </c>
      <c r="K21" s="9" t="s">
        <v>78</v>
      </c>
      <c r="L21" s="9">
        <v>2</v>
      </c>
      <c r="M21" s="9">
        <v>2</v>
      </c>
      <c r="N21" s="9">
        <v>4</v>
      </c>
      <c r="O21" s="9">
        <v>123</v>
      </c>
      <c r="P21" s="10">
        <v>12970125</v>
      </c>
      <c r="Q21" s="9">
        <v>30.75</v>
      </c>
      <c r="T21" s="9">
        <v>2017</v>
      </c>
      <c r="U21" s="9" t="s">
        <v>78</v>
      </c>
      <c r="V21" s="9">
        <v>4</v>
      </c>
      <c r="W21" s="9">
        <v>4</v>
      </c>
      <c r="X21" s="9">
        <v>8</v>
      </c>
      <c r="Y21" s="10">
        <v>1144</v>
      </c>
      <c r="Z21" s="10">
        <v>110141413</v>
      </c>
      <c r="AA21" s="9">
        <v>143</v>
      </c>
    </row>
    <row r="22" spans="3:27" ht="15" customHeight="1" x14ac:dyDescent="0.25">
      <c r="C22" s="2">
        <v>14</v>
      </c>
      <c r="D22" s="2" t="s">
        <v>17</v>
      </c>
      <c r="E22" s="2">
        <v>1</v>
      </c>
      <c r="F22" s="2">
        <f t="shared" si="0"/>
        <v>42500</v>
      </c>
      <c r="G22" s="2">
        <f t="shared" si="1"/>
        <v>58650</v>
      </c>
      <c r="H22" s="18"/>
      <c r="I22" s="19"/>
      <c r="J22" s="9">
        <v>2018</v>
      </c>
      <c r="K22" s="9" t="s">
        <v>72</v>
      </c>
      <c r="L22" s="9">
        <v>1</v>
      </c>
      <c r="M22" s="9">
        <v>1</v>
      </c>
      <c r="N22" s="9">
        <v>2</v>
      </c>
      <c r="O22" s="9">
        <v>124</v>
      </c>
      <c r="P22" s="10">
        <v>13234725</v>
      </c>
      <c r="Q22" s="9">
        <v>62</v>
      </c>
      <c r="T22" s="9">
        <v>2017</v>
      </c>
      <c r="U22" s="9" t="s">
        <v>72</v>
      </c>
      <c r="V22" s="9">
        <v>2</v>
      </c>
      <c r="W22" s="9">
        <v>2</v>
      </c>
      <c r="X22" s="9">
        <v>4</v>
      </c>
      <c r="Y22" s="10">
        <v>1774</v>
      </c>
      <c r="Z22" s="10">
        <v>196645225</v>
      </c>
      <c r="AA22" s="9">
        <v>443.5</v>
      </c>
    </row>
    <row r="23" spans="3:27" ht="15" customHeight="1" x14ac:dyDescent="0.25">
      <c r="C23" s="2">
        <v>15</v>
      </c>
      <c r="D23" s="2" t="s">
        <v>18</v>
      </c>
      <c r="E23" s="2">
        <v>1</v>
      </c>
      <c r="F23" s="2">
        <f t="shared" si="0"/>
        <v>42500</v>
      </c>
      <c r="G23" s="2">
        <f t="shared" si="1"/>
        <v>58650</v>
      </c>
      <c r="H23" s="18"/>
      <c r="I23" s="19"/>
      <c r="J23" s="9">
        <v>2018</v>
      </c>
      <c r="K23" s="9" t="s">
        <v>73</v>
      </c>
      <c r="L23" s="9">
        <v>2</v>
      </c>
      <c r="M23" s="9">
        <v>2</v>
      </c>
      <c r="N23" s="9">
        <v>4</v>
      </c>
      <c r="O23" s="9">
        <v>133</v>
      </c>
      <c r="P23" s="10">
        <v>12724600</v>
      </c>
      <c r="Q23" s="9">
        <v>33.25</v>
      </c>
      <c r="T23" s="9">
        <v>2017</v>
      </c>
      <c r="U23" s="9" t="s">
        <v>73</v>
      </c>
      <c r="V23" s="9">
        <v>9</v>
      </c>
      <c r="W23" s="9">
        <v>8</v>
      </c>
      <c r="X23" s="9">
        <v>17</v>
      </c>
      <c r="Y23" s="10">
        <v>1354</v>
      </c>
      <c r="Z23" s="10">
        <v>145906600</v>
      </c>
      <c r="AA23" s="9">
        <v>79.650000000000006</v>
      </c>
    </row>
    <row r="24" spans="3:27" ht="15" customHeight="1" x14ac:dyDescent="0.25">
      <c r="C24" s="2">
        <v>16</v>
      </c>
      <c r="D24" s="2" t="s">
        <v>19</v>
      </c>
      <c r="E24" s="2">
        <v>1</v>
      </c>
      <c r="F24" s="2">
        <f t="shared" si="0"/>
        <v>42500</v>
      </c>
      <c r="G24" s="2">
        <f t="shared" si="1"/>
        <v>58650</v>
      </c>
      <c r="H24" s="18"/>
      <c r="I24" s="19"/>
      <c r="J24" s="9">
        <v>2018</v>
      </c>
      <c r="K24" s="9" t="s">
        <v>74</v>
      </c>
      <c r="L24" s="9">
        <v>65</v>
      </c>
      <c r="M24" s="9">
        <v>65</v>
      </c>
      <c r="N24" s="9">
        <v>130</v>
      </c>
      <c r="O24" s="9">
        <v>80</v>
      </c>
      <c r="P24" s="10">
        <v>8344525</v>
      </c>
      <c r="Q24" s="9">
        <v>0.62</v>
      </c>
      <c r="T24" s="9">
        <v>2017</v>
      </c>
      <c r="U24" s="9" t="s">
        <v>74</v>
      </c>
      <c r="V24" s="9">
        <v>71</v>
      </c>
      <c r="W24" s="9">
        <v>74</v>
      </c>
      <c r="X24" s="9">
        <v>145</v>
      </c>
      <c r="Y24" s="10">
        <v>1006</v>
      </c>
      <c r="Z24" s="10">
        <v>97085888</v>
      </c>
      <c r="AA24" s="9">
        <v>6.94</v>
      </c>
    </row>
    <row r="25" spans="3:27" ht="15" customHeight="1" x14ac:dyDescent="0.25">
      <c r="C25" s="2">
        <v>17</v>
      </c>
      <c r="D25" s="2" t="s">
        <v>20</v>
      </c>
      <c r="E25" s="2">
        <v>1</v>
      </c>
      <c r="F25" s="2">
        <f t="shared" si="0"/>
        <v>42500</v>
      </c>
      <c r="G25" s="2">
        <f t="shared" si="1"/>
        <v>58650</v>
      </c>
      <c r="H25" s="18"/>
      <c r="I25" s="19"/>
      <c r="J25" s="9">
        <v>2018</v>
      </c>
      <c r="K25" s="9" t="s">
        <v>75</v>
      </c>
      <c r="L25" s="9">
        <v>7</v>
      </c>
      <c r="M25" s="9">
        <v>7</v>
      </c>
      <c r="N25" s="9">
        <v>14</v>
      </c>
      <c r="O25" s="9">
        <v>61</v>
      </c>
      <c r="P25" s="10">
        <v>5318950</v>
      </c>
      <c r="Q25" s="9">
        <v>4.3600000000000003</v>
      </c>
      <c r="T25" s="9">
        <v>2017</v>
      </c>
      <c r="U25" s="9" t="s">
        <v>75</v>
      </c>
      <c r="V25" s="9">
        <v>4</v>
      </c>
      <c r="W25" s="9">
        <v>4</v>
      </c>
      <c r="X25" s="9">
        <v>8</v>
      </c>
      <c r="Y25" s="9">
        <v>568</v>
      </c>
      <c r="Z25" s="10">
        <v>53167188</v>
      </c>
      <c r="AA25" s="9">
        <v>71</v>
      </c>
    </row>
    <row r="26" spans="3:27" ht="15" customHeight="1" x14ac:dyDescent="0.25">
      <c r="C26" s="2">
        <v>18</v>
      </c>
      <c r="D26" s="2" t="s">
        <v>21</v>
      </c>
      <c r="E26" s="2">
        <v>1</v>
      </c>
      <c r="F26" s="2">
        <f t="shared" si="0"/>
        <v>42500</v>
      </c>
      <c r="G26" s="2">
        <f t="shared" si="1"/>
        <v>58650</v>
      </c>
      <c r="H26" s="18"/>
      <c r="I26" s="19"/>
      <c r="J26" s="9">
        <v>2018</v>
      </c>
      <c r="K26" s="9" t="s">
        <v>76</v>
      </c>
      <c r="L26" s="9">
        <v>3</v>
      </c>
      <c r="M26" s="9">
        <v>3</v>
      </c>
      <c r="N26" s="9">
        <v>6</v>
      </c>
      <c r="O26" s="9">
        <v>77</v>
      </c>
      <c r="P26" s="10">
        <v>7163538</v>
      </c>
      <c r="Q26" s="9">
        <v>12.83</v>
      </c>
      <c r="T26" s="9">
        <v>2017</v>
      </c>
      <c r="U26" s="9" t="s">
        <v>76</v>
      </c>
      <c r="V26" s="9">
        <v>3</v>
      </c>
      <c r="W26" s="9">
        <v>3</v>
      </c>
      <c r="X26" s="9">
        <v>6</v>
      </c>
      <c r="Y26" s="9">
        <v>973</v>
      </c>
      <c r="Z26" s="10">
        <v>93887413</v>
      </c>
      <c r="AA26" s="9">
        <v>162.16999999999999</v>
      </c>
    </row>
    <row r="27" spans="3:27" ht="15" customHeight="1" x14ac:dyDescent="0.25">
      <c r="C27" s="2">
        <v>19</v>
      </c>
      <c r="D27" s="2" t="s">
        <v>28</v>
      </c>
      <c r="E27" s="2">
        <v>1</v>
      </c>
      <c r="F27" s="2">
        <f t="shared" si="0"/>
        <v>42500</v>
      </c>
      <c r="G27" s="2">
        <f t="shared" si="1"/>
        <v>58650</v>
      </c>
      <c r="H27" s="18"/>
      <c r="I27" s="19"/>
      <c r="J27" s="9">
        <v>2018</v>
      </c>
      <c r="K27" s="9" t="s">
        <v>77</v>
      </c>
      <c r="L27" s="9">
        <v>9</v>
      </c>
      <c r="M27" s="9">
        <v>9</v>
      </c>
      <c r="N27" s="9">
        <v>18</v>
      </c>
      <c r="O27" s="9">
        <v>448</v>
      </c>
      <c r="P27" s="10">
        <v>53766738</v>
      </c>
      <c r="Q27" s="9">
        <v>24.89</v>
      </c>
      <c r="T27" s="9">
        <v>2017</v>
      </c>
      <c r="U27" s="9" t="s">
        <v>77</v>
      </c>
      <c r="V27" s="9">
        <v>14</v>
      </c>
      <c r="W27" s="9">
        <v>12</v>
      </c>
      <c r="X27" s="9">
        <v>26</v>
      </c>
      <c r="Y27" s="10">
        <v>1677</v>
      </c>
      <c r="Z27" s="10">
        <v>180153575</v>
      </c>
      <c r="AA27" s="9">
        <v>64.5</v>
      </c>
    </row>
    <row r="28" spans="3:27" x14ac:dyDescent="0.25">
      <c r="C28" s="2"/>
      <c r="D28" s="2"/>
      <c r="E28" s="2"/>
      <c r="F28" s="2"/>
      <c r="G28" s="2"/>
      <c r="H28" s="18"/>
      <c r="I28" s="19"/>
      <c r="J28" s="2"/>
      <c r="K28" s="2"/>
      <c r="L28" s="2"/>
      <c r="M28" s="2"/>
      <c r="N28" s="2"/>
      <c r="O28" s="2"/>
      <c r="P28" s="2"/>
      <c r="Q28" s="2"/>
      <c r="T28" s="2"/>
      <c r="U28" s="2"/>
      <c r="V28" s="2"/>
      <c r="W28" s="2"/>
      <c r="X28" s="2"/>
      <c r="Y28" s="2"/>
      <c r="Z28" s="2"/>
      <c r="AA28" s="2"/>
    </row>
    <row r="29" spans="3:27" x14ac:dyDescent="0.25">
      <c r="C29" s="2"/>
      <c r="D29" s="2"/>
      <c r="E29" s="2"/>
      <c r="F29" s="2"/>
      <c r="G29" s="2"/>
      <c r="H29" s="18"/>
      <c r="I29" s="19"/>
      <c r="J29" s="2"/>
      <c r="K29" s="2"/>
      <c r="L29" s="2"/>
      <c r="M29" s="2"/>
      <c r="N29" s="2"/>
      <c r="O29" s="2"/>
      <c r="P29" s="2"/>
      <c r="Q29" s="2"/>
      <c r="T29" s="13"/>
      <c r="U29" s="2"/>
      <c r="V29" s="2"/>
      <c r="W29" s="2"/>
      <c r="X29" s="2"/>
      <c r="Y29" s="2"/>
      <c r="Z29" s="2"/>
      <c r="AA29" s="2"/>
    </row>
    <row r="30" spans="3:27" x14ac:dyDescent="0.25">
      <c r="C30" s="2"/>
      <c r="D30" s="2"/>
      <c r="E30" s="2"/>
      <c r="F30" s="2"/>
      <c r="G30" s="2"/>
      <c r="H30" s="18"/>
      <c r="I30" s="19"/>
      <c r="J30" s="2"/>
      <c r="K30" s="2"/>
      <c r="L30" s="2"/>
      <c r="M30" s="2"/>
      <c r="N30" s="2"/>
      <c r="O30" s="2"/>
      <c r="P30" s="2"/>
      <c r="Q30" s="2"/>
      <c r="T30" s="14"/>
      <c r="U30" s="2"/>
      <c r="V30" s="2"/>
      <c r="W30" s="2"/>
      <c r="X30" s="2"/>
      <c r="Y30" s="2"/>
      <c r="Z30" s="2"/>
      <c r="AA30" s="2"/>
    </row>
    <row r="31" spans="3:27" x14ac:dyDescent="0.25">
      <c r="C31" s="2"/>
      <c r="D31" s="2" t="s">
        <v>23</v>
      </c>
      <c r="E31" s="2">
        <f>SUM(E9:E27)</f>
        <v>22</v>
      </c>
      <c r="F31" s="6">
        <f>SUM(F9:F27)</f>
        <v>935000</v>
      </c>
      <c r="G31" s="3">
        <f>SUM(G9:G27)</f>
        <v>1290300</v>
      </c>
      <c r="H31" s="20"/>
      <c r="I31" s="21"/>
      <c r="J31" s="2"/>
      <c r="K31" s="2"/>
      <c r="L31" s="2"/>
      <c r="M31" s="2"/>
      <c r="N31" s="2"/>
      <c r="O31" s="2"/>
      <c r="P31" s="2"/>
      <c r="Q31" s="2"/>
      <c r="T31" s="13"/>
      <c r="U31" s="2"/>
      <c r="V31" s="2"/>
      <c r="W31" s="2"/>
      <c r="X31" s="2"/>
      <c r="Y31" s="2"/>
      <c r="Z31" s="2"/>
      <c r="AA31" s="2"/>
    </row>
    <row r="32" spans="3:27" x14ac:dyDescent="0.25">
      <c r="T32" s="7"/>
    </row>
    <row r="33" spans="4:20" x14ac:dyDescent="0.25">
      <c r="T33" s="12"/>
    </row>
    <row r="34" spans="4:20" x14ac:dyDescent="0.25">
      <c r="T34" s="7"/>
    </row>
    <row r="35" spans="4:20" x14ac:dyDescent="0.25">
      <c r="T35" s="12"/>
    </row>
    <row r="36" spans="4:20" x14ac:dyDescent="0.25">
      <c r="T36" s="7"/>
    </row>
    <row r="37" spans="4:20" x14ac:dyDescent="0.25">
      <c r="D37" s="7"/>
      <c r="T37" s="12"/>
    </row>
    <row r="38" spans="4:20" x14ac:dyDescent="0.25">
      <c r="D38" s="7"/>
      <c r="T38" s="7"/>
    </row>
    <row r="39" spans="4:20" x14ac:dyDescent="0.25">
      <c r="T39" s="12"/>
    </row>
    <row r="40" spans="4:20" x14ac:dyDescent="0.25">
      <c r="T40" s="7"/>
    </row>
    <row r="41" spans="4:20" x14ac:dyDescent="0.25">
      <c r="T41" s="12"/>
    </row>
    <row r="42" spans="4:20" x14ac:dyDescent="0.25">
      <c r="T42" s="7"/>
    </row>
    <row r="43" spans="4:20" x14ac:dyDescent="0.25">
      <c r="T43" s="12"/>
    </row>
    <row r="44" spans="4:20" x14ac:dyDescent="0.25">
      <c r="T44" s="7"/>
    </row>
    <row r="45" spans="4:20" x14ac:dyDescent="0.25">
      <c r="T45" s="12"/>
    </row>
    <row r="46" spans="4:20" x14ac:dyDescent="0.25">
      <c r="T46" s="7"/>
    </row>
  </sheetData>
  <mergeCells count="3">
    <mergeCell ref="T5:AA5"/>
    <mergeCell ref="C5:G5"/>
    <mergeCell ref="J5:Q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5"/>
  <sheetViews>
    <sheetView tabSelected="1" topLeftCell="A13" workbookViewId="0">
      <selection activeCell="A33" sqref="A33"/>
    </sheetView>
  </sheetViews>
  <sheetFormatPr defaultRowHeight="15" x14ac:dyDescent="0.25"/>
  <cols>
    <col min="5" max="5" width="24.85546875" bestFit="1" customWidth="1"/>
    <col min="7" max="7" width="10.5703125" bestFit="1" customWidth="1"/>
    <col min="8" max="8" width="13.140625" bestFit="1" customWidth="1"/>
    <col min="9" max="9" width="22.42578125" bestFit="1" customWidth="1"/>
    <col min="10" max="10" width="22.42578125" customWidth="1"/>
    <col min="12" max="12" width="29.42578125" bestFit="1" customWidth="1"/>
    <col min="17" max="17" width="10.140625" bestFit="1" customWidth="1"/>
    <col min="18" max="18" width="10" bestFit="1" customWidth="1"/>
    <col min="22" max="22" width="29.42578125" bestFit="1" customWidth="1"/>
    <col min="27" max="27" width="11.140625" bestFit="1" customWidth="1"/>
    <col min="28" max="28" width="10" bestFit="1" customWidth="1"/>
  </cols>
  <sheetData>
    <row r="1" spans="1:28" x14ac:dyDescent="0.25">
      <c r="A1" t="s">
        <v>24</v>
      </c>
    </row>
    <row r="3" spans="1:28" ht="15.75" x14ac:dyDescent="0.25">
      <c r="D3" s="11" t="s">
        <v>25</v>
      </c>
      <c r="E3" s="11"/>
      <c r="F3" s="11"/>
      <c r="G3" s="11"/>
      <c r="H3" s="11"/>
      <c r="I3" s="11"/>
      <c r="J3" s="15"/>
      <c r="K3" s="11">
        <v>2018</v>
      </c>
      <c r="L3" s="11"/>
      <c r="M3" s="11"/>
      <c r="N3" s="11"/>
      <c r="O3" s="11"/>
      <c r="P3" s="11"/>
      <c r="Q3" s="11"/>
      <c r="R3" s="11"/>
      <c r="U3" s="11">
        <v>2017</v>
      </c>
      <c r="V3" s="11"/>
      <c r="W3" s="11"/>
      <c r="X3" s="11"/>
      <c r="Y3" s="11"/>
      <c r="Z3" s="11"/>
      <c r="AA3" s="11"/>
      <c r="AB3" s="11"/>
    </row>
    <row r="5" spans="1:28" x14ac:dyDescent="0.25">
      <c r="D5" s="1" t="s">
        <v>0</v>
      </c>
      <c r="E5" s="1" t="s">
        <v>1</v>
      </c>
      <c r="F5" s="1" t="s">
        <v>2</v>
      </c>
      <c r="G5" s="1" t="s">
        <v>48</v>
      </c>
      <c r="H5" s="1" t="s">
        <v>49</v>
      </c>
      <c r="I5" s="1" t="s">
        <v>3</v>
      </c>
      <c r="J5" s="17"/>
      <c r="K5" s="1" t="s">
        <v>80</v>
      </c>
      <c r="L5" s="8" t="s">
        <v>59</v>
      </c>
      <c r="M5" s="8" t="s">
        <v>81</v>
      </c>
      <c r="N5" s="8" t="s">
        <v>82</v>
      </c>
      <c r="O5" s="8" t="s">
        <v>53</v>
      </c>
      <c r="P5" s="8" t="s">
        <v>83</v>
      </c>
      <c r="Q5" s="8" t="s">
        <v>84</v>
      </c>
      <c r="R5" s="8" t="s">
        <v>60</v>
      </c>
      <c r="U5" s="1" t="s">
        <v>80</v>
      </c>
      <c r="V5" s="8" t="s">
        <v>59</v>
      </c>
      <c r="W5" s="8" t="s">
        <v>81</v>
      </c>
      <c r="X5" s="8" t="s">
        <v>82</v>
      </c>
      <c r="Y5" s="8" t="s">
        <v>53</v>
      </c>
      <c r="Z5" s="8" t="s">
        <v>83</v>
      </c>
      <c r="AA5" s="8" t="s">
        <v>84</v>
      </c>
      <c r="AB5" s="8" t="s">
        <v>60</v>
      </c>
    </row>
    <row r="6" spans="1:28" x14ac:dyDescent="0.25">
      <c r="D6" s="2"/>
      <c r="E6" s="2"/>
      <c r="F6" s="2"/>
      <c r="G6" s="2"/>
      <c r="H6" s="2"/>
      <c r="I6" s="2"/>
      <c r="J6" s="19"/>
      <c r="K6" s="2"/>
      <c r="L6" s="2"/>
      <c r="M6" s="2"/>
      <c r="N6" s="2"/>
      <c r="O6" s="2"/>
      <c r="P6" s="2"/>
      <c r="Q6" s="2"/>
      <c r="R6" s="2"/>
      <c r="U6" s="2"/>
      <c r="V6" s="2"/>
      <c r="W6" s="2"/>
      <c r="X6" s="2"/>
      <c r="Y6" s="2"/>
      <c r="Z6" s="2"/>
      <c r="AA6" s="2"/>
      <c r="AB6" s="2"/>
    </row>
    <row r="7" spans="1:28" ht="15" customHeight="1" x14ac:dyDescent="0.25">
      <c r="D7" s="2">
        <v>1</v>
      </c>
      <c r="E7" s="2" t="s">
        <v>26</v>
      </c>
      <c r="F7" s="2">
        <v>3</v>
      </c>
      <c r="G7" s="2">
        <f>42500*F7</f>
        <v>127500</v>
      </c>
      <c r="H7" s="2">
        <f>58650*F7</f>
        <v>175950</v>
      </c>
      <c r="I7" s="2"/>
      <c r="J7" s="19"/>
      <c r="K7" s="9">
        <v>2018</v>
      </c>
      <c r="L7" s="9" t="s">
        <v>85</v>
      </c>
      <c r="M7" s="9">
        <v>380</v>
      </c>
      <c r="N7" s="9">
        <v>320</v>
      </c>
      <c r="O7" s="9">
        <v>700</v>
      </c>
      <c r="P7" s="9">
        <v>617</v>
      </c>
      <c r="Q7" s="10">
        <v>68252100</v>
      </c>
      <c r="R7" s="9">
        <v>0.88</v>
      </c>
      <c r="U7" s="9">
        <v>2017</v>
      </c>
      <c r="V7" s="9" t="s">
        <v>85</v>
      </c>
      <c r="W7" s="9">
        <v>710</v>
      </c>
      <c r="X7" s="9">
        <v>610</v>
      </c>
      <c r="Y7" s="10">
        <v>1320</v>
      </c>
      <c r="Z7" s="10">
        <v>2786</v>
      </c>
      <c r="AA7" s="10">
        <v>295392475</v>
      </c>
      <c r="AB7" s="9">
        <v>2.11</v>
      </c>
    </row>
    <row r="8" spans="1:28" ht="15" customHeight="1" x14ac:dyDescent="0.25">
      <c r="D8" s="2">
        <v>2</v>
      </c>
      <c r="E8" s="2" t="s">
        <v>27</v>
      </c>
      <c r="F8" s="2">
        <v>3</v>
      </c>
      <c r="G8" s="2">
        <f t="shared" ref="G8:G28" si="0">42500*F8</f>
        <v>127500</v>
      </c>
      <c r="H8" s="2">
        <f t="shared" ref="H8:H28" si="1">58650*F8</f>
        <v>175950</v>
      </c>
      <c r="I8" s="2"/>
      <c r="J8" s="19"/>
      <c r="K8" s="9">
        <v>2018</v>
      </c>
      <c r="L8" s="9" t="s">
        <v>86</v>
      </c>
      <c r="M8" s="9">
        <v>160</v>
      </c>
      <c r="N8" s="9">
        <v>160</v>
      </c>
      <c r="O8" s="9">
        <v>320</v>
      </c>
      <c r="P8" s="9">
        <v>397</v>
      </c>
      <c r="Q8" s="10">
        <v>42520188</v>
      </c>
      <c r="R8" s="9">
        <v>1.24</v>
      </c>
      <c r="U8" s="9">
        <v>2017</v>
      </c>
      <c r="V8" s="9" t="s">
        <v>86</v>
      </c>
      <c r="W8" s="9">
        <v>187</v>
      </c>
      <c r="X8" s="9">
        <v>263</v>
      </c>
      <c r="Y8" s="9">
        <v>450</v>
      </c>
      <c r="Z8" s="9">
        <v>888</v>
      </c>
      <c r="AA8" s="10">
        <v>94118500</v>
      </c>
      <c r="AB8" s="9">
        <v>1.97</v>
      </c>
    </row>
    <row r="9" spans="1:28" ht="15" customHeight="1" x14ac:dyDescent="0.25">
      <c r="D9" s="2">
        <v>3</v>
      </c>
      <c r="E9" s="2" t="s">
        <v>29</v>
      </c>
      <c r="F9" s="2">
        <v>3</v>
      </c>
      <c r="G9" s="2">
        <f t="shared" si="0"/>
        <v>127500</v>
      </c>
      <c r="H9" s="2">
        <f t="shared" si="1"/>
        <v>175950</v>
      </c>
      <c r="I9" s="2"/>
      <c r="J9" s="19"/>
      <c r="K9" s="9">
        <v>2018</v>
      </c>
      <c r="L9" s="9" t="s">
        <v>87</v>
      </c>
      <c r="M9" s="9">
        <v>632</v>
      </c>
      <c r="N9" s="9">
        <v>632</v>
      </c>
      <c r="O9" s="10">
        <v>1264</v>
      </c>
      <c r="P9" s="9">
        <v>279</v>
      </c>
      <c r="Q9" s="10">
        <v>30148125</v>
      </c>
      <c r="R9" s="9">
        <v>0.22</v>
      </c>
      <c r="U9" s="9">
        <v>2017</v>
      </c>
      <c r="V9" s="9" t="s">
        <v>87</v>
      </c>
      <c r="W9" s="10">
        <v>1255</v>
      </c>
      <c r="X9" s="9">
        <v>903</v>
      </c>
      <c r="Y9" s="10">
        <v>2158</v>
      </c>
      <c r="Z9" s="10">
        <v>2830</v>
      </c>
      <c r="AA9" s="10">
        <v>294010300</v>
      </c>
      <c r="AB9" s="9">
        <v>1.31</v>
      </c>
    </row>
    <row r="10" spans="1:28" ht="15" customHeight="1" x14ac:dyDescent="0.25">
      <c r="D10" s="2">
        <v>4</v>
      </c>
      <c r="E10" s="2" t="s">
        <v>30</v>
      </c>
      <c r="F10" s="2">
        <v>1</v>
      </c>
      <c r="G10" s="2">
        <f t="shared" si="0"/>
        <v>42500</v>
      </c>
      <c r="H10" s="2">
        <f t="shared" si="1"/>
        <v>58650</v>
      </c>
      <c r="I10" s="2"/>
      <c r="J10" s="19"/>
      <c r="K10" s="9">
        <v>2018</v>
      </c>
      <c r="L10" s="9" t="s">
        <v>88</v>
      </c>
      <c r="M10" s="9">
        <v>160</v>
      </c>
      <c r="N10" s="9">
        <v>75</v>
      </c>
      <c r="O10" s="9">
        <v>235</v>
      </c>
      <c r="P10" s="9">
        <v>176</v>
      </c>
      <c r="Q10" s="10">
        <v>19072900</v>
      </c>
      <c r="R10" s="9">
        <v>0.75</v>
      </c>
      <c r="U10" s="9">
        <v>2017</v>
      </c>
      <c r="V10" s="9" t="s">
        <v>88</v>
      </c>
      <c r="W10" s="9">
        <v>250</v>
      </c>
      <c r="X10" s="9">
        <v>288</v>
      </c>
      <c r="Y10" s="9">
        <v>538</v>
      </c>
      <c r="Z10" s="9">
        <v>703</v>
      </c>
      <c r="AA10" s="10">
        <v>72601638</v>
      </c>
      <c r="AB10" s="9">
        <v>1.31</v>
      </c>
    </row>
    <row r="11" spans="1:28" ht="15" customHeight="1" x14ac:dyDescent="0.25">
      <c r="D11" s="2">
        <v>5</v>
      </c>
      <c r="E11" s="2" t="s">
        <v>31</v>
      </c>
      <c r="F11" s="2">
        <v>2</v>
      </c>
      <c r="G11" s="2">
        <f t="shared" si="0"/>
        <v>85000</v>
      </c>
      <c r="H11" s="2">
        <f t="shared" si="1"/>
        <v>117300</v>
      </c>
      <c r="I11" s="2"/>
      <c r="J11" s="19"/>
      <c r="K11" s="9">
        <v>2018</v>
      </c>
      <c r="L11" s="9" t="s">
        <v>89</v>
      </c>
      <c r="M11" s="9">
        <v>200</v>
      </c>
      <c r="N11" s="9">
        <v>200</v>
      </c>
      <c r="O11" s="9">
        <v>400</v>
      </c>
      <c r="P11" s="9">
        <v>210</v>
      </c>
      <c r="Q11" s="10">
        <v>23068238</v>
      </c>
      <c r="R11" s="9">
        <v>0.53</v>
      </c>
      <c r="U11" s="9">
        <v>2017</v>
      </c>
      <c r="V11" s="9" t="s">
        <v>89</v>
      </c>
      <c r="W11" s="9">
        <v>313</v>
      </c>
      <c r="X11" s="9">
        <v>314</v>
      </c>
      <c r="Y11" s="9">
        <v>627</v>
      </c>
      <c r="Z11" s="10">
        <v>1589</v>
      </c>
      <c r="AA11" s="10">
        <v>163526913</v>
      </c>
      <c r="AB11" s="9">
        <v>2.5299999999999998</v>
      </c>
    </row>
    <row r="12" spans="1:28" ht="15" customHeight="1" x14ac:dyDescent="0.25">
      <c r="D12" s="2">
        <v>6</v>
      </c>
      <c r="E12" s="2" t="s">
        <v>32</v>
      </c>
      <c r="F12" s="2">
        <v>2</v>
      </c>
      <c r="G12" s="2">
        <f t="shared" si="0"/>
        <v>85000</v>
      </c>
      <c r="H12" s="2">
        <f t="shared" si="1"/>
        <v>117300</v>
      </c>
      <c r="I12" s="2"/>
      <c r="J12" s="19"/>
      <c r="K12" s="9">
        <v>2018</v>
      </c>
      <c r="L12" s="9" t="s">
        <v>90</v>
      </c>
      <c r="M12" s="9">
        <v>165</v>
      </c>
      <c r="N12" s="9">
        <v>165</v>
      </c>
      <c r="O12" s="9">
        <v>330</v>
      </c>
      <c r="P12" s="9">
        <v>216</v>
      </c>
      <c r="Q12" s="10">
        <v>22928500</v>
      </c>
      <c r="R12" s="9">
        <v>0.65</v>
      </c>
      <c r="U12" s="9">
        <v>2017</v>
      </c>
      <c r="V12" s="9" t="s">
        <v>90</v>
      </c>
      <c r="W12" s="9">
        <v>450</v>
      </c>
      <c r="X12" s="9">
        <v>400</v>
      </c>
      <c r="Y12" s="9">
        <v>850</v>
      </c>
      <c r="Z12" s="10">
        <v>1077</v>
      </c>
      <c r="AA12" s="10">
        <v>110836163</v>
      </c>
      <c r="AB12" s="9">
        <v>1.27</v>
      </c>
    </row>
    <row r="13" spans="1:28" ht="15" customHeight="1" x14ac:dyDescent="0.25">
      <c r="D13" s="2">
        <v>7</v>
      </c>
      <c r="E13" s="2" t="s">
        <v>33</v>
      </c>
      <c r="F13" s="2">
        <v>1</v>
      </c>
      <c r="G13" s="2">
        <f t="shared" si="0"/>
        <v>42500</v>
      </c>
      <c r="H13" s="2">
        <f t="shared" si="1"/>
        <v>58650</v>
      </c>
      <c r="I13" s="2"/>
      <c r="J13" s="19"/>
      <c r="K13" s="9">
        <v>2018</v>
      </c>
      <c r="L13" s="9" t="s">
        <v>91</v>
      </c>
      <c r="M13" s="9">
        <v>75</v>
      </c>
      <c r="N13" s="9">
        <v>75</v>
      </c>
      <c r="O13" s="9">
        <v>150</v>
      </c>
      <c r="P13" s="9">
        <v>214</v>
      </c>
      <c r="Q13" s="10">
        <v>21922600</v>
      </c>
      <c r="R13" s="9">
        <v>1.43</v>
      </c>
      <c r="U13" s="9">
        <v>2017</v>
      </c>
      <c r="V13" s="9" t="s">
        <v>91</v>
      </c>
      <c r="W13" s="9">
        <v>190</v>
      </c>
      <c r="X13" s="9">
        <v>205</v>
      </c>
      <c r="Y13" s="9">
        <v>395</v>
      </c>
      <c r="Z13" s="9">
        <v>570</v>
      </c>
      <c r="AA13" s="10">
        <v>58847250</v>
      </c>
      <c r="AB13" s="9">
        <v>1.44</v>
      </c>
    </row>
    <row r="14" spans="1:28" ht="15" customHeight="1" x14ac:dyDescent="0.25">
      <c r="D14" s="2">
        <v>8</v>
      </c>
      <c r="E14" s="2" t="s">
        <v>34</v>
      </c>
      <c r="F14" s="2">
        <v>1</v>
      </c>
      <c r="G14" s="2">
        <f t="shared" si="0"/>
        <v>42500</v>
      </c>
      <c r="H14" s="2">
        <f t="shared" si="1"/>
        <v>58650</v>
      </c>
      <c r="I14" s="2"/>
      <c r="J14" s="19"/>
      <c r="K14" s="9">
        <v>2018</v>
      </c>
      <c r="L14" s="9" t="s">
        <v>92</v>
      </c>
      <c r="M14" s="9">
        <v>85</v>
      </c>
      <c r="N14" s="9">
        <v>85</v>
      </c>
      <c r="O14" s="9">
        <v>170</v>
      </c>
      <c r="P14" s="9">
        <v>236</v>
      </c>
      <c r="Q14" s="10">
        <v>24587413</v>
      </c>
      <c r="R14" s="9">
        <v>1.39</v>
      </c>
      <c r="U14" s="9">
        <v>2017</v>
      </c>
      <c r="V14" s="9" t="s">
        <v>92</v>
      </c>
      <c r="W14" s="9">
        <v>105</v>
      </c>
      <c r="X14" s="9">
        <v>5</v>
      </c>
      <c r="Y14" s="9">
        <v>110</v>
      </c>
      <c r="Z14" s="9">
        <v>131</v>
      </c>
      <c r="AA14" s="10">
        <v>13327650</v>
      </c>
      <c r="AB14" s="9">
        <v>1.19</v>
      </c>
    </row>
    <row r="15" spans="1:28" ht="15" customHeight="1" x14ac:dyDescent="0.25">
      <c r="D15" s="2">
        <v>9</v>
      </c>
      <c r="E15" s="2" t="s">
        <v>35</v>
      </c>
      <c r="F15" s="2">
        <v>1</v>
      </c>
      <c r="G15" s="2">
        <f t="shared" si="0"/>
        <v>42500</v>
      </c>
      <c r="H15" s="2">
        <f t="shared" si="1"/>
        <v>58650</v>
      </c>
      <c r="I15" s="2"/>
      <c r="J15" s="19"/>
      <c r="K15" s="9">
        <v>2018</v>
      </c>
      <c r="L15" s="9" t="s">
        <v>93</v>
      </c>
      <c r="M15" s="9">
        <v>220</v>
      </c>
      <c r="N15" s="9">
        <v>220</v>
      </c>
      <c r="O15" s="9">
        <v>440</v>
      </c>
      <c r="P15" s="9">
        <v>136</v>
      </c>
      <c r="Q15" s="10">
        <v>13889488</v>
      </c>
      <c r="R15" s="9">
        <v>0.31</v>
      </c>
      <c r="U15" s="9">
        <v>2017</v>
      </c>
      <c r="V15" s="9" t="s">
        <v>93</v>
      </c>
      <c r="W15" s="9">
        <v>330</v>
      </c>
      <c r="X15" s="9">
        <v>330</v>
      </c>
      <c r="Y15" s="9">
        <v>660</v>
      </c>
      <c r="Z15" s="9">
        <v>689</v>
      </c>
      <c r="AA15" s="10">
        <v>71011763</v>
      </c>
      <c r="AB15" s="9">
        <v>1.04</v>
      </c>
    </row>
    <row r="16" spans="1:28" ht="15" customHeight="1" x14ac:dyDescent="0.25">
      <c r="D16" s="2">
        <v>10</v>
      </c>
      <c r="E16" s="2" t="s">
        <v>36</v>
      </c>
      <c r="F16" s="2">
        <v>2</v>
      </c>
      <c r="G16" s="2">
        <f t="shared" si="0"/>
        <v>85000</v>
      </c>
      <c r="H16" s="2">
        <f t="shared" si="1"/>
        <v>117300</v>
      </c>
      <c r="I16" s="2"/>
      <c r="J16" s="19"/>
      <c r="K16" s="9">
        <v>2018</v>
      </c>
      <c r="L16" s="9" t="s">
        <v>94</v>
      </c>
      <c r="M16" s="9">
        <v>210</v>
      </c>
      <c r="N16" s="9">
        <v>220</v>
      </c>
      <c r="O16" s="9">
        <v>430</v>
      </c>
      <c r="P16" s="9">
        <v>139</v>
      </c>
      <c r="Q16" s="10">
        <v>14294438</v>
      </c>
      <c r="R16" s="9">
        <v>0.32</v>
      </c>
      <c r="U16" s="9">
        <v>2017</v>
      </c>
      <c r="V16" s="9" t="s">
        <v>94</v>
      </c>
      <c r="W16" s="9">
        <v>270</v>
      </c>
      <c r="X16" s="9">
        <v>280</v>
      </c>
      <c r="Y16" s="9">
        <v>550</v>
      </c>
      <c r="Z16" s="9">
        <v>611</v>
      </c>
      <c r="AA16" s="10">
        <v>62533888</v>
      </c>
      <c r="AB16" s="9">
        <v>1.1100000000000001</v>
      </c>
    </row>
    <row r="17" spans="4:28" ht="15" customHeight="1" x14ac:dyDescent="0.25">
      <c r="D17" s="2">
        <v>11</v>
      </c>
      <c r="E17" s="2" t="s">
        <v>37</v>
      </c>
      <c r="F17" s="2">
        <v>1</v>
      </c>
      <c r="G17" s="2">
        <f t="shared" si="0"/>
        <v>42500</v>
      </c>
      <c r="H17" s="2">
        <f t="shared" si="1"/>
        <v>58650</v>
      </c>
      <c r="I17" s="2"/>
      <c r="J17" s="19"/>
      <c r="K17" s="9">
        <v>2018</v>
      </c>
      <c r="L17" s="9" t="s">
        <v>95</v>
      </c>
      <c r="M17" s="9">
        <v>105</v>
      </c>
      <c r="N17" s="9">
        <v>105</v>
      </c>
      <c r="O17" s="9">
        <v>210</v>
      </c>
      <c r="P17" s="9">
        <v>190</v>
      </c>
      <c r="Q17" s="10">
        <v>19677875</v>
      </c>
      <c r="R17" s="9">
        <v>0.9</v>
      </c>
      <c r="U17" s="9">
        <v>2017</v>
      </c>
      <c r="V17" s="9" t="s">
        <v>95</v>
      </c>
      <c r="W17" s="9">
        <v>249</v>
      </c>
      <c r="X17" s="9">
        <v>222</v>
      </c>
      <c r="Y17" s="9">
        <v>471</v>
      </c>
      <c r="Z17" s="9">
        <v>901</v>
      </c>
      <c r="AA17" s="10">
        <v>93714338</v>
      </c>
      <c r="AB17" s="9">
        <v>1.91</v>
      </c>
    </row>
    <row r="18" spans="4:28" ht="15" customHeight="1" x14ac:dyDescent="0.25">
      <c r="D18" s="2">
        <v>12</v>
      </c>
      <c r="E18" s="2" t="s">
        <v>38</v>
      </c>
      <c r="F18" s="2">
        <v>0</v>
      </c>
      <c r="G18" s="2">
        <f t="shared" si="0"/>
        <v>0</v>
      </c>
      <c r="H18" s="2">
        <f t="shared" si="1"/>
        <v>0</v>
      </c>
      <c r="I18" s="2" t="s">
        <v>56</v>
      </c>
      <c r="J18" s="19"/>
      <c r="K18" s="2"/>
      <c r="L18" s="2"/>
      <c r="M18" s="2"/>
      <c r="N18" s="2"/>
      <c r="O18" s="2"/>
      <c r="P18" s="2"/>
      <c r="Q18" s="2"/>
      <c r="R18" s="2"/>
      <c r="U18" s="2"/>
      <c r="V18" s="2"/>
      <c r="W18" s="2"/>
      <c r="X18" s="2"/>
      <c r="Y18" s="2"/>
      <c r="Z18" s="2"/>
      <c r="AA18" s="2"/>
      <c r="AB18" s="2"/>
    </row>
    <row r="19" spans="4:28" ht="15" customHeight="1" x14ac:dyDescent="0.25">
      <c r="D19" s="2">
        <v>13</v>
      </c>
      <c r="E19" s="2" t="s">
        <v>39</v>
      </c>
      <c r="F19" s="2">
        <v>2</v>
      </c>
      <c r="G19" s="2">
        <f t="shared" si="0"/>
        <v>85000</v>
      </c>
      <c r="H19" s="2">
        <f t="shared" si="1"/>
        <v>117300</v>
      </c>
      <c r="I19" s="2"/>
      <c r="J19" s="19"/>
      <c r="K19" s="9">
        <v>2018</v>
      </c>
      <c r="L19" s="9" t="s">
        <v>96</v>
      </c>
      <c r="M19" s="9">
        <v>200</v>
      </c>
      <c r="N19" s="9">
        <v>200</v>
      </c>
      <c r="O19" s="9">
        <v>400</v>
      </c>
      <c r="P19" s="9">
        <v>162</v>
      </c>
      <c r="Q19" s="10">
        <v>18030163</v>
      </c>
      <c r="R19" s="9">
        <v>0.41</v>
      </c>
      <c r="U19" s="9">
        <v>2017</v>
      </c>
      <c r="V19" s="9" t="s">
        <v>96</v>
      </c>
      <c r="W19" s="9">
        <v>352</v>
      </c>
      <c r="X19" s="9">
        <v>302</v>
      </c>
      <c r="Y19" s="9">
        <v>654</v>
      </c>
      <c r="Z19" s="10">
        <v>1252</v>
      </c>
      <c r="AA19" s="10">
        <v>130696475</v>
      </c>
      <c r="AB19" s="9">
        <v>1.91</v>
      </c>
    </row>
    <row r="20" spans="4:28" ht="15" customHeight="1" x14ac:dyDescent="0.25">
      <c r="D20" s="2">
        <v>14</v>
      </c>
      <c r="E20" s="2" t="s">
        <v>40</v>
      </c>
      <c r="F20" s="2">
        <v>2</v>
      </c>
      <c r="G20" s="2">
        <f t="shared" si="0"/>
        <v>85000</v>
      </c>
      <c r="H20" s="2">
        <f t="shared" si="1"/>
        <v>117300</v>
      </c>
      <c r="I20" s="2"/>
      <c r="J20" s="19"/>
      <c r="K20" s="9">
        <v>2018</v>
      </c>
      <c r="L20" s="9" t="s">
        <v>97</v>
      </c>
      <c r="M20" s="9">
        <v>300</v>
      </c>
      <c r="N20" s="9">
        <v>300</v>
      </c>
      <c r="O20" s="9">
        <v>600</v>
      </c>
      <c r="P20" s="9">
        <v>121</v>
      </c>
      <c r="Q20" s="10">
        <v>12172825</v>
      </c>
      <c r="R20" s="9">
        <v>0.2</v>
      </c>
      <c r="U20" s="9">
        <v>2017</v>
      </c>
      <c r="V20" s="9" t="s">
        <v>97</v>
      </c>
      <c r="W20" s="9">
        <v>504</v>
      </c>
      <c r="X20" s="9">
        <v>623</v>
      </c>
      <c r="Y20" s="10">
        <v>1127</v>
      </c>
      <c r="Z20" s="10">
        <v>1484</v>
      </c>
      <c r="AA20" s="10">
        <v>155257375</v>
      </c>
      <c r="AB20" s="9">
        <v>1.32</v>
      </c>
    </row>
    <row r="21" spans="4:28" ht="15" customHeight="1" x14ac:dyDescent="0.25">
      <c r="D21" s="2">
        <v>15</v>
      </c>
      <c r="E21" s="2" t="s">
        <v>41</v>
      </c>
      <c r="F21" s="2">
        <v>2</v>
      </c>
      <c r="G21" s="2">
        <f t="shared" si="0"/>
        <v>85000</v>
      </c>
      <c r="H21" s="2">
        <f t="shared" si="1"/>
        <v>117300</v>
      </c>
      <c r="I21" s="2"/>
      <c r="J21" s="19"/>
      <c r="K21" s="9">
        <v>2018</v>
      </c>
      <c r="L21" s="9" t="s">
        <v>98</v>
      </c>
      <c r="M21" s="9">
        <v>300</v>
      </c>
      <c r="N21" s="9">
        <v>300</v>
      </c>
      <c r="O21" s="9">
        <v>600</v>
      </c>
      <c r="P21" s="9">
        <v>132</v>
      </c>
      <c r="Q21" s="10">
        <v>14716800</v>
      </c>
      <c r="R21" s="9">
        <v>0.22</v>
      </c>
      <c r="U21" s="9">
        <v>2017</v>
      </c>
      <c r="V21" s="9" t="s">
        <v>98</v>
      </c>
      <c r="W21" s="9">
        <v>784</v>
      </c>
      <c r="X21" s="9">
        <v>764</v>
      </c>
      <c r="Y21" s="10">
        <v>1548</v>
      </c>
      <c r="Z21" s="10">
        <v>1834</v>
      </c>
      <c r="AA21" s="10">
        <v>186233688</v>
      </c>
      <c r="AB21" s="9">
        <v>1.18</v>
      </c>
    </row>
    <row r="22" spans="4:28" ht="15" customHeight="1" x14ac:dyDescent="0.25">
      <c r="D22" s="2">
        <v>16</v>
      </c>
      <c r="E22" s="2" t="s">
        <v>42</v>
      </c>
      <c r="F22" s="2">
        <v>2</v>
      </c>
      <c r="G22" s="2">
        <f t="shared" si="0"/>
        <v>85000</v>
      </c>
      <c r="H22" s="2">
        <f t="shared" si="1"/>
        <v>117300</v>
      </c>
      <c r="I22" s="2"/>
      <c r="J22" s="19"/>
      <c r="K22" s="9">
        <v>2018</v>
      </c>
      <c r="L22" s="9" t="s">
        <v>99</v>
      </c>
      <c r="M22" s="9">
        <v>300</v>
      </c>
      <c r="N22" s="9">
        <v>240</v>
      </c>
      <c r="O22" s="9">
        <v>540</v>
      </c>
      <c r="P22" s="9">
        <v>76</v>
      </c>
      <c r="Q22" s="10">
        <v>7622213</v>
      </c>
      <c r="R22" s="9">
        <v>0.14000000000000001</v>
      </c>
      <c r="U22" s="9">
        <v>2017</v>
      </c>
      <c r="V22" s="9" t="s">
        <v>99</v>
      </c>
      <c r="W22" s="9">
        <v>300</v>
      </c>
      <c r="X22" s="9">
        <v>100</v>
      </c>
      <c r="Y22" s="9">
        <v>400</v>
      </c>
      <c r="Z22" s="9">
        <v>791</v>
      </c>
      <c r="AA22" s="10">
        <v>84334075</v>
      </c>
      <c r="AB22" s="9">
        <v>1.98</v>
      </c>
    </row>
    <row r="23" spans="4:28" ht="15" customHeight="1" x14ac:dyDescent="0.25">
      <c r="D23" s="2">
        <v>17</v>
      </c>
      <c r="E23" s="2" t="s">
        <v>43</v>
      </c>
      <c r="F23" s="2">
        <v>1</v>
      </c>
      <c r="G23" s="2">
        <f t="shared" si="0"/>
        <v>42500</v>
      </c>
      <c r="H23" s="2">
        <f t="shared" si="1"/>
        <v>58650</v>
      </c>
      <c r="I23" s="2"/>
      <c r="J23" s="19"/>
      <c r="K23" s="9">
        <v>2018</v>
      </c>
      <c r="L23" s="9" t="s">
        <v>100</v>
      </c>
      <c r="M23" s="9">
        <v>60</v>
      </c>
      <c r="N23" s="9">
        <v>80</v>
      </c>
      <c r="O23" s="9">
        <v>140</v>
      </c>
      <c r="P23" s="9">
        <v>101</v>
      </c>
      <c r="Q23" s="10">
        <v>9989788</v>
      </c>
      <c r="R23" s="9">
        <v>0.72</v>
      </c>
      <c r="U23" s="9">
        <v>2017</v>
      </c>
      <c r="V23" s="9" t="s">
        <v>100</v>
      </c>
      <c r="W23" s="9">
        <v>409</v>
      </c>
      <c r="X23" s="9">
        <v>461</v>
      </c>
      <c r="Y23" s="9">
        <v>870</v>
      </c>
      <c r="Z23" s="10">
        <v>1588</v>
      </c>
      <c r="AA23" s="10">
        <v>167522775</v>
      </c>
      <c r="AB23" s="9">
        <v>1.83</v>
      </c>
    </row>
    <row r="24" spans="4:28" ht="15" customHeight="1" x14ac:dyDescent="0.25">
      <c r="D24" s="2">
        <v>18</v>
      </c>
      <c r="E24" s="2" t="s">
        <v>44</v>
      </c>
      <c r="F24" s="2">
        <v>2</v>
      </c>
      <c r="G24" s="2">
        <f t="shared" si="0"/>
        <v>85000</v>
      </c>
      <c r="H24" s="2">
        <f t="shared" si="1"/>
        <v>117300</v>
      </c>
      <c r="I24" s="2"/>
      <c r="J24" s="19"/>
      <c r="K24" s="9">
        <v>2018</v>
      </c>
      <c r="L24" s="9" t="s">
        <v>101</v>
      </c>
      <c r="M24" s="9">
        <v>100</v>
      </c>
      <c r="N24" s="9">
        <v>120</v>
      </c>
      <c r="O24" s="9">
        <v>220</v>
      </c>
      <c r="P24" s="9">
        <v>95</v>
      </c>
      <c r="Q24" s="10">
        <v>11948800</v>
      </c>
      <c r="R24" s="9">
        <v>0.43</v>
      </c>
      <c r="U24" s="9">
        <v>2017</v>
      </c>
      <c r="V24" s="9" t="s">
        <v>101</v>
      </c>
      <c r="W24" s="9">
        <v>240</v>
      </c>
      <c r="X24" s="9">
        <v>122</v>
      </c>
      <c r="Y24" s="9">
        <v>362</v>
      </c>
      <c r="Z24" s="9">
        <v>244</v>
      </c>
      <c r="AA24" s="10">
        <v>28803525</v>
      </c>
      <c r="AB24" s="9">
        <v>0.67</v>
      </c>
    </row>
    <row r="25" spans="4:28" ht="15" customHeight="1" x14ac:dyDescent="0.25">
      <c r="D25" s="2">
        <v>19</v>
      </c>
      <c r="E25" s="2" t="s">
        <v>45</v>
      </c>
      <c r="F25" s="2">
        <v>1</v>
      </c>
      <c r="G25" s="2">
        <f t="shared" si="0"/>
        <v>42500</v>
      </c>
      <c r="H25" s="2">
        <f t="shared" si="1"/>
        <v>58650</v>
      </c>
      <c r="I25" s="2"/>
      <c r="J25" s="19"/>
      <c r="K25" s="9">
        <v>2018</v>
      </c>
      <c r="L25" s="9" t="s">
        <v>102</v>
      </c>
      <c r="M25" s="9">
        <v>200</v>
      </c>
      <c r="N25" s="9">
        <v>200</v>
      </c>
      <c r="O25" s="9">
        <v>400</v>
      </c>
      <c r="P25" s="9">
        <v>93</v>
      </c>
      <c r="Q25" s="10">
        <v>10373650</v>
      </c>
      <c r="R25" s="9">
        <v>0.23</v>
      </c>
      <c r="U25" s="9">
        <v>2017</v>
      </c>
      <c r="V25" s="9" t="s">
        <v>102</v>
      </c>
      <c r="W25" s="9">
        <v>402</v>
      </c>
      <c r="X25" s="9">
        <v>402</v>
      </c>
      <c r="Y25" s="9">
        <v>804</v>
      </c>
      <c r="Z25" s="9">
        <v>898</v>
      </c>
      <c r="AA25" s="10">
        <v>91828013</v>
      </c>
      <c r="AB25" s="9">
        <v>1.1200000000000001</v>
      </c>
    </row>
    <row r="26" spans="4:28" ht="15" customHeight="1" x14ac:dyDescent="0.25">
      <c r="D26" s="2">
        <v>20</v>
      </c>
      <c r="E26" s="2" t="s">
        <v>46</v>
      </c>
      <c r="F26" s="2">
        <v>1</v>
      </c>
      <c r="G26" s="2">
        <f t="shared" si="0"/>
        <v>42500</v>
      </c>
      <c r="H26" s="2">
        <f t="shared" si="1"/>
        <v>58650</v>
      </c>
      <c r="I26" s="2"/>
      <c r="J26" s="19"/>
      <c r="K26" s="9">
        <v>2018</v>
      </c>
      <c r="L26" s="9" t="s">
        <v>103</v>
      </c>
      <c r="M26" s="9">
        <v>220</v>
      </c>
      <c r="N26" s="9">
        <v>220</v>
      </c>
      <c r="O26" s="9">
        <v>440</v>
      </c>
      <c r="P26" s="9">
        <v>62</v>
      </c>
      <c r="Q26" s="10">
        <v>7016713</v>
      </c>
      <c r="R26" s="9">
        <v>0.14000000000000001</v>
      </c>
      <c r="U26" s="9">
        <v>2017</v>
      </c>
      <c r="V26" s="9" t="s">
        <v>103</v>
      </c>
      <c r="W26" s="9">
        <v>589</v>
      </c>
      <c r="X26" s="9">
        <v>731</v>
      </c>
      <c r="Y26" s="10">
        <v>1320</v>
      </c>
      <c r="Z26" s="10">
        <v>1686</v>
      </c>
      <c r="AA26" s="10">
        <v>185974788</v>
      </c>
      <c r="AB26" s="9">
        <v>1.28</v>
      </c>
    </row>
    <row r="27" spans="4:28" ht="15" customHeight="1" x14ac:dyDescent="0.25">
      <c r="D27" s="2">
        <v>21</v>
      </c>
      <c r="E27" s="2" t="s">
        <v>47</v>
      </c>
      <c r="F27" s="2">
        <v>1</v>
      </c>
      <c r="G27" s="2">
        <f t="shared" si="0"/>
        <v>42500</v>
      </c>
      <c r="H27" s="2">
        <f t="shared" si="1"/>
        <v>58650</v>
      </c>
      <c r="I27" s="2"/>
      <c r="J27" s="19"/>
      <c r="K27" s="9">
        <v>2018</v>
      </c>
      <c r="L27" s="9" t="s">
        <v>104</v>
      </c>
      <c r="M27" s="9">
        <v>100</v>
      </c>
      <c r="N27" s="9">
        <v>100</v>
      </c>
      <c r="O27" s="9">
        <v>200</v>
      </c>
      <c r="P27" s="9">
        <v>50</v>
      </c>
      <c r="Q27" s="10">
        <v>5464463</v>
      </c>
      <c r="R27" s="9">
        <v>0.25</v>
      </c>
      <c r="U27" s="9">
        <v>2017</v>
      </c>
      <c r="V27" s="9" t="s">
        <v>104</v>
      </c>
      <c r="W27" s="9">
        <v>354</v>
      </c>
      <c r="X27" s="9">
        <v>354</v>
      </c>
      <c r="Y27" s="9">
        <v>708</v>
      </c>
      <c r="Z27" s="9">
        <v>745</v>
      </c>
      <c r="AA27" s="10">
        <v>82183413</v>
      </c>
      <c r="AB27" s="9">
        <v>1.05</v>
      </c>
    </row>
    <row r="28" spans="4:28" x14ac:dyDescent="0.25">
      <c r="D28" s="2">
        <v>22</v>
      </c>
      <c r="E28" s="2" t="s">
        <v>57</v>
      </c>
      <c r="F28" s="2">
        <v>4</v>
      </c>
      <c r="G28" s="2">
        <f t="shared" si="0"/>
        <v>170000</v>
      </c>
      <c r="H28" s="2">
        <f t="shared" si="1"/>
        <v>234600</v>
      </c>
      <c r="I28" s="2" t="s">
        <v>58</v>
      </c>
      <c r="J28" s="19"/>
      <c r="K28" s="2"/>
      <c r="L28" s="2"/>
      <c r="M28" s="2"/>
      <c r="N28" s="2"/>
      <c r="O28" s="2"/>
      <c r="P28" s="2"/>
      <c r="Q28" s="2"/>
      <c r="R28" s="2"/>
      <c r="U28" s="12"/>
    </row>
    <row r="29" spans="4:28" x14ac:dyDescent="0.25">
      <c r="D29" s="2"/>
      <c r="E29" s="2"/>
      <c r="F29" s="2"/>
      <c r="G29" s="2"/>
      <c r="H29" s="2"/>
      <c r="I29" s="2"/>
      <c r="J29" s="19"/>
      <c r="K29" s="2"/>
      <c r="L29" s="2"/>
      <c r="M29" s="2"/>
      <c r="N29" s="2"/>
      <c r="O29" s="2"/>
      <c r="P29" s="2"/>
      <c r="Q29" s="2"/>
      <c r="R29" s="2"/>
      <c r="U29" s="7"/>
    </row>
    <row r="30" spans="4:28" x14ac:dyDescent="0.25">
      <c r="D30" s="2"/>
      <c r="E30" s="2"/>
      <c r="F30" s="2"/>
      <c r="G30" s="2"/>
      <c r="H30" s="2"/>
      <c r="I30" s="2"/>
      <c r="J30" s="19"/>
      <c r="K30" s="2"/>
      <c r="L30" s="2"/>
      <c r="M30" s="2"/>
      <c r="N30" s="2"/>
      <c r="O30" s="2"/>
      <c r="P30" s="2"/>
      <c r="Q30" s="2"/>
      <c r="R30" s="2"/>
      <c r="U30" s="12"/>
    </row>
    <row r="31" spans="4:28" x14ac:dyDescent="0.25">
      <c r="D31" s="2"/>
      <c r="E31" s="2"/>
      <c r="F31" s="2"/>
      <c r="G31" s="2"/>
      <c r="H31" s="2"/>
      <c r="I31" s="2"/>
      <c r="J31" s="19"/>
      <c r="K31" s="2"/>
      <c r="L31" s="2"/>
      <c r="M31" s="2"/>
      <c r="N31" s="2"/>
      <c r="O31" s="2"/>
      <c r="P31" s="2"/>
      <c r="Q31" s="2"/>
      <c r="R31" s="2"/>
      <c r="U31" s="7"/>
    </row>
    <row r="32" spans="4:28" x14ac:dyDescent="0.25">
      <c r="D32" s="2"/>
      <c r="E32" s="2"/>
      <c r="F32" s="2"/>
      <c r="G32" s="2"/>
      <c r="H32" s="2"/>
      <c r="I32" s="2"/>
      <c r="J32" s="19"/>
      <c r="K32" s="2"/>
      <c r="L32" s="2"/>
      <c r="M32" s="2"/>
      <c r="N32" s="2"/>
      <c r="O32" s="2"/>
      <c r="P32" s="2"/>
      <c r="Q32" s="2"/>
      <c r="R32" s="2"/>
      <c r="U32" s="12"/>
    </row>
    <row r="33" spans="4:21" x14ac:dyDescent="0.25">
      <c r="D33" s="2"/>
      <c r="E33" s="2"/>
      <c r="F33" s="2"/>
      <c r="G33" s="2"/>
      <c r="H33" s="2"/>
      <c r="I33" s="2"/>
      <c r="J33" s="19"/>
      <c r="K33" s="2"/>
      <c r="L33" s="2"/>
      <c r="M33" s="2"/>
      <c r="N33" s="2"/>
      <c r="O33" s="2"/>
      <c r="P33" s="2"/>
      <c r="Q33" s="2"/>
      <c r="R33" s="2"/>
      <c r="U33" s="7"/>
    </row>
    <row r="34" spans="4:21" x14ac:dyDescent="0.25">
      <c r="D34" s="2"/>
      <c r="E34" s="2"/>
      <c r="F34" s="2"/>
      <c r="G34" s="2"/>
      <c r="H34" s="2"/>
      <c r="I34" s="2"/>
      <c r="J34" s="19"/>
      <c r="K34" s="2"/>
      <c r="L34" s="2"/>
      <c r="M34" s="2"/>
      <c r="N34" s="2"/>
      <c r="O34" s="2"/>
      <c r="P34" s="2"/>
      <c r="Q34" s="2"/>
      <c r="R34" s="2"/>
      <c r="U34" s="12"/>
    </row>
    <row r="35" spans="4:21" x14ac:dyDescent="0.25">
      <c r="D35" s="2"/>
      <c r="E35" s="2"/>
      <c r="F35" s="2"/>
      <c r="G35" s="2"/>
      <c r="H35" s="2"/>
      <c r="I35" s="2"/>
      <c r="J35" s="19"/>
      <c r="K35" s="2"/>
      <c r="L35" s="2"/>
      <c r="M35" s="2"/>
      <c r="N35" s="2"/>
      <c r="O35" s="2"/>
      <c r="P35" s="2"/>
      <c r="Q35" s="2"/>
      <c r="R35" s="2"/>
      <c r="U35" s="7"/>
    </row>
    <row r="36" spans="4:21" x14ac:dyDescent="0.25">
      <c r="D36" s="2"/>
      <c r="E36" s="2"/>
      <c r="F36" s="2"/>
      <c r="G36" s="2"/>
      <c r="H36" s="2"/>
      <c r="I36" s="2"/>
      <c r="J36" s="19"/>
      <c r="K36" s="2"/>
      <c r="L36" s="2"/>
      <c r="M36" s="2"/>
      <c r="N36" s="2"/>
      <c r="O36" s="2"/>
      <c r="P36" s="2"/>
      <c r="Q36" s="2"/>
      <c r="R36" s="2"/>
      <c r="U36" s="12"/>
    </row>
    <row r="37" spans="4:21" x14ac:dyDescent="0.25">
      <c r="D37" s="2"/>
      <c r="E37" s="2" t="s">
        <v>23</v>
      </c>
      <c r="F37" s="2">
        <f>SUM(F7:F28)</f>
        <v>38</v>
      </c>
      <c r="G37" s="3">
        <f>SUM(G7:G28)</f>
        <v>1615000</v>
      </c>
      <c r="H37" s="3">
        <f>SUM(H7:H28)</f>
        <v>2228700</v>
      </c>
      <c r="I37" s="2"/>
      <c r="J37" s="19"/>
      <c r="K37" s="2"/>
      <c r="L37" s="2"/>
      <c r="M37" s="2"/>
      <c r="N37" s="2"/>
      <c r="O37" s="2"/>
      <c r="P37" s="2"/>
      <c r="Q37" s="2"/>
      <c r="R37" s="2"/>
      <c r="U37" s="7"/>
    </row>
    <row r="38" spans="4:21" x14ac:dyDescent="0.25">
      <c r="U38" s="12"/>
    </row>
    <row r="39" spans="4:21" x14ac:dyDescent="0.25">
      <c r="U39" s="7"/>
    </row>
    <row r="40" spans="4:21" x14ac:dyDescent="0.25">
      <c r="U40" s="12"/>
    </row>
    <row r="41" spans="4:21" x14ac:dyDescent="0.25">
      <c r="U41" s="7"/>
    </row>
    <row r="42" spans="4:21" x14ac:dyDescent="0.25">
      <c r="U42" s="12"/>
    </row>
    <row r="43" spans="4:21" x14ac:dyDescent="0.25">
      <c r="F43" s="7"/>
      <c r="U43" s="7"/>
    </row>
    <row r="44" spans="4:21" x14ac:dyDescent="0.25">
      <c r="U44" s="12"/>
    </row>
    <row r="45" spans="4:21" x14ac:dyDescent="0.25">
      <c r="U45" s="7"/>
    </row>
  </sheetData>
  <mergeCells count="3">
    <mergeCell ref="D3:I3"/>
    <mergeCell ref="K3:R3"/>
    <mergeCell ref="U3:AB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8"/>
  <sheetViews>
    <sheetView workbookViewId="0">
      <selection activeCell="F10" sqref="F10"/>
    </sheetView>
  </sheetViews>
  <sheetFormatPr defaultRowHeight="15" x14ac:dyDescent="0.25"/>
  <cols>
    <col min="6" max="8" width="10.5703125" bestFit="1" customWidth="1"/>
  </cols>
  <sheetData>
    <row r="4" spans="3:9" x14ac:dyDescent="0.25">
      <c r="C4" s="5" t="s">
        <v>0</v>
      </c>
      <c r="D4" s="5" t="s">
        <v>50</v>
      </c>
      <c r="E4" s="5" t="s">
        <v>53</v>
      </c>
      <c r="F4" s="5" t="s">
        <v>51</v>
      </c>
      <c r="G4" s="5" t="s">
        <v>52</v>
      </c>
      <c r="H4" s="5" t="s">
        <v>53</v>
      </c>
      <c r="I4" s="5" t="s">
        <v>3</v>
      </c>
    </row>
    <row r="5" spans="3:9" x14ac:dyDescent="0.25">
      <c r="C5" s="2"/>
      <c r="D5" s="2"/>
      <c r="E5" s="2"/>
      <c r="F5" s="2"/>
      <c r="G5" s="2"/>
      <c r="H5" s="2"/>
      <c r="I5" s="2"/>
    </row>
    <row r="6" spans="3:9" x14ac:dyDescent="0.25">
      <c r="C6" s="2"/>
      <c r="D6" s="2" t="s">
        <v>54</v>
      </c>
      <c r="E6" s="2">
        <f>Online!E31</f>
        <v>22</v>
      </c>
      <c r="F6" s="3">
        <f>Online!F31</f>
        <v>935000</v>
      </c>
      <c r="G6" s="3">
        <f>Online!G31</f>
        <v>1290300</v>
      </c>
      <c r="H6" s="4">
        <f>F6+G6</f>
        <v>2225300</v>
      </c>
      <c r="I6" s="2"/>
    </row>
    <row r="7" spans="3:9" x14ac:dyDescent="0.25">
      <c r="C7" s="2"/>
      <c r="D7" s="2" t="s">
        <v>55</v>
      </c>
      <c r="E7" s="2">
        <f>Arisan!F37</f>
        <v>38</v>
      </c>
      <c r="F7" s="3">
        <f>Arisan!G37</f>
        <v>1615000</v>
      </c>
      <c r="G7" s="3">
        <f>Arisan!H37</f>
        <v>2228700</v>
      </c>
      <c r="H7" s="4">
        <f>F7+G7</f>
        <v>3843700</v>
      </c>
      <c r="I7" s="2"/>
    </row>
    <row r="8" spans="3:9" x14ac:dyDescent="0.25">
      <c r="C8" s="2"/>
      <c r="D8" s="2" t="s">
        <v>53</v>
      </c>
      <c r="E8" s="4">
        <f>SUM(E6:E7)</f>
        <v>60</v>
      </c>
      <c r="F8" s="4">
        <f>SUM(F6:F7)</f>
        <v>2550000</v>
      </c>
      <c r="G8" s="4">
        <f>SUM(G6:G7)</f>
        <v>3519000</v>
      </c>
      <c r="H8" s="4">
        <f>SUM(H6:H7)</f>
        <v>6069000</v>
      </c>
      <c r="I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Online</vt:lpstr>
      <vt:lpstr>Arisan</vt:lpstr>
      <vt:lpstr>OL-Ars</vt:lpstr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2018-03-14T02:17:50Z</dcterms:created>
  <dcterms:modified xsi:type="dcterms:W3CDTF">2018-04-04T03:21:31Z</dcterms:modified>
</cp:coreProperties>
</file>