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045" windowWidth="4095" windowHeight="1110" tabRatio="874" firstSheet="1" activeTab="16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Imas" sheetId="18" r:id="rId10"/>
    <sheet name="Sofya" sheetId="16" r:id="rId11"/>
    <sheet name="Jarkasih" sheetId="19" r:id="rId12"/>
    <sheet name="Bambang" sheetId="30" r:id="rId13"/>
    <sheet name="Ghaisan" sheetId="20" r:id="rId14"/>
    <sheet name="PM" sheetId="4" r:id="rId15"/>
    <sheet name="LATIF" sheetId="29" r:id="rId16"/>
    <sheet name="Laporan" sheetId="15" r:id="rId17"/>
    <sheet name="Sheet3" sheetId="5" r:id="rId18"/>
    <sheet name="PYK" sheetId="21" r:id="rId19"/>
    <sheet name="Anang" sheetId="34" r:id="rId20"/>
    <sheet name="BOJES" sheetId="50" r:id="rId21"/>
    <sheet name="Aneka" sheetId="6" r:id="rId22"/>
    <sheet name="Okris" sheetId="33" r:id="rId23"/>
    <sheet name="Widya" sheetId="25" r:id="rId24"/>
    <sheet name="Aspuri" sheetId="11" r:id="rId25"/>
    <sheet name="Sambas" sheetId="40" r:id="rId26"/>
    <sheet name="Gafur" sheetId="46" r:id="rId27"/>
    <sheet name="Dudung" sheetId="41" r:id="rId28"/>
    <sheet name="Dadang S" sheetId="38" r:id="rId29"/>
    <sheet name="Heni" sheetId="42" r:id="rId30"/>
    <sheet name="Kusno" sheetId="39" r:id="rId31"/>
    <sheet name="ANDI" sheetId="47" r:id="rId32"/>
    <sheet name="Nina" sheetId="17" r:id="rId33"/>
    <sheet name="Arif Rah" sheetId="13" r:id="rId34"/>
    <sheet name="ARVAN" sheetId="48" r:id="rId35"/>
    <sheet name="Sheet5" sheetId="27" r:id="rId36"/>
    <sheet name="Dadang" sheetId="14" r:id="rId37"/>
    <sheet name="Sheet2" sheetId="9" r:id="rId38"/>
    <sheet name="Sheet1" sheetId="28" r:id="rId39"/>
    <sheet name="Sheet4" sheetId="45" r:id="rId40"/>
  </sheets>
  <definedNames>
    <definedName name="_xlnm.Print_Area" localSheetId="31">ANDI!$A$1:$J$38</definedName>
    <definedName name="_xlnm.Print_Area" localSheetId="34">ARVAN!$A$1:$J$38</definedName>
    <definedName name="_xlnm.Print_Area" localSheetId="3">Atlantis!$L$52:$M$67</definedName>
    <definedName name="_xlnm.Print_Area" localSheetId="12">Bambang!$M$41:$P$53</definedName>
    <definedName name="_xlnm.Print_Area" localSheetId="2">Bandros!$L$265:$M$409</definedName>
    <definedName name="_xlnm.Print_Area" localSheetId="20">BOJES!$A$1:$J$38</definedName>
    <definedName name="_xlnm.Print_Area" localSheetId="13">Ghaisan!$A$1:$J$126</definedName>
    <definedName name="_xlnm.Print_Area" localSheetId="1">'Indra Fashion'!$A$1:$J$7</definedName>
    <definedName name="_xlnm.Print_Area" localSheetId="11">Jarkasih!$A$1:$J$50</definedName>
    <definedName name="_xlnm.Print_Area" localSheetId="16">Laporan!$A$1:$C$23</definedName>
    <definedName name="_xlnm.Print_Area" localSheetId="14">PM!$A$1:$J$95</definedName>
    <definedName name="_xlnm.Print_Area" localSheetId="37">Sheet2!$A$4:$J$71</definedName>
    <definedName name="_xlnm.Print_Area" localSheetId="17">Sheet3!$A$1:$J$37</definedName>
    <definedName name="_xlnm.Print_Area" localSheetId="35">Sheet5!$A$4:$J$72</definedName>
    <definedName name="_xlnm.Print_Area" localSheetId="0">'Taufik ST'!$A$5:$J$157</definedName>
    <definedName name="_xlnm.Print_Area" localSheetId="23">Widya!$A$1:$J$25</definedName>
  </definedNames>
  <calcPr calcId="144525"/>
</workbook>
</file>

<file path=xl/calcChain.xml><?xml version="1.0" encoding="utf-8"?>
<calcChain xmlns="http://schemas.openxmlformats.org/spreadsheetml/2006/main">
  <c r="C10" i="15" l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/>
  <c r="C9" i="15" l="1"/>
  <c r="B9" i="15"/>
  <c r="J32" i="55"/>
  <c r="J30" i="55"/>
  <c r="J28" i="55"/>
  <c r="J27" i="55"/>
  <c r="J29" i="55" s="1"/>
  <c r="J31" i="55" s="1"/>
  <c r="G25" i="55"/>
  <c r="F25" i="55"/>
  <c r="C25" i="55"/>
  <c r="L2" i="55"/>
  <c r="N2" i="55" s="1"/>
  <c r="O2" i="55" s="1"/>
  <c r="L1" i="55"/>
  <c r="L4" i="55" s="1"/>
  <c r="L1" i="12"/>
  <c r="L2" i="49"/>
  <c r="L1" i="49"/>
  <c r="L2" i="2"/>
  <c r="L1" i="2"/>
  <c r="L2" i="54"/>
  <c r="L1" i="54"/>
  <c r="N1" i="55" l="1"/>
  <c r="J33" i="55"/>
  <c r="I33" i="55" s="1"/>
  <c r="M3" i="49"/>
  <c r="I2" i="55" l="1"/>
  <c r="I325" i="53"/>
  <c r="G325" i="53"/>
  <c r="H325" i="53"/>
  <c r="F325" i="53"/>
  <c r="L16" i="2" l="1"/>
  <c r="L15" i="2"/>
  <c r="L17" i="2" s="1"/>
  <c r="I42" i="30" l="1"/>
  <c r="I44" i="30"/>
  <c r="I37" i="18" l="1"/>
  <c r="I39" i="18"/>
  <c r="L2" i="35" l="1"/>
  <c r="L1" i="35"/>
  <c r="L2" i="53" l="1"/>
  <c r="L1" i="53"/>
  <c r="L3" i="12" l="1"/>
  <c r="B17" i="15" l="1"/>
  <c r="B13" i="15"/>
  <c r="J156" i="54" l="1"/>
  <c r="J154" i="54"/>
  <c r="J152" i="54"/>
  <c r="J151" i="54"/>
  <c r="I149" i="54"/>
  <c r="H149" i="54"/>
  <c r="G149" i="54"/>
  <c r="F149" i="54"/>
  <c r="D149" i="54"/>
  <c r="C149" i="54"/>
  <c r="J153" i="54" l="1"/>
  <c r="J155" i="54" s="1"/>
  <c r="J157" i="54" s="1"/>
  <c r="I2" i="54" s="1"/>
  <c r="C5" i="15" s="1"/>
  <c r="L3" i="54"/>
  <c r="I157" i="54" l="1"/>
  <c r="J32" i="35" l="1"/>
  <c r="J36" i="35"/>
  <c r="J34" i="35"/>
  <c r="J31" i="35"/>
  <c r="G29" i="35"/>
  <c r="F29" i="35"/>
  <c r="J33" i="35" l="1"/>
  <c r="J35" i="35" s="1"/>
  <c r="J37" i="35" s="1"/>
  <c r="J332" i="53" l="1"/>
  <c r="J328" i="53"/>
  <c r="J327" i="53"/>
  <c r="J329" i="53" l="1"/>
  <c r="L3" i="49"/>
  <c r="L3" i="53" l="1"/>
  <c r="C325" i="53"/>
  <c r="D325" i="53"/>
  <c r="J330" i="53"/>
  <c r="J331" i="53" s="1"/>
  <c r="J333" i="53" l="1"/>
  <c r="I2" i="53" l="1"/>
  <c r="C7" i="15" s="1"/>
  <c r="I333" i="53"/>
  <c r="L3" i="2" l="1"/>
  <c r="C410" i="49" l="1"/>
  <c r="D410" i="49"/>
  <c r="L2" i="20" l="1"/>
  <c r="L4" i="20" s="1"/>
  <c r="L112" i="20" s="1"/>
  <c r="B14" i="15" l="1"/>
  <c r="L1" i="4" l="1"/>
  <c r="L2" i="33" l="1"/>
  <c r="J126" i="29" l="1"/>
  <c r="J124" i="29"/>
  <c r="J122" i="29"/>
  <c r="I2" i="35" l="1"/>
  <c r="C2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417" i="49"/>
  <c r="J415" i="49"/>
  <c r="J413" i="49"/>
  <c r="J412" i="49"/>
  <c r="I410" i="49"/>
  <c r="H410" i="49"/>
  <c r="G410" i="49"/>
  <c r="F410" i="49"/>
  <c r="J414" i="49" l="1"/>
  <c r="J416" i="49" s="1"/>
  <c r="J418" i="49" s="1"/>
  <c r="I2" i="49" s="1"/>
  <c r="I418" i="49" l="1"/>
  <c r="C8" i="15"/>
  <c r="J93" i="2" l="1"/>
  <c r="I88" i="2"/>
  <c r="H88" i="2"/>
  <c r="G88" i="2"/>
  <c r="F88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1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6" i="32"/>
  <c r="J24" i="32"/>
  <c r="J22" i="32"/>
  <c r="F19" i="32"/>
  <c r="C19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40" i="12"/>
  <c r="J38" i="12"/>
  <c r="J36" i="12"/>
  <c r="J35" i="12"/>
  <c r="F33" i="12"/>
  <c r="C3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95" i="2"/>
  <c r="J91" i="2"/>
  <c r="J90" i="2"/>
  <c r="D88" i="2"/>
  <c r="C88" i="2"/>
  <c r="J52" i="18" l="1"/>
  <c r="I2" i="18" s="1"/>
  <c r="C13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92" i="2"/>
  <c r="J94" i="2" s="1"/>
  <c r="J96" i="2" s="1"/>
  <c r="I96" i="2" s="1"/>
  <c r="J55" i="11"/>
  <c r="J57" i="11" s="1"/>
  <c r="J59" i="11" s="1"/>
  <c r="J59" i="34"/>
  <c r="I2" i="21"/>
  <c r="I59" i="21"/>
  <c r="J122" i="20"/>
  <c r="J124" i="20" s="1"/>
  <c r="J126" i="20" s="1"/>
  <c r="I2" i="20" s="1"/>
  <c r="J37" i="12"/>
  <c r="J39" i="12" s="1"/>
  <c r="J41" i="12" s="1"/>
  <c r="J25" i="25"/>
  <c r="I2" i="25" s="1"/>
  <c r="J77" i="33"/>
  <c r="J79" i="33" s="1"/>
  <c r="I2" i="33" s="1"/>
  <c r="J91" i="4"/>
  <c r="J93" i="4" s="1"/>
  <c r="J95" i="4" s="1"/>
  <c r="I2" i="4" s="1"/>
  <c r="J23" i="32"/>
  <c r="J25" i="32" s="1"/>
  <c r="J27" i="32" s="1"/>
  <c r="J38" i="6"/>
  <c r="I38" i="6" s="1"/>
  <c r="I2" i="30"/>
  <c r="C17" i="15" s="1"/>
  <c r="J46" i="19"/>
  <c r="J59" i="17"/>
  <c r="J61" i="17" s="1"/>
  <c r="J63" i="17" s="1"/>
  <c r="I63" i="17" s="1"/>
  <c r="C19" i="15"/>
  <c r="L3" i="39"/>
  <c r="J160" i="39"/>
  <c r="J162" i="39" s="1"/>
  <c r="J164" i="39" s="1"/>
  <c r="I2" i="12" l="1"/>
  <c r="C12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41" i="12"/>
  <c r="I126" i="20"/>
  <c r="I52" i="18"/>
  <c r="I95" i="4"/>
  <c r="I27" i="32"/>
  <c r="I2" i="32"/>
  <c r="C18" i="15" s="1"/>
  <c r="I2" i="6"/>
  <c r="I2" i="17"/>
  <c r="I2" i="16"/>
  <c r="C14" i="15" s="1"/>
  <c r="I25" i="25"/>
  <c r="I37" i="35"/>
  <c r="I2" i="39"/>
  <c r="I164" i="39"/>
  <c r="C6" i="15" l="1"/>
  <c r="N3" i="2"/>
  <c r="J3" i="19"/>
  <c r="C15" i="15" s="1"/>
  <c r="I50" i="19"/>
  <c r="C22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>13/04/18  TRANSFER IBNK INDRA MASTOTI TO ABDUL RAHMAN
  4.253.813,00  368.190.857,00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2760976.00
Inficlo Bandros
TIKA KARTIKA SARI
0000
2,760,976.00
CR
149,082,699.23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264163.00
Atlantis to INF
Rp.264.163
ABDUL RAHIM
0000
264,163.00
CR
149,749,600.23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04/16 95031
ANIP
ANIP SANATA
0000
4,714,250.00
CR
142,652,160.23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13/04 WSID:145F1
AGUS ANDRIANTO
0000
5,573,000.00
CR
121,459,272.23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charset val="1"/>
          </rPr>
          <t>28/03/18  SETORAN TANPA BUKU 4409351 2111 SA Cash Dep NoBook
  9.000.000,00  365.985.392,00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<sst xmlns="http://schemas.openxmlformats.org/spreadsheetml/2006/main" count="1752" uniqueCount="200">
  <si>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</si>
  <si>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</si>
  <si>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</si>
  <si>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</si>
  <si>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</si>
  <si>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</si>
  <si>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</si>
  <si>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</si>
  <si>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</si>
  <si>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</si>
  <si>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</si>
  <si>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</si>
  <si>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</si>
  <si>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</si>
  <si>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</si>
  <si>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</si>
  <si>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</si>
  <si>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</si>
  <si>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</si>
  <si>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</si>
  <si>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</si>
  <si>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</si>
  <si>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</si>
  <si>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</si>
  <si>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</si>
  <si>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</si>
  <si>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</si>
  <si>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</si>
  <si>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</si>
  <si>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</si>
  <si>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</si>
  <si>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</si>
  <si>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</si>
  <si>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</si>
  <si>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</si>
  <si>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</si>
  <si>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</si>
  <si>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</si>
  <si>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</si>
  <si>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</si>
  <si>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</si>
  <si>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</si>
  <si>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</si>
  <si>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</si>
  <si>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</si>
  <si>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</si>
  <si>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</si>
  <si>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</si>
  <si>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</si>
  <si>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</si>
  <si>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</si>
  <si>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</si>
  <si>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</si>
  <si>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</si>
  <si>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</si>
  <si>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</si>
  <si>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</si>
  <si>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</si>
  <si>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</si>
  <si>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</si>
  <si>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</si>
  <si>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</si>
  <si>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</si>
  <si>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</si>
  <si>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</si>
  <si>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</si>
  <si>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</si>
  <si>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</si>
  <si>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</si>
  <si>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</si>
  <si>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</si>
  <si>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</si>
  <si>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</si>
  <si>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</si>
  <si>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</si>
  <si>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</si>
  <si>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</si>
  <si>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</si>
  <si>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</si>
  <si>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</si>
  <si>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</si>
  <si>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</si>
  <si>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</si>
  <si>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</si>
  <si>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</si>
  <si>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</si>
  <si>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</si>
  <si>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</si>
  <si>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</si>
  <si>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</si>
  <si>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</si>
  <si>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</si>
  <si>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</si>
  <si>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</si>
  <si>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</si>
  <si>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</si>
  <si>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</si>
  <si>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</si>
  <si>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</si>
  <si>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</si>
  <si>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</si>
  <si>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</si>
  <si>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</si>
  <si>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</si>
  <si>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</si>
  <si>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</si>
  <si>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</si>
  <si>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</si>
  <si>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</si>
  <si>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</si>
  <si>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</si>
  <si>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</si>
  <si>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</si>
  <si>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</si>
  <si>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</si>
  <si>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</si>
  <si>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</si>
  <si>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</si>
  <si>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</si>
  <si>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</si>
  <si>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</si>
  <si>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</si>
  <si>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</si>
  <si>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</si>
  <si>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</si>
  <si>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</si>
  <si>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</si>
  <si>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</si>
  <si>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</si>
  <si>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</si>
  <si>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</si>
  <si>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</si>
  <si>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</si>
  <si>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</si>
  <si>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</si>
  <si>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</si>
  <si>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</si>
  <si>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</si>
  <si>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</si>
  <si>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</si>
  <si>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</si>
  <si>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</si>
  <si>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</si>
  <si>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</si>
  <si>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</si>
  <si>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</si>
  <si>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</si>
  <si>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</si>
  <si>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</si>
  <si>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</si>
  <si>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</si>
  <si>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</si>
  <si>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</si>
  <si>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</si>
  <si>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</si>
  <si>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</si>
  <si>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</si>
  <si>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</si>
  <si>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</si>
  <si>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</si>
  <si>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</si>
  <si>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</si>
  <si>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</si>
  <si>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</si>
  <si>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</si>
  <si>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</si>
  <si>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</si>
  <si>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</si>
  <si>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</si>
  <si>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</si>
  <si>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</si>
  <si>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</si>
  <si>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</si>
  <si>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</si>
  <si>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</si>
  <si>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</si>
  <si>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</si>
  <si>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</si>
  <si>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</si>
  <si>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</si>
  <si>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</si>
  <si>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</si>
  <si>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</si>
  <si>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</si>
  <si>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</si>
  <si>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</si>
  <si>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</si>
  <si>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</si>
  <si>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</si>
  <si>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</si>
  <si>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</si>
  <si>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</si>
  <si>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</si>
  <si>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</si>
  <si>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</si>
  <si>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</si>
  <si>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</si>
  <si>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</si>
  <si>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</si>
  <si>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PENING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</si>
</sst>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8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57"/>
  <sheetViews>
    <sheetView zoomScale="85" zoomScaleNormal="85" workbookViewId="0">
      <pane ySplit="7" topLeftCell="A128" activePane="bottomLeft" state="frozen"/>
      <selection pane="bottomLeft" activeCell="G143" sqref="G143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2" t="s">
        <v>22</v>
      </c>
      <c r="G1" s="322"/>
      <c r="H1" s="322"/>
      <c r="I1" s="220" t="s">
        <v>20</v>
      </c>
      <c r="J1" s="218"/>
      <c r="L1" s="277">
        <f>SUM(D133:D141)</f>
        <v>9702266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2" t="s">
        <v>21</v>
      </c>
      <c r="G2" s="322"/>
      <c r="H2" s="322"/>
      <c r="I2" s="220">
        <f>J157*-1</f>
        <v>4100163</v>
      </c>
      <c r="J2" s="218"/>
      <c r="L2" s="278">
        <f>SUM(G133:G141)</f>
        <v>1672826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8029440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3" t="s">
        <v>61</v>
      </c>
      <c r="B5" s="323"/>
      <c r="C5" s="323"/>
      <c r="D5" s="323"/>
      <c r="E5" s="323"/>
      <c r="F5" s="323"/>
      <c r="G5" s="323"/>
      <c r="H5" s="323"/>
      <c r="I5" s="323"/>
      <c r="J5" s="323"/>
      <c r="L5" s="276"/>
      <c r="M5" s="239"/>
      <c r="N5" s="239"/>
      <c r="O5" s="239"/>
    </row>
    <row r="6" spans="1:15" x14ac:dyDescent="0.25">
      <c r="A6" s="324" t="s">
        <v>2</v>
      </c>
      <c r="B6" s="325" t="s">
        <v>3</v>
      </c>
      <c r="C6" s="325"/>
      <c r="D6" s="325"/>
      <c r="E6" s="325"/>
      <c r="F6" s="325"/>
      <c r="G6" s="325"/>
      <c r="H6" s="325" t="s">
        <v>4</v>
      </c>
      <c r="I6" s="326" t="s">
        <v>5</v>
      </c>
      <c r="J6" s="327" t="s">
        <v>6</v>
      </c>
    </row>
    <row r="7" spans="1:15" x14ac:dyDescent="0.25">
      <c r="A7" s="324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5"/>
      <c r="I7" s="326"/>
      <c r="J7" s="327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10">
        <v>43206</v>
      </c>
      <c r="B142" s="115">
        <v>180160478</v>
      </c>
      <c r="C142" s="309">
        <v>29</v>
      </c>
      <c r="D142" s="117">
        <v>3471825</v>
      </c>
      <c r="E142" s="118">
        <v>180042055</v>
      </c>
      <c r="F142" s="120">
        <v>2</v>
      </c>
      <c r="G142" s="117">
        <v>209125</v>
      </c>
      <c r="H142" s="118"/>
      <c r="I142" s="213"/>
      <c r="J142" s="117"/>
    </row>
    <row r="143" spans="1:10" ht="15.75" customHeight="1" x14ac:dyDescent="0.25">
      <c r="A143" s="210">
        <v>43206</v>
      </c>
      <c r="B143" s="115">
        <v>180160524</v>
      </c>
      <c r="C143" s="309">
        <v>8</v>
      </c>
      <c r="D143" s="117">
        <v>837463</v>
      </c>
      <c r="E143" s="118"/>
      <c r="F143" s="120"/>
      <c r="G143" s="117"/>
      <c r="H143" s="118"/>
      <c r="I143" s="213"/>
      <c r="J143" s="117"/>
    </row>
    <row r="144" spans="1:10" ht="15.75" customHeight="1" x14ac:dyDescent="0.25">
      <c r="A144" s="210"/>
      <c r="B144" s="115"/>
      <c r="C144" s="309"/>
      <c r="D144" s="117"/>
      <c r="E144" s="118"/>
      <c r="F144" s="120"/>
      <c r="G144" s="117"/>
      <c r="H144" s="118"/>
      <c r="I144" s="213"/>
      <c r="J144" s="117"/>
    </row>
    <row r="145" spans="1:10" ht="15.75" customHeight="1" x14ac:dyDescent="0.25">
      <c r="A145" s="210"/>
      <c r="B145" s="115"/>
      <c r="C145" s="309"/>
      <c r="D145" s="117"/>
      <c r="E145" s="118"/>
      <c r="F145" s="120"/>
      <c r="G145" s="117"/>
      <c r="H145" s="118"/>
      <c r="I145" s="213"/>
      <c r="J145" s="117"/>
    </row>
    <row r="146" spans="1:10" ht="15.75" customHeight="1" x14ac:dyDescent="0.25">
      <c r="A146" s="210"/>
      <c r="B146" s="115"/>
      <c r="C146" s="309"/>
      <c r="D146" s="117"/>
      <c r="E146" s="118"/>
      <c r="F146" s="120"/>
      <c r="G146" s="117"/>
      <c r="H146" s="118"/>
      <c r="I146" s="213"/>
      <c r="J146" s="117"/>
    </row>
    <row r="147" spans="1:10" ht="15.75" customHeight="1" x14ac:dyDescent="0.25">
      <c r="A147" s="210"/>
      <c r="B147" s="115"/>
      <c r="C147" s="309"/>
      <c r="D147" s="117"/>
      <c r="E147" s="118"/>
      <c r="F147" s="120"/>
      <c r="G147" s="117"/>
      <c r="H147" s="118"/>
      <c r="I147" s="213"/>
      <c r="J147" s="117"/>
    </row>
    <row r="148" spans="1:10" x14ac:dyDescent="0.25">
      <c r="A148" s="236"/>
      <c r="B148" s="235"/>
      <c r="C148" s="12"/>
      <c r="D148" s="237"/>
      <c r="E148" s="238"/>
      <c r="F148" s="241"/>
      <c r="G148" s="237"/>
      <c r="H148" s="238"/>
      <c r="I148" s="240"/>
      <c r="J148" s="237"/>
    </row>
    <row r="149" spans="1:10" x14ac:dyDescent="0.25">
      <c r="A149" s="236"/>
      <c r="B149" s="224" t="s">
        <v>11</v>
      </c>
      <c r="C149" s="230">
        <f>SUM(C8:C148)</f>
        <v>1512</v>
      </c>
      <c r="D149" s="225">
        <f>SUM(D8:D148)</f>
        <v>157256170</v>
      </c>
      <c r="E149" s="224" t="s">
        <v>11</v>
      </c>
      <c r="F149" s="233">
        <f>SUM(F8:F148)</f>
        <v>156</v>
      </c>
      <c r="G149" s="225">
        <f>SUM(G8:G148)</f>
        <v>16096425</v>
      </c>
      <c r="H149" s="233">
        <f>SUM(H8:H148)</f>
        <v>0</v>
      </c>
      <c r="I149" s="233">
        <f>SUM(I8:I148)</f>
        <v>137059582</v>
      </c>
      <c r="J149" s="5"/>
    </row>
    <row r="150" spans="1:10" x14ac:dyDescent="0.25">
      <c r="A150" s="236"/>
      <c r="B150" s="224"/>
      <c r="C150" s="230"/>
      <c r="D150" s="225"/>
      <c r="E150" s="224"/>
      <c r="F150" s="233"/>
      <c r="G150" s="225"/>
      <c r="H150" s="233"/>
      <c r="I150" s="233"/>
      <c r="J150" s="5"/>
    </row>
    <row r="151" spans="1:10" x14ac:dyDescent="0.25">
      <c r="A151" s="226"/>
      <c r="B151" s="227"/>
      <c r="C151" s="12"/>
      <c r="D151" s="237"/>
      <c r="E151" s="224"/>
      <c r="F151" s="241"/>
      <c r="G151" s="328" t="s">
        <v>12</v>
      </c>
      <c r="H151" s="328"/>
      <c r="I151" s="240"/>
      <c r="J151" s="228">
        <f>SUM(D8:D148)</f>
        <v>157256170</v>
      </c>
    </row>
    <row r="152" spans="1:10" x14ac:dyDescent="0.25">
      <c r="A152" s="236"/>
      <c r="B152" s="235"/>
      <c r="C152" s="12"/>
      <c r="D152" s="237"/>
      <c r="E152" s="238"/>
      <c r="F152" s="241"/>
      <c r="G152" s="328" t="s">
        <v>13</v>
      </c>
      <c r="H152" s="328"/>
      <c r="I152" s="240"/>
      <c r="J152" s="228">
        <f>SUM(G8:G148)</f>
        <v>16096425</v>
      </c>
    </row>
    <row r="153" spans="1:10" x14ac:dyDescent="0.25">
      <c r="A153" s="229"/>
      <c r="B153" s="238"/>
      <c r="C153" s="12"/>
      <c r="D153" s="237"/>
      <c r="E153" s="238"/>
      <c r="F153" s="241"/>
      <c r="G153" s="328" t="s">
        <v>14</v>
      </c>
      <c r="H153" s="328"/>
      <c r="I153" s="41"/>
      <c r="J153" s="230">
        <f>J151-J152</f>
        <v>141159745</v>
      </c>
    </row>
    <row r="154" spans="1:10" x14ac:dyDescent="0.25">
      <c r="A154" s="236"/>
      <c r="B154" s="231"/>
      <c r="C154" s="12"/>
      <c r="D154" s="232"/>
      <c r="E154" s="238"/>
      <c r="F154" s="241"/>
      <c r="G154" s="328" t="s">
        <v>15</v>
      </c>
      <c r="H154" s="328"/>
      <c r="I154" s="240"/>
      <c r="J154" s="228">
        <f>SUM(H8:H148)</f>
        <v>0</v>
      </c>
    </row>
    <row r="155" spans="1:10" x14ac:dyDescent="0.25">
      <c r="A155" s="236"/>
      <c r="B155" s="231"/>
      <c r="C155" s="12"/>
      <c r="D155" s="232"/>
      <c r="E155" s="238"/>
      <c r="F155" s="241"/>
      <c r="G155" s="328" t="s">
        <v>16</v>
      </c>
      <c r="H155" s="328"/>
      <c r="I155" s="240"/>
      <c r="J155" s="228">
        <f>J153+J154</f>
        <v>141159745</v>
      </c>
    </row>
    <row r="156" spans="1:10" x14ac:dyDescent="0.25">
      <c r="A156" s="236"/>
      <c r="B156" s="231"/>
      <c r="C156" s="12"/>
      <c r="D156" s="232"/>
      <c r="E156" s="238"/>
      <c r="F156" s="241"/>
      <c r="G156" s="328" t="s">
        <v>5</v>
      </c>
      <c r="H156" s="328"/>
      <c r="I156" s="240"/>
      <c r="J156" s="228">
        <f>SUM(I8:I148)</f>
        <v>137059582</v>
      </c>
    </row>
    <row r="157" spans="1:10" x14ac:dyDescent="0.25">
      <c r="A157" s="236"/>
      <c r="B157" s="231"/>
      <c r="C157" s="12"/>
      <c r="D157" s="232"/>
      <c r="E157" s="238"/>
      <c r="F157" s="241"/>
      <c r="G157" s="328" t="s">
        <v>32</v>
      </c>
      <c r="H157" s="328"/>
      <c r="I157" s="241" t="str">
        <f>IF(J157&gt;0,"SALDO",IF(J157&lt;0,"PIUTANG",IF(J157=0,"LUNAS")))</f>
        <v>PIUTANG</v>
      </c>
      <c r="J157" s="228">
        <f>J156-J155</f>
        <v>-4100163</v>
      </c>
    </row>
  </sheetData>
  <mergeCells count="15">
    <mergeCell ref="G157:H157"/>
    <mergeCell ref="G151:H151"/>
    <mergeCell ref="G152:H152"/>
    <mergeCell ref="G153:H153"/>
    <mergeCell ref="G154:H154"/>
    <mergeCell ref="G155:H155"/>
    <mergeCell ref="G156:H156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5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2" t="s">
        <v>22</v>
      </c>
      <c r="G1" s="322"/>
      <c r="H1" s="322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2" t="s">
        <v>21</v>
      </c>
      <c r="G2" s="322"/>
      <c r="H2" s="322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5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7" t="s">
        <v>6</v>
      </c>
    </row>
    <row r="7" spans="1:15" x14ac:dyDescent="0.25">
      <c r="A7" s="343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0"/>
      <c r="I7" s="348"/>
      <c r="J7" s="338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8" t="s">
        <v>12</v>
      </c>
      <c r="H46" s="328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8" t="s">
        <v>13</v>
      </c>
      <c r="H47" s="328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8" t="s">
        <v>14</v>
      </c>
      <c r="H48" s="328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8" t="s">
        <v>15</v>
      </c>
      <c r="H49" s="328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8" t="s">
        <v>16</v>
      </c>
      <c r="H50" s="328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8" t="s">
        <v>5</v>
      </c>
      <c r="H51" s="328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8" t="s">
        <v>32</v>
      </c>
      <c r="H52" s="328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2" t="s">
        <v>22</v>
      </c>
      <c r="G1" s="322"/>
      <c r="H1" s="322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2" t="s">
        <v>21</v>
      </c>
      <c r="G2" s="322"/>
      <c r="H2" s="322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6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7" t="s">
        <v>6</v>
      </c>
    </row>
    <row r="7" spans="1:16" x14ac:dyDescent="0.25">
      <c r="A7" s="343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0"/>
      <c r="I7" s="348"/>
      <c r="J7" s="338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8" t="s">
        <v>12</v>
      </c>
      <c r="H69" s="328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8" t="s">
        <v>13</v>
      </c>
      <c r="H70" s="328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8" t="s">
        <v>14</v>
      </c>
      <c r="H71" s="328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8" t="s">
        <v>15</v>
      </c>
      <c r="H72" s="328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8" t="s">
        <v>16</v>
      </c>
      <c r="H73" s="328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8" t="s">
        <v>5</v>
      </c>
      <c r="H74" s="328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8" t="s">
        <v>32</v>
      </c>
      <c r="H75" s="328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J3" sqref="J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1" t="s">
        <v>21</v>
      </c>
      <c r="H1" s="351"/>
      <c r="I1" s="351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1" t="s">
        <v>111</v>
      </c>
      <c r="H2" s="351"/>
      <c r="I2" s="351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1" t="s">
        <v>112</v>
      </c>
      <c r="H3" s="351"/>
      <c r="I3" s="351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3" t="s">
        <v>4</v>
      </c>
      <c r="I6" s="347" t="s">
        <v>5</v>
      </c>
      <c r="J6" s="337" t="s">
        <v>6</v>
      </c>
    </row>
    <row r="7" spans="1:13" x14ac:dyDescent="0.25">
      <c r="A7" s="343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4"/>
      <c r="I7" s="348"/>
      <c r="J7" s="338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8" t="s">
        <v>12</v>
      </c>
      <c r="H44" s="328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8" t="s">
        <v>13</v>
      </c>
      <c r="H45" s="328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8" t="s">
        <v>14</v>
      </c>
      <c r="H46" s="328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8" t="s">
        <v>15</v>
      </c>
      <c r="H47" s="328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8" t="s">
        <v>16</v>
      </c>
      <c r="H48" s="328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8" t="s">
        <v>5</v>
      </c>
      <c r="H49" s="328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8" t="s">
        <v>32</v>
      </c>
      <c r="H50" s="328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L53" sqref="L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2" t="s">
        <v>22</v>
      </c>
      <c r="G1" s="322"/>
      <c r="H1" s="322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2" t="s">
        <v>21</v>
      </c>
      <c r="G2" s="322"/>
      <c r="H2" s="322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3" t="s">
        <v>4</v>
      </c>
      <c r="I6" s="347" t="s">
        <v>5</v>
      </c>
      <c r="J6" s="337" t="s">
        <v>6</v>
      </c>
    </row>
    <row r="7" spans="1:10" x14ac:dyDescent="0.25">
      <c r="A7" s="343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4"/>
      <c r="I7" s="348"/>
      <c r="J7" s="338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8" t="s">
        <v>12</v>
      </c>
      <c r="H49" s="328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8" t="s">
        <v>13</v>
      </c>
      <c r="H50" s="328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8" t="s">
        <v>14</v>
      </c>
      <c r="H51" s="328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8" t="s">
        <v>15</v>
      </c>
      <c r="H52" s="328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8" t="s">
        <v>16</v>
      </c>
      <c r="H53" s="328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8" t="s">
        <v>5</v>
      </c>
      <c r="H54" s="328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8" t="s">
        <v>32</v>
      </c>
      <c r="H55" s="328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I111" sqref="I111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2" t="s">
        <v>22</v>
      </c>
      <c r="G1" s="322"/>
      <c r="H1" s="322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2" t="s">
        <v>21</v>
      </c>
      <c r="G2" s="322"/>
      <c r="H2" s="322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2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3" t="s">
        <v>4</v>
      </c>
      <c r="I6" s="347" t="s">
        <v>5</v>
      </c>
      <c r="J6" s="337" t="s">
        <v>6</v>
      </c>
    </row>
    <row r="7" spans="1:12" x14ac:dyDescent="0.25">
      <c r="A7" s="343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4"/>
      <c r="I7" s="348"/>
      <c r="J7" s="338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8" t="s">
        <v>12</v>
      </c>
      <c r="H120" s="328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8" t="s">
        <v>13</v>
      </c>
      <c r="H121" s="328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8" t="s">
        <v>14</v>
      </c>
      <c r="H122" s="328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8" t="s">
        <v>15</v>
      </c>
      <c r="H123" s="328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8" t="s">
        <v>16</v>
      </c>
      <c r="H124" s="328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8" t="s">
        <v>5</v>
      </c>
      <c r="H125" s="328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8" t="s">
        <v>32</v>
      </c>
      <c r="H126" s="328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53" t="s">
        <v>22</v>
      </c>
      <c r="G1" s="353"/>
      <c r="H1" s="353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53" t="s">
        <v>21</v>
      </c>
      <c r="G2" s="353"/>
      <c r="H2" s="353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4"/>
      <c r="B5" s="354"/>
      <c r="C5" s="354"/>
      <c r="D5" s="354"/>
      <c r="E5" s="354"/>
      <c r="F5" s="354"/>
      <c r="G5" s="354"/>
      <c r="H5" s="354"/>
      <c r="I5" s="354"/>
      <c r="J5" s="354"/>
    </row>
    <row r="6" spans="1:13" x14ac:dyDescent="0.25">
      <c r="A6" s="355" t="s">
        <v>2</v>
      </c>
      <c r="B6" s="356" t="s">
        <v>3</v>
      </c>
      <c r="C6" s="356"/>
      <c r="D6" s="356"/>
      <c r="E6" s="356"/>
      <c r="F6" s="356"/>
      <c r="G6" s="356"/>
      <c r="H6" s="357" t="s">
        <v>4</v>
      </c>
      <c r="I6" s="359" t="s">
        <v>5</v>
      </c>
      <c r="J6" s="360" t="s">
        <v>6</v>
      </c>
    </row>
    <row r="7" spans="1:13" x14ac:dyDescent="0.25">
      <c r="A7" s="355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8"/>
      <c r="I7" s="359"/>
      <c r="J7" s="360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52" t="s">
        <v>12</v>
      </c>
      <c r="H89" s="35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52" t="s">
        <v>13</v>
      </c>
      <c r="H90" s="35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52" t="s">
        <v>14</v>
      </c>
      <c r="H91" s="35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52" t="s">
        <v>15</v>
      </c>
      <c r="H92" s="35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52" t="s">
        <v>16</v>
      </c>
      <c r="H93" s="35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52" t="s">
        <v>5</v>
      </c>
      <c r="H94" s="35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52" t="s">
        <v>32</v>
      </c>
      <c r="H95" s="35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2" t="s">
        <v>22</v>
      </c>
      <c r="G1" s="322"/>
      <c r="H1" s="322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2" t="s">
        <v>21</v>
      </c>
      <c r="G2" s="322"/>
      <c r="H2" s="322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0"/>
      <c r="B4" s="340"/>
      <c r="C4" s="340"/>
      <c r="D4" s="340"/>
      <c r="E4" s="340"/>
      <c r="F4" s="340"/>
      <c r="G4" s="340"/>
      <c r="H4" s="340"/>
      <c r="I4" s="340"/>
      <c r="J4" s="341"/>
    </row>
    <row r="5" spans="1:15" x14ac:dyDescent="0.25">
      <c r="A5" s="342" t="s">
        <v>2</v>
      </c>
      <c r="B5" s="344" t="s">
        <v>3</v>
      </c>
      <c r="C5" s="345"/>
      <c r="D5" s="345"/>
      <c r="E5" s="345"/>
      <c r="F5" s="345"/>
      <c r="G5" s="346"/>
      <c r="H5" s="349" t="s">
        <v>4</v>
      </c>
      <c r="I5" s="347" t="s">
        <v>5</v>
      </c>
      <c r="J5" s="337" t="s">
        <v>6</v>
      </c>
    </row>
    <row r="6" spans="1:15" x14ac:dyDescent="0.25">
      <c r="A6" s="343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0"/>
      <c r="I6" s="348"/>
      <c r="J6" s="338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8" t="s">
        <v>12</v>
      </c>
      <c r="H121" s="328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8" t="s">
        <v>13</v>
      </c>
      <c r="H122" s="328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8" t="s">
        <v>14</v>
      </c>
      <c r="H123" s="328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8" t="s">
        <v>15</v>
      </c>
      <c r="H124" s="328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8" t="s">
        <v>16</v>
      </c>
      <c r="H125" s="328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8" t="s">
        <v>5</v>
      </c>
      <c r="H126" s="328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8" t="s">
        <v>32</v>
      </c>
      <c r="H127" s="328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3"/>
  <sheetViews>
    <sheetView tabSelected="1" zoomScale="90" zoomScaleNormal="90" workbookViewId="0">
      <pane ySplit="4" topLeftCell="A11" activePane="bottomLeft" state="frozen"/>
      <selection pane="bottomLeft" activeCell="B20" sqref="B20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61" t="s">
        <v>49</v>
      </c>
      <c r="B1" s="361"/>
      <c r="C1" s="361"/>
    </row>
    <row r="2" spans="1:5" ht="15" customHeight="1" x14ac:dyDescent="0.25">
      <c r="A2" s="361"/>
      <c r="B2" s="361"/>
      <c r="C2" s="361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43206</v>
      </c>
      <c r="C5" s="284">
        <f>'Taufik ST'!I2</f>
        <v>4100163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43199</v>
      </c>
      <c r="C6" s="284">
        <f>'Indra Fashion'!I2</f>
        <v>4093226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43206</v>
      </c>
      <c r="C7" s="284">
        <f>Atlantis!I2</f>
        <v>3812726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43206</v>
      </c>
      <c r="C8" s="284">
        <f>Bandros!I2</f>
        <v>8168301</v>
      </c>
      <c r="E8" s="292" t="s">
        <v>162</v>
      </c>
    </row>
    <row r="9" spans="1:5" s="269" customFormat="1" ht="18.75" customHeight="1" x14ac:dyDescent="0.25">
      <c r="A9" s="185" t="s">
        <v>195</v>
      </c>
      <c r="B9" s="283">
        <f>'Bentang Fashion'!A11</f>
        <v>43202</v>
      </c>
      <c r="C9" s="284">
        <f>'Bentang Fashion'!I2</f>
        <v>7085388</v>
      </c>
      <c r="E9" s="292" t="s">
        <v>196</v>
      </c>
    </row>
    <row r="10" spans="1:5" s="269" customFormat="1" ht="18.75" customHeight="1" x14ac:dyDescent="0.25">
      <c r="A10" s="185" t="s">
        <v>198</v>
      </c>
      <c r="B10" s="283">
        <v>43205</v>
      </c>
      <c r="C10" s="284">
        <f>Azalea!I2</f>
        <v>4762800</v>
      </c>
      <c r="E10" s="292" t="s">
        <v>199</v>
      </c>
    </row>
    <row r="11" spans="1:5" s="269" customFormat="1" ht="18.75" customHeight="1" x14ac:dyDescent="0.25">
      <c r="A11" s="185" t="s">
        <v>52</v>
      </c>
      <c r="B11" s="283" t="s">
        <v>40</v>
      </c>
      <c r="C11" s="284">
        <v>0</v>
      </c>
      <c r="E11" s="292" t="s">
        <v>163</v>
      </c>
    </row>
    <row r="12" spans="1:5" s="269" customFormat="1" ht="18.75" customHeight="1" x14ac:dyDescent="0.25">
      <c r="A12" s="185" t="s">
        <v>53</v>
      </c>
      <c r="B12" s="283">
        <v>43198</v>
      </c>
      <c r="C12" s="284">
        <f>Yanyan!I2</f>
        <v>3813776</v>
      </c>
      <c r="E12" s="292" t="s">
        <v>165</v>
      </c>
    </row>
    <row r="13" spans="1:5" s="269" customFormat="1" ht="18.75" customHeight="1" x14ac:dyDescent="0.25">
      <c r="A13" s="185" t="s">
        <v>152</v>
      </c>
      <c r="B13" s="283">
        <f>Imas!A29</f>
        <v>42667</v>
      </c>
      <c r="C13" s="284">
        <f>Imas!I2</f>
        <v>3266276</v>
      </c>
      <c r="E13" s="292" t="s">
        <v>166</v>
      </c>
    </row>
    <row r="14" spans="1:5" s="269" customFormat="1" ht="18.75" customHeight="1" x14ac:dyDescent="0.25">
      <c r="A14" s="185" t="s">
        <v>153</v>
      </c>
      <c r="B14" s="283">
        <f>Sofya!A60</f>
        <v>42891</v>
      </c>
      <c r="C14" s="284">
        <f>Sofya!I2</f>
        <v>419663</v>
      </c>
      <c r="E14" s="292" t="s">
        <v>166</v>
      </c>
    </row>
    <row r="15" spans="1:5" s="269" customFormat="1" ht="18.75" customHeight="1" x14ac:dyDescent="0.25">
      <c r="A15" s="185" t="s">
        <v>70</v>
      </c>
      <c r="B15" s="283">
        <v>42767</v>
      </c>
      <c r="C15" s="284">
        <f>Jarkasih!J3</f>
        <v>5929850</v>
      </c>
      <c r="E15" s="292" t="s">
        <v>164</v>
      </c>
    </row>
    <row r="16" spans="1:5" s="269" customFormat="1" ht="18.75" customHeight="1" x14ac:dyDescent="0.25">
      <c r="A16" s="185" t="s">
        <v>154</v>
      </c>
      <c r="B16" s="283" t="s">
        <v>40</v>
      </c>
      <c r="C16" s="284">
        <v>0</v>
      </c>
      <c r="E16" s="292" t="s">
        <v>167</v>
      </c>
    </row>
    <row r="17" spans="1:5" s="269" customFormat="1" ht="18.75" customHeight="1" x14ac:dyDescent="0.25">
      <c r="A17" s="185" t="s">
        <v>76</v>
      </c>
      <c r="B17" s="283">
        <f>Bambang!A43</f>
        <v>42876</v>
      </c>
      <c r="C17" s="284">
        <f>Bambang!I2</f>
        <v>258363.5</v>
      </c>
      <c r="E17" s="292" t="s">
        <v>168</v>
      </c>
    </row>
    <row r="18" spans="1:5" s="269" customFormat="1" ht="18.75" customHeight="1" x14ac:dyDescent="0.25">
      <c r="A18" s="185" t="s">
        <v>77</v>
      </c>
      <c r="B18" s="283">
        <v>43195</v>
      </c>
      <c r="C18" s="284">
        <f>'Agus A'!I2</f>
        <v>4065501</v>
      </c>
      <c r="E18" s="292" t="s">
        <v>166</v>
      </c>
    </row>
    <row r="19" spans="1:5" s="269" customFormat="1" ht="18.75" customHeight="1" x14ac:dyDescent="0.25">
      <c r="A19" s="185" t="s">
        <v>89</v>
      </c>
      <c r="B19" s="283">
        <v>43206</v>
      </c>
      <c r="C19" s="284">
        <f>AnipAssunah!I2</f>
        <v>105088</v>
      </c>
      <c r="E19" s="292" t="s">
        <v>169</v>
      </c>
    </row>
    <row r="20" spans="1:5" s="269" customFormat="1" ht="18.75" customHeight="1" x14ac:dyDescent="0.25">
      <c r="A20" s="185" t="s">
        <v>175</v>
      </c>
      <c r="B20" s="283" t="s">
        <v>40</v>
      </c>
      <c r="C20" s="284">
        <v>0</v>
      </c>
      <c r="E20" s="291"/>
    </row>
    <row r="21" spans="1:5" s="269" customFormat="1" ht="18.75" customHeight="1" x14ac:dyDescent="0.25">
      <c r="A21" s="29"/>
      <c r="B21" s="29"/>
      <c r="C21" s="232"/>
      <c r="E21" s="291"/>
    </row>
    <row r="22" spans="1:5" s="269" customFormat="1" ht="15" customHeight="1" x14ac:dyDescent="0.25">
      <c r="A22" s="364" t="s">
        <v>11</v>
      </c>
      <c r="B22" s="365"/>
      <c r="C22" s="362">
        <f>SUM(C5:C21)</f>
        <v>49881121.5</v>
      </c>
    </row>
    <row r="23" spans="1:5" s="269" customFormat="1" ht="15" customHeight="1" x14ac:dyDescent="0.25">
      <c r="A23" s="366"/>
      <c r="B23" s="367"/>
      <c r="C23" s="363"/>
    </row>
  </sheetData>
  <mergeCells count="3">
    <mergeCell ref="A1:C2"/>
    <mergeCell ref="C22:C23"/>
    <mergeCell ref="A22:B23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2" t="s">
        <v>22</v>
      </c>
      <c r="G1" s="322"/>
      <c r="H1" s="322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2" t="s">
        <v>21</v>
      </c>
      <c r="G2" s="322"/>
      <c r="H2" s="322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3"/>
      <c r="B4" s="323"/>
      <c r="C4" s="323"/>
      <c r="D4" s="323"/>
      <c r="E4" s="323"/>
      <c r="F4" s="323"/>
      <c r="G4" s="323"/>
      <c r="H4" s="323"/>
      <c r="I4" s="323"/>
      <c r="J4" s="323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4" t="s">
        <v>2</v>
      </c>
      <c r="B5" s="325" t="s">
        <v>3</v>
      </c>
      <c r="C5" s="325"/>
      <c r="D5" s="325"/>
      <c r="E5" s="325"/>
      <c r="F5" s="325"/>
      <c r="G5" s="325"/>
      <c r="H5" s="325" t="s">
        <v>4</v>
      </c>
      <c r="I5" s="368" t="s">
        <v>5</v>
      </c>
      <c r="J5" s="327" t="s">
        <v>6</v>
      </c>
      <c r="L5" s="37"/>
      <c r="M5" s="37"/>
      <c r="N5" s="37"/>
      <c r="O5" s="37"/>
      <c r="P5" s="37"/>
      <c r="Q5" s="37"/>
    </row>
    <row r="6" spans="1:17" x14ac:dyDescent="0.25">
      <c r="A6" s="324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5"/>
      <c r="I6" s="368"/>
      <c r="J6" s="327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8" t="s">
        <v>12</v>
      </c>
      <c r="H31" s="328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8" t="s">
        <v>13</v>
      </c>
      <c r="H32" s="328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8" t="s">
        <v>14</v>
      </c>
      <c r="H33" s="328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8" t="s">
        <v>15</v>
      </c>
      <c r="H34" s="328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8" t="s">
        <v>16</v>
      </c>
      <c r="H35" s="328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8" t="s">
        <v>5</v>
      </c>
      <c r="H36" s="328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8" t="s">
        <v>32</v>
      </c>
      <c r="H37" s="328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2" t="s">
        <v>22</v>
      </c>
      <c r="G1" s="322"/>
      <c r="H1" s="322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2" t="s">
        <v>21</v>
      </c>
      <c r="G2" s="322"/>
      <c r="H2" s="322"/>
      <c r="I2" s="38">
        <f>J59*-1</f>
        <v>-34807202</v>
      </c>
      <c r="J2" s="20"/>
    </row>
    <row r="4" spans="1:10" ht="19.5" x14ac:dyDescent="0.25">
      <c r="A4" s="340"/>
      <c r="B4" s="340"/>
      <c r="C4" s="340"/>
      <c r="D4" s="340"/>
      <c r="E4" s="340"/>
      <c r="F4" s="340"/>
      <c r="G4" s="340"/>
      <c r="H4" s="340"/>
      <c r="I4" s="340"/>
      <c r="J4" s="341"/>
    </row>
    <row r="5" spans="1:10" x14ac:dyDescent="0.25">
      <c r="A5" s="342" t="s">
        <v>2</v>
      </c>
      <c r="B5" s="344" t="s">
        <v>3</v>
      </c>
      <c r="C5" s="345"/>
      <c r="D5" s="345"/>
      <c r="E5" s="345"/>
      <c r="F5" s="345"/>
      <c r="G5" s="346"/>
      <c r="H5" s="349" t="s">
        <v>4</v>
      </c>
      <c r="I5" s="347" t="s">
        <v>5</v>
      </c>
      <c r="J5" s="337" t="s">
        <v>6</v>
      </c>
    </row>
    <row r="6" spans="1:10" x14ac:dyDescent="0.25">
      <c r="A6" s="343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0"/>
      <c r="I6" s="348"/>
      <c r="J6" s="338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9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0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9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0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9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0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9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0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9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0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9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0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9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0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9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0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9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0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9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0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8" t="s">
        <v>12</v>
      </c>
      <c r="H53" s="328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8" t="s">
        <v>13</v>
      </c>
      <c r="H54" s="328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8" t="s">
        <v>14</v>
      </c>
      <c r="H55" s="328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8" t="s">
        <v>15</v>
      </c>
      <c r="H56" s="328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8" t="s">
        <v>16</v>
      </c>
      <c r="H57" s="328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8" t="s">
        <v>5</v>
      </c>
      <c r="H58" s="328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8" t="s">
        <v>32</v>
      </c>
      <c r="H59" s="328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96"/>
  <sheetViews>
    <sheetView workbookViewId="0">
      <pane ySplit="7" topLeftCell="A77" activePane="bottomLeft" state="frozen"/>
      <selection pane="bottomLeft" activeCell="L85" sqref="L85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2" t="s">
        <v>22</v>
      </c>
      <c r="G1" s="322"/>
      <c r="H1" s="322"/>
      <c r="I1" s="42" t="s">
        <v>20</v>
      </c>
      <c r="J1" s="20"/>
      <c r="L1" s="279">
        <f>SUM(D78:D83)</f>
        <v>3965064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2" t="s">
        <v>21</v>
      </c>
      <c r="G2" s="322"/>
      <c r="H2" s="322"/>
      <c r="I2" s="38">
        <f>J96*-1</f>
        <v>4093226</v>
      </c>
      <c r="J2" s="20"/>
      <c r="L2" s="279">
        <f>SUM(G78:G83)</f>
        <v>266875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3698189</v>
      </c>
      <c r="M3" s="219"/>
      <c r="N3" s="219">
        <f>I2-L3</f>
        <v>395037</v>
      </c>
      <c r="O3" s="219"/>
      <c r="P3" s="219"/>
      <c r="Q3" s="219"/>
      <c r="R3" s="219"/>
    </row>
    <row r="5" spans="1:18" ht="19.5" x14ac:dyDescent="0.25">
      <c r="A5" s="323"/>
      <c r="B5" s="323"/>
      <c r="C5" s="323"/>
      <c r="D5" s="323"/>
      <c r="E5" s="323"/>
      <c r="F5" s="323"/>
      <c r="G5" s="323"/>
      <c r="H5" s="323"/>
      <c r="I5" s="323"/>
      <c r="J5" s="323"/>
    </row>
    <row r="6" spans="1:18" x14ac:dyDescent="0.25">
      <c r="A6" s="329" t="s">
        <v>2</v>
      </c>
      <c r="B6" s="325" t="s">
        <v>3</v>
      </c>
      <c r="C6" s="325"/>
      <c r="D6" s="325"/>
      <c r="E6" s="325"/>
      <c r="F6" s="325"/>
      <c r="G6" s="325"/>
      <c r="H6" s="330" t="s">
        <v>4</v>
      </c>
      <c r="I6" s="326" t="s">
        <v>5</v>
      </c>
      <c r="J6" s="327" t="s">
        <v>6</v>
      </c>
    </row>
    <row r="7" spans="1:18" x14ac:dyDescent="0.25">
      <c r="A7" s="32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26"/>
      <c r="J7" s="327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2">
        <v>43199</v>
      </c>
      <c r="B78" s="235">
        <v>180159706</v>
      </c>
      <c r="C78" s="241">
        <v>11</v>
      </c>
      <c r="D78" s="237">
        <v>1399825</v>
      </c>
      <c r="E78" s="238"/>
      <c r="F78" s="241"/>
      <c r="G78" s="237"/>
      <c r="H78" s="240"/>
      <c r="I78" s="240"/>
      <c r="J78" s="23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2">
        <v>43200</v>
      </c>
      <c r="B79" s="235">
        <v>180159833</v>
      </c>
      <c r="C79" s="241">
        <v>5</v>
      </c>
      <c r="D79" s="237">
        <v>539613</v>
      </c>
      <c r="E79" s="238">
        <v>180041866</v>
      </c>
      <c r="F79" s="241">
        <v>2</v>
      </c>
      <c r="G79" s="237">
        <v>266875</v>
      </c>
      <c r="H79" s="240"/>
      <c r="I79" s="240"/>
      <c r="J79" s="23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2">
        <v>43201</v>
      </c>
      <c r="B80" s="235">
        <v>180159956</v>
      </c>
      <c r="C80" s="241">
        <v>8</v>
      </c>
      <c r="D80" s="237">
        <v>722488</v>
      </c>
      <c r="E80" s="238"/>
      <c r="F80" s="241"/>
      <c r="G80" s="237"/>
      <c r="H80" s="240"/>
      <c r="I80" s="240"/>
      <c r="J80" s="23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2">
        <v>43202</v>
      </c>
      <c r="B81" s="235">
        <v>180160064</v>
      </c>
      <c r="C81" s="241">
        <v>4</v>
      </c>
      <c r="D81" s="237">
        <v>532700</v>
      </c>
      <c r="E81" s="238"/>
      <c r="F81" s="241"/>
      <c r="G81" s="237"/>
      <c r="H81" s="240"/>
      <c r="I81" s="240"/>
      <c r="J81" s="23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2">
        <v>43203</v>
      </c>
      <c r="B82" s="235">
        <v>180160179</v>
      </c>
      <c r="C82" s="241">
        <v>7</v>
      </c>
      <c r="D82" s="237">
        <v>664913</v>
      </c>
      <c r="E82" s="238"/>
      <c r="F82" s="241"/>
      <c r="G82" s="237"/>
      <c r="H82" s="240"/>
      <c r="I82" s="240"/>
      <c r="J82" s="23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2">
        <v>43204</v>
      </c>
      <c r="B83" s="235">
        <v>180160333</v>
      </c>
      <c r="C83" s="241">
        <v>1</v>
      </c>
      <c r="D83" s="237">
        <v>105525</v>
      </c>
      <c r="E83" s="238"/>
      <c r="F83" s="241"/>
      <c r="G83" s="237"/>
      <c r="H83" s="240"/>
      <c r="I83" s="240"/>
      <c r="J83" s="237"/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2">
        <v>43206</v>
      </c>
      <c r="B84" s="235">
        <v>180160510</v>
      </c>
      <c r="C84" s="241">
        <v>5</v>
      </c>
      <c r="D84" s="237">
        <v>496650</v>
      </c>
      <c r="E84" s="238">
        <v>180042061</v>
      </c>
      <c r="F84" s="241">
        <v>1</v>
      </c>
      <c r="G84" s="237">
        <v>98613</v>
      </c>
      <c r="H84" s="240"/>
      <c r="I84" s="240"/>
      <c r="J84" s="23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2"/>
      <c r="B85" s="235"/>
      <c r="C85" s="241"/>
      <c r="D85" s="237"/>
      <c r="E85" s="238"/>
      <c r="F85" s="241"/>
      <c r="G85" s="237"/>
      <c r="H85" s="240"/>
      <c r="I85" s="240"/>
      <c r="J85" s="23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2"/>
      <c r="B86" s="235"/>
      <c r="C86" s="241"/>
      <c r="D86" s="237"/>
      <c r="E86" s="238"/>
      <c r="F86" s="241"/>
      <c r="G86" s="237"/>
      <c r="H86" s="240"/>
      <c r="I86" s="240"/>
      <c r="J86" s="237"/>
      <c r="K86" s="219"/>
      <c r="L86" s="219"/>
      <c r="M86" s="219"/>
      <c r="N86" s="219"/>
      <c r="O86" s="219"/>
      <c r="P86" s="219"/>
      <c r="Q86" s="219"/>
      <c r="R86" s="219"/>
    </row>
    <row r="87" spans="1:18" x14ac:dyDescent="0.25">
      <c r="A87" s="162"/>
      <c r="B87" s="3"/>
      <c r="C87" s="40"/>
      <c r="D87" s="6"/>
      <c r="E87" s="7"/>
      <c r="F87" s="40"/>
      <c r="G87" s="6"/>
      <c r="H87" s="39"/>
      <c r="I87" s="39"/>
      <c r="J87" s="6"/>
    </row>
    <row r="88" spans="1:18" x14ac:dyDescent="0.25">
      <c r="A88" s="162"/>
      <c r="B88" s="8" t="s">
        <v>11</v>
      </c>
      <c r="C88" s="77">
        <f>SUM(C8:C87)</f>
        <v>516</v>
      </c>
      <c r="D88" s="9">
        <f>SUM(D8:D87)</f>
        <v>55964670</v>
      </c>
      <c r="E88" s="8" t="s">
        <v>11</v>
      </c>
      <c r="F88" s="77">
        <f>SUM(F8:F87)</f>
        <v>47</v>
      </c>
      <c r="G88" s="5">
        <f>SUM(G8:G87)</f>
        <v>14427481</v>
      </c>
      <c r="H88" s="40">
        <f>SUM(H8:H87)</f>
        <v>0</v>
      </c>
      <c r="I88" s="40">
        <f>SUM(I8:I87)</f>
        <v>37443963</v>
      </c>
      <c r="J88" s="5"/>
    </row>
    <row r="89" spans="1:18" x14ac:dyDescent="0.25">
      <c r="A89" s="162"/>
      <c r="B89" s="8"/>
      <c r="C89" s="77"/>
      <c r="D89" s="9"/>
      <c r="E89" s="8"/>
      <c r="F89" s="77"/>
      <c r="G89" s="5"/>
      <c r="H89" s="40"/>
      <c r="I89" s="40"/>
      <c r="J89" s="5"/>
    </row>
    <row r="90" spans="1:18" x14ac:dyDescent="0.25">
      <c r="A90" s="163"/>
      <c r="B90" s="11"/>
      <c r="C90" s="40"/>
      <c r="D90" s="6"/>
      <c r="E90" s="8"/>
      <c r="F90" s="40"/>
      <c r="G90" s="328" t="s">
        <v>12</v>
      </c>
      <c r="H90" s="328"/>
      <c r="I90" s="39"/>
      <c r="J90" s="13">
        <f>SUM(D8:D87)</f>
        <v>55964670</v>
      </c>
    </row>
    <row r="91" spans="1:18" x14ac:dyDescent="0.25">
      <c r="A91" s="162"/>
      <c r="B91" s="3"/>
      <c r="C91" s="40"/>
      <c r="D91" s="6"/>
      <c r="E91" s="7"/>
      <c r="F91" s="40"/>
      <c r="G91" s="328" t="s">
        <v>13</v>
      </c>
      <c r="H91" s="328"/>
      <c r="I91" s="39"/>
      <c r="J91" s="13">
        <f>SUM(G8:G87)</f>
        <v>14427481</v>
      </c>
    </row>
    <row r="92" spans="1:18" x14ac:dyDescent="0.25">
      <c r="A92" s="164"/>
      <c r="B92" s="7"/>
      <c r="C92" s="40"/>
      <c r="D92" s="6"/>
      <c r="E92" s="7"/>
      <c r="F92" s="40"/>
      <c r="G92" s="328" t="s">
        <v>14</v>
      </c>
      <c r="H92" s="328"/>
      <c r="I92" s="41"/>
      <c r="J92" s="15">
        <f>J90-J91</f>
        <v>41537189</v>
      </c>
    </row>
    <row r="93" spans="1:18" x14ac:dyDescent="0.25">
      <c r="A93" s="162"/>
      <c r="B93" s="16"/>
      <c r="C93" s="40"/>
      <c r="D93" s="17"/>
      <c r="E93" s="7"/>
      <c r="F93" s="40"/>
      <c r="G93" s="328" t="s">
        <v>15</v>
      </c>
      <c r="H93" s="328"/>
      <c r="I93" s="39"/>
      <c r="J93" s="13">
        <f>SUM(H8:H87)</f>
        <v>0</v>
      </c>
    </row>
    <row r="94" spans="1:18" x14ac:dyDescent="0.25">
      <c r="A94" s="162"/>
      <c r="B94" s="16"/>
      <c r="C94" s="40"/>
      <c r="D94" s="17"/>
      <c r="E94" s="7"/>
      <c r="F94" s="40"/>
      <c r="G94" s="328" t="s">
        <v>16</v>
      </c>
      <c r="H94" s="328"/>
      <c r="I94" s="39"/>
      <c r="J94" s="13">
        <f>J92+J93</f>
        <v>41537189</v>
      </c>
    </row>
    <row r="95" spans="1:18" x14ac:dyDescent="0.25">
      <c r="A95" s="162"/>
      <c r="B95" s="16"/>
      <c r="C95" s="40"/>
      <c r="D95" s="17"/>
      <c r="E95" s="7"/>
      <c r="F95" s="40"/>
      <c r="G95" s="328" t="s">
        <v>5</v>
      </c>
      <c r="H95" s="328"/>
      <c r="I95" s="39"/>
      <c r="J95" s="13">
        <f>SUM(I8:I87)</f>
        <v>37443963</v>
      </c>
    </row>
    <row r="96" spans="1:18" x14ac:dyDescent="0.25">
      <c r="A96" s="162"/>
      <c r="B96" s="16"/>
      <c r="C96" s="40"/>
      <c r="D96" s="17"/>
      <c r="E96" s="7"/>
      <c r="F96" s="40"/>
      <c r="G96" s="328" t="s">
        <v>32</v>
      </c>
      <c r="H96" s="328"/>
      <c r="I96" s="40" t="str">
        <f>IF(J96&gt;0,"SALDO",IF(J96&lt;0,"PIUTANG",IF(J96=0,"LUNAS")))</f>
        <v>PIUTANG</v>
      </c>
      <c r="J96" s="13">
        <f>J95-J94</f>
        <v>-4093226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5:H95"/>
    <mergeCell ref="G96:H96"/>
    <mergeCell ref="G90:H90"/>
    <mergeCell ref="G91:H91"/>
    <mergeCell ref="G92:H92"/>
    <mergeCell ref="G93:H93"/>
    <mergeCell ref="G94:H94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2" t="s">
        <v>22</v>
      </c>
      <c r="G1" s="322"/>
      <c r="H1" s="322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2" t="s">
        <v>21</v>
      </c>
      <c r="G2" s="322"/>
      <c r="H2" s="322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  <c r="L5" s="239"/>
    </row>
    <row r="6" spans="1:12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7" t="s">
        <v>6</v>
      </c>
      <c r="L6" s="239"/>
    </row>
    <row r="7" spans="1:12" x14ac:dyDescent="0.25">
      <c r="A7" s="343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0"/>
      <c r="I7" s="348"/>
      <c r="J7" s="338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8" t="s">
        <v>12</v>
      </c>
      <c r="H53" s="328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8" t="s">
        <v>13</v>
      </c>
      <c r="H54" s="328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8" t="s">
        <v>14</v>
      </c>
      <c r="H55" s="328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8" t="s">
        <v>15</v>
      </c>
      <c r="H56" s="328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8" t="s">
        <v>16</v>
      </c>
      <c r="H57" s="328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8" t="s">
        <v>5</v>
      </c>
      <c r="H58" s="328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8" t="s">
        <v>32</v>
      </c>
      <c r="H59" s="328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2" t="s">
        <v>22</v>
      </c>
      <c r="G1" s="322"/>
      <c r="H1" s="322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2" t="s">
        <v>21</v>
      </c>
      <c r="G2" s="322"/>
      <c r="H2" s="322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3"/>
      <c r="B5" s="323"/>
      <c r="C5" s="323"/>
      <c r="D5" s="323"/>
      <c r="E5" s="323"/>
      <c r="F5" s="323"/>
      <c r="G5" s="323"/>
      <c r="H5" s="323"/>
      <c r="I5" s="323"/>
      <c r="J5" s="323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4" t="s">
        <v>2</v>
      </c>
      <c r="B6" s="325" t="s">
        <v>3</v>
      </c>
      <c r="C6" s="325"/>
      <c r="D6" s="325"/>
      <c r="E6" s="325"/>
      <c r="F6" s="325"/>
      <c r="G6" s="325"/>
      <c r="H6" s="325" t="s">
        <v>4</v>
      </c>
      <c r="I6" s="368" t="s">
        <v>5</v>
      </c>
      <c r="J6" s="327" t="s">
        <v>6</v>
      </c>
      <c r="L6" s="219"/>
      <c r="M6" s="219"/>
      <c r="N6" s="219"/>
      <c r="O6" s="219"/>
      <c r="P6" s="219"/>
      <c r="Q6" s="219"/>
    </row>
    <row r="7" spans="1:17" x14ac:dyDescent="0.25">
      <c r="A7" s="324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5"/>
      <c r="I7" s="368"/>
      <c r="J7" s="327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8" t="s">
        <v>12</v>
      </c>
      <c r="H32" s="328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8" t="s">
        <v>13</v>
      </c>
      <c r="H33" s="328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8" t="s">
        <v>14</v>
      </c>
      <c r="H34" s="328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8" t="s">
        <v>15</v>
      </c>
      <c r="H35" s="32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8" t="s">
        <v>16</v>
      </c>
      <c r="H36" s="328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8" t="s">
        <v>5</v>
      </c>
      <c r="H37" s="328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8" t="s">
        <v>32</v>
      </c>
      <c r="H38" s="328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2" t="s">
        <v>22</v>
      </c>
      <c r="G1" s="322"/>
      <c r="H1" s="322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2" t="s">
        <v>21</v>
      </c>
      <c r="G2" s="322"/>
      <c r="H2" s="322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3" t="s">
        <v>63</v>
      </c>
      <c r="B5" s="323"/>
      <c r="C5" s="323"/>
      <c r="D5" s="323"/>
      <c r="E5" s="323"/>
      <c r="F5" s="323"/>
      <c r="G5" s="323"/>
      <c r="H5" s="323"/>
      <c r="I5" s="323"/>
      <c r="J5" s="323"/>
    </row>
    <row r="6" spans="1:19" x14ac:dyDescent="0.25">
      <c r="A6" s="329" t="s">
        <v>2</v>
      </c>
      <c r="B6" s="325" t="s">
        <v>3</v>
      </c>
      <c r="C6" s="325"/>
      <c r="D6" s="325"/>
      <c r="E6" s="325"/>
      <c r="F6" s="325"/>
      <c r="G6" s="325"/>
      <c r="H6" s="325" t="s">
        <v>4</v>
      </c>
      <c r="I6" s="326" t="s">
        <v>5</v>
      </c>
      <c r="J6" s="327" t="s">
        <v>6</v>
      </c>
    </row>
    <row r="7" spans="1:19" x14ac:dyDescent="0.25">
      <c r="A7" s="32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5"/>
      <c r="I7" s="326"/>
      <c r="J7" s="327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8" t="s">
        <v>12</v>
      </c>
      <c r="H32" s="328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8" t="s">
        <v>13</v>
      </c>
      <c r="H33" s="328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8" t="s">
        <v>14</v>
      </c>
      <c r="H34" s="328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8" t="s">
        <v>15</v>
      </c>
      <c r="H35" s="328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8" t="s">
        <v>16</v>
      </c>
      <c r="H36" s="328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8" t="s">
        <v>5</v>
      </c>
      <c r="H37" s="328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8" t="s">
        <v>32</v>
      </c>
      <c r="H38" s="328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2" t="s">
        <v>22</v>
      </c>
      <c r="G1" s="322"/>
      <c r="H1" s="322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2" t="s">
        <v>21</v>
      </c>
      <c r="G2" s="322"/>
      <c r="H2" s="322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3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3" t="s">
        <v>4</v>
      </c>
      <c r="I6" s="347" t="s">
        <v>5</v>
      </c>
      <c r="J6" s="337" t="s">
        <v>6</v>
      </c>
    </row>
    <row r="7" spans="1:13" x14ac:dyDescent="0.25">
      <c r="A7" s="343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4"/>
      <c r="I7" s="348"/>
      <c r="J7" s="338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8" t="s">
        <v>12</v>
      </c>
      <c r="H73" s="328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8" t="s">
        <v>13</v>
      </c>
      <c r="H74" s="328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8" t="s">
        <v>14</v>
      </c>
      <c r="H75" s="328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8" t="s">
        <v>15</v>
      </c>
      <c r="H76" s="328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8" t="s">
        <v>16</v>
      </c>
      <c r="H77" s="328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8" t="s">
        <v>5</v>
      </c>
      <c r="H78" s="328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8" t="s">
        <v>32</v>
      </c>
      <c r="H79" s="328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2" t="s">
        <v>127</v>
      </c>
      <c r="G2" s="322"/>
      <c r="H2" s="322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3"/>
      <c r="B5" s="323"/>
      <c r="C5" s="323"/>
      <c r="D5" s="323"/>
      <c r="E5" s="323"/>
      <c r="F5" s="323"/>
      <c r="G5" s="323"/>
      <c r="H5" s="323"/>
      <c r="I5" s="323"/>
      <c r="J5" s="323"/>
      <c r="L5" s="18"/>
      <c r="N5" s="18"/>
      <c r="O5" s="37"/>
    </row>
    <row r="6" spans="1:15" x14ac:dyDescent="0.25">
      <c r="A6" s="324" t="s">
        <v>2</v>
      </c>
      <c r="B6" s="325" t="s">
        <v>3</v>
      </c>
      <c r="C6" s="325"/>
      <c r="D6" s="325"/>
      <c r="E6" s="325"/>
      <c r="F6" s="325"/>
      <c r="G6" s="325"/>
      <c r="H6" s="371" t="s">
        <v>4</v>
      </c>
      <c r="I6" s="373" t="s">
        <v>5</v>
      </c>
      <c r="J6" s="374" t="s">
        <v>6</v>
      </c>
      <c r="L6" s="18"/>
      <c r="N6" s="18"/>
      <c r="O6" s="37"/>
    </row>
    <row r="7" spans="1:15" x14ac:dyDescent="0.25">
      <c r="A7" s="324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2"/>
      <c r="I7" s="373"/>
      <c r="J7" s="374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5" t="s">
        <v>12</v>
      </c>
      <c r="H19" s="375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5" t="s">
        <v>13</v>
      </c>
      <c r="H20" s="375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5" t="s">
        <v>14</v>
      </c>
      <c r="H21" s="375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5" t="s">
        <v>15</v>
      </c>
      <c r="H22" s="375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5" t="s">
        <v>16</v>
      </c>
      <c r="H23" s="375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5" t="s">
        <v>5</v>
      </c>
      <c r="H24" s="375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5" t="s">
        <v>32</v>
      </c>
      <c r="H25" s="375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2" t="s">
        <v>22</v>
      </c>
      <c r="G1" s="322"/>
      <c r="H1" s="322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2" t="s">
        <v>21</v>
      </c>
      <c r="G2" s="322"/>
      <c r="H2" s="322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5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7" t="s">
        <v>6</v>
      </c>
    </row>
    <row r="7" spans="1:15" x14ac:dyDescent="0.25">
      <c r="A7" s="343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0"/>
      <c r="I7" s="348"/>
      <c r="J7" s="338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8" t="s">
        <v>12</v>
      </c>
      <c r="H53" s="328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8" t="s">
        <v>13</v>
      </c>
      <c r="H54" s="328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8" t="s">
        <v>14</v>
      </c>
      <c r="H55" s="328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8" t="s">
        <v>15</v>
      </c>
      <c r="H56" s="328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8" t="s">
        <v>16</v>
      </c>
      <c r="H57" s="328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8" t="s">
        <v>5</v>
      </c>
      <c r="H58" s="328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8" t="s">
        <v>32</v>
      </c>
      <c r="H59" s="328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2" t="s">
        <v>22</v>
      </c>
      <c r="G1" s="322"/>
      <c r="H1" s="322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2" t="s">
        <v>21</v>
      </c>
      <c r="G2" s="322"/>
      <c r="H2" s="322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3" t="s">
        <v>4</v>
      </c>
      <c r="I6" s="347" t="s">
        <v>5</v>
      </c>
      <c r="J6" s="337" t="s">
        <v>6</v>
      </c>
    </row>
    <row r="7" spans="1:10" x14ac:dyDescent="0.25">
      <c r="A7" s="343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4"/>
      <c r="I7" s="348"/>
      <c r="J7" s="338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8" t="s">
        <v>12</v>
      </c>
      <c r="H35" s="328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8" t="s">
        <v>13</v>
      </c>
      <c r="H36" s="328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8" t="s">
        <v>14</v>
      </c>
      <c r="H37" s="328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8" t="s">
        <v>15</v>
      </c>
      <c r="H38" s="328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8" t="s">
        <v>16</v>
      </c>
      <c r="H39" s="328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8" t="s">
        <v>5</v>
      </c>
      <c r="H40" s="328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8" t="s">
        <v>32</v>
      </c>
      <c r="H41" s="328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2" t="s">
        <v>22</v>
      </c>
      <c r="G1" s="322"/>
      <c r="H1" s="322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2" t="s">
        <v>21</v>
      </c>
      <c r="G2" s="322"/>
      <c r="H2" s="322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3" t="s">
        <v>4</v>
      </c>
      <c r="I6" s="347" t="s">
        <v>5</v>
      </c>
      <c r="J6" s="337" t="s">
        <v>6</v>
      </c>
    </row>
    <row r="7" spans="1:10" x14ac:dyDescent="0.25">
      <c r="A7" s="343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4"/>
      <c r="I7" s="348"/>
      <c r="J7" s="338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8" t="s">
        <v>12</v>
      </c>
      <c r="H35" s="328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8" t="s">
        <v>13</v>
      </c>
      <c r="H36" s="328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8" t="s">
        <v>14</v>
      </c>
      <c r="H37" s="328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8" t="s">
        <v>15</v>
      </c>
      <c r="H38" s="328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8" t="s">
        <v>16</v>
      </c>
      <c r="H39" s="328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8" t="s">
        <v>5</v>
      </c>
      <c r="H40" s="328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8" t="s">
        <v>32</v>
      </c>
      <c r="H41" s="328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2" t="s">
        <v>22</v>
      </c>
      <c r="G1" s="322"/>
      <c r="H1" s="322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2" t="s">
        <v>21</v>
      </c>
      <c r="G2" s="322"/>
      <c r="H2" s="322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7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3" t="s">
        <v>4</v>
      </c>
      <c r="I6" s="347" t="s">
        <v>5</v>
      </c>
      <c r="J6" s="337" t="s">
        <v>6</v>
      </c>
    </row>
    <row r="7" spans="1:17" x14ac:dyDescent="0.25">
      <c r="A7" s="343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4"/>
      <c r="I7" s="348"/>
      <c r="J7" s="338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8" t="s">
        <v>12</v>
      </c>
      <c r="H35" s="328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8" t="s">
        <v>13</v>
      </c>
      <c r="H36" s="328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8" t="s">
        <v>14</v>
      </c>
      <c r="H37" s="328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8" t="s">
        <v>15</v>
      </c>
      <c r="H38" s="32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8" t="s">
        <v>16</v>
      </c>
      <c r="H39" s="328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8" t="s">
        <v>5</v>
      </c>
      <c r="H40" s="328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8" t="s">
        <v>32</v>
      </c>
      <c r="H41" s="328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2" t="s">
        <v>22</v>
      </c>
      <c r="G1" s="322"/>
      <c r="H1" s="322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2" t="s">
        <v>21</v>
      </c>
      <c r="G2" s="322"/>
      <c r="H2" s="322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3" t="s">
        <v>4</v>
      </c>
      <c r="I6" s="347" t="s">
        <v>5</v>
      </c>
      <c r="J6" s="337" t="s">
        <v>6</v>
      </c>
    </row>
    <row r="7" spans="1:10" x14ac:dyDescent="0.25">
      <c r="A7" s="343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4"/>
      <c r="I7" s="348"/>
      <c r="J7" s="338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8" t="s">
        <v>12</v>
      </c>
      <c r="H35" s="328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8" t="s">
        <v>13</v>
      </c>
      <c r="H36" s="328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8" t="s">
        <v>14</v>
      </c>
      <c r="H37" s="328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8" t="s">
        <v>15</v>
      </c>
      <c r="H38" s="328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8" t="s">
        <v>16</v>
      </c>
      <c r="H39" s="328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8" t="s">
        <v>5</v>
      </c>
      <c r="H40" s="328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8" t="s">
        <v>32</v>
      </c>
      <c r="H41" s="328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418"/>
  <sheetViews>
    <sheetView workbookViewId="0">
      <pane ySplit="7" topLeftCell="A395" activePane="bottomLeft" state="frozen"/>
      <selection pane="bottomLeft" activeCell="E404" sqref="E404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SUM(D396:D399)</f>
        <v>3581989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J418*-1</f>
        <v>8168301</v>
      </c>
      <c r="J2" s="218"/>
      <c r="L2" s="219">
        <f>SUM(G396:G399)</f>
        <v>821013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2760976</v>
      </c>
      <c r="M3" s="219">
        <f>M1-M2</f>
        <v>0</v>
      </c>
    </row>
    <row r="4" spans="1:18" x14ac:dyDescent="0.25">
      <c r="L4" s="234"/>
    </row>
    <row r="5" spans="1:18" ht="19.5" x14ac:dyDescent="0.25">
      <c r="A5" s="323"/>
      <c r="B5" s="323"/>
      <c r="C5" s="323"/>
      <c r="D5" s="323"/>
      <c r="E5" s="323"/>
      <c r="F5" s="323"/>
      <c r="G5" s="323"/>
      <c r="H5" s="323"/>
      <c r="I5" s="323"/>
      <c r="J5" s="323"/>
    </row>
    <row r="6" spans="1:18" x14ac:dyDescent="0.25">
      <c r="A6" s="324" t="s">
        <v>2</v>
      </c>
      <c r="B6" s="325" t="s">
        <v>3</v>
      </c>
      <c r="C6" s="325"/>
      <c r="D6" s="325"/>
      <c r="E6" s="325"/>
      <c r="F6" s="325"/>
      <c r="G6" s="325"/>
      <c r="H6" s="333" t="s">
        <v>4</v>
      </c>
      <c r="I6" s="335" t="s">
        <v>5</v>
      </c>
      <c r="J6" s="337" t="s">
        <v>6</v>
      </c>
    </row>
    <row r="7" spans="1:18" x14ac:dyDescent="0.25">
      <c r="A7" s="324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4"/>
      <c r="I7" s="336"/>
      <c r="J7" s="338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5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5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5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5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5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5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5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5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5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5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5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5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5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5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5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5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5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5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5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5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5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5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5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5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5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5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5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98">
        <v>43206</v>
      </c>
      <c r="B400" s="99">
        <v>180160464</v>
      </c>
      <c r="C400" s="100">
        <v>54</v>
      </c>
      <c r="D400" s="34">
        <v>6245400</v>
      </c>
      <c r="E400" s="101"/>
      <c r="F400" s="100"/>
      <c r="G400" s="34"/>
      <c r="H400" s="102"/>
      <c r="I400" s="102"/>
      <c r="J400" s="34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98">
        <v>43206</v>
      </c>
      <c r="B401" s="99">
        <v>180160503</v>
      </c>
      <c r="C401" s="100">
        <v>16</v>
      </c>
      <c r="D401" s="34">
        <v>1829888</v>
      </c>
      <c r="E401" s="101"/>
      <c r="F401" s="100"/>
      <c r="G401" s="34"/>
      <c r="H401" s="102"/>
      <c r="I401" s="102"/>
      <c r="J401" s="34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98">
        <v>43206</v>
      </c>
      <c r="B402" s="99">
        <v>180160521</v>
      </c>
      <c r="C402" s="100">
        <v>1</v>
      </c>
      <c r="D402" s="34">
        <v>93013</v>
      </c>
      <c r="E402" s="101"/>
      <c r="F402" s="100"/>
      <c r="G402" s="34"/>
      <c r="H402" s="102"/>
      <c r="I402" s="102"/>
      <c r="J402" s="34"/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98"/>
      <c r="B403" s="99"/>
      <c r="C403" s="100"/>
      <c r="D403" s="34"/>
      <c r="E403" s="101"/>
      <c r="F403" s="100"/>
      <c r="G403" s="34"/>
      <c r="H403" s="102"/>
      <c r="I403" s="102"/>
      <c r="J403" s="34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98"/>
      <c r="B404" s="99"/>
      <c r="C404" s="100"/>
      <c r="D404" s="34"/>
      <c r="E404" s="101"/>
      <c r="F404" s="100"/>
      <c r="G404" s="34"/>
      <c r="H404" s="102"/>
      <c r="I404" s="102"/>
      <c r="J404" s="34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98"/>
      <c r="B405" s="99"/>
      <c r="C405" s="100"/>
      <c r="D405" s="34"/>
      <c r="E405" s="101"/>
      <c r="F405" s="100"/>
      <c r="G405" s="34"/>
      <c r="H405" s="102"/>
      <c r="I405" s="102"/>
      <c r="J405" s="34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98"/>
      <c r="B406" s="99"/>
      <c r="C406" s="100"/>
      <c r="D406" s="34"/>
      <c r="E406" s="101"/>
      <c r="F406" s="100"/>
      <c r="G406" s="34"/>
      <c r="H406" s="102"/>
      <c r="I406" s="102"/>
      <c r="J406" s="34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98"/>
      <c r="B407" s="99"/>
      <c r="C407" s="100"/>
      <c r="D407" s="34"/>
      <c r="E407" s="101"/>
      <c r="F407" s="100"/>
      <c r="G407" s="34"/>
      <c r="H407" s="102"/>
      <c r="I407" s="102"/>
      <c r="J407" s="34"/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98"/>
      <c r="B408" s="99"/>
      <c r="C408" s="100"/>
      <c r="D408" s="34"/>
      <c r="E408" s="101"/>
      <c r="F408" s="100"/>
      <c r="G408" s="34"/>
      <c r="H408" s="102"/>
      <c r="I408" s="102"/>
      <c r="J408" s="34"/>
      <c r="K408" s="138"/>
      <c r="L408" s="138"/>
      <c r="M408" s="138"/>
      <c r="N408" s="138"/>
      <c r="O408" s="138"/>
      <c r="P408" s="138"/>
      <c r="Q408" s="138"/>
      <c r="R408" s="138"/>
    </row>
    <row r="409" spans="1:18" x14ac:dyDescent="0.25">
      <c r="A409" s="236"/>
      <c r="B409" s="235"/>
      <c r="C409" s="241"/>
      <c r="D409" s="237"/>
      <c r="E409" s="238"/>
      <c r="F409" s="241"/>
      <c r="G409" s="237"/>
      <c r="H409" s="240"/>
      <c r="I409" s="240"/>
      <c r="J409" s="237"/>
    </row>
    <row r="410" spans="1:18" s="218" customFormat="1" x14ac:dyDescent="0.25">
      <c r="A410" s="227"/>
      <c r="B410" s="224" t="s">
        <v>11</v>
      </c>
      <c r="C410" s="233">
        <f>SUM(C8:C409)</f>
        <v>4279</v>
      </c>
      <c r="D410" s="225">
        <f>SUM(D8:D409)</f>
        <v>471060899</v>
      </c>
      <c r="E410" s="224" t="s">
        <v>11</v>
      </c>
      <c r="F410" s="233">
        <f>SUM(F8:F409)</f>
        <v>386</v>
      </c>
      <c r="G410" s="225">
        <f>SUM(G8:G409)</f>
        <v>43067864</v>
      </c>
      <c r="H410" s="233">
        <f>SUM(H8:H409)</f>
        <v>0</v>
      </c>
      <c r="I410" s="233">
        <f>SUM(I8:I409)</f>
        <v>419824734</v>
      </c>
      <c r="J410" s="225"/>
      <c r="K410" s="220"/>
      <c r="L410" s="220"/>
      <c r="M410" s="220"/>
      <c r="N410" s="220"/>
      <c r="O410" s="220"/>
      <c r="P410" s="220"/>
      <c r="Q410" s="220"/>
      <c r="R410" s="220"/>
    </row>
    <row r="411" spans="1:18" s="218" customFormat="1" x14ac:dyDescent="0.25">
      <c r="A411" s="227"/>
      <c r="B411" s="224"/>
      <c r="C411" s="233"/>
      <c r="D411" s="225"/>
      <c r="E411" s="224"/>
      <c r="F411" s="233"/>
      <c r="G411" s="225"/>
      <c r="H411" s="233"/>
      <c r="I411" s="233"/>
      <c r="J411" s="225"/>
      <c r="K411" s="220"/>
      <c r="M411" s="220"/>
      <c r="N411" s="220"/>
      <c r="O411" s="220"/>
      <c r="P411" s="220"/>
      <c r="Q411" s="220"/>
      <c r="R411" s="220"/>
    </row>
    <row r="412" spans="1:18" x14ac:dyDescent="0.25">
      <c r="A412" s="226"/>
      <c r="B412" s="227"/>
      <c r="C412" s="241"/>
      <c r="D412" s="237"/>
      <c r="E412" s="224"/>
      <c r="F412" s="241"/>
      <c r="G412" s="331" t="s">
        <v>12</v>
      </c>
      <c r="H412" s="332"/>
      <c r="I412" s="237"/>
      <c r="J412" s="228">
        <f>SUM(D8:D409)</f>
        <v>471060899</v>
      </c>
      <c r="P412" s="220"/>
      <c r="Q412" s="220"/>
      <c r="R412" s="234"/>
    </row>
    <row r="413" spans="1:18" x14ac:dyDescent="0.25">
      <c r="A413" s="236"/>
      <c r="B413" s="235"/>
      <c r="C413" s="241"/>
      <c r="D413" s="237"/>
      <c r="E413" s="238"/>
      <c r="F413" s="241"/>
      <c r="G413" s="331" t="s">
        <v>13</v>
      </c>
      <c r="H413" s="332"/>
      <c r="I413" s="238"/>
      <c r="J413" s="228">
        <f>SUM(G8:G409)</f>
        <v>43067864</v>
      </c>
      <c r="R413" s="234"/>
    </row>
    <row r="414" spans="1:18" x14ac:dyDescent="0.25">
      <c r="A414" s="229"/>
      <c r="B414" s="238"/>
      <c r="C414" s="241"/>
      <c r="D414" s="237"/>
      <c r="E414" s="238"/>
      <c r="F414" s="241"/>
      <c r="G414" s="331" t="s">
        <v>14</v>
      </c>
      <c r="H414" s="332"/>
      <c r="I414" s="230"/>
      <c r="J414" s="230">
        <f>J412-J413</f>
        <v>427993035</v>
      </c>
      <c r="L414" s="220"/>
      <c r="R414" s="234"/>
    </row>
    <row r="415" spans="1:18" x14ac:dyDescent="0.25">
      <c r="A415" s="236"/>
      <c r="B415" s="231"/>
      <c r="C415" s="241"/>
      <c r="D415" s="232"/>
      <c r="E415" s="238"/>
      <c r="F415" s="241"/>
      <c r="G415" s="331" t="s">
        <v>15</v>
      </c>
      <c r="H415" s="332"/>
      <c r="I415" s="238"/>
      <c r="J415" s="228">
        <f>SUM(H8:H409)</f>
        <v>0</v>
      </c>
      <c r="R415" s="234"/>
    </row>
    <row r="416" spans="1:18" x14ac:dyDescent="0.25">
      <c r="A416" s="236"/>
      <c r="B416" s="231"/>
      <c r="C416" s="241"/>
      <c r="D416" s="232"/>
      <c r="E416" s="238"/>
      <c r="F416" s="241"/>
      <c r="G416" s="331" t="s">
        <v>16</v>
      </c>
      <c r="H416" s="332"/>
      <c r="I416" s="238"/>
      <c r="J416" s="228">
        <f>J414+J415</f>
        <v>427993035</v>
      </c>
      <c r="R416" s="234"/>
    </row>
    <row r="417" spans="1:18" x14ac:dyDescent="0.25">
      <c r="A417" s="236"/>
      <c r="B417" s="231"/>
      <c r="C417" s="241"/>
      <c r="D417" s="232"/>
      <c r="E417" s="238"/>
      <c r="F417" s="241"/>
      <c r="G417" s="331" t="s">
        <v>5</v>
      </c>
      <c r="H417" s="332"/>
      <c r="I417" s="238"/>
      <c r="J417" s="228">
        <f>SUM(I8:I409)</f>
        <v>419824734</v>
      </c>
      <c r="R417" s="234"/>
    </row>
    <row r="418" spans="1:18" x14ac:dyDescent="0.25">
      <c r="A418" s="236"/>
      <c r="B418" s="231"/>
      <c r="C418" s="241"/>
      <c r="D418" s="232"/>
      <c r="E418" s="238"/>
      <c r="F418" s="241"/>
      <c r="G418" s="331" t="s">
        <v>32</v>
      </c>
      <c r="H418" s="332"/>
      <c r="I418" s="235" t="str">
        <f>IF(J418&gt;0,"SALDO",IF(J418&lt;0,"PIUTANG",IF(J418=0,"LUNAS")))</f>
        <v>PIUTANG</v>
      </c>
      <c r="J418" s="228">
        <f>J417-J416</f>
        <v>-8168301</v>
      </c>
      <c r="R418" s="234"/>
    </row>
  </sheetData>
  <mergeCells count="13">
    <mergeCell ref="A5:J5"/>
    <mergeCell ref="A6:A7"/>
    <mergeCell ref="B6:G6"/>
    <mergeCell ref="H6:H7"/>
    <mergeCell ref="I6:I7"/>
    <mergeCell ref="J6:J7"/>
    <mergeCell ref="G418:H418"/>
    <mergeCell ref="G412:H412"/>
    <mergeCell ref="G413:H413"/>
    <mergeCell ref="G414:H414"/>
    <mergeCell ref="G415:H415"/>
    <mergeCell ref="G416:H416"/>
    <mergeCell ref="G417:H41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2" t="s">
        <v>22</v>
      </c>
      <c r="G1" s="322"/>
      <c r="H1" s="322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2" t="s">
        <v>21</v>
      </c>
      <c r="G2" s="322"/>
      <c r="H2" s="322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3" t="s">
        <v>4</v>
      </c>
      <c r="I6" s="347" t="s">
        <v>5</v>
      </c>
      <c r="J6" s="337" t="s">
        <v>6</v>
      </c>
    </row>
    <row r="7" spans="1:10" x14ac:dyDescent="0.25">
      <c r="A7" s="343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4"/>
      <c r="I7" s="348"/>
      <c r="J7" s="338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8" t="s">
        <v>12</v>
      </c>
      <c r="H35" s="328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8" t="s">
        <v>13</v>
      </c>
      <c r="H36" s="328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8" t="s">
        <v>14</v>
      </c>
      <c r="H37" s="328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8" t="s">
        <v>15</v>
      </c>
      <c r="H38" s="32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8" t="s">
        <v>16</v>
      </c>
      <c r="H39" s="328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8" t="s">
        <v>5</v>
      </c>
      <c r="H40" s="328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8" t="s">
        <v>32</v>
      </c>
      <c r="H41" s="328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2" t="s">
        <v>22</v>
      </c>
      <c r="G1" s="322"/>
      <c r="H1" s="322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2" t="s">
        <v>21</v>
      </c>
      <c r="G2" s="322"/>
      <c r="H2" s="322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6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3" t="s">
        <v>4</v>
      </c>
      <c r="I6" s="347" t="s">
        <v>5</v>
      </c>
      <c r="J6" s="337" t="s">
        <v>6</v>
      </c>
    </row>
    <row r="7" spans="1:16" x14ac:dyDescent="0.25">
      <c r="A7" s="343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4"/>
      <c r="I7" s="348"/>
      <c r="J7" s="338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8" t="s">
        <v>12</v>
      </c>
      <c r="H158" s="328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8" t="s">
        <v>13</v>
      </c>
      <c r="H159" s="328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8" t="s">
        <v>14</v>
      </c>
      <c r="H160" s="328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8" t="s">
        <v>15</v>
      </c>
      <c r="H161" s="328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8" t="s">
        <v>16</v>
      </c>
      <c r="H162" s="328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8" t="s">
        <v>5</v>
      </c>
      <c r="H163" s="328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8" t="s">
        <v>32</v>
      </c>
      <c r="H164" s="328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2" t="s">
        <v>22</v>
      </c>
      <c r="G1" s="322"/>
      <c r="H1" s="322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2" t="s">
        <v>21</v>
      </c>
      <c r="G2" s="322"/>
      <c r="H2" s="322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3"/>
      <c r="B5" s="323"/>
      <c r="C5" s="323"/>
      <c r="D5" s="323"/>
      <c r="E5" s="323"/>
      <c r="F5" s="323"/>
      <c r="G5" s="323"/>
      <c r="H5" s="323"/>
      <c r="I5" s="323"/>
      <c r="J5" s="323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4" t="s">
        <v>2</v>
      </c>
      <c r="B6" s="325" t="s">
        <v>3</v>
      </c>
      <c r="C6" s="325"/>
      <c r="D6" s="325"/>
      <c r="E6" s="325"/>
      <c r="F6" s="325"/>
      <c r="G6" s="325"/>
      <c r="H6" s="325" t="s">
        <v>4</v>
      </c>
      <c r="I6" s="368" t="s">
        <v>5</v>
      </c>
      <c r="J6" s="327" t="s">
        <v>6</v>
      </c>
      <c r="L6" s="219"/>
      <c r="M6" s="219"/>
      <c r="N6" s="219"/>
      <c r="O6" s="219"/>
      <c r="P6" s="219"/>
      <c r="Q6" s="219"/>
    </row>
    <row r="7" spans="1:17" x14ac:dyDescent="0.25">
      <c r="A7" s="324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5"/>
      <c r="I7" s="368"/>
      <c r="J7" s="327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8" t="s">
        <v>12</v>
      </c>
      <c r="H32" s="328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8" t="s">
        <v>13</v>
      </c>
      <c r="H33" s="328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8" t="s">
        <v>14</v>
      </c>
      <c r="H34" s="328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8" t="s">
        <v>15</v>
      </c>
      <c r="H35" s="32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8" t="s">
        <v>16</v>
      </c>
      <c r="H36" s="328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8" t="s">
        <v>5</v>
      </c>
      <c r="H37" s="328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8" t="s">
        <v>32</v>
      </c>
      <c r="H38" s="328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2" t="s">
        <v>22</v>
      </c>
      <c r="G1" s="322"/>
      <c r="H1" s="322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2" t="s">
        <v>21</v>
      </c>
      <c r="G2" s="322"/>
      <c r="H2" s="322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  <c r="L5" s="174"/>
      <c r="M5" s="18"/>
      <c r="O5" s="18"/>
    </row>
    <row r="6" spans="1:15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3" t="s">
        <v>4</v>
      </c>
      <c r="I6" s="347" t="s">
        <v>5</v>
      </c>
      <c r="J6" s="337" t="s">
        <v>6</v>
      </c>
      <c r="L6" s="174"/>
    </row>
    <row r="7" spans="1:15" x14ac:dyDescent="0.25">
      <c r="A7" s="34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48"/>
      <c r="J7" s="338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8" t="s">
        <v>12</v>
      </c>
      <c r="H57" s="328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8" t="s">
        <v>13</v>
      </c>
      <c r="H58" s="328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8" t="s">
        <v>14</v>
      </c>
      <c r="H59" s="328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8" t="s">
        <v>15</v>
      </c>
      <c r="H60" s="328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8" t="s">
        <v>16</v>
      </c>
      <c r="H61" s="328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8" t="s">
        <v>5</v>
      </c>
      <c r="H62" s="328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8" t="s">
        <v>32</v>
      </c>
      <c r="H63" s="328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2" t="s">
        <v>22</v>
      </c>
      <c r="G1" s="322"/>
      <c r="H1" s="322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2" t="s">
        <v>21</v>
      </c>
      <c r="G2" s="322"/>
      <c r="H2" s="322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1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7" t="s">
        <v>6</v>
      </c>
    </row>
    <row r="7" spans="1:11" x14ac:dyDescent="0.25">
      <c r="A7" s="343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0"/>
      <c r="I7" s="348"/>
      <c r="J7" s="338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8" t="s">
        <v>12</v>
      </c>
      <c r="H116" s="328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8" t="s">
        <v>13</v>
      </c>
      <c r="H117" s="328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8" t="s">
        <v>14</v>
      </c>
      <c r="H118" s="328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8" t="s">
        <v>15</v>
      </c>
      <c r="H119" s="328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8" t="s">
        <v>16</v>
      </c>
      <c r="H120" s="328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8" t="s">
        <v>5</v>
      </c>
      <c r="H121" s="328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8" t="s">
        <v>32</v>
      </c>
      <c r="H122" s="328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2" t="s">
        <v>22</v>
      </c>
      <c r="G1" s="322"/>
      <c r="H1" s="322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2" t="s">
        <v>21</v>
      </c>
      <c r="G2" s="322"/>
      <c r="H2" s="322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3"/>
      <c r="B5" s="323"/>
      <c r="C5" s="323"/>
      <c r="D5" s="323"/>
      <c r="E5" s="323"/>
      <c r="F5" s="323"/>
      <c r="G5" s="323"/>
      <c r="H5" s="323"/>
      <c r="I5" s="323"/>
      <c r="J5" s="323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4" t="s">
        <v>2</v>
      </c>
      <c r="B6" s="325" t="s">
        <v>3</v>
      </c>
      <c r="C6" s="325"/>
      <c r="D6" s="325"/>
      <c r="E6" s="325"/>
      <c r="F6" s="325"/>
      <c r="G6" s="325"/>
      <c r="H6" s="325" t="s">
        <v>4</v>
      </c>
      <c r="I6" s="368" t="s">
        <v>5</v>
      </c>
      <c r="J6" s="327" t="s">
        <v>6</v>
      </c>
      <c r="L6" s="219"/>
      <c r="M6" s="219"/>
      <c r="N6" s="219"/>
      <c r="O6" s="219"/>
      <c r="P6" s="219"/>
      <c r="Q6" s="219"/>
    </row>
    <row r="7" spans="1:17" x14ac:dyDescent="0.25">
      <c r="A7" s="324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5"/>
      <c r="I7" s="368"/>
      <c r="J7" s="327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8" t="s">
        <v>12</v>
      </c>
      <c r="H32" s="328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8" t="s">
        <v>13</v>
      </c>
      <c r="H33" s="328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8" t="s">
        <v>14</v>
      </c>
      <c r="H34" s="328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8" t="s">
        <v>15</v>
      </c>
      <c r="H35" s="32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8" t="s">
        <v>16</v>
      </c>
      <c r="H36" s="328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8" t="s">
        <v>5</v>
      </c>
      <c r="H37" s="328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8" t="s">
        <v>32</v>
      </c>
      <c r="H38" s="328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2" t="s">
        <v>22</v>
      </c>
      <c r="G1" s="322"/>
      <c r="H1" s="322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2" t="s">
        <v>21</v>
      </c>
      <c r="G2" s="322"/>
      <c r="H2" s="322"/>
      <c r="I2" s="21">
        <f>J72*-1</f>
        <v>0</v>
      </c>
    </row>
    <row r="4" spans="1:10" ht="19.5" x14ac:dyDescent="0.25">
      <c r="A4" s="323"/>
      <c r="B4" s="323"/>
      <c r="C4" s="323"/>
      <c r="D4" s="323"/>
      <c r="E4" s="323"/>
      <c r="F4" s="323"/>
      <c r="G4" s="323"/>
      <c r="H4" s="323"/>
      <c r="I4" s="323"/>
      <c r="J4" s="323"/>
    </row>
    <row r="5" spans="1:10" x14ac:dyDescent="0.25">
      <c r="A5" s="324" t="s">
        <v>2</v>
      </c>
      <c r="B5" s="325" t="s">
        <v>3</v>
      </c>
      <c r="C5" s="325"/>
      <c r="D5" s="325"/>
      <c r="E5" s="325"/>
      <c r="F5" s="325"/>
      <c r="G5" s="325"/>
      <c r="H5" s="376" t="s">
        <v>4</v>
      </c>
      <c r="I5" s="373" t="s">
        <v>5</v>
      </c>
      <c r="J5" s="374" t="s">
        <v>6</v>
      </c>
    </row>
    <row r="6" spans="1:10" x14ac:dyDescent="0.25">
      <c r="A6" s="324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7"/>
      <c r="I6" s="373"/>
      <c r="J6" s="374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5" t="s">
        <v>12</v>
      </c>
      <c r="H66" s="375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13</v>
      </c>
      <c r="H67" s="375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5" t="s">
        <v>14</v>
      </c>
      <c r="H68" s="375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15</v>
      </c>
      <c r="H69" s="375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16</v>
      </c>
      <c r="H70" s="375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5</v>
      </c>
      <c r="H71" s="375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5" t="s">
        <v>32</v>
      </c>
      <c r="H72" s="375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2" t="s">
        <v>22</v>
      </c>
      <c r="G1" s="322"/>
      <c r="H1" s="322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2" t="s">
        <v>21</v>
      </c>
      <c r="G2" s="322"/>
      <c r="H2" s="322"/>
      <c r="I2" s="38">
        <f>J40*-1</f>
        <v>0</v>
      </c>
      <c r="J2" s="20"/>
    </row>
    <row r="4" spans="1:15" ht="19.5" x14ac:dyDescent="0.25">
      <c r="A4" s="340"/>
      <c r="B4" s="340"/>
      <c r="C4" s="340"/>
      <c r="D4" s="340"/>
      <c r="E4" s="340"/>
      <c r="F4" s="340"/>
      <c r="G4" s="340"/>
      <c r="H4" s="340"/>
      <c r="I4" s="340"/>
      <c r="J4" s="341"/>
    </row>
    <row r="5" spans="1:15" x14ac:dyDescent="0.25">
      <c r="A5" s="342" t="s">
        <v>2</v>
      </c>
      <c r="B5" s="344" t="s">
        <v>3</v>
      </c>
      <c r="C5" s="345"/>
      <c r="D5" s="345"/>
      <c r="E5" s="345"/>
      <c r="F5" s="345"/>
      <c r="G5" s="346"/>
      <c r="H5" s="349" t="s">
        <v>4</v>
      </c>
      <c r="I5" s="347" t="s">
        <v>5</v>
      </c>
      <c r="J5" s="337" t="s">
        <v>6</v>
      </c>
    </row>
    <row r="6" spans="1:15" x14ac:dyDescent="0.25">
      <c r="A6" s="343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0"/>
      <c r="I6" s="348"/>
      <c r="J6" s="338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8" t="s">
        <v>12</v>
      </c>
      <c r="H34" s="328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8" t="s">
        <v>13</v>
      </c>
      <c r="H35" s="328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8" t="s">
        <v>14</v>
      </c>
      <c r="H36" s="328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8" t="s">
        <v>15</v>
      </c>
      <c r="H37" s="328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8" t="s">
        <v>16</v>
      </c>
      <c r="H38" s="328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8" t="s">
        <v>5</v>
      </c>
      <c r="H39" s="328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8" t="s">
        <v>32</v>
      </c>
      <c r="H40" s="328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2" t="s">
        <v>22</v>
      </c>
      <c r="G1" s="322"/>
      <c r="H1" s="322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2" t="s">
        <v>21</v>
      </c>
      <c r="G2" s="322"/>
      <c r="H2" s="322"/>
      <c r="I2" s="21">
        <f>J71*-1</f>
        <v>12110891</v>
      </c>
    </row>
    <row r="4" spans="1:10" ht="19.5" x14ac:dyDescent="0.25">
      <c r="A4" s="323"/>
      <c r="B4" s="323"/>
      <c r="C4" s="323"/>
      <c r="D4" s="323"/>
      <c r="E4" s="323"/>
      <c r="F4" s="323"/>
      <c r="G4" s="323"/>
      <c r="H4" s="323"/>
      <c r="I4" s="323"/>
      <c r="J4" s="323"/>
    </row>
    <row r="5" spans="1:10" x14ac:dyDescent="0.25">
      <c r="A5" s="324" t="s">
        <v>2</v>
      </c>
      <c r="B5" s="325" t="s">
        <v>3</v>
      </c>
      <c r="C5" s="325"/>
      <c r="D5" s="325"/>
      <c r="E5" s="325"/>
      <c r="F5" s="325"/>
      <c r="G5" s="325"/>
      <c r="H5" s="376" t="s">
        <v>4</v>
      </c>
      <c r="I5" s="373" t="s">
        <v>5</v>
      </c>
      <c r="J5" s="374" t="s">
        <v>6</v>
      </c>
    </row>
    <row r="6" spans="1:10" x14ac:dyDescent="0.25">
      <c r="A6" s="324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7"/>
      <c r="I6" s="373"/>
      <c r="J6" s="374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5" t="s">
        <v>12</v>
      </c>
      <c r="H65" s="375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5" t="s">
        <v>13</v>
      </c>
      <c r="H66" s="375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14</v>
      </c>
      <c r="H67" s="375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5" t="s">
        <v>15</v>
      </c>
      <c r="H68" s="375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16</v>
      </c>
      <c r="H69" s="375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5</v>
      </c>
      <c r="H70" s="375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32</v>
      </c>
      <c r="H71" s="375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334"/>
  <sheetViews>
    <sheetView workbookViewId="0">
      <pane ySplit="6" topLeftCell="A310" activePane="bottomLeft" state="frozen"/>
      <selection pane="bottomLeft" activeCell="G317" sqref="G317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2" t="s">
        <v>22</v>
      </c>
      <c r="G1" s="322"/>
      <c r="H1" s="322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2" t="s">
        <v>21</v>
      </c>
      <c r="G2" s="322"/>
      <c r="H2" s="322"/>
      <c r="I2" s="220">
        <f>J333*-1</f>
        <v>3812726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9"/>
      <c r="B4" s="340"/>
      <c r="C4" s="340"/>
      <c r="D4" s="340"/>
      <c r="E4" s="340"/>
      <c r="F4" s="340"/>
      <c r="G4" s="340"/>
      <c r="H4" s="340"/>
      <c r="I4" s="340"/>
      <c r="J4" s="341"/>
    </row>
    <row r="5" spans="1:16" x14ac:dyDescent="0.25">
      <c r="A5" s="342" t="s">
        <v>2</v>
      </c>
      <c r="B5" s="344" t="s">
        <v>3</v>
      </c>
      <c r="C5" s="345"/>
      <c r="D5" s="345"/>
      <c r="E5" s="345"/>
      <c r="F5" s="345"/>
      <c r="G5" s="346"/>
      <c r="H5" s="333" t="s">
        <v>4</v>
      </c>
      <c r="I5" s="347" t="s">
        <v>5</v>
      </c>
      <c r="J5" s="337" t="s">
        <v>6</v>
      </c>
    </row>
    <row r="6" spans="1:16" x14ac:dyDescent="0.25">
      <c r="A6" s="343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4"/>
      <c r="I6" s="348"/>
      <c r="J6" s="338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36">
        <v>43206</v>
      </c>
      <c r="B316" s="235">
        <v>180160448</v>
      </c>
      <c r="C316" s="241">
        <v>25</v>
      </c>
      <c r="D316" s="34">
        <v>1546563</v>
      </c>
      <c r="E316" s="238">
        <v>180042044</v>
      </c>
      <c r="F316" s="241">
        <v>8</v>
      </c>
      <c r="G316" s="237">
        <v>969325</v>
      </c>
      <c r="H316" s="238"/>
      <c r="I316" s="240"/>
      <c r="J316" s="237"/>
      <c r="K316" s="234"/>
      <c r="L316" s="234"/>
      <c r="M316" s="234"/>
      <c r="N316" s="234"/>
      <c r="O316" s="234"/>
      <c r="P316" s="234"/>
    </row>
    <row r="317" spans="1:16" x14ac:dyDescent="0.25">
      <c r="A317" s="236">
        <v>43206</v>
      </c>
      <c r="B317" s="235">
        <v>180160473</v>
      </c>
      <c r="C317" s="241">
        <v>13</v>
      </c>
      <c r="D317" s="34">
        <v>1464750</v>
      </c>
      <c r="E317" s="238"/>
      <c r="F317" s="241"/>
      <c r="G317" s="237"/>
      <c r="H317" s="238"/>
      <c r="I317" s="240"/>
      <c r="J317" s="237"/>
      <c r="K317" s="234"/>
      <c r="L317" s="234"/>
      <c r="M317" s="234"/>
      <c r="N317" s="234"/>
      <c r="O317" s="234"/>
      <c r="P317" s="234"/>
    </row>
    <row r="318" spans="1:16" x14ac:dyDescent="0.25">
      <c r="A318" s="236">
        <v>43206</v>
      </c>
      <c r="B318" s="235">
        <v>180160474</v>
      </c>
      <c r="C318" s="241">
        <v>2</v>
      </c>
      <c r="D318" s="34">
        <v>169663</v>
      </c>
      <c r="E318" s="238"/>
      <c r="F318" s="241"/>
      <c r="G318" s="237"/>
      <c r="H318" s="238"/>
      <c r="I318" s="240"/>
      <c r="J318" s="237"/>
      <c r="K318" s="234"/>
      <c r="L318" s="234"/>
      <c r="M318" s="234"/>
      <c r="N318" s="234"/>
      <c r="O318" s="234"/>
      <c r="P318" s="234"/>
    </row>
    <row r="319" spans="1:16" x14ac:dyDescent="0.25">
      <c r="A319" s="236">
        <v>43206</v>
      </c>
      <c r="B319" s="235">
        <v>180160509</v>
      </c>
      <c r="C319" s="241">
        <v>2</v>
      </c>
      <c r="D319" s="34">
        <v>142800</v>
      </c>
      <c r="E319" s="238"/>
      <c r="F319" s="241"/>
      <c r="G319" s="237"/>
      <c r="H319" s="238"/>
      <c r="I319" s="240"/>
      <c r="J319" s="237"/>
      <c r="K319" s="234"/>
      <c r="L319" s="234"/>
      <c r="M319" s="234"/>
      <c r="N319" s="234"/>
      <c r="O319" s="234"/>
      <c r="P319" s="234"/>
    </row>
    <row r="320" spans="1:16" x14ac:dyDescent="0.25">
      <c r="A320" s="236">
        <v>43206</v>
      </c>
      <c r="B320" s="235">
        <v>180160513</v>
      </c>
      <c r="C320" s="241">
        <v>15</v>
      </c>
      <c r="D320" s="34">
        <v>1458275</v>
      </c>
      <c r="E320" s="238"/>
      <c r="F320" s="241"/>
      <c r="G320" s="237"/>
      <c r="H320" s="238"/>
      <c r="I320" s="240"/>
      <c r="J320" s="237"/>
      <c r="K320" s="234"/>
      <c r="L320" s="234"/>
      <c r="M320" s="234"/>
      <c r="N320" s="234"/>
      <c r="O320" s="234"/>
      <c r="P320" s="234"/>
    </row>
    <row r="321" spans="1:16" x14ac:dyDescent="0.25">
      <c r="A321" s="236"/>
      <c r="B321" s="235"/>
      <c r="C321" s="241"/>
      <c r="D321" s="34"/>
      <c r="E321" s="238"/>
      <c r="F321" s="241"/>
      <c r="G321" s="237"/>
      <c r="H321" s="238"/>
      <c r="I321" s="240"/>
      <c r="J321" s="237"/>
      <c r="K321" s="234"/>
      <c r="L321" s="234"/>
      <c r="M321" s="234"/>
      <c r="N321" s="234"/>
      <c r="O321" s="234"/>
      <c r="P321" s="234"/>
    </row>
    <row r="322" spans="1:16" x14ac:dyDescent="0.25">
      <c r="A322" s="236"/>
      <c r="B322" s="235"/>
      <c r="C322" s="241"/>
      <c r="D322" s="34"/>
      <c r="E322" s="238"/>
      <c r="F322" s="241"/>
      <c r="G322" s="237"/>
      <c r="H322" s="238"/>
      <c r="I322" s="240"/>
      <c r="J322" s="237"/>
      <c r="K322" s="234"/>
      <c r="L322" s="234"/>
      <c r="M322" s="234"/>
      <c r="N322" s="234"/>
      <c r="O322" s="234"/>
      <c r="P322" s="234"/>
    </row>
    <row r="323" spans="1:16" x14ac:dyDescent="0.25">
      <c r="A323" s="236"/>
      <c r="B323" s="235"/>
      <c r="C323" s="241"/>
      <c r="D323" s="34"/>
      <c r="E323" s="238"/>
      <c r="F323" s="241"/>
      <c r="G323" s="237"/>
      <c r="H323" s="238"/>
      <c r="I323" s="240"/>
      <c r="J323" s="237"/>
      <c r="K323" s="234"/>
      <c r="L323" s="234"/>
      <c r="M323" s="234"/>
      <c r="N323" s="234"/>
      <c r="O323" s="234"/>
      <c r="P323" s="234"/>
    </row>
    <row r="324" spans="1:16" x14ac:dyDescent="0.25">
      <c r="A324" s="236"/>
      <c r="B324" s="235"/>
      <c r="C324" s="241"/>
      <c r="D324" s="34"/>
      <c r="E324" s="238"/>
      <c r="F324" s="241"/>
      <c r="G324" s="237"/>
      <c r="H324" s="238"/>
      <c r="I324" s="240"/>
      <c r="J324" s="237"/>
      <c r="K324" s="234"/>
      <c r="L324" s="234"/>
      <c r="M324" s="234"/>
      <c r="N324" s="234"/>
      <c r="O324" s="234"/>
      <c r="P324" s="234"/>
    </row>
    <row r="325" spans="1:16" x14ac:dyDescent="0.25">
      <c r="A325" s="236"/>
      <c r="B325" s="224" t="s">
        <v>11</v>
      </c>
      <c r="C325" s="233">
        <f>SUM(C7:C324)</f>
        <v>2316</v>
      </c>
      <c r="D325" s="225">
        <f>SUM(D7:D324)</f>
        <v>219348842</v>
      </c>
      <c r="E325" s="224" t="s">
        <v>11</v>
      </c>
      <c r="F325" s="233">
        <f>SUM(F7:F324)</f>
        <v>473</v>
      </c>
      <c r="G325" s="225">
        <f>SUM(G7:G324)</f>
        <v>49049018</v>
      </c>
      <c r="H325" s="225">
        <f>SUM(H7:H324)</f>
        <v>0</v>
      </c>
      <c r="I325" s="233">
        <f>SUM(I7:I324)</f>
        <v>166487098</v>
      </c>
      <c r="J325" s="5"/>
      <c r="K325" s="234"/>
      <c r="L325" s="234"/>
      <c r="M325" s="234"/>
      <c r="N325" s="234"/>
      <c r="O325" s="234"/>
      <c r="P325" s="234"/>
    </row>
    <row r="326" spans="1:16" x14ac:dyDescent="0.25">
      <c r="A326" s="236"/>
      <c r="B326" s="224"/>
      <c r="C326" s="233"/>
      <c r="D326" s="225"/>
      <c r="E326" s="224"/>
      <c r="F326" s="233"/>
      <c r="G326" s="5"/>
      <c r="H326" s="235"/>
      <c r="I326" s="241"/>
      <c r="J326" s="5"/>
      <c r="K326" s="234"/>
      <c r="L326" s="234"/>
      <c r="M326" s="234"/>
      <c r="N326" s="234"/>
      <c r="O326" s="234"/>
      <c r="P326" s="234"/>
    </row>
    <row r="327" spans="1:16" x14ac:dyDescent="0.25">
      <c r="A327" s="236"/>
      <c r="B327" s="227"/>
      <c r="C327" s="241"/>
      <c r="D327" s="237"/>
      <c r="E327" s="224"/>
      <c r="F327" s="241"/>
      <c r="G327" s="328" t="s">
        <v>12</v>
      </c>
      <c r="H327" s="328"/>
      <c r="I327" s="240"/>
      <c r="J327" s="228">
        <f>SUM(D7:D324)</f>
        <v>219348842</v>
      </c>
      <c r="K327" s="234"/>
      <c r="L327" s="234"/>
      <c r="M327" s="234"/>
      <c r="N327" s="234"/>
      <c r="O327" s="234"/>
      <c r="P327" s="234"/>
    </row>
    <row r="328" spans="1:16" x14ac:dyDescent="0.25">
      <c r="A328" s="226"/>
      <c r="B328" s="235"/>
      <c r="C328" s="241"/>
      <c r="D328" s="237"/>
      <c r="E328" s="238"/>
      <c r="F328" s="241"/>
      <c r="G328" s="328" t="s">
        <v>13</v>
      </c>
      <c r="H328" s="328"/>
      <c r="I328" s="240"/>
      <c r="J328" s="228">
        <f>SUM(G7:G324)</f>
        <v>49049018</v>
      </c>
      <c r="K328" s="234"/>
      <c r="L328" s="234"/>
      <c r="M328" s="234"/>
      <c r="N328" s="234"/>
      <c r="O328" s="234"/>
      <c r="P328" s="234"/>
    </row>
    <row r="329" spans="1:16" x14ac:dyDescent="0.25">
      <c r="A329" s="236"/>
      <c r="B329" s="238"/>
      <c r="C329" s="241"/>
      <c r="D329" s="237"/>
      <c r="E329" s="238"/>
      <c r="F329" s="241"/>
      <c r="G329" s="328" t="s">
        <v>14</v>
      </c>
      <c r="H329" s="328"/>
      <c r="I329" s="41"/>
      <c r="J329" s="230">
        <f>J327-J328</f>
        <v>170299824</v>
      </c>
      <c r="K329" s="234"/>
      <c r="L329" s="234"/>
      <c r="M329" s="234"/>
      <c r="N329" s="234"/>
      <c r="O329" s="234"/>
      <c r="P329" s="234"/>
    </row>
    <row r="330" spans="1:16" x14ac:dyDescent="0.25">
      <c r="A330" s="229"/>
      <c r="B330" s="231"/>
      <c r="C330" s="241"/>
      <c r="D330" s="232"/>
      <c r="E330" s="238"/>
      <c r="F330" s="241"/>
      <c r="G330" s="328" t="s">
        <v>15</v>
      </c>
      <c r="H330" s="328"/>
      <c r="I330" s="240"/>
      <c r="J330" s="228">
        <f>SUM(H7:H324)</f>
        <v>0</v>
      </c>
      <c r="K330" s="234"/>
      <c r="L330" s="234"/>
      <c r="M330" s="234"/>
      <c r="N330" s="234"/>
      <c r="O330" s="234"/>
      <c r="P330" s="234"/>
    </row>
    <row r="331" spans="1:16" x14ac:dyDescent="0.25">
      <c r="A331" s="236"/>
      <c r="B331" s="231"/>
      <c r="C331" s="241"/>
      <c r="D331" s="232"/>
      <c r="E331" s="238"/>
      <c r="F331" s="241"/>
      <c r="G331" s="328" t="s">
        <v>16</v>
      </c>
      <c r="H331" s="328"/>
      <c r="I331" s="240"/>
      <c r="J331" s="228">
        <f>J329+J330</f>
        <v>170299824</v>
      </c>
      <c r="K331" s="234"/>
      <c r="L331" s="234"/>
      <c r="M331" s="234"/>
      <c r="N331" s="234"/>
      <c r="O331" s="234"/>
      <c r="P331" s="234"/>
    </row>
    <row r="332" spans="1:16" x14ac:dyDescent="0.25">
      <c r="A332" s="236"/>
      <c r="B332" s="231"/>
      <c r="C332" s="241"/>
      <c r="D332" s="232"/>
      <c r="E332" s="238"/>
      <c r="F332" s="241"/>
      <c r="G332" s="328" t="s">
        <v>5</v>
      </c>
      <c r="H332" s="328"/>
      <c r="I332" s="240"/>
      <c r="J332" s="228">
        <f>SUM(I7:I324)</f>
        <v>166487098</v>
      </c>
      <c r="K332" s="234"/>
      <c r="L332" s="234"/>
      <c r="M332" s="234"/>
      <c r="N332" s="234"/>
      <c r="O332" s="234"/>
      <c r="P332" s="234"/>
    </row>
    <row r="333" spans="1:16" x14ac:dyDescent="0.25">
      <c r="A333" s="236"/>
      <c r="B333" s="231"/>
      <c r="C333" s="241"/>
      <c r="D333" s="232"/>
      <c r="E333" s="238"/>
      <c r="F333" s="241"/>
      <c r="G333" s="328" t="s">
        <v>32</v>
      </c>
      <c r="H333" s="328"/>
      <c r="I333" s="241" t="str">
        <f>IF(J333&gt;0,"SALDO",IF(J333&lt;0,"PIUTANG",IF(J333=0,"LUNAS")))</f>
        <v>PIUTANG</v>
      </c>
      <c r="J333" s="228">
        <f>J332-J331</f>
        <v>-3812726</v>
      </c>
      <c r="K333" s="234"/>
      <c r="L333" s="234"/>
      <c r="M333" s="234"/>
      <c r="N333" s="234"/>
      <c r="O333" s="234"/>
      <c r="P333" s="234"/>
    </row>
    <row r="334" spans="1:16" x14ac:dyDescent="0.25">
      <c r="A334" s="236"/>
      <c r="K334" s="234"/>
      <c r="L334" s="234"/>
      <c r="M334" s="234"/>
      <c r="N334" s="234"/>
      <c r="O334" s="234"/>
      <c r="P334" s="234"/>
    </row>
  </sheetData>
  <mergeCells count="15">
    <mergeCell ref="G333:H333"/>
    <mergeCell ref="G327:H327"/>
    <mergeCell ref="G328:H328"/>
    <mergeCell ref="G329:H329"/>
    <mergeCell ref="G330:H330"/>
    <mergeCell ref="G331:H331"/>
    <mergeCell ref="G332:H33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43"/>
  <sheetViews>
    <sheetView workbookViewId="0">
      <pane ySplit="7" topLeftCell="A18" activePane="bottomLeft" state="frozen"/>
      <selection pane="bottomLeft" activeCell="D22" sqref="D22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2" t="s">
        <v>22</v>
      </c>
      <c r="G1" s="322"/>
      <c r="H1" s="322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2" t="s">
        <v>21</v>
      </c>
      <c r="G2" s="322"/>
      <c r="H2" s="322"/>
      <c r="I2" s="220">
        <f>J37*-1</f>
        <v>105088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6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7" t="s">
        <v>6</v>
      </c>
    </row>
    <row r="7" spans="1:16" x14ac:dyDescent="0.25">
      <c r="A7" s="343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0"/>
      <c r="I7" s="348"/>
      <c r="J7" s="338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98">
        <v>43206</v>
      </c>
      <c r="B21" s="99">
        <v>180160490</v>
      </c>
      <c r="C21" s="100">
        <v>1</v>
      </c>
      <c r="D21" s="34">
        <v>105088</v>
      </c>
      <c r="E21" s="245"/>
      <c r="F21" s="243"/>
      <c r="G21" s="247"/>
      <c r="H21" s="246"/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  <c r="K22" s="219"/>
      <c r="L22" s="219"/>
      <c r="M22" s="219"/>
      <c r="N22" s="219"/>
      <c r="O22" s="219"/>
      <c r="P22" s="219"/>
    </row>
    <row r="23" spans="1:16" s="234" customFormat="1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  <c r="K23" s="219"/>
      <c r="L23" s="219"/>
      <c r="M23" s="219"/>
      <c r="N23" s="219"/>
      <c r="O23" s="219"/>
      <c r="P23" s="219"/>
    </row>
    <row r="24" spans="1:16" s="234" customFormat="1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  <c r="K24" s="219"/>
      <c r="L24" s="219"/>
      <c r="M24" s="219"/>
      <c r="N24" s="219"/>
      <c r="O24" s="219"/>
      <c r="P24" s="219"/>
    </row>
    <row r="25" spans="1:16" s="234" customFormat="1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  <c r="K25" s="219"/>
      <c r="L25" s="219"/>
      <c r="M25" s="219"/>
      <c r="N25" s="219"/>
      <c r="O25" s="219"/>
      <c r="P25" s="219"/>
    </row>
    <row r="26" spans="1:16" s="234" customFormat="1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  <c r="K26" s="219"/>
      <c r="L26" s="219"/>
      <c r="M26" s="219"/>
      <c r="N26" s="219"/>
      <c r="O26" s="219"/>
      <c r="P26" s="219"/>
    </row>
    <row r="27" spans="1:16" s="234" customFormat="1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  <c r="K27" s="219"/>
      <c r="L27" s="219"/>
      <c r="M27" s="219"/>
      <c r="N27" s="219"/>
      <c r="O27" s="219"/>
      <c r="P27" s="219"/>
    </row>
    <row r="28" spans="1:16" s="234" customFormat="1" x14ac:dyDescent="0.25">
      <c r="A28" s="236"/>
      <c r="B28" s="235"/>
      <c r="C28" s="241"/>
      <c r="D28" s="237"/>
      <c r="E28" s="238"/>
      <c r="F28" s="235"/>
      <c r="G28" s="237"/>
      <c r="H28" s="240"/>
      <c r="I28" s="240"/>
      <c r="J28" s="237"/>
      <c r="K28" s="219"/>
      <c r="L28" s="219"/>
      <c r="M28" s="219"/>
      <c r="N28" s="219"/>
      <c r="O28" s="219"/>
      <c r="P28" s="219"/>
    </row>
    <row r="29" spans="1:16" s="234" customFormat="1" x14ac:dyDescent="0.25">
      <c r="A29" s="4"/>
      <c r="B29" s="8" t="s">
        <v>11</v>
      </c>
      <c r="C29" s="77">
        <f>SUM(C8:C28)</f>
        <v>251</v>
      </c>
      <c r="D29" s="9"/>
      <c r="E29" s="224" t="s">
        <v>11</v>
      </c>
      <c r="F29" s="224">
        <f>SUM(F8:F28)</f>
        <v>1</v>
      </c>
      <c r="G29" s="225">
        <f>SUM(G8:G28)</f>
        <v>98525</v>
      </c>
      <c r="H29" s="240"/>
      <c r="I29" s="240"/>
      <c r="J29" s="237"/>
      <c r="K29" s="219"/>
      <c r="L29" s="219"/>
      <c r="M29" s="219"/>
      <c r="N29" s="219"/>
      <c r="O29" s="219"/>
      <c r="P29" s="219"/>
    </row>
    <row r="30" spans="1:16" s="234" customFormat="1" x14ac:dyDescent="0.25">
      <c r="A30" s="4"/>
      <c r="B30" s="8"/>
      <c r="C30" s="77"/>
      <c r="D30" s="9"/>
      <c r="E30" s="238"/>
      <c r="F30" s="235"/>
      <c r="G30" s="237"/>
      <c r="H30" s="240"/>
      <c r="I30" s="240"/>
      <c r="J30" s="237"/>
      <c r="K30" s="219"/>
      <c r="L30" s="219"/>
      <c r="M30" s="219"/>
      <c r="N30" s="219"/>
      <c r="O30" s="219"/>
      <c r="P30" s="219"/>
    </row>
    <row r="31" spans="1:16" s="234" customFormat="1" x14ac:dyDescent="0.25">
      <c r="A31" s="10"/>
      <c r="B31" s="11"/>
      <c r="C31" s="40"/>
      <c r="D31" s="6"/>
      <c r="E31" s="8"/>
      <c r="F31" s="235"/>
      <c r="G31" s="328" t="s">
        <v>12</v>
      </c>
      <c r="H31" s="328"/>
      <c r="I31" s="39"/>
      <c r="J31" s="13">
        <f>SUM(D8:D28)</f>
        <v>16240439</v>
      </c>
      <c r="K31" s="219"/>
      <c r="L31" s="219"/>
      <c r="M31" s="219"/>
      <c r="N31" s="219"/>
      <c r="O31" s="219"/>
      <c r="P31" s="219"/>
    </row>
    <row r="32" spans="1:16" s="234" customFormat="1" x14ac:dyDescent="0.25">
      <c r="A32" s="4"/>
      <c r="B32" s="3"/>
      <c r="C32" s="40"/>
      <c r="D32" s="6"/>
      <c r="E32" s="8"/>
      <c r="F32" s="235"/>
      <c r="G32" s="328" t="s">
        <v>13</v>
      </c>
      <c r="H32" s="328"/>
      <c r="I32" s="39"/>
      <c r="J32" s="13">
        <f>SUM(G8:G28)</f>
        <v>98525</v>
      </c>
      <c r="K32" s="219"/>
      <c r="L32" s="219"/>
      <c r="M32" s="219"/>
      <c r="N32" s="219"/>
      <c r="O32" s="219"/>
      <c r="P32" s="219"/>
    </row>
    <row r="33" spans="1:16" s="234" customFormat="1" x14ac:dyDescent="0.25">
      <c r="A33" s="14"/>
      <c r="B33" s="7"/>
      <c r="C33" s="40"/>
      <c r="D33" s="6"/>
      <c r="E33" s="7"/>
      <c r="F33" s="235"/>
      <c r="G33" s="328" t="s">
        <v>14</v>
      </c>
      <c r="H33" s="328"/>
      <c r="I33" s="41"/>
      <c r="J33" s="15">
        <f>J31-J32</f>
        <v>16141914</v>
      </c>
      <c r="K33" s="219"/>
      <c r="L33" s="219"/>
      <c r="M33" s="219"/>
      <c r="N33" s="219"/>
      <c r="O33" s="219"/>
      <c r="P33" s="219"/>
    </row>
    <row r="34" spans="1:16" s="234" customFormat="1" x14ac:dyDescent="0.25">
      <c r="A34" s="4"/>
      <c r="B34" s="16"/>
      <c r="C34" s="40"/>
      <c r="D34" s="17"/>
      <c r="E34" s="7"/>
      <c r="F34" s="8"/>
      <c r="G34" s="328" t="s">
        <v>15</v>
      </c>
      <c r="H34" s="328"/>
      <c r="I34" s="39"/>
      <c r="J34" s="13">
        <f>SUM(H8:H30)</f>
        <v>353500</v>
      </c>
      <c r="K34" s="219"/>
      <c r="L34" s="219"/>
      <c r="M34" s="219"/>
      <c r="N34" s="219"/>
      <c r="O34" s="219"/>
      <c r="P34" s="219"/>
    </row>
    <row r="35" spans="1:16" x14ac:dyDescent="0.25">
      <c r="A35" s="4"/>
      <c r="B35" s="16"/>
      <c r="C35" s="40"/>
      <c r="D35" s="17"/>
      <c r="E35" s="7"/>
      <c r="F35" s="8"/>
      <c r="G35" s="328" t="s">
        <v>16</v>
      </c>
      <c r="H35" s="328"/>
      <c r="I35" s="39"/>
      <c r="J35" s="13">
        <f>J33+J34</f>
        <v>16495414</v>
      </c>
    </row>
    <row r="36" spans="1:16" x14ac:dyDescent="0.25">
      <c r="A36" s="4"/>
      <c r="B36" s="16"/>
      <c r="C36" s="40"/>
      <c r="D36" s="17"/>
      <c r="E36" s="7"/>
      <c r="F36" s="3"/>
      <c r="G36" s="328" t="s">
        <v>5</v>
      </c>
      <c r="H36" s="328"/>
      <c r="I36" s="39"/>
      <c r="J36" s="13">
        <f>SUM(I8:I30)</f>
        <v>16390326</v>
      </c>
    </row>
    <row r="37" spans="1:16" x14ac:dyDescent="0.25">
      <c r="A37" s="4"/>
      <c r="B37" s="16"/>
      <c r="C37" s="40"/>
      <c r="D37" s="17"/>
      <c r="E37" s="7"/>
      <c r="F37" s="3"/>
      <c r="G37" s="328" t="s">
        <v>32</v>
      </c>
      <c r="H37" s="328"/>
      <c r="I37" s="40" t="str">
        <f>IF(J37&gt;0,"SALDO",IF(J37&lt;0,"PIUTANG",IF(J37=0,"LUNAS")))</f>
        <v>PIUTANG</v>
      </c>
      <c r="J37" s="13">
        <f>J36-J35</f>
        <v>-105088</v>
      </c>
    </row>
    <row r="38" spans="1:16" x14ac:dyDescent="0.25">
      <c r="F38" s="37"/>
      <c r="G38" s="37"/>
      <c r="J38" s="37"/>
    </row>
    <row r="39" spans="1:16" x14ac:dyDescent="0.25">
      <c r="C39" s="37"/>
      <c r="D39" s="37"/>
      <c r="F39" s="37"/>
      <c r="G39" s="37"/>
      <c r="J39" s="37"/>
      <c r="L39"/>
      <c r="M39"/>
      <c r="N39"/>
      <c r="O39"/>
      <c r="P39"/>
    </row>
    <row r="40" spans="1:16" x14ac:dyDescent="0.25">
      <c r="C40" s="37"/>
      <c r="D40" s="37"/>
      <c r="F40" s="37"/>
      <c r="G40" s="37"/>
      <c r="J40" s="37"/>
      <c r="L40"/>
      <c r="M40"/>
      <c r="N40"/>
      <c r="O40"/>
      <c r="P40"/>
    </row>
    <row r="41" spans="1:16" x14ac:dyDescent="0.25">
      <c r="C41" s="37"/>
      <c r="D41" s="37"/>
      <c r="F41" s="37"/>
      <c r="G41" s="37"/>
      <c r="J41" s="37"/>
      <c r="L41"/>
      <c r="M41"/>
      <c r="N41"/>
      <c r="O41"/>
      <c r="P41"/>
    </row>
    <row r="42" spans="1:16" x14ac:dyDescent="0.25">
      <c r="C42" s="37"/>
      <c r="D42" s="37"/>
      <c r="F42" s="37"/>
      <c r="G42" s="37"/>
      <c r="J42" s="37"/>
      <c r="L42"/>
      <c r="M42"/>
      <c r="N42"/>
      <c r="O42"/>
      <c r="P42"/>
    </row>
    <row r="43" spans="1:16" x14ac:dyDescent="0.25">
      <c r="C43" s="37"/>
      <c r="D43" s="37"/>
      <c r="L43"/>
      <c r="M43"/>
      <c r="N43"/>
      <c r="O43"/>
      <c r="P4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7:H37"/>
    <mergeCell ref="G31:H31"/>
    <mergeCell ref="G32:H32"/>
    <mergeCell ref="G33:H33"/>
    <mergeCell ref="G34:H34"/>
    <mergeCell ref="G35:H35"/>
    <mergeCell ref="G36:H36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41"/>
  <sheetViews>
    <sheetView workbookViewId="0">
      <pane ySplit="7" topLeftCell="A26" activePane="bottomLeft" state="frozen"/>
      <selection pane="bottomLeft" activeCell="L1" sqref="L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2" t="s">
        <v>22</v>
      </c>
      <c r="G1" s="322"/>
      <c r="H1" s="322"/>
      <c r="I1" s="38" t="s">
        <v>37</v>
      </c>
      <c r="J1" s="20"/>
      <c r="L1" s="37">
        <f>SUM(D28:D30)</f>
        <v>3813776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2" t="s">
        <v>21</v>
      </c>
      <c r="G2" s="322"/>
      <c r="H2" s="322"/>
      <c r="I2" s="38">
        <f>J41*-1</f>
        <v>3813776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3813776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  <c r="M5" s="37"/>
    </row>
    <row r="6" spans="1:17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7" t="s">
        <v>6</v>
      </c>
      <c r="M6" s="37"/>
    </row>
    <row r="7" spans="1:17" x14ac:dyDescent="0.25">
      <c r="A7" s="343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0"/>
      <c r="I7" s="348"/>
      <c r="J7" s="338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98">
        <v>43198</v>
      </c>
      <c r="B28" s="99">
        <v>180159544</v>
      </c>
      <c r="C28" s="100">
        <v>12</v>
      </c>
      <c r="D28" s="34">
        <v>1739675</v>
      </c>
      <c r="E28" s="101"/>
      <c r="F28" s="99"/>
      <c r="G28" s="34"/>
      <c r="H28" s="102"/>
      <c r="I28" s="102"/>
      <c r="J28" s="34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98">
        <v>43202</v>
      </c>
      <c r="B29" s="99">
        <v>180160003</v>
      </c>
      <c r="C29" s="100">
        <v>10</v>
      </c>
      <c r="D29" s="34">
        <v>1060413</v>
      </c>
      <c r="E29" s="101"/>
      <c r="F29" s="99"/>
      <c r="G29" s="34"/>
      <c r="H29" s="102"/>
      <c r="I29" s="102"/>
      <c r="J29" s="34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98">
        <v>43205</v>
      </c>
      <c r="B30" s="99">
        <v>180160356</v>
      </c>
      <c r="C30" s="100">
        <v>8</v>
      </c>
      <c r="D30" s="34">
        <v>1013688</v>
      </c>
      <c r="E30" s="101"/>
      <c r="F30" s="99"/>
      <c r="G30" s="34"/>
      <c r="H30" s="102"/>
      <c r="I30" s="102"/>
      <c r="J30" s="34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  <c r="K31" s="138"/>
      <c r="L31" s="138"/>
      <c r="M31" s="138"/>
      <c r="N31" s="138"/>
      <c r="O31" s="138"/>
      <c r="P31" s="138"/>
      <c r="Q31" s="138"/>
    </row>
    <row r="32" spans="1:17" x14ac:dyDescent="0.25">
      <c r="A32" s="4"/>
      <c r="B32" s="3"/>
      <c r="C32" s="40"/>
      <c r="D32" s="6"/>
      <c r="E32" s="7"/>
      <c r="F32" s="3"/>
      <c r="G32" s="6"/>
      <c r="H32" s="39"/>
      <c r="I32" s="39"/>
      <c r="J32" s="6"/>
      <c r="M32" s="37"/>
    </row>
    <row r="33" spans="1:13" x14ac:dyDescent="0.25">
      <c r="A33" s="4"/>
      <c r="B33" s="8" t="s">
        <v>11</v>
      </c>
      <c r="C33" s="77">
        <f>SUM(C8:C32)</f>
        <v>120</v>
      </c>
      <c r="D33" s="9"/>
      <c r="E33" s="8" t="s">
        <v>11</v>
      </c>
      <c r="F33" s="8">
        <f>SUM(F8:F32)</f>
        <v>18</v>
      </c>
      <c r="G33" s="5"/>
      <c r="H33" s="40"/>
      <c r="I33" s="40"/>
      <c r="J33" s="5"/>
      <c r="M33" s="37"/>
    </row>
    <row r="34" spans="1:13" x14ac:dyDescent="0.25">
      <c r="A34" s="4"/>
      <c r="B34" s="8"/>
      <c r="C34" s="77"/>
      <c r="D34" s="9"/>
      <c r="E34" s="8"/>
      <c r="F34" s="8"/>
      <c r="G34" s="32"/>
      <c r="H34" s="52"/>
      <c r="I34" s="40"/>
      <c r="J34" s="5"/>
      <c r="M34" s="37"/>
    </row>
    <row r="35" spans="1:13" x14ac:dyDescent="0.25">
      <c r="A35" s="10"/>
      <c r="B35" s="11"/>
      <c r="C35" s="40"/>
      <c r="D35" s="6"/>
      <c r="E35" s="8"/>
      <c r="F35" s="3"/>
      <c r="G35" s="328" t="s">
        <v>12</v>
      </c>
      <c r="H35" s="328"/>
      <c r="I35" s="39"/>
      <c r="J35" s="13">
        <f>SUM(D8:D32)</f>
        <v>14343443</v>
      </c>
      <c r="M35" s="37"/>
    </row>
    <row r="36" spans="1:13" x14ac:dyDescent="0.25">
      <c r="A36" s="4"/>
      <c r="B36" s="3"/>
      <c r="C36" s="40"/>
      <c r="D36" s="6"/>
      <c r="E36" s="7"/>
      <c r="F36" s="3"/>
      <c r="G36" s="328" t="s">
        <v>13</v>
      </c>
      <c r="H36" s="328"/>
      <c r="I36" s="39"/>
      <c r="J36" s="13">
        <f>SUM(G8:G32)</f>
        <v>1894638</v>
      </c>
      <c r="M36" s="37"/>
    </row>
    <row r="37" spans="1:13" x14ac:dyDescent="0.25">
      <c r="A37" s="14"/>
      <c r="B37" s="7"/>
      <c r="C37" s="40"/>
      <c r="D37" s="6"/>
      <c r="E37" s="7"/>
      <c r="F37" s="3"/>
      <c r="G37" s="328" t="s">
        <v>14</v>
      </c>
      <c r="H37" s="328"/>
      <c r="I37" s="41"/>
      <c r="J37" s="15">
        <f>J35-J36</f>
        <v>12448805</v>
      </c>
      <c r="M37" s="37"/>
    </row>
    <row r="38" spans="1:13" x14ac:dyDescent="0.25">
      <c r="A38" s="4"/>
      <c r="B38" s="16"/>
      <c r="C38" s="40"/>
      <c r="D38" s="17"/>
      <c r="E38" s="7"/>
      <c r="F38" s="3"/>
      <c r="G38" s="328" t="s">
        <v>15</v>
      </c>
      <c r="H38" s="328"/>
      <c r="I38" s="39"/>
      <c r="J38" s="13">
        <f>SUM(H8:H33)</f>
        <v>0</v>
      </c>
      <c r="M38" s="37"/>
    </row>
    <row r="39" spans="1:13" x14ac:dyDescent="0.25">
      <c r="A39" s="4"/>
      <c r="B39" s="16"/>
      <c r="C39" s="40"/>
      <c r="D39" s="17"/>
      <c r="E39" s="7"/>
      <c r="F39" s="3"/>
      <c r="G39" s="328" t="s">
        <v>16</v>
      </c>
      <c r="H39" s="328"/>
      <c r="I39" s="39"/>
      <c r="J39" s="13">
        <f>J37+J38</f>
        <v>12448805</v>
      </c>
      <c r="M39" s="37"/>
    </row>
    <row r="40" spans="1:13" x14ac:dyDescent="0.25">
      <c r="A40" s="4"/>
      <c r="B40" s="16"/>
      <c r="C40" s="40"/>
      <c r="D40" s="17"/>
      <c r="E40" s="7"/>
      <c r="F40" s="3"/>
      <c r="G40" s="328" t="s">
        <v>5</v>
      </c>
      <c r="H40" s="328"/>
      <c r="I40" s="39"/>
      <c r="J40" s="13">
        <f>SUM(I8:I33)</f>
        <v>8635029</v>
      </c>
      <c r="M40" s="37"/>
    </row>
    <row r="41" spans="1:13" x14ac:dyDescent="0.25">
      <c r="A41" s="4"/>
      <c r="B41" s="16"/>
      <c r="C41" s="40"/>
      <c r="D41" s="17"/>
      <c r="E41" s="7"/>
      <c r="F41" s="3"/>
      <c r="G41" s="328" t="s">
        <v>32</v>
      </c>
      <c r="H41" s="328"/>
      <c r="I41" s="40" t="str">
        <f>IF(J41&gt;0,"SALDO",IF(J41&lt;0,"PIUTANG",IF(J41=0,"LUNAS")))</f>
        <v>PIUTANG</v>
      </c>
      <c r="J41" s="13">
        <f>J40-J39</f>
        <v>-3813776</v>
      </c>
      <c r="M41" s="37"/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7"/>
  <sheetViews>
    <sheetView workbookViewId="0">
      <pane ySplit="7" topLeftCell="A11" activePane="bottomLeft" state="frozen"/>
      <selection pane="bottomLeft" activeCell="G17" sqref="G1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2" t="s">
        <v>22</v>
      </c>
      <c r="G1" s="322"/>
      <c r="H1" s="322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2" t="s">
        <v>21</v>
      </c>
      <c r="G2" s="322"/>
      <c r="H2" s="322"/>
      <c r="I2" s="38">
        <f>J27*-1</f>
        <v>4065501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  <c r="L5" s="18"/>
    </row>
    <row r="6" spans="1:13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3" t="s">
        <v>4</v>
      </c>
      <c r="I6" s="347" t="s">
        <v>5</v>
      </c>
      <c r="J6" s="337" t="s">
        <v>6</v>
      </c>
    </row>
    <row r="7" spans="1:13" x14ac:dyDescent="0.25">
      <c r="A7" s="343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4"/>
      <c r="I7" s="348"/>
      <c r="J7" s="338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98">
        <v>43205</v>
      </c>
      <c r="B16" s="99">
        <v>180160370</v>
      </c>
      <c r="C16" s="254">
        <v>51</v>
      </c>
      <c r="D16" s="34">
        <v>5532713</v>
      </c>
      <c r="E16" s="101">
        <v>180042017</v>
      </c>
      <c r="F16" s="99">
        <v>13</v>
      </c>
      <c r="G16" s="34">
        <v>1468775</v>
      </c>
      <c r="H16" s="101"/>
      <c r="I16" s="102"/>
      <c r="J16" s="34"/>
      <c r="L16" s="239"/>
    </row>
    <row r="17" spans="1:12" s="234" customFormat="1" x14ac:dyDescent="0.25">
      <c r="A17" s="98"/>
      <c r="B17" s="99"/>
      <c r="C17" s="254"/>
      <c r="D17" s="34"/>
      <c r="E17" s="101"/>
      <c r="F17" s="99"/>
      <c r="G17" s="34"/>
      <c r="H17" s="101"/>
      <c r="I17" s="102"/>
      <c r="J17" s="34"/>
      <c r="L17" s="239"/>
    </row>
    <row r="18" spans="1:12" x14ac:dyDescent="0.25">
      <c r="A18" s="4"/>
      <c r="B18" s="3"/>
      <c r="C18" s="26"/>
      <c r="D18" s="6"/>
      <c r="E18" s="7"/>
      <c r="F18" s="3"/>
      <c r="G18" s="6"/>
      <c r="H18" s="7"/>
      <c r="I18" s="39"/>
      <c r="J18" s="6"/>
    </row>
    <row r="19" spans="1:12" x14ac:dyDescent="0.25">
      <c r="A19" s="4"/>
      <c r="B19" s="8" t="s">
        <v>11</v>
      </c>
      <c r="C19" s="27">
        <f>SUM(C8:C18)</f>
        <v>304</v>
      </c>
      <c r="D19" s="9"/>
      <c r="E19" s="8" t="s">
        <v>11</v>
      </c>
      <c r="F19" s="8">
        <f>SUM(F8:F18)</f>
        <v>49</v>
      </c>
      <c r="G19" s="5"/>
      <c r="H19" s="3"/>
      <c r="I19" s="40"/>
      <c r="J19" s="5"/>
    </row>
    <row r="20" spans="1:12" x14ac:dyDescent="0.25">
      <c r="A20" s="4"/>
      <c r="B20" s="8"/>
      <c r="C20" s="27"/>
      <c r="D20" s="9"/>
      <c r="E20" s="8"/>
      <c r="F20" s="8"/>
      <c r="G20" s="32"/>
      <c r="H20" s="33"/>
      <c r="I20" s="40"/>
      <c r="J20" s="5"/>
    </row>
    <row r="21" spans="1:12" x14ac:dyDescent="0.25">
      <c r="A21" s="10"/>
      <c r="B21" s="11"/>
      <c r="C21" s="26"/>
      <c r="D21" s="6"/>
      <c r="E21" s="8"/>
      <c r="F21" s="3"/>
      <c r="G21" s="328" t="s">
        <v>12</v>
      </c>
      <c r="H21" s="328"/>
      <c r="I21" s="39"/>
      <c r="J21" s="13">
        <f>SUM(D8:D18)</f>
        <v>33187002</v>
      </c>
    </row>
    <row r="22" spans="1:12" x14ac:dyDescent="0.25">
      <c r="A22" s="4"/>
      <c r="B22" s="3"/>
      <c r="C22" s="26"/>
      <c r="D22" s="6"/>
      <c r="E22" s="7"/>
      <c r="F22" s="3"/>
      <c r="G22" s="328" t="s">
        <v>13</v>
      </c>
      <c r="H22" s="328"/>
      <c r="I22" s="39"/>
      <c r="J22" s="13">
        <f>SUM(G8:G18)</f>
        <v>5773501</v>
      </c>
    </row>
    <row r="23" spans="1:12" x14ac:dyDescent="0.25">
      <c r="A23" s="14"/>
      <c r="B23" s="7"/>
      <c r="C23" s="26"/>
      <c r="D23" s="6"/>
      <c r="E23" s="7"/>
      <c r="F23" s="3"/>
      <c r="G23" s="328" t="s">
        <v>14</v>
      </c>
      <c r="H23" s="328"/>
      <c r="I23" s="41"/>
      <c r="J23" s="15">
        <f>J21-J22</f>
        <v>27413501</v>
      </c>
    </row>
    <row r="24" spans="1:12" x14ac:dyDescent="0.25">
      <c r="A24" s="4"/>
      <c r="B24" s="16"/>
      <c r="C24" s="26"/>
      <c r="D24" s="17"/>
      <c r="E24" s="7"/>
      <c r="F24" s="3"/>
      <c r="G24" s="328" t="s">
        <v>15</v>
      </c>
      <c r="H24" s="328"/>
      <c r="I24" s="39"/>
      <c r="J24" s="13">
        <f>SUM(H8:H19)</f>
        <v>0</v>
      </c>
    </row>
    <row r="25" spans="1:12" x14ac:dyDescent="0.25">
      <c r="A25" s="4"/>
      <c r="B25" s="16"/>
      <c r="C25" s="26"/>
      <c r="D25" s="17"/>
      <c r="E25" s="7"/>
      <c r="F25" s="3"/>
      <c r="G25" s="328" t="s">
        <v>16</v>
      </c>
      <c r="H25" s="328"/>
      <c r="I25" s="39"/>
      <c r="J25" s="13">
        <f>J23+J24</f>
        <v>27413501</v>
      </c>
    </row>
    <row r="26" spans="1:12" x14ac:dyDescent="0.25">
      <c r="A26" s="4"/>
      <c r="B26" s="16"/>
      <c r="C26" s="26"/>
      <c r="D26" s="17"/>
      <c r="E26" s="7"/>
      <c r="F26" s="3"/>
      <c r="G26" s="328" t="s">
        <v>5</v>
      </c>
      <c r="H26" s="328"/>
      <c r="I26" s="39"/>
      <c r="J26" s="13">
        <f>SUM(I8:I19)</f>
        <v>23348000</v>
      </c>
    </row>
    <row r="27" spans="1:12" x14ac:dyDescent="0.25">
      <c r="A27" s="4"/>
      <c r="B27" s="16"/>
      <c r="C27" s="26"/>
      <c r="D27" s="17"/>
      <c r="E27" s="7"/>
      <c r="F27" s="3"/>
      <c r="G27" s="328" t="s">
        <v>32</v>
      </c>
      <c r="H27" s="328"/>
      <c r="I27" s="40" t="str">
        <f>IF(J27&gt;0,"SALDO",IF(J27&lt;0,"PIUTANG",IF(J27=0,"LUNAS")))</f>
        <v>PIUTANG</v>
      </c>
      <c r="J27" s="13">
        <f>J26-J25</f>
        <v>-4065501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7:H27"/>
    <mergeCell ref="G21:H21"/>
    <mergeCell ref="G22:H22"/>
    <mergeCell ref="G23:H23"/>
    <mergeCell ref="G24:H24"/>
    <mergeCell ref="G25:H25"/>
    <mergeCell ref="G26:H2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I17" sqref="I17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5" x14ac:dyDescent="0.25">
      <c r="A1" s="218" t="s">
        <v>0</v>
      </c>
      <c r="B1" s="218"/>
      <c r="C1" s="222" t="s">
        <v>194</v>
      </c>
      <c r="D1" s="218"/>
      <c r="E1" s="218"/>
      <c r="F1" s="322" t="s">
        <v>22</v>
      </c>
      <c r="G1" s="322"/>
      <c r="H1" s="322"/>
      <c r="I1" s="220"/>
      <c r="J1" s="218"/>
      <c r="L1" s="219">
        <f>SUM(D17:D18)</f>
        <v>0</v>
      </c>
      <c r="M1" s="219">
        <v>305200</v>
      </c>
      <c r="N1" s="219">
        <f>L1-M1</f>
        <v>-305200</v>
      </c>
    </row>
    <row r="2" spans="1:15" x14ac:dyDescent="0.25">
      <c r="A2" s="218" t="s">
        <v>1</v>
      </c>
      <c r="B2" s="218"/>
      <c r="C2" s="222" t="s">
        <v>19</v>
      </c>
      <c r="D2" s="218"/>
      <c r="E2" s="218"/>
      <c r="F2" s="322" t="s">
        <v>21</v>
      </c>
      <c r="G2" s="322"/>
      <c r="H2" s="322"/>
      <c r="I2" s="220">
        <f>J33*-1</f>
        <v>7085388</v>
      </c>
      <c r="J2" s="218"/>
      <c r="L2" s="219">
        <f>SUM(H17:H18)</f>
        <v>0</v>
      </c>
      <c r="M2" s="219">
        <v>93000</v>
      </c>
      <c r="N2" s="219">
        <f>L2-M2</f>
        <v>-93000</v>
      </c>
      <c r="O2" s="219" t="e">
        <f>N2-#REF!</f>
        <v>#REF!</v>
      </c>
    </row>
    <row r="3" spans="1:15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4" spans="1:15" x14ac:dyDescent="0.25">
      <c r="L4" s="219">
        <f>L1+L2</f>
        <v>0</v>
      </c>
    </row>
    <row r="5" spans="1:15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5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7" t="s">
        <v>6</v>
      </c>
    </row>
    <row r="7" spans="1:15" x14ac:dyDescent="0.25">
      <c r="A7" s="343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0"/>
      <c r="I7" s="348"/>
      <c r="J7" s="338"/>
    </row>
    <row r="8" spans="1:15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5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5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5" x14ac:dyDescent="0.25">
      <c r="A11" s="98">
        <v>43202</v>
      </c>
      <c r="B11" s="99">
        <v>180160085</v>
      </c>
      <c r="C11" s="100">
        <v>73</v>
      </c>
      <c r="D11" s="34">
        <v>7337225</v>
      </c>
      <c r="E11" s="101"/>
      <c r="F11" s="99"/>
      <c r="G11" s="34"/>
      <c r="H11" s="102"/>
      <c r="I11" s="102"/>
      <c r="J11" s="34"/>
    </row>
    <row r="12" spans="1:15" x14ac:dyDescent="0.25">
      <c r="A12" s="98">
        <v>43204</v>
      </c>
      <c r="B12" s="99"/>
      <c r="C12" s="100"/>
      <c r="D12" s="34"/>
      <c r="E12" s="101">
        <v>180041990</v>
      </c>
      <c r="F12" s="99">
        <v>24</v>
      </c>
      <c r="G12" s="34">
        <v>2296350</v>
      </c>
      <c r="H12" s="102"/>
      <c r="I12" s="102"/>
      <c r="J12" s="34"/>
    </row>
    <row r="13" spans="1:15" x14ac:dyDescent="0.25">
      <c r="A13" s="98"/>
      <c r="B13" s="99"/>
      <c r="C13" s="100"/>
      <c r="D13" s="34"/>
      <c r="E13" s="101"/>
      <c r="F13" s="99"/>
      <c r="G13" s="34"/>
      <c r="H13" s="102"/>
      <c r="I13" s="102"/>
      <c r="J13" s="34"/>
    </row>
    <row r="14" spans="1:15" x14ac:dyDescent="0.25">
      <c r="A14" s="98"/>
      <c r="B14" s="99"/>
      <c r="C14" s="100"/>
      <c r="D14" s="34"/>
      <c r="E14" s="101"/>
      <c r="F14" s="99"/>
      <c r="G14" s="34"/>
      <c r="H14" s="102"/>
      <c r="I14" s="102"/>
      <c r="J14" s="34"/>
    </row>
    <row r="15" spans="1:15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5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180</v>
      </c>
      <c r="D25" s="225"/>
      <c r="E25" s="224" t="s">
        <v>11</v>
      </c>
      <c r="F25" s="224">
        <f>SUM(F8:F24)</f>
        <v>24</v>
      </c>
      <c r="G25" s="225">
        <f>SUM(G8:G24)</f>
        <v>2296350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8" t="s">
        <v>12</v>
      </c>
      <c r="H27" s="328"/>
      <c r="I27" s="240"/>
      <c r="J27" s="228">
        <f>SUM(D8:D24)</f>
        <v>18381738</v>
      </c>
    </row>
    <row r="28" spans="1:10" x14ac:dyDescent="0.25">
      <c r="A28" s="236"/>
      <c r="B28" s="235"/>
      <c r="C28" s="241"/>
      <c r="D28" s="237"/>
      <c r="E28" s="224"/>
      <c r="F28" s="235"/>
      <c r="G28" s="328" t="s">
        <v>13</v>
      </c>
      <c r="H28" s="328"/>
      <c r="I28" s="240"/>
      <c r="J28" s="228">
        <f>SUM(G8:G24)</f>
        <v>2296350</v>
      </c>
    </row>
    <row r="29" spans="1:10" x14ac:dyDescent="0.25">
      <c r="A29" s="229"/>
      <c r="B29" s="238"/>
      <c r="C29" s="241"/>
      <c r="D29" s="237"/>
      <c r="E29" s="238"/>
      <c r="F29" s="235"/>
      <c r="G29" s="328" t="s">
        <v>14</v>
      </c>
      <c r="H29" s="328"/>
      <c r="I29" s="41"/>
      <c r="J29" s="230">
        <f>J27-J28</f>
        <v>16085388</v>
      </c>
    </row>
    <row r="30" spans="1:10" x14ac:dyDescent="0.25">
      <c r="A30" s="236"/>
      <c r="B30" s="231"/>
      <c r="C30" s="241"/>
      <c r="D30" s="232"/>
      <c r="E30" s="238"/>
      <c r="F30" s="224"/>
      <c r="G30" s="328" t="s">
        <v>15</v>
      </c>
      <c r="H30" s="328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8" t="s">
        <v>16</v>
      </c>
      <c r="H31" s="328"/>
      <c r="I31" s="240"/>
      <c r="J31" s="228">
        <f>J29+J30</f>
        <v>16085388</v>
      </c>
    </row>
    <row r="32" spans="1:10" x14ac:dyDescent="0.25">
      <c r="A32" s="236"/>
      <c r="B32" s="231"/>
      <c r="C32" s="241"/>
      <c r="D32" s="232"/>
      <c r="E32" s="238"/>
      <c r="F32" s="235"/>
      <c r="G32" s="328" t="s">
        <v>5</v>
      </c>
      <c r="H32" s="328"/>
      <c r="I32" s="240"/>
      <c r="J32" s="228">
        <f>SUM(I8:I26)</f>
        <v>9000000</v>
      </c>
    </row>
    <row r="33" spans="1:16" x14ac:dyDescent="0.25">
      <c r="A33" s="236"/>
      <c r="B33" s="231"/>
      <c r="C33" s="241"/>
      <c r="D33" s="232"/>
      <c r="E33" s="238"/>
      <c r="F33" s="235"/>
      <c r="G33" s="328" t="s">
        <v>32</v>
      </c>
      <c r="H33" s="328"/>
      <c r="I33" s="241" t="str">
        <f>IF(J33&gt;0,"SALDO",IF(J33&lt;0,"PIUTANG",IF(J33=0,"LUNAS")))</f>
        <v>PIUTANG</v>
      </c>
      <c r="J33" s="228">
        <f>J32-J31</f>
        <v>-7085388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G9" sqref="G9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197</v>
      </c>
      <c r="D1" s="218"/>
      <c r="E1" s="218"/>
      <c r="F1" s="322" t="s">
        <v>22</v>
      </c>
      <c r="G1" s="322"/>
      <c r="H1" s="322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2" t="s">
        <v>21</v>
      </c>
      <c r="G2" s="322"/>
      <c r="H2" s="322"/>
      <c r="I2" s="220">
        <f>J33*-1</f>
        <v>4762800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7" t="s">
        <v>6</v>
      </c>
    </row>
    <row r="7" spans="1:10" x14ac:dyDescent="0.25">
      <c r="A7" s="343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0"/>
      <c r="I7" s="348"/>
      <c r="J7" s="338"/>
    </row>
    <row r="8" spans="1:10" x14ac:dyDescent="0.25">
      <c r="A8" s="98">
        <v>43205</v>
      </c>
      <c r="B8" s="99">
        <v>180160357</v>
      </c>
      <c r="C8" s="100">
        <v>67</v>
      </c>
      <c r="D8" s="34">
        <v>6721050</v>
      </c>
      <c r="E8" s="101">
        <v>180042029</v>
      </c>
      <c r="F8" s="99">
        <v>20</v>
      </c>
      <c r="G8" s="34">
        <v>2055463</v>
      </c>
      <c r="H8" s="102"/>
      <c r="I8" s="102"/>
      <c r="J8" s="34"/>
    </row>
    <row r="9" spans="1:10" x14ac:dyDescent="0.25">
      <c r="A9" s="98">
        <v>43205</v>
      </c>
      <c r="B9" s="99">
        <v>180160392</v>
      </c>
      <c r="C9" s="100">
        <v>1</v>
      </c>
      <c r="D9" s="34">
        <v>97213</v>
      </c>
      <c r="E9" s="101"/>
      <c r="F9" s="99"/>
      <c r="G9" s="34"/>
      <c r="H9" s="102"/>
      <c r="I9" s="102"/>
      <c r="J9" s="34"/>
    </row>
    <row r="10" spans="1:10" x14ac:dyDescent="0.25">
      <c r="A10" s="98"/>
      <c r="B10" s="99"/>
      <c r="C10" s="100"/>
      <c r="D10" s="34"/>
      <c r="E10" s="101"/>
      <c r="F10" s="99"/>
      <c r="G10" s="34"/>
      <c r="H10" s="102"/>
      <c r="I10" s="102"/>
      <c r="J10" s="34"/>
    </row>
    <row r="11" spans="1:10" x14ac:dyDescent="0.25">
      <c r="A11" s="98"/>
      <c r="B11" s="99"/>
      <c r="C11" s="100"/>
      <c r="D11" s="34"/>
      <c r="E11" s="101"/>
      <c r="F11" s="99"/>
      <c r="G11" s="34"/>
      <c r="H11" s="102"/>
      <c r="I11" s="102"/>
      <c r="J11" s="34"/>
    </row>
    <row r="12" spans="1:10" x14ac:dyDescent="0.25">
      <c r="A12" s="98"/>
      <c r="B12" s="99"/>
      <c r="C12" s="100"/>
      <c r="D12" s="34"/>
      <c r="E12" s="101"/>
      <c r="F12" s="99"/>
      <c r="G12" s="34"/>
      <c r="H12" s="102"/>
      <c r="I12" s="102"/>
      <c r="J12" s="34"/>
    </row>
    <row r="13" spans="1:10" x14ac:dyDescent="0.25">
      <c r="A13" s="98"/>
      <c r="B13" s="99"/>
      <c r="C13" s="100"/>
      <c r="D13" s="34"/>
      <c r="E13" s="101"/>
      <c r="F13" s="99"/>
      <c r="G13" s="34"/>
      <c r="H13" s="102"/>
      <c r="I13" s="102"/>
      <c r="J13" s="34"/>
    </row>
    <row r="14" spans="1:10" x14ac:dyDescent="0.25">
      <c r="A14" s="98"/>
      <c r="B14" s="99"/>
      <c r="C14" s="100"/>
      <c r="D14" s="34"/>
      <c r="E14" s="101"/>
      <c r="F14" s="99"/>
      <c r="G14" s="34"/>
      <c r="H14" s="102"/>
      <c r="I14" s="102"/>
      <c r="J14" s="34"/>
    </row>
    <row r="15" spans="1:10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0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68</v>
      </c>
      <c r="D25" s="225"/>
      <c r="E25" s="224" t="s">
        <v>11</v>
      </c>
      <c r="F25" s="224">
        <f>SUM(F8:F24)</f>
        <v>20</v>
      </c>
      <c r="G25" s="225">
        <f>SUM(G8:G24)</f>
        <v>2055463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8" t="s">
        <v>12</v>
      </c>
      <c r="H27" s="328"/>
      <c r="I27" s="240"/>
      <c r="J27" s="228">
        <f>SUM(D8:D24)</f>
        <v>6818263</v>
      </c>
    </row>
    <row r="28" spans="1:10" x14ac:dyDescent="0.25">
      <c r="A28" s="236"/>
      <c r="B28" s="235"/>
      <c r="C28" s="241"/>
      <c r="D28" s="237"/>
      <c r="E28" s="224"/>
      <c r="F28" s="235"/>
      <c r="G28" s="328" t="s">
        <v>13</v>
      </c>
      <c r="H28" s="328"/>
      <c r="I28" s="240"/>
      <c r="J28" s="228">
        <f>SUM(G8:G24)</f>
        <v>2055463</v>
      </c>
    </row>
    <row r="29" spans="1:10" x14ac:dyDescent="0.25">
      <c r="A29" s="229"/>
      <c r="B29" s="238"/>
      <c r="C29" s="241"/>
      <c r="D29" s="237"/>
      <c r="E29" s="238"/>
      <c r="F29" s="235"/>
      <c r="G29" s="328" t="s">
        <v>14</v>
      </c>
      <c r="H29" s="328"/>
      <c r="I29" s="41"/>
      <c r="J29" s="230">
        <f>J27-J28</f>
        <v>4762800</v>
      </c>
    </row>
    <row r="30" spans="1:10" x14ac:dyDescent="0.25">
      <c r="A30" s="236"/>
      <c r="B30" s="231"/>
      <c r="C30" s="241"/>
      <c r="D30" s="232"/>
      <c r="E30" s="238"/>
      <c r="F30" s="224"/>
      <c r="G30" s="328" t="s">
        <v>15</v>
      </c>
      <c r="H30" s="328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8" t="s">
        <v>16</v>
      </c>
      <c r="H31" s="328"/>
      <c r="I31" s="240"/>
      <c r="J31" s="228">
        <f>J29+J30</f>
        <v>4762800</v>
      </c>
    </row>
    <row r="32" spans="1:10" x14ac:dyDescent="0.25">
      <c r="A32" s="236"/>
      <c r="B32" s="231"/>
      <c r="C32" s="241"/>
      <c r="D32" s="232"/>
      <c r="E32" s="238"/>
      <c r="F32" s="235"/>
      <c r="G32" s="328" t="s">
        <v>5</v>
      </c>
      <c r="H32" s="328"/>
      <c r="I32" s="240"/>
      <c r="J32" s="228">
        <f>SUM(I8:I26)</f>
        <v>0</v>
      </c>
    </row>
    <row r="33" spans="1:16" x14ac:dyDescent="0.25">
      <c r="A33" s="236"/>
      <c r="B33" s="231"/>
      <c r="C33" s="241"/>
      <c r="D33" s="232"/>
      <c r="E33" s="238"/>
      <c r="F33" s="235"/>
      <c r="G33" s="328" t="s">
        <v>32</v>
      </c>
      <c r="H33" s="328"/>
      <c r="I33" s="241" t="str">
        <f>IF(J33&gt;0,"SALDO",IF(J33&lt;0,"PIUTANG",IF(J33=0,"LUNAS")))</f>
        <v>PIUTANG</v>
      </c>
      <c r="J33" s="228">
        <f>J32-J31</f>
        <v>-4762800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16</vt:i4>
      </vt:variant>
    </vt:vector>
  </HeadingPairs>
  <TitlesOfParts>
    <vt:vector size="56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Imas</vt:lpstr>
      <vt:lpstr>Sofya</vt:lpstr>
      <vt:lpstr>Jarkasih</vt:lpstr>
      <vt:lpstr>Bambang</vt:lpstr>
      <vt:lpstr>Ghaisan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2018-04-16T10:19:55Z</dcterms:modified>
</cp:coreProperties>
</file>