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ndi Ihsan\PO Supplier\"/>
    </mc:Choice>
  </mc:AlternateContent>
  <xr:revisionPtr revIDLastSave="0" documentId="13_ncr:1_{1D7FEDD3-50E2-425E-B069-D4661CBC7DE8}" xr6:coauthVersionLast="31" xr6:coauthVersionMax="31" xr10:uidLastSave="{00000000-0000-0000-0000-000000000000}"/>
  <bookViews>
    <workbookView xWindow="0" yWindow="0" windowWidth="20490" windowHeight="7695" tabRatio="713" firstSheet="1" activeTab="2" xr2:uid="{00000000-000D-0000-FFFF-FFFF00000000}"/>
  </bookViews>
  <sheets>
    <sheet name="PO Supplier" sheetId="1" state="hidden" r:id="rId1"/>
    <sheet name="Sheet2" sheetId="7" r:id="rId2"/>
    <sheet name="PO disetujui owner" sheetId="3" r:id="rId3"/>
    <sheet name="PO FASHION DAN TAS" sheetId="4" r:id="rId4"/>
    <sheet name="PO ALAS KAKI" sheetId="5" r:id="rId5"/>
    <sheet name="Data Supplier " sheetId="6" r:id="rId6"/>
    <sheet name="Sheet1" sheetId="8" r:id="rId7"/>
  </sheets>
  <definedNames>
    <definedName name="_xlnm._FilterDatabase" localSheetId="2" hidden="1">'PO disetujui owner'!$A$1:$L$39</definedName>
  </definedNames>
  <calcPr calcId="179017"/>
  <pivotCaches>
    <pivotCache cacheId="22" r:id="rId8"/>
    <pivotCache cacheId="3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J21" i="3"/>
  <c r="K33" i="3"/>
  <c r="D44" i="7"/>
  <c r="J20" i="3" l="1"/>
  <c r="J19" i="3"/>
  <c r="P74" i="4"/>
  <c r="P75" i="4"/>
  <c r="P76" i="4"/>
  <c r="P77" i="4"/>
  <c r="P78" i="4"/>
  <c r="P7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J23" i="3"/>
  <c r="J24" i="3"/>
  <c r="J18" i="3"/>
  <c r="P41" i="4" l="1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40" i="4"/>
  <c r="P32" i="4" l="1"/>
  <c r="P33" i="4"/>
  <c r="P34" i="4"/>
  <c r="P35" i="4"/>
  <c r="P36" i="4"/>
  <c r="P37" i="4"/>
  <c r="P38" i="4"/>
  <c r="P39" i="4"/>
  <c r="K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9" i="3"/>
  <c r="K17" i="3"/>
  <c r="K18" i="3"/>
  <c r="K20" i="3"/>
  <c r="K21" i="3"/>
  <c r="K25" i="3"/>
  <c r="K24" i="3"/>
  <c r="K26" i="3"/>
  <c r="K27" i="3"/>
  <c r="K28" i="3"/>
  <c r="K29" i="3"/>
  <c r="K30" i="3"/>
  <c r="K31" i="3"/>
  <c r="K32" i="3"/>
  <c r="K34" i="3"/>
  <c r="K35" i="3"/>
  <c r="K36" i="3"/>
  <c r="K37" i="3"/>
  <c r="K38" i="3"/>
  <c r="K39" i="3"/>
  <c r="K22" i="3"/>
  <c r="K23" i="3"/>
  <c r="K41" i="3" l="1"/>
  <c r="F23" i="3"/>
  <c r="F42" i="3"/>
  <c r="F22" i="3"/>
  <c r="I41" i="3"/>
  <c r="G41" i="3"/>
  <c r="G43" i="3" s="1"/>
  <c r="E41" i="3"/>
  <c r="E43" i="3" s="1"/>
  <c r="I43" i="3" l="1"/>
  <c r="D12" i="3"/>
  <c r="D41" i="3" s="1"/>
  <c r="D43" i="3" s="1"/>
  <c r="F11" i="3" l="1"/>
  <c r="F19" i="3"/>
  <c r="F12" i="3"/>
  <c r="F10" i="3" l="1"/>
  <c r="F14" i="3"/>
  <c r="F5" i="3" l="1"/>
  <c r="F6" i="3"/>
  <c r="F7" i="3"/>
  <c r="F8" i="3"/>
  <c r="AH3" i="4" l="1"/>
  <c r="AI3" i="4"/>
  <c r="AJ3" i="4"/>
  <c r="AK3" i="4"/>
  <c r="AL3" i="4"/>
  <c r="AM3" i="4"/>
  <c r="AN3" i="4"/>
  <c r="AO3" i="4"/>
  <c r="AP3" i="4"/>
  <c r="AP30" i="4"/>
  <c r="AO30" i="4"/>
  <c r="AN30" i="4"/>
  <c r="AM30" i="4"/>
  <c r="AL30" i="4"/>
  <c r="AK30" i="4"/>
  <c r="AJ30" i="4"/>
  <c r="AI30" i="4"/>
  <c r="AH30" i="4"/>
  <c r="AG30" i="4"/>
  <c r="AF30" i="4"/>
  <c r="AP20" i="4"/>
  <c r="AO20" i="4"/>
  <c r="AN20" i="4"/>
  <c r="AM20" i="4"/>
  <c r="AL20" i="4"/>
  <c r="AK20" i="4"/>
  <c r="AJ20" i="4"/>
  <c r="AI20" i="4"/>
  <c r="AH20" i="4"/>
  <c r="AG20" i="4"/>
  <c r="AF20" i="4"/>
  <c r="AP10" i="4"/>
  <c r="AO10" i="4"/>
  <c r="AN10" i="4"/>
  <c r="AM10" i="4"/>
  <c r="AL10" i="4"/>
  <c r="AK10" i="4"/>
  <c r="AJ10" i="4"/>
  <c r="AI10" i="4"/>
  <c r="AH10" i="4"/>
  <c r="AG10" i="4"/>
  <c r="AF10" i="4"/>
  <c r="AF4" i="4"/>
  <c r="AG4" i="4"/>
  <c r="AH4" i="4"/>
  <c r="AI4" i="4"/>
  <c r="AJ4" i="4"/>
  <c r="AK4" i="4"/>
  <c r="AL4" i="4"/>
  <c r="AM4" i="4"/>
  <c r="AN4" i="4"/>
  <c r="AO4" i="4"/>
  <c r="AP4" i="4"/>
  <c r="AF5" i="4"/>
  <c r="AG5" i="4"/>
  <c r="AH5" i="4"/>
  <c r="AI5" i="4"/>
  <c r="AJ5" i="4"/>
  <c r="AK5" i="4"/>
  <c r="AL5" i="4"/>
  <c r="AM5" i="4"/>
  <c r="AN5" i="4"/>
  <c r="AO5" i="4"/>
  <c r="AP5" i="4"/>
  <c r="AF6" i="4"/>
  <c r="AG6" i="4"/>
  <c r="AH6" i="4"/>
  <c r="AI6" i="4"/>
  <c r="AJ6" i="4"/>
  <c r="AK6" i="4"/>
  <c r="AL6" i="4"/>
  <c r="AM6" i="4"/>
  <c r="AN6" i="4"/>
  <c r="AO6" i="4"/>
  <c r="AP6" i="4"/>
  <c r="AF7" i="4"/>
  <c r="AG7" i="4"/>
  <c r="AH7" i="4"/>
  <c r="AI7" i="4"/>
  <c r="AJ7" i="4"/>
  <c r="AK7" i="4"/>
  <c r="AL7" i="4"/>
  <c r="AM7" i="4"/>
  <c r="AN7" i="4"/>
  <c r="AO7" i="4"/>
  <c r="AP7" i="4"/>
  <c r="AF8" i="4"/>
  <c r="AG8" i="4"/>
  <c r="AH8" i="4"/>
  <c r="AI8" i="4"/>
  <c r="AJ8" i="4"/>
  <c r="AK8" i="4"/>
  <c r="AL8" i="4"/>
  <c r="AM8" i="4"/>
  <c r="AN8" i="4"/>
  <c r="AO8" i="4"/>
  <c r="AP8" i="4"/>
  <c r="AF9" i="4"/>
  <c r="AG9" i="4"/>
  <c r="AH9" i="4"/>
  <c r="AI9" i="4"/>
  <c r="AJ9" i="4"/>
  <c r="AK9" i="4"/>
  <c r="AL9" i="4"/>
  <c r="AM9" i="4"/>
  <c r="AN9" i="4"/>
  <c r="AO9" i="4"/>
  <c r="AP9" i="4"/>
  <c r="AF11" i="4"/>
  <c r="AG11" i="4"/>
  <c r="AH11" i="4"/>
  <c r="AI11" i="4"/>
  <c r="AJ11" i="4"/>
  <c r="AK11" i="4"/>
  <c r="AL11" i="4"/>
  <c r="AM11" i="4"/>
  <c r="AN11" i="4"/>
  <c r="AO11" i="4"/>
  <c r="AP11" i="4"/>
  <c r="AF12" i="4"/>
  <c r="AG12" i="4"/>
  <c r="AH12" i="4"/>
  <c r="AI12" i="4"/>
  <c r="AJ12" i="4"/>
  <c r="AK12" i="4"/>
  <c r="AL12" i="4"/>
  <c r="AM12" i="4"/>
  <c r="AN12" i="4"/>
  <c r="AO12" i="4"/>
  <c r="AP12" i="4"/>
  <c r="AF13" i="4"/>
  <c r="AG13" i="4"/>
  <c r="AH13" i="4"/>
  <c r="AI13" i="4"/>
  <c r="AJ13" i="4"/>
  <c r="AK13" i="4"/>
  <c r="AL13" i="4"/>
  <c r="AM13" i="4"/>
  <c r="AN13" i="4"/>
  <c r="AO13" i="4"/>
  <c r="AP13" i="4"/>
  <c r="AF14" i="4"/>
  <c r="AG14" i="4"/>
  <c r="AH14" i="4"/>
  <c r="AI14" i="4"/>
  <c r="AJ14" i="4"/>
  <c r="AK14" i="4"/>
  <c r="AL14" i="4"/>
  <c r="AM14" i="4"/>
  <c r="AN14" i="4"/>
  <c r="AO14" i="4"/>
  <c r="AP14" i="4"/>
  <c r="AF15" i="4"/>
  <c r="AG15" i="4"/>
  <c r="AH15" i="4"/>
  <c r="AI15" i="4"/>
  <c r="AJ15" i="4"/>
  <c r="AK15" i="4"/>
  <c r="AL15" i="4"/>
  <c r="AM15" i="4"/>
  <c r="AN15" i="4"/>
  <c r="AO15" i="4"/>
  <c r="AP15" i="4"/>
  <c r="AF16" i="4"/>
  <c r="AG16" i="4"/>
  <c r="AH16" i="4"/>
  <c r="AI16" i="4"/>
  <c r="AJ16" i="4"/>
  <c r="AK16" i="4"/>
  <c r="AL16" i="4"/>
  <c r="AM16" i="4"/>
  <c r="AN16" i="4"/>
  <c r="AO16" i="4"/>
  <c r="AP16" i="4"/>
  <c r="AF17" i="4"/>
  <c r="AG17" i="4"/>
  <c r="AH17" i="4"/>
  <c r="AI17" i="4"/>
  <c r="AJ17" i="4"/>
  <c r="AK17" i="4"/>
  <c r="AL17" i="4"/>
  <c r="AM17" i="4"/>
  <c r="AN17" i="4"/>
  <c r="AO17" i="4"/>
  <c r="AP17" i="4"/>
  <c r="AF18" i="4"/>
  <c r="AG18" i="4"/>
  <c r="AH18" i="4"/>
  <c r="AI18" i="4"/>
  <c r="AJ18" i="4"/>
  <c r="AK18" i="4"/>
  <c r="AL18" i="4"/>
  <c r="AM18" i="4"/>
  <c r="AN18" i="4"/>
  <c r="AO18" i="4"/>
  <c r="AP18" i="4"/>
  <c r="AF19" i="4"/>
  <c r="AG19" i="4"/>
  <c r="AH19" i="4"/>
  <c r="AI19" i="4"/>
  <c r="AJ19" i="4"/>
  <c r="AK19" i="4"/>
  <c r="AL19" i="4"/>
  <c r="AM19" i="4"/>
  <c r="AN19" i="4"/>
  <c r="AO19" i="4"/>
  <c r="AP19" i="4"/>
  <c r="AF21" i="4"/>
  <c r="AG21" i="4"/>
  <c r="AH21" i="4"/>
  <c r="AI21" i="4"/>
  <c r="AJ21" i="4"/>
  <c r="AK21" i="4"/>
  <c r="AL21" i="4"/>
  <c r="AM21" i="4"/>
  <c r="AN21" i="4"/>
  <c r="AO21" i="4"/>
  <c r="AP21" i="4"/>
  <c r="AF22" i="4"/>
  <c r="AG22" i="4"/>
  <c r="AH22" i="4"/>
  <c r="AI22" i="4"/>
  <c r="AJ22" i="4"/>
  <c r="AK22" i="4"/>
  <c r="AL22" i="4"/>
  <c r="AM22" i="4"/>
  <c r="AN22" i="4"/>
  <c r="AO22" i="4"/>
  <c r="AP22" i="4"/>
  <c r="AF23" i="4"/>
  <c r="AG23" i="4"/>
  <c r="AH23" i="4"/>
  <c r="AI23" i="4"/>
  <c r="AJ23" i="4"/>
  <c r="AK23" i="4"/>
  <c r="AL23" i="4"/>
  <c r="AM23" i="4"/>
  <c r="AN23" i="4"/>
  <c r="AO23" i="4"/>
  <c r="AP23" i="4"/>
  <c r="AF24" i="4"/>
  <c r="AG24" i="4"/>
  <c r="AH24" i="4"/>
  <c r="AI24" i="4"/>
  <c r="AJ24" i="4"/>
  <c r="AK24" i="4"/>
  <c r="AL24" i="4"/>
  <c r="AM24" i="4"/>
  <c r="AN24" i="4"/>
  <c r="AO24" i="4"/>
  <c r="AP24" i="4"/>
  <c r="AF25" i="4"/>
  <c r="AG25" i="4"/>
  <c r="AH25" i="4"/>
  <c r="AI25" i="4"/>
  <c r="AJ25" i="4"/>
  <c r="AK25" i="4"/>
  <c r="AL25" i="4"/>
  <c r="AM25" i="4"/>
  <c r="AN25" i="4"/>
  <c r="AO25" i="4"/>
  <c r="AP25" i="4"/>
  <c r="AF26" i="4"/>
  <c r="AG26" i="4"/>
  <c r="AH26" i="4"/>
  <c r="AI26" i="4"/>
  <c r="AJ26" i="4"/>
  <c r="AK26" i="4"/>
  <c r="AL26" i="4"/>
  <c r="AM26" i="4"/>
  <c r="AN26" i="4"/>
  <c r="AO26" i="4"/>
  <c r="AP26" i="4"/>
  <c r="AF27" i="4"/>
  <c r="AG27" i="4"/>
  <c r="AH27" i="4"/>
  <c r="AI27" i="4"/>
  <c r="AJ27" i="4"/>
  <c r="AK27" i="4"/>
  <c r="AL27" i="4"/>
  <c r="AM27" i="4"/>
  <c r="AN27" i="4"/>
  <c r="AO27" i="4"/>
  <c r="AP27" i="4"/>
  <c r="AF28" i="4"/>
  <c r="AG28" i="4"/>
  <c r="AH28" i="4"/>
  <c r="AI28" i="4"/>
  <c r="AJ28" i="4"/>
  <c r="AK28" i="4"/>
  <c r="AL28" i="4"/>
  <c r="AM28" i="4"/>
  <c r="AN28" i="4"/>
  <c r="AO28" i="4"/>
  <c r="AP28" i="4"/>
  <c r="AF29" i="4"/>
  <c r="AG29" i="4"/>
  <c r="AH29" i="4"/>
  <c r="AI29" i="4"/>
  <c r="AJ29" i="4"/>
  <c r="AK29" i="4"/>
  <c r="AL29" i="4"/>
  <c r="AM29" i="4"/>
  <c r="AN29" i="4"/>
  <c r="AO29" i="4"/>
  <c r="AP29" i="4"/>
  <c r="AF31" i="4"/>
  <c r="AG31" i="4"/>
  <c r="AH31" i="4"/>
  <c r="AI31" i="4"/>
  <c r="AJ31" i="4"/>
  <c r="AK31" i="4"/>
  <c r="AL31" i="4"/>
  <c r="AM31" i="4"/>
  <c r="AN31" i="4"/>
  <c r="AO31" i="4"/>
  <c r="AP31" i="4"/>
  <c r="P23" i="4"/>
  <c r="P24" i="4"/>
  <c r="P25" i="4"/>
  <c r="P26" i="4"/>
  <c r="P27" i="4"/>
  <c r="P28" i="4"/>
  <c r="P29" i="4"/>
  <c r="P30" i="4"/>
  <c r="P31" i="4"/>
  <c r="P16" i="4"/>
  <c r="P17" i="4"/>
  <c r="P18" i="4"/>
  <c r="P19" i="4"/>
  <c r="P20" i="4"/>
  <c r="P21" i="4"/>
  <c r="P22" i="4"/>
  <c r="P15" i="4"/>
  <c r="P4" i="4"/>
  <c r="P5" i="4"/>
  <c r="P6" i="4"/>
  <c r="P7" i="4"/>
  <c r="P8" i="4"/>
  <c r="P9" i="4"/>
  <c r="P10" i="4"/>
  <c r="P11" i="4"/>
  <c r="P12" i="4"/>
  <c r="P13" i="4"/>
  <c r="P14" i="4"/>
  <c r="P3" i="4" l="1"/>
  <c r="AF3" i="4"/>
  <c r="J29" i="1"/>
  <c r="J26" i="1"/>
  <c r="J27" i="1"/>
  <c r="J28" i="1"/>
  <c r="J25" i="1"/>
  <c r="J22" i="1"/>
  <c r="J23" i="1"/>
  <c r="J24" i="1"/>
  <c r="J21" i="1"/>
  <c r="J18" i="1"/>
  <c r="J19" i="1"/>
  <c r="J20" i="1"/>
  <c r="J17" i="1"/>
  <c r="J14" i="1"/>
  <c r="J15" i="1"/>
  <c r="J16" i="1"/>
  <c r="J13" i="1"/>
  <c r="J12" i="1"/>
  <c r="J11" i="1"/>
  <c r="J10" i="1"/>
  <c r="J9" i="1"/>
  <c r="F21" i="3"/>
  <c r="F16" i="3"/>
  <c r="F39" i="3"/>
  <c r="F38" i="3"/>
  <c r="F37" i="3"/>
  <c r="F36" i="3"/>
  <c r="F20" i="3"/>
  <c r="J2" i="1" l="1"/>
  <c r="J3" i="1"/>
  <c r="J5" i="1"/>
  <c r="J6" i="1"/>
  <c r="J7" i="1"/>
  <c r="J8" i="1"/>
  <c r="F4" i="3"/>
  <c r="F2" i="3"/>
  <c r="F25" i="3"/>
  <c r="F13" i="3"/>
  <c r="F24" i="3"/>
  <c r="F26" i="3"/>
  <c r="F27" i="3"/>
  <c r="F28" i="3"/>
  <c r="F9" i="3"/>
  <c r="F29" i="3"/>
  <c r="F17" i="3"/>
  <c r="F30" i="3"/>
  <c r="F31" i="3"/>
  <c r="F32" i="3"/>
  <c r="F33" i="3"/>
  <c r="F34" i="3"/>
  <c r="F35" i="3"/>
  <c r="F18" i="3"/>
  <c r="F15" i="3"/>
  <c r="F3" i="3"/>
  <c r="F41" i="3" l="1"/>
  <c r="F43" i="3" s="1"/>
</calcChain>
</file>

<file path=xl/sharedStrings.xml><?xml version="1.0" encoding="utf-8"?>
<sst xmlns="http://schemas.openxmlformats.org/spreadsheetml/2006/main" count="543" uniqueCount="222">
  <si>
    <t>No</t>
  </si>
  <si>
    <t>Kode Produk</t>
  </si>
  <si>
    <t>Size</t>
  </si>
  <si>
    <t>QTY</t>
  </si>
  <si>
    <t>Novan</t>
  </si>
  <si>
    <t>IDR 126</t>
  </si>
  <si>
    <t>IDR 362</t>
  </si>
  <si>
    <t>AS</t>
  </si>
  <si>
    <t>Tanggal PO</t>
  </si>
  <si>
    <t>Tanggal Ambil PO</t>
  </si>
  <si>
    <t>16-04-2018</t>
  </si>
  <si>
    <t>Nama Supplier</t>
  </si>
  <si>
    <t>Dul</t>
  </si>
  <si>
    <t>17-04-2018</t>
  </si>
  <si>
    <t>Kuzatura</t>
  </si>
  <si>
    <t>Infikids</t>
  </si>
  <si>
    <t>Total</t>
  </si>
  <si>
    <t>Status PO</t>
  </si>
  <si>
    <t>Sudah ambil PO</t>
  </si>
  <si>
    <t>Gugum</t>
  </si>
  <si>
    <t>Keterangan</t>
  </si>
  <si>
    <t>Pepi</t>
  </si>
  <si>
    <t>Dede Ropik</t>
  </si>
  <si>
    <t>Widiyawati</t>
  </si>
  <si>
    <t>17/04/2018</t>
  </si>
  <si>
    <t>Aris</t>
  </si>
  <si>
    <t>Ervin</t>
  </si>
  <si>
    <t>Asep Rodi</t>
  </si>
  <si>
    <t>Maman Tas</t>
  </si>
  <si>
    <t>Iwan Tas</t>
  </si>
  <si>
    <t>16/04/2018</t>
  </si>
  <si>
    <t>QTY Masuk</t>
  </si>
  <si>
    <t>Belum Masuk</t>
  </si>
  <si>
    <t>Tanggal Masuk Barang</t>
  </si>
  <si>
    <t>Riki</t>
  </si>
  <si>
    <t>Ana</t>
  </si>
  <si>
    <t>Ferry</t>
  </si>
  <si>
    <t>Gidil</t>
  </si>
  <si>
    <t>Agung</t>
  </si>
  <si>
    <t>Inna Rosdiana</t>
  </si>
  <si>
    <t>Produk</t>
  </si>
  <si>
    <t>Tas</t>
  </si>
  <si>
    <t>Fashion</t>
  </si>
  <si>
    <t>Ikat pinggang</t>
  </si>
  <si>
    <t>Tas, dompet</t>
  </si>
  <si>
    <t>Ratna</t>
  </si>
  <si>
    <t>Ace</t>
  </si>
  <si>
    <t>Oshe</t>
  </si>
  <si>
    <t>Eri</t>
  </si>
  <si>
    <t>Ali</t>
  </si>
  <si>
    <t>Jaket</t>
  </si>
  <si>
    <t>Nuri</t>
  </si>
  <si>
    <t>Sofyan</t>
  </si>
  <si>
    <t>Neng Mira</t>
  </si>
  <si>
    <t>Dewi</t>
  </si>
  <si>
    <t>Irfan</t>
  </si>
  <si>
    <t>IJD 562</t>
  </si>
  <si>
    <t>IJD 989</t>
  </si>
  <si>
    <t>IJD 414</t>
  </si>
  <si>
    <t>IJD 526</t>
  </si>
  <si>
    <t>IJD 238</t>
  </si>
  <si>
    <t>IJD 745</t>
  </si>
  <si>
    <t>IJD 547</t>
  </si>
  <si>
    <t>NO</t>
  </si>
  <si>
    <t>NAMA SUPPLIER</t>
  </si>
  <si>
    <t>KODE PRODUK</t>
  </si>
  <si>
    <t>JENIS PRODUK</t>
  </si>
  <si>
    <t>S</t>
  </si>
  <si>
    <t>M</t>
  </si>
  <si>
    <t>L</t>
  </si>
  <si>
    <t>XL</t>
  </si>
  <si>
    <t>UKURAN/QTY</t>
  </si>
  <si>
    <t>TGL AMBIL PO</t>
  </si>
  <si>
    <t>TGL PO</t>
  </si>
  <si>
    <t>TGL MASUK BARANG</t>
  </si>
  <si>
    <t>QTY MASUK</t>
  </si>
  <si>
    <t>QTY BLM MASUK</t>
  </si>
  <si>
    <t>NOVAN</t>
  </si>
  <si>
    <t>DUL</t>
  </si>
  <si>
    <t>FASHION</t>
  </si>
  <si>
    <t>TAS</t>
  </si>
  <si>
    <t>KJO 852</t>
  </si>
  <si>
    <t>KJO 470</t>
  </si>
  <si>
    <t>KJO 253</t>
  </si>
  <si>
    <t>KJO 450</t>
  </si>
  <si>
    <t>KJO 459</t>
  </si>
  <si>
    <t>KJO 451</t>
  </si>
  <si>
    <t>KJO 181</t>
  </si>
  <si>
    <t>KJO 359</t>
  </si>
  <si>
    <t>KJO 446</t>
  </si>
  <si>
    <t>TOTAL PO</t>
  </si>
  <si>
    <t>IJD 296</t>
  </si>
  <si>
    <t>IJD 655</t>
  </si>
  <si>
    <t>IJD 272</t>
  </si>
  <si>
    <t>IJD 933</t>
  </si>
  <si>
    <t>TOTAL BARANG MASUK</t>
  </si>
  <si>
    <t>-</t>
  </si>
  <si>
    <t>QTY PO (artikel)</t>
  </si>
  <si>
    <t>Panji</t>
  </si>
  <si>
    <t>Rizal</t>
  </si>
  <si>
    <t>Bu Tuti</t>
  </si>
  <si>
    <t>Kiki SR</t>
  </si>
  <si>
    <t>PO Approve Owner (artikel)</t>
  </si>
  <si>
    <t>Gingin</t>
  </si>
  <si>
    <t>Harun</t>
  </si>
  <si>
    <t>Dayut</t>
  </si>
  <si>
    <t>Adin</t>
  </si>
  <si>
    <t>Ali Muhammad</t>
  </si>
  <si>
    <t>18/04/2018</t>
  </si>
  <si>
    <t>Aksesoris blm dikasih</t>
  </si>
  <si>
    <t>Belum PO, sudah dicek dan ready utk PO</t>
  </si>
  <si>
    <t>Yg bisa di PO 15 artikel, 9 lg blm karena branding blm oke dan ada beberapa desain sablon sdh konfirmasi ke pak lukman</t>
  </si>
  <si>
    <t>19/04/2018</t>
  </si>
  <si>
    <t>20/04/2018</t>
  </si>
  <si>
    <t>Aksesoris woven leather blm dikasih</t>
  </si>
  <si>
    <t>Artikel infkd di RND ada 18, form nego baru 12 dikarenakan 6 produk lg blm masuk, sudah ambil PO 20 artikel, aksesoris woven leather blm dikasih</t>
  </si>
  <si>
    <t>Artikel kztr di RND ada 7, form nego yg disetujui ada 8 (kode KEP 591 tdk ada di RND, infkd ada 4 yg disetujui, di RND ada 7 (kode IAH 145, IAH 938, IAH 825 tdk ada di form nego)</t>
  </si>
  <si>
    <t>Ada 2 artikel harus dikonfirm utk ganti sablon, PO pertama 5 artikel, yg jumpsuit di hold dulu krn proses QC</t>
  </si>
  <si>
    <t>Aksesoris sdh lengkap</t>
  </si>
  <si>
    <t>Raka</t>
  </si>
  <si>
    <t>1 form nego blm diterima</t>
  </si>
  <si>
    <t>Kuota RND</t>
  </si>
  <si>
    <t>Persentase</t>
  </si>
  <si>
    <t>Erwin</t>
  </si>
  <si>
    <t>Row Labels</t>
  </si>
  <si>
    <t>Grand Total</t>
  </si>
  <si>
    <t>Sudah PO</t>
  </si>
  <si>
    <t>PO Approve Owner</t>
  </si>
  <si>
    <t>Brand</t>
  </si>
  <si>
    <t>Kode Supplier</t>
  </si>
  <si>
    <t>Alamat</t>
  </si>
  <si>
    <t>Alamat Produksi</t>
  </si>
  <si>
    <t>No Hp</t>
  </si>
  <si>
    <t>BCA</t>
  </si>
  <si>
    <t>Mandiri</t>
  </si>
  <si>
    <t>Rek Wajib</t>
  </si>
  <si>
    <t>Rek. Back Up</t>
  </si>
  <si>
    <t>Belum PO (artikel)</t>
  </si>
  <si>
    <t>22/04/2018</t>
  </si>
  <si>
    <t>1320023636666</t>
  </si>
  <si>
    <t>Atas Nama</t>
  </si>
  <si>
    <t>Gungun Raya Gunawan</t>
  </si>
  <si>
    <t>1320018135534</t>
  </si>
  <si>
    <t>Novan Andriana</t>
  </si>
  <si>
    <t>Sum of Belum PO (artikel)</t>
  </si>
  <si>
    <t>23/04/2018</t>
  </si>
  <si>
    <t>Maman</t>
  </si>
  <si>
    <t>IRT 553</t>
  </si>
  <si>
    <t>IRT 498</t>
  </si>
  <si>
    <t>IRT 593</t>
  </si>
  <si>
    <t>IRT 369</t>
  </si>
  <si>
    <t>IRT 674</t>
  </si>
  <si>
    <t>IRT 319</t>
  </si>
  <si>
    <t>IRT 812</t>
  </si>
  <si>
    <t>IRT 432</t>
  </si>
  <si>
    <t>IRT 793</t>
  </si>
  <si>
    <t>IRT 779</t>
  </si>
  <si>
    <t>KJN 767</t>
  </si>
  <si>
    <t>KJN 965</t>
  </si>
  <si>
    <t>KJN 452</t>
  </si>
  <si>
    <t>KJN 533</t>
  </si>
  <si>
    <t>KJN 445</t>
  </si>
  <si>
    <t>KJN 773</t>
  </si>
  <si>
    <t>IAC 289</t>
  </si>
  <si>
    <t>IAC 188</t>
  </si>
  <si>
    <t>IAC 169</t>
  </si>
  <si>
    <t>IAC 688</t>
  </si>
  <si>
    <t>IAC 682</t>
  </si>
  <si>
    <t>IAC 792</t>
  </si>
  <si>
    <t>IAC 687</t>
  </si>
  <si>
    <t>IAC 333</t>
  </si>
  <si>
    <t>IAC 512</t>
  </si>
  <si>
    <t>IAC 764</t>
  </si>
  <si>
    <t>IAC 823</t>
  </si>
  <si>
    <t>IAC 538</t>
  </si>
  <si>
    <t>KRU 927</t>
  </si>
  <si>
    <t>KRU 398</t>
  </si>
  <si>
    <t>KRU 698</t>
  </si>
  <si>
    <t>KRU 731</t>
  </si>
  <si>
    <t>KRU 557</t>
  </si>
  <si>
    <t>KRU 478</t>
  </si>
  <si>
    <t>KRU 572</t>
  </si>
  <si>
    <t>KRU 955</t>
  </si>
  <si>
    <t>(blank)</t>
  </si>
  <si>
    <t>(All)</t>
  </si>
  <si>
    <t>PO awal hanya 3 artikel, KKE 774, KKE 623, KKE 424, yg lainnya di hold</t>
  </si>
  <si>
    <t>Kuzatura, Infikids</t>
  </si>
  <si>
    <t>KJO, IJD</t>
  </si>
  <si>
    <t>IDR</t>
  </si>
  <si>
    <t>KYY, ICC</t>
  </si>
  <si>
    <t>GUGUM</t>
  </si>
  <si>
    <t>HARUN</t>
  </si>
  <si>
    <t>MAMAN</t>
  </si>
  <si>
    <t>KRO 433</t>
  </si>
  <si>
    <t>KRO 554</t>
  </si>
  <si>
    <t>KRO 744</t>
  </si>
  <si>
    <t>KRO 597</t>
  </si>
  <si>
    <t>KRO 942</t>
  </si>
  <si>
    <t>KRO 527</t>
  </si>
  <si>
    <t>KRO 772</t>
  </si>
  <si>
    <t>KRO 735</t>
  </si>
  <si>
    <t>KRO 848</t>
  </si>
  <si>
    <t>KRO 167</t>
  </si>
  <si>
    <t>KRO 235</t>
  </si>
  <si>
    <t>KRO 232</t>
  </si>
  <si>
    <t>KRO 665</t>
  </si>
  <si>
    <t>KRO 849</t>
  </si>
  <si>
    <t>tambahan 2 PO sudah di ambil tgl 20/04/2018, 1 artikel infkd blm terima form, di RND ada 7 artikel yg masuk</t>
  </si>
  <si>
    <t>IKO 291</t>
  </si>
  <si>
    <t>IKO 895</t>
  </si>
  <si>
    <t>IKO 891</t>
  </si>
  <si>
    <t>IKO 716</t>
  </si>
  <si>
    <t>IKO 418</t>
  </si>
  <si>
    <t>IKO 881</t>
  </si>
  <si>
    <t>aksesoris sudah diambil lengkap</t>
  </si>
  <si>
    <t>Artikel kuzatura di RND total 4, 1 blm nego kode KHY 990, aksesoris blm diambil</t>
  </si>
  <si>
    <t>Artikel di RND 5, 2 blm terima form nego kode KCN 951, KCN 217, aksesoris sudah diambil lengkap</t>
  </si>
  <si>
    <t>2 form nego blm diterima, aksesoris blm dikasih</t>
  </si>
  <si>
    <t>FORM SDH DIAMBIL</t>
  </si>
  <si>
    <t>Aksesoris blm lengkap</t>
  </si>
  <si>
    <t>Sudah ambil PO, blm semua lengkap</t>
  </si>
  <si>
    <t>Progress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</si>
</sst>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9" fontId="1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9" fontId="1" fillId="0" borderId="0" xfId="1" applyFont="1"/>
  </cellXfs>
  <cellStyles count="2">
    <cellStyle name="Normal" xfId="0" builtinId="0"/>
    <cellStyle name="Percent" xfId="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dd/mm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164" formatCode="[$-421]dd\ mmmm\ yyyy;@"/>
    </dxf>
    <dxf>
      <numFmt numFmtId="164" formatCode="[$-421]dd\ mmmm\ yyyy;@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14.380432523147" createdVersion="6" refreshedVersion="6" minRefreshableVersion="3" recordCount="57" xr:uid="{60052146-2AA7-42A6-BBF3-42832286571A}">
  <cacheSource type="worksheet">
    <worksheetSource ref="A2:AP59" sheet="PO FASHION DAN TAS"/>
  </cacheSource>
  <cacheFields count="42">
    <cacheField name="NO" numFmtId="0">
      <sharedItems containsString="0" containsBlank="1" containsNumber="1" containsInteger="1" minValue="1" maxValue="4"/>
    </cacheField>
    <cacheField name="NAMA SUPPLIER" numFmtId="0">
      <sharedItems containsBlank="1" count="5">
        <s v="NOVAN"/>
        <m/>
        <s v="DUL"/>
        <s v="Maman"/>
        <s v="Harun"/>
      </sharedItems>
    </cacheField>
    <cacheField name="JENIS PRODUK" numFmtId="0">
      <sharedItems containsBlank="1" count="3">
        <s v="TAS"/>
        <m/>
        <s v="FASHION"/>
      </sharedItems>
    </cacheField>
    <cacheField name="KODE PRODUK" numFmtId="0">
      <sharedItems/>
    </cacheField>
    <cacheField name="AS" numFmtId="0">
      <sharedItems containsString="0" containsBlank="1" containsNumber="1" containsInteger="1" minValue="36" maxValue="36"/>
    </cacheField>
    <cacheField name="2" numFmtId="0">
      <sharedItems containsString="0" containsBlank="1" containsNumber="1" containsInteger="1" minValue="6" maxValue="6"/>
    </cacheField>
    <cacheField name="4" numFmtId="0">
      <sharedItems containsString="0" containsBlank="1" containsNumber="1" containsInteger="1" minValue="8" maxValue="8"/>
    </cacheField>
    <cacheField name="6" numFmtId="0">
      <sharedItems containsString="0" containsBlank="1" containsNumber="1" containsInteger="1" minValue="6" maxValue="10"/>
    </cacheField>
    <cacheField name="8" numFmtId="0">
      <sharedItems containsString="0" containsBlank="1" containsNumber="1" containsInteger="1" minValue="8" maxValue="12"/>
    </cacheField>
    <cacheField name="10" numFmtId="0">
      <sharedItems containsString="0" containsBlank="1" containsNumber="1" containsInteger="1" minValue="10" maxValue="10"/>
    </cacheField>
    <cacheField name="12" numFmtId="0">
      <sharedItems containsString="0" containsBlank="1" containsNumber="1" containsInteger="1" minValue="12" maxValue="12"/>
    </cacheField>
    <cacheField name="S" numFmtId="0">
      <sharedItems containsString="0" containsBlank="1" containsNumber="1" containsInteger="1" minValue="8" maxValue="8"/>
    </cacheField>
    <cacheField name="M" numFmtId="0">
      <sharedItems containsString="0" containsBlank="1" containsNumber="1" containsInteger="1" minValue="14" maxValue="14"/>
    </cacheField>
    <cacheField name="L" numFmtId="0">
      <sharedItems containsString="0" containsBlank="1" containsNumber="1" containsInteger="1" minValue="14" maxValue="14"/>
    </cacheField>
    <cacheField name="XL" numFmtId="0">
      <sharedItems containsString="0" containsBlank="1" containsNumber="1" containsInteger="1" minValue="8" maxValue="8"/>
    </cacheField>
    <cacheField name="TOTAL PO" numFmtId="0">
      <sharedItems containsSemiMixedTypes="0" containsString="0" containsNumber="1" containsInteger="1" minValue="36" maxValue="36"/>
    </cacheField>
    <cacheField name="TGL PO" numFmtId="165">
      <sharedItems containsDate="1" containsMixedTypes="1" minDate="2018-04-16T00:00:00" maxDate="2018-04-18T00:00:00"/>
    </cacheField>
    <cacheField name="TGL AMBIL PO" numFmtId="165">
      <sharedItems containsDate="1" containsMixedTypes="1" minDate="2018-04-16T00:00:00" maxDate="2018-04-18T00:00:00"/>
    </cacheField>
    <cacheField name="TGL MASUK BARANG" numFmtId="164">
      <sharedItems containsNonDate="0" containsString="0" containsBlank="1"/>
    </cacheField>
    <cacheField name="AS2" numFmtId="0">
      <sharedItems containsNonDate="0" containsString="0" containsBlank="1"/>
    </cacheField>
    <cacheField name="22" numFmtId="0">
      <sharedItems containsNonDate="0" containsString="0" containsBlank="1"/>
    </cacheField>
    <cacheField name="42" numFmtId="0">
      <sharedItems containsNonDate="0" containsString="0" containsBlank="1"/>
    </cacheField>
    <cacheField name="62" numFmtId="0">
      <sharedItems containsNonDate="0" containsString="0" containsBlank="1"/>
    </cacheField>
    <cacheField name="82" numFmtId="0">
      <sharedItems containsNonDate="0" containsString="0" containsBlank="1"/>
    </cacheField>
    <cacheField name="102" numFmtId="0">
      <sharedItems containsNonDate="0" containsString="0" containsBlank="1"/>
    </cacheField>
    <cacheField name="122" numFmtId="0">
      <sharedItems containsNonDate="0" containsString="0" containsBlank="1"/>
    </cacheField>
    <cacheField name="S2" numFmtId="0">
      <sharedItems containsNonDate="0" containsString="0" containsBlank="1"/>
    </cacheField>
    <cacheField name="M2" numFmtId="0">
      <sharedItems containsNonDate="0" containsString="0" containsBlank="1"/>
    </cacheField>
    <cacheField name="L2" numFmtId="0">
      <sharedItems containsNonDate="0" containsString="0" containsBlank="1"/>
    </cacheField>
    <cacheField name="XL2" numFmtId="0">
      <sharedItems containsNonDate="0" containsString="0" containsBlank="1"/>
    </cacheField>
    <cacheField name="TOTAL BARANG MASUK" numFmtId="0">
      <sharedItems containsNonDate="0" containsString="0" containsBlank="1"/>
    </cacheField>
    <cacheField name="AS3" numFmtId="0">
      <sharedItems containsString="0" containsBlank="1" containsNumber="1" containsInteger="1" minValue="0" maxValue="36"/>
    </cacheField>
    <cacheField name="23" numFmtId="0">
      <sharedItems containsBlank="1" containsMixedTypes="1" containsNumber="1" containsInteger="1" minValue="0" maxValue="6"/>
    </cacheField>
    <cacheField name="43" numFmtId="0">
      <sharedItems containsString="0" containsBlank="1" containsNumber="1" containsInteger="1" minValue="0" maxValue="8"/>
    </cacheField>
    <cacheField name="63" numFmtId="0">
      <sharedItems containsString="0" containsBlank="1" containsNumber="1" containsInteger="1" minValue="0" maxValue="10"/>
    </cacheField>
    <cacheField name="83" numFmtId="0">
      <sharedItems containsString="0" containsBlank="1" containsNumber="1" containsInteger="1" minValue="0" maxValue="12"/>
    </cacheField>
    <cacheField name="103" numFmtId="0">
      <sharedItems containsString="0" containsBlank="1" containsNumber="1" containsInteger="1" minValue="0" maxValue="10"/>
    </cacheField>
    <cacheField name="123" numFmtId="0">
      <sharedItems containsString="0" containsBlank="1" containsNumber="1" containsInteger="1" minValue="0" maxValue="12"/>
    </cacheField>
    <cacheField name="S3" numFmtId="0">
      <sharedItems containsString="0" containsBlank="1" containsNumber="1" containsInteger="1" minValue="0" maxValue="8"/>
    </cacheField>
    <cacheField name="M3" numFmtId="0">
      <sharedItems containsString="0" containsBlank="1" containsNumber="1" containsInteger="1" minValue="0" maxValue="14"/>
    </cacheField>
    <cacheField name="L3" numFmtId="0">
      <sharedItems containsString="0" containsBlank="1" containsNumber="1" containsInteger="1" minValue="0" maxValue="14"/>
    </cacheField>
    <cacheField name="XL3" numFmtId="0">
      <sharedItems containsString="0" containsBlank="1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14.783329282407" createdVersion="4" refreshedVersion="6" minRefreshableVersion="3" recordCount="38" xr:uid="{00000000-000A-0000-FFFF-FFFF00000000}">
  <cacheSource type="worksheet">
    <worksheetSource name="Table1"/>
  </cacheSource>
  <cacheFields count="12">
    <cacheField name="No" numFmtId="0">
      <sharedItems containsSemiMixedTypes="0" containsString="0" containsNumber="1" containsInteger="1" minValue="1" maxValue="38"/>
    </cacheField>
    <cacheField name="Nama Supplier" numFmtId="0">
      <sharedItems count="38">
        <s v="Gugum"/>
        <s v="Novan"/>
        <s v="Dul"/>
        <s v="Panji"/>
        <s v="Rizal"/>
        <s v="Bu Tuti"/>
        <s v="Kiki SR"/>
        <s v="Maman Tas"/>
        <s v="Harun"/>
        <s v="Ali Muhammad"/>
        <s v="Dayut"/>
        <s v="Dede Ropik"/>
        <s v="Gingin"/>
        <s v="Oshe"/>
        <s v="Dewi"/>
        <s v="Riki"/>
        <s v="Ace"/>
        <s v="Adin"/>
        <s v="Eri"/>
        <s v="Irfan"/>
        <s v="Raka"/>
        <s v="Erwin"/>
        <s v="Widiyawati"/>
        <s v="Pepi"/>
        <s v="Aris"/>
        <s v="Ervin"/>
        <s v="Asep Rodi"/>
        <s v="Iwan Tas"/>
        <s v="Ana"/>
        <s v="Ferry"/>
        <s v="Gidil"/>
        <s v="Agung"/>
        <s v="Inna Rosdiana"/>
        <s v="Ratna"/>
        <s v="Ali"/>
        <s v="Nuri"/>
        <s v="Sofyan"/>
        <s v="Neng Mira"/>
      </sharedItems>
    </cacheField>
    <cacheField name="Produk" numFmtId="0">
      <sharedItems/>
    </cacheField>
    <cacheField name="Kuzatura" numFmtId="0">
      <sharedItems containsSemiMixedTypes="0" containsString="0" containsNumber="1" containsInteger="1" minValue="0" maxValue="31"/>
    </cacheField>
    <cacheField name="Infikids" numFmtId="0">
      <sharedItems containsSemiMixedTypes="0" containsString="0" containsNumber="1" containsInteger="1" minValue="0" maxValue="25"/>
    </cacheField>
    <cacheField name="Total" numFmtId="0">
      <sharedItems containsSemiMixedTypes="0" containsString="0" containsNumber="1" containsInteger="1" minValue="1" maxValue="31"/>
    </cacheField>
    <cacheField name="PO Approve Owner (artikel)" numFmtId="0">
      <sharedItems containsSemiMixedTypes="0" containsString="0" containsNumber="1" containsInteger="1" minValue="1" maxValue="31"/>
    </cacheField>
    <cacheField name="Status PO" numFmtId="0">
      <sharedItems/>
    </cacheField>
    <cacheField name="QTY PO (artikel)" numFmtId="0">
      <sharedItems containsString="0" containsBlank="1" containsNumber="1" containsInteger="1" minValue="2" maxValue="31"/>
    </cacheField>
    <cacheField name="Tanggal Ambil PO" numFmtId="165">
      <sharedItems containsDate="1" containsBlank="1" containsMixedTypes="1" minDate="2018-04-21T00:00:00" maxDate="2018-04-25T00:00:00"/>
    </cacheField>
    <cacheField name="Belum PO (artikel)" numFmtId="3">
      <sharedItems containsSemiMixedTypes="0" containsString="0" containsNumber="1" containsInteger="1" minValue="0" maxValue="20"/>
    </cacheField>
    <cacheField name="Keteranga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n v="1"/>
    <x v="0"/>
    <x v="0"/>
    <s v="IDR 126"/>
    <n v="36"/>
    <m/>
    <m/>
    <m/>
    <m/>
    <m/>
    <m/>
    <m/>
    <m/>
    <m/>
    <m/>
    <n v="36"/>
    <d v="2018-04-16T00:00:00"/>
    <d v="2018-04-16T00:00:00"/>
    <m/>
    <m/>
    <m/>
    <m/>
    <m/>
    <m/>
    <m/>
    <m/>
    <m/>
    <m/>
    <m/>
    <m/>
    <m/>
    <n v="36"/>
    <s v="-"/>
    <n v="0"/>
    <n v="0"/>
    <n v="0"/>
    <n v="0"/>
    <n v="0"/>
    <n v="0"/>
    <n v="0"/>
    <n v="0"/>
    <n v="0"/>
  </r>
  <r>
    <m/>
    <x v="1"/>
    <x v="1"/>
    <s v="IDR 362"/>
    <n v="36"/>
    <m/>
    <m/>
    <m/>
    <m/>
    <m/>
    <m/>
    <m/>
    <m/>
    <m/>
    <m/>
    <n v="36"/>
    <d v="2018-04-16T00:00:00"/>
    <d v="2018-04-16T00:00:00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n v="2"/>
    <x v="2"/>
    <x v="2"/>
    <s v="KJO 852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70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253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50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459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51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181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359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46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989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414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526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238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745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547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296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655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272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933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n v="3"/>
    <x v="3"/>
    <x v="0"/>
    <s v="IRT 55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498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59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36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674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31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81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43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79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RT 77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767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965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45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53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445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77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n v="4"/>
    <x v="4"/>
    <x v="0"/>
    <s v="IAC 169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79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333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51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289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764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18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823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53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92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39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69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731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55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47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57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955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x v="0"/>
    <s v="Fashion"/>
    <n v="14"/>
    <n v="6"/>
    <n v="20"/>
    <n v="20"/>
    <s v="Sudah ambil PO"/>
    <n v="20"/>
    <s v="17/04/2018"/>
    <n v="0"/>
    <s v="tambahan 2 PO sudah di ambil tgl 20/04/2018, 1 artikel infkd blm terima form, di RND ada 7 artikel yg masuk"/>
  </r>
  <r>
    <n v="2"/>
    <x v="1"/>
    <s v="Tas"/>
    <n v="0"/>
    <n v="2"/>
    <n v="2"/>
    <n v="2"/>
    <s v="Sudah ambil PO"/>
    <n v="2"/>
    <s v="16/04/2018"/>
    <n v="0"/>
    <s v="Aksesoris blm lengkap"/>
  </r>
  <r>
    <n v="3"/>
    <x v="2"/>
    <s v="Fashion"/>
    <n v="8"/>
    <n v="11"/>
    <n v="19"/>
    <n v="19"/>
    <s v="Sudah ambil PO"/>
    <n v="19"/>
    <s v="17/04/2018"/>
    <n v="0"/>
    <s v="Aksesoris blm lengkap"/>
  </r>
  <r>
    <n v="4"/>
    <x v="3"/>
    <s v="Fashion"/>
    <n v="31"/>
    <n v="0"/>
    <n v="31"/>
    <n v="31"/>
    <s v="Sudah ambil PO"/>
    <n v="31"/>
    <m/>
    <n v="0"/>
    <m/>
  </r>
  <r>
    <n v="5"/>
    <x v="4"/>
    <s v="Fashion"/>
    <n v="0"/>
    <n v="25"/>
    <n v="25"/>
    <n v="25"/>
    <s v="Sudah ambil PO"/>
    <n v="25"/>
    <m/>
    <n v="0"/>
    <m/>
  </r>
  <r>
    <n v="6"/>
    <x v="5"/>
    <s v="Fashion"/>
    <n v="0"/>
    <n v="5"/>
    <n v="5"/>
    <n v="5"/>
    <s v="Sudah ambil PO"/>
    <n v="5"/>
    <m/>
    <n v="0"/>
    <m/>
  </r>
  <r>
    <n v="7"/>
    <x v="6"/>
    <s v="Fashion"/>
    <n v="5"/>
    <n v="0"/>
    <n v="5"/>
    <n v="5"/>
    <s v="Sudah ambil PO"/>
    <n v="5"/>
    <m/>
    <n v="0"/>
    <s v="aksesoris sudah diambil lengkap"/>
  </r>
  <r>
    <n v="8"/>
    <x v="7"/>
    <s v="Tas"/>
    <n v="7"/>
    <n v="9"/>
    <n v="16"/>
    <n v="16"/>
    <s v="Sudah ambil PO"/>
    <n v="16"/>
    <s v="18/04/2018"/>
    <n v="0"/>
    <s v="Aksesoris blm dikasih"/>
  </r>
  <r>
    <n v="9"/>
    <x v="8"/>
    <s v="Tas"/>
    <n v="8"/>
    <n v="12"/>
    <n v="20"/>
    <n v="20"/>
    <s v="Sudah ambil PO"/>
    <n v="20"/>
    <s v="19/04/2018"/>
    <n v="0"/>
    <s v="Artikel infkd di RND ada 18, form nego baru 12 dikarenakan 6 produk lg blm masuk, sudah ambil PO 20 artikel, aksesoris woven leather blm dikasih"/>
  </r>
  <r>
    <n v="10"/>
    <x v="9"/>
    <s v="Tas"/>
    <n v="3"/>
    <n v="6"/>
    <n v="9"/>
    <n v="9"/>
    <s v="Sudah ambil PO"/>
    <n v="9"/>
    <s v="20/04/2018"/>
    <n v="0"/>
    <s v="Aksesoris woven leather blm dikasih"/>
  </r>
  <r>
    <n v="11"/>
    <x v="10"/>
    <s v="Fashion"/>
    <n v="24"/>
    <n v="0"/>
    <n v="24"/>
    <n v="24"/>
    <s v="Sudah ambil PO, blm semua lengkap"/>
    <n v="15"/>
    <s v="20/04/2018"/>
    <n v="9"/>
    <s v="Yg bisa di PO 15 artikel, 9 lg blm karena branding blm oke dan ada beberapa desain sablon sdh konfirmasi ke pak lukman"/>
  </r>
  <r>
    <n v="12"/>
    <x v="11"/>
    <s v="Tas"/>
    <n v="2"/>
    <n v="0"/>
    <n v="2"/>
    <n v="2"/>
    <s v="Sudah ambil PO"/>
    <n v="2"/>
    <s v="20/04/2018"/>
    <n v="0"/>
    <s v="Aksesoris woven leather blm dikasih"/>
  </r>
  <r>
    <n v="13"/>
    <x v="12"/>
    <s v="Fashion"/>
    <n v="8"/>
    <n v="4"/>
    <n v="12"/>
    <n v="12"/>
    <s v="Sudah ambil PO"/>
    <n v="12"/>
    <s v="20/04/2018"/>
    <n v="0"/>
    <s v="Artikel kztr di RND ada 7, form nego yg disetujui ada 8 (kode KEP 591 tdk ada di RND, infkd ada 4 yg disetujui, di RND ada 7 (kode IAH 145, IAH 938, IAH 825 tdk ada di form nego)"/>
  </r>
  <r>
    <n v="14"/>
    <x v="13"/>
    <s v="Fashion"/>
    <n v="4"/>
    <n v="0"/>
    <n v="4"/>
    <n v="4"/>
    <s v="Sudah ambil PO"/>
    <n v="4"/>
    <s v="22/04/2018"/>
    <n v="0"/>
    <s v="Aksesoris sdh lengkap"/>
  </r>
  <r>
    <n v="15"/>
    <x v="14"/>
    <s v="Fashion"/>
    <n v="0"/>
    <n v="14"/>
    <n v="14"/>
    <n v="14"/>
    <s v="Sudah ambil PO, blm semua lengkap"/>
    <n v="5"/>
    <d v="2018-04-21T00:00:00"/>
    <n v="9"/>
    <s v="Ada 2 artikel harus dikonfirm utk ganti sablon, PO pertama 5 artikel, yg jumpsuit di hold dulu krn proses QC"/>
  </r>
  <r>
    <n v="16"/>
    <x v="15"/>
    <s v="Fashion"/>
    <n v="0"/>
    <n v="3"/>
    <n v="3"/>
    <n v="3"/>
    <s v="Sudah ambil PO"/>
    <n v="3"/>
    <s v="23/04/2018"/>
    <n v="0"/>
    <s v="Aksesoris blm dikasih"/>
  </r>
  <r>
    <n v="17"/>
    <x v="16"/>
    <s v="Fashion"/>
    <n v="2"/>
    <n v="2"/>
    <n v="4"/>
    <n v="4"/>
    <s v="Sudah ambil PO"/>
    <n v="4"/>
    <d v="2018-04-24T00:00:00"/>
    <n v="0"/>
    <s v="Aksesoris blm dikasih"/>
  </r>
  <r>
    <n v="18"/>
    <x v="17"/>
    <s v="Fashion"/>
    <n v="19"/>
    <n v="0"/>
    <n v="19"/>
    <n v="19"/>
    <s v="Sudah ambil PO"/>
    <n v="19"/>
    <d v="2018-04-24T00:00:00"/>
    <n v="0"/>
    <s v="aksesoris sudah diambil lengkap"/>
  </r>
  <r>
    <n v="19"/>
    <x v="18"/>
    <s v="Fashion"/>
    <n v="3"/>
    <n v="1"/>
    <n v="4"/>
    <n v="4"/>
    <s v="Sudah ambil PO"/>
    <n v="4"/>
    <d v="2018-04-24T00:00:00"/>
    <n v="0"/>
    <s v="Artikel kuzatura di RND total 4, 1 blm nego kode KHY 990, aksesoris blm diambil"/>
  </r>
  <r>
    <n v="20"/>
    <x v="19"/>
    <s v="Jaket"/>
    <n v="3"/>
    <n v="0"/>
    <n v="3"/>
    <n v="3"/>
    <s v="Sudah ambil PO"/>
    <n v="3"/>
    <d v="2018-04-24T00:00:00"/>
    <n v="0"/>
    <s v="Artikel di RND 5, 2 blm terima form nego kode KCN 951, KCN 217, aksesoris sudah diambil lengkap"/>
  </r>
  <r>
    <n v="21"/>
    <x v="20"/>
    <s v="Fashion"/>
    <n v="16"/>
    <n v="0"/>
    <n v="16"/>
    <n v="14"/>
    <s v="Sudah ambil PO"/>
    <n v="14"/>
    <d v="2018-04-24T00:00:00"/>
    <n v="0"/>
    <s v="2 form nego blm diterima, aksesoris blm dikasih"/>
  </r>
  <r>
    <n v="22"/>
    <x v="21"/>
    <s v="Fashion"/>
    <n v="4"/>
    <n v="0"/>
    <n v="4"/>
    <n v="4"/>
    <s v="Sudah ambil PO"/>
    <n v="4"/>
    <d v="2018-04-24T00:00:00"/>
    <n v="0"/>
    <s v="Aksesoris blm dikasih"/>
  </r>
  <r>
    <n v="23"/>
    <x v="22"/>
    <s v="Fashion"/>
    <n v="0"/>
    <n v="11"/>
    <n v="11"/>
    <n v="11"/>
    <s v="Sudah ambil PO"/>
    <n v="11"/>
    <d v="2018-04-24T00:00:00"/>
    <n v="0"/>
    <s v="Aksesoris blm dikasih"/>
  </r>
  <r>
    <n v="24"/>
    <x v="23"/>
    <s v="Ikat pinggang"/>
    <n v="2"/>
    <n v="0"/>
    <n v="2"/>
    <n v="2"/>
    <s v="Belum PO, sudah dicek dan ready utk PO"/>
    <m/>
    <m/>
    <n v="2"/>
    <m/>
  </r>
  <r>
    <n v="25"/>
    <x v="24"/>
    <s v="Tas"/>
    <n v="0"/>
    <n v="1"/>
    <n v="1"/>
    <n v="1"/>
    <s v="Belum PO, sudah dicek dan ready utk PO"/>
    <m/>
    <m/>
    <n v="1"/>
    <m/>
  </r>
  <r>
    <n v="26"/>
    <x v="25"/>
    <s v="Tas"/>
    <n v="3"/>
    <n v="1"/>
    <n v="4"/>
    <n v="4"/>
    <s v="Belum PO, sudah dicek dan ready utk PO"/>
    <m/>
    <m/>
    <n v="4"/>
    <m/>
  </r>
  <r>
    <n v="27"/>
    <x v="26"/>
    <s v="Fashion"/>
    <n v="8"/>
    <n v="12"/>
    <n v="20"/>
    <n v="20"/>
    <s v="Belum PO, sudah dicek dan ready utk PO"/>
    <m/>
    <m/>
    <n v="20"/>
    <m/>
  </r>
  <r>
    <n v="28"/>
    <x v="27"/>
    <s v="Tas"/>
    <n v="4"/>
    <n v="0"/>
    <n v="4"/>
    <n v="4"/>
    <s v="Belum PO, sudah dicek dan ready utk PO"/>
    <m/>
    <m/>
    <n v="4"/>
    <m/>
  </r>
  <r>
    <n v="29"/>
    <x v="28"/>
    <s v="Fashion"/>
    <n v="4"/>
    <n v="1"/>
    <n v="5"/>
    <n v="4"/>
    <s v="Belum PO, sudah dicek dan ready utk PO"/>
    <m/>
    <m/>
    <n v="4"/>
    <m/>
  </r>
  <r>
    <n v="30"/>
    <x v="29"/>
    <s v="Tas, dompet"/>
    <n v="15"/>
    <n v="0"/>
    <n v="15"/>
    <n v="14"/>
    <s v="Belum PO, sudah dicek dan ready utk PO"/>
    <m/>
    <m/>
    <n v="14"/>
    <s v="1 form nego blm diterima"/>
  </r>
  <r>
    <n v="31"/>
    <x v="30"/>
    <s v="Fashion"/>
    <n v="6"/>
    <n v="3"/>
    <n v="9"/>
    <n v="9"/>
    <s v="Belum PO, sudah dicek dan ready utk PO"/>
    <m/>
    <m/>
    <n v="9"/>
    <m/>
  </r>
  <r>
    <n v="32"/>
    <x v="31"/>
    <s v="Fashion"/>
    <n v="6"/>
    <n v="4"/>
    <n v="10"/>
    <n v="10"/>
    <s v="Belum PO, sudah dicek dan ready utk PO"/>
    <m/>
    <m/>
    <n v="10"/>
    <s v="PO awal hanya 3 artikel, KKE 774, KKE 623, KKE 424, yg lainnya di hold"/>
  </r>
  <r>
    <n v="33"/>
    <x v="32"/>
    <s v="Fashion"/>
    <n v="5"/>
    <n v="0"/>
    <n v="5"/>
    <n v="5"/>
    <s v="Belum PO, sudah dicek dan ready utk PO"/>
    <m/>
    <m/>
    <n v="5"/>
    <m/>
  </r>
  <r>
    <n v="34"/>
    <x v="33"/>
    <s v="Fashion"/>
    <n v="1"/>
    <n v="4"/>
    <n v="5"/>
    <n v="5"/>
    <s v="Belum PO, sudah dicek dan ready utk PO"/>
    <m/>
    <m/>
    <n v="5"/>
    <m/>
  </r>
  <r>
    <n v="35"/>
    <x v="34"/>
    <s v="Jaket"/>
    <n v="0"/>
    <n v="3"/>
    <n v="3"/>
    <n v="3"/>
    <s v="Belum PO, sudah dicek dan ready utk PO"/>
    <m/>
    <m/>
    <n v="3"/>
    <m/>
  </r>
  <r>
    <n v="36"/>
    <x v="35"/>
    <s v="Fashion"/>
    <n v="1"/>
    <n v="5"/>
    <n v="6"/>
    <n v="6"/>
    <s v="Belum PO, sudah dicek dan ready utk PO"/>
    <m/>
    <m/>
    <n v="6"/>
    <m/>
  </r>
  <r>
    <n v="37"/>
    <x v="36"/>
    <s v="Jaket"/>
    <n v="2"/>
    <n v="0"/>
    <n v="2"/>
    <n v="2"/>
    <s v="Belum PO, sudah dicek dan ready utk PO"/>
    <m/>
    <m/>
    <n v="2"/>
    <m/>
  </r>
  <r>
    <n v="38"/>
    <x v="37"/>
    <s v="Fashion"/>
    <n v="0"/>
    <n v="2"/>
    <n v="2"/>
    <n v="2"/>
    <s v="Belum PO, sudah dicek dan ready utk PO"/>
    <m/>
    <m/>
    <n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33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D42" firstHeaderRow="0" firstDataRow="1" firstDataCol="1"/>
  <pivotFields count="12">
    <pivotField showAll="0"/>
    <pivotField axis="axisRow" showAll="0">
      <items count="39">
        <item x="16"/>
        <item x="17"/>
        <item x="31"/>
        <item x="34"/>
        <item x="9"/>
        <item x="28"/>
        <item x="24"/>
        <item x="26"/>
        <item x="5"/>
        <item x="10"/>
        <item x="11"/>
        <item x="14"/>
        <item x="2"/>
        <item x="18"/>
        <item x="25"/>
        <item x="21"/>
        <item x="29"/>
        <item x="30"/>
        <item x="12"/>
        <item x="0"/>
        <item x="8"/>
        <item x="32"/>
        <item x="19"/>
        <item x="27"/>
        <item x="6"/>
        <item x="7"/>
        <item x="37"/>
        <item x="1"/>
        <item x="35"/>
        <item x="13"/>
        <item x="3"/>
        <item x="23"/>
        <item x="20"/>
        <item x="33"/>
        <item x="15"/>
        <item x="4"/>
        <item x="36"/>
        <item x="22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numFmtId="3"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 Approve Owner" fld="6" baseField="0" baseItem="0"/>
    <dataField name="Sudah PO" fld="8" baseField="1" baseItem="0"/>
    <dataField name="Sum of Belum PO (artikel)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04DCAC-EE50-4FBC-9BA1-C0ADF0AB1CF1}" name="PivotTable1" cacheId="2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9" firstHeaderRow="1" firstDataRow="1" firstDataCol="1" rowPageCount="1" colPageCount="1"/>
  <pivotFields count="42">
    <pivotField showAll="0"/>
    <pivotField axis="axisRow" showAll="0">
      <items count="6">
        <item x="2"/>
        <item x="4"/>
        <item x="3"/>
        <item x="0"/>
        <item x="1"/>
        <item t="default"/>
      </items>
    </pivotField>
    <pivotField axis="axisPage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29" totalsRowShown="0" headerRowDxfId="37">
  <autoFilter ref="A1:J29" xr:uid="{00000000-0009-0000-0100-000002000000}"/>
  <tableColumns count="10">
    <tableColumn id="1" xr3:uid="{00000000-0010-0000-0000-000001000000}" name="No"/>
    <tableColumn id="2" xr3:uid="{00000000-0010-0000-0000-000002000000}" name="Nama Supplier"/>
    <tableColumn id="3" xr3:uid="{00000000-0010-0000-0000-000003000000}" name="Kode Produk"/>
    <tableColumn id="4" xr3:uid="{00000000-0010-0000-0000-000004000000}" name="Size" dataDxfId="36"/>
    <tableColumn id="5" xr3:uid="{00000000-0010-0000-0000-000005000000}" name="QTY" dataDxfId="35"/>
    <tableColumn id="6" xr3:uid="{00000000-0010-0000-0000-000006000000}" name="Tanggal PO" dataDxfId="34"/>
    <tableColumn id="7" xr3:uid="{00000000-0010-0000-0000-000007000000}" name="Tanggal Ambil PO" dataDxfId="33"/>
    <tableColumn id="8" xr3:uid="{00000000-0010-0000-0000-000008000000}" name="Tanggal Masuk Barang"/>
    <tableColumn id="9" xr3:uid="{00000000-0010-0000-0000-000009000000}" name="QTY Masuk"/>
    <tableColumn id="10" xr3:uid="{00000000-0010-0000-0000-00000A000000}" name="Belum Masuk" dataDxfId="32">
      <calculatedColumnFormula>Table2[[#This Row],[QTY]]-Table2[[#This Row],[QTY Masuk]]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L39" headerRowDxfId="31" dataDxfId="30" tableBorderDxfId="29">
  <autoFilter ref="A1:L39" xr:uid="{00000000-0009-0000-0100-000001000000}"/>
  <sortState ref="A2:L39">
    <sortCondition descending="1" ref="H2:H39"/>
  </sortState>
  <tableColumns count="12">
    <tableColumn id="1" xr3:uid="{00000000-0010-0000-0100-000001000000}" name="No" totalsRowLabel="Total" dataDxfId="28" totalsRowDxfId="27"/>
    <tableColumn id="2" xr3:uid="{00000000-0010-0000-0100-000002000000}" name="Nama Supplier" dataDxfId="26" totalsRowDxfId="25"/>
    <tableColumn id="3" xr3:uid="{00000000-0010-0000-0100-000003000000}" name="Produk" dataDxfId="24" totalsRowDxfId="23"/>
    <tableColumn id="4" xr3:uid="{00000000-0010-0000-0100-000004000000}" name="Kuzatura" dataDxfId="22" totalsRowDxfId="21"/>
    <tableColumn id="5" xr3:uid="{00000000-0010-0000-0100-000005000000}" name="Infikids" dataDxfId="20" totalsRowDxfId="19"/>
    <tableColumn id="6" xr3:uid="{00000000-0010-0000-0100-000006000000}" name="Total" dataDxfId="18" totalsRowDxfId="17">
      <calculatedColumnFormula>D2+E2</calculatedColumnFormula>
    </tableColumn>
    <tableColumn id="7" xr3:uid="{00000000-0010-0000-0100-000007000000}" name="PO Approve Owner (artikel)" dataDxfId="16" totalsRowDxfId="15"/>
    <tableColumn id="8" xr3:uid="{00000000-0010-0000-0100-000008000000}" name="Status PO" dataDxfId="14" totalsRowDxfId="13"/>
    <tableColumn id="9" xr3:uid="{00000000-0010-0000-0100-000009000000}" name="QTY PO (artikel)" dataDxfId="12" totalsRowDxfId="11"/>
    <tableColumn id="10" xr3:uid="{00000000-0010-0000-0100-00000A000000}" name="Tanggal Ambil PO" dataDxfId="10" totalsRowDxfId="9"/>
    <tableColumn id="12" xr3:uid="{DC72C724-081B-4C19-B265-3C0A17A6E078}" name="Belum PO (artikel)" dataDxfId="8" totalsRowDxfId="7">
      <calculatedColumnFormula>Table1[[#This Row],[PO Approve Owner (artikel)]]-Table1[[#This Row],[QTY PO (artikel)]]</calculatedColumnFormula>
    </tableColumn>
    <tableColumn id="11" xr3:uid="{00000000-0010-0000-0100-00000B000000}" name="Keterangan" totalsRowFunction="count" dataDxfId="6" totalsRow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workbookViewId="0">
      <selection activeCell="D29" sqref="D29"/>
    </sheetView>
  </sheetViews>
  <sheetFormatPr defaultRowHeight="15" x14ac:dyDescent="0.25"/>
  <cols>
    <col min="1" max="1" width="8.140625" bestFit="1" customWidth="1"/>
    <col min="2" max="2" width="18.7109375" bestFit="1" customWidth="1"/>
    <col min="3" max="3" width="16.85546875" bestFit="1" customWidth="1"/>
    <col min="4" max="4" width="9.140625" style="3" bestFit="1" customWidth="1"/>
    <col min="5" max="5" width="9.140625" style="4" bestFit="1" customWidth="1"/>
    <col min="6" max="6" width="15.28515625" style="6" bestFit="1" customWidth="1"/>
    <col min="7" max="7" width="21.140625" style="6" bestFit="1" customWidth="1"/>
    <col min="8" max="8" width="25.28515625" bestFit="1" customWidth="1"/>
    <col min="9" max="9" width="15.42578125" bestFit="1" customWidth="1"/>
    <col min="10" max="10" width="17.7109375" bestFit="1" customWidth="1"/>
  </cols>
  <sheetData>
    <row r="1" spans="1:10" s="1" customFormat="1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5" t="s">
        <v>8</v>
      </c>
      <c r="G1" s="5" t="s">
        <v>9</v>
      </c>
      <c r="H1" s="2" t="s">
        <v>33</v>
      </c>
      <c r="I1" s="2" t="s">
        <v>31</v>
      </c>
      <c r="J1" s="2" t="s">
        <v>32</v>
      </c>
    </row>
    <row r="2" spans="1:10" x14ac:dyDescent="0.25">
      <c r="A2">
        <v>1</v>
      </c>
      <c r="B2" t="s">
        <v>4</v>
      </c>
      <c r="C2" t="s">
        <v>5</v>
      </c>
      <c r="D2" s="3" t="s">
        <v>7</v>
      </c>
      <c r="E2" s="4">
        <v>36</v>
      </c>
      <c r="F2" s="6" t="s">
        <v>10</v>
      </c>
      <c r="G2" s="6" t="s">
        <v>10</v>
      </c>
      <c r="J2">
        <f>Table2[[#This Row],[QTY]]-Table2[[#This Row],[QTY Masuk]]</f>
        <v>36</v>
      </c>
    </row>
    <row r="3" spans="1:10" x14ac:dyDescent="0.25">
      <c r="C3" t="s">
        <v>6</v>
      </c>
      <c r="D3" s="3" t="s">
        <v>7</v>
      </c>
      <c r="E3" s="4">
        <v>36</v>
      </c>
      <c r="F3" s="6" t="s">
        <v>10</v>
      </c>
      <c r="G3" s="6" t="s">
        <v>10</v>
      </c>
      <c r="J3">
        <f>Table2[[#This Row],[QTY]]-Table2[[#This Row],[QTY Masuk]]</f>
        <v>36</v>
      </c>
    </row>
    <row r="5" spans="1:10" x14ac:dyDescent="0.25">
      <c r="A5">
        <v>2</v>
      </c>
      <c r="B5" t="s">
        <v>12</v>
      </c>
      <c r="C5" t="s">
        <v>56</v>
      </c>
      <c r="D5" s="3">
        <v>2</v>
      </c>
      <c r="E5" s="4">
        <v>6</v>
      </c>
      <c r="F5" s="6" t="s">
        <v>13</v>
      </c>
      <c r="G5" s="6" t="s">
        <v>13</v>
      </c>
      <c r="J5">
        <f>Table2[[#This Row],[QTY]]-Table2[[#This Row],[QTY Masuk]]</f>
        <v>6</v>
      </c>
    </row>
    <row r="6" spans="1:10" x14ac:dyDescent="0.25">
      <c r="D6" s="3">
        <v>4</v>
      </c>
      <c r="E6" s="4">
        <v>8</v>
      </c>
      <c r="F6" s="6" t="s">
        <v>13</v>
      </c>
      <c r="J6">
        <f>Table2[[#This Row],[QTY]]-Table2[[#This Row],[QTY Masuk]]</f>
        <v>8</v>
      </c>
    </row>
    <row r="7" spans="1:10" x14ac:dyDescent="0.25">
      <c r="D7" s="3">
        <v>6</v>
      </c>
      <c r="E7" s="4">
        <v>10</v>
      </c>
      <c r="F7" s="6" t="s">
        <v>13</v>
      </c>
      <c r="J7">
        <f>Table2[[#This Row],[QTY]]-Table2[[#This Row],[QTY Masuk]]</f>
        <v>10</v>
      </c>
    </row>
    <row r="8" spans="1:10" x14ac:dyDescent="0.25">
      <c r="D8" s="3">
        <v>8</v>
      </c>
      <c r="E8" s="4">
        <v>12</v>
      </c>
      <c r="F8" s="6" t="s">
        <v>13</v>
      </c>
      <c r="J8">
        <f>Table2[[#This Row],[QTY]]-Table2[[#This Row],[QTY Masuk]]</f>
        <v>12</v>
      </c>
    </row>
    <row r="9" spans="1:10" x14ac:dyDescent="0.25">
      <c r="C9" t="s">
        <v>57</v>
      </c>
      <c r="D9" s="3">
        <v>6</v>
      </c>
      <c r="E9" s="4">
        <v>6</v>
      </c>
      <c r="J9" s="10">
        <f>Table2[[#This Row],[QTY]]-Table2[[#This Row],[QTY Masuk]]</f>
        <v>6</v>
      </c>
    </row>
    <row r="10" spans="1:10" x14ac:dyDescent="0.25">
      <c r="D10" s="3">
        <v>8</v>
      </c>
      <c r="E10" s="4">
        <v>8</v>
      </c>
      <c r="J10" s="10">
        <f>Table2[[#This Row],[QTY]]-Table2[[#This Row],[QTY Masuk]]</f>
        <v>8</v>
      </c>
    </row>
    <row r="11" spans="1:10" x14ac:dyDescent="0.25">
      <c r="D11" s="3">
        <v>10</v>
      </c>
      <c r="E11" s="4">
        <v>10</v>
      </c>
      <c r="G11" s="7"/>
      <c r="J11" s="10">
        <f>Table2[[#This Row],[QTY]]-Table2[[#This Row],[QTY Masuk]]</f>
        <v>10</v>
      </c>
    </row>
    <row r="12" spans="1:10" x14ac:dyDescent="0.25">
      <c r="D12" s="3">
        <v>12</v>
      </c>
      <c r="E12" s="4">
        <v>12</v>
      </c>
      <c r="J12" s="10">
        <f>Table2[[#This Row],[QTY]]-Table2[[#This Row],[QTY Masuk]]</f>
        <v>12</v>
      </c>
    </row>
    <row r="13" spans="1:10" x14ac:dyDescent="0.25">
      <c r="C13" t="s">
        <v>58</v>
      </c>
      <c r="D13" s="3">
        <v>6</v>
      </c>
      <c r="E13" s="4">
        <v>6</v>
      </c>
      <c r="J13" s="10">
        <f>Table2[[#This Row],[QTY]]-Table2[[#This Row],[QTY Masuk]]</f>
        <v>6</v>
      </c>
    </row>
    <row r="14" spans="1:10" x14ac:dyDescent="0.25">
      <c r="D14" s="3">
        <v>8</v>
      </c>
      <c r="E14" s="4">
        <v>8</v>
      </c>
      <c r="J14" s="10">
        <f>Table2[[#This Row],[QTY]]-Table2[[#This Row],[QTY Masuk]]</f>
        <v>8</v>
      </c>
    </row>
    <row r="15" spans="1:10" x14ac:dyDescent="0.25">
      <c r="D15" s="3">
        <v>10</v>
      </c>
      <c r="E15" s="4">
        <v>10</v>
      </c>
      <c r="J15" s="10">
        <f>Table2[[#This Row],[QTY]]-Table2[[#This Row],[QTY Masuk]]</f>
        <v>10</v>
      </c>
    </row>
    <row r="16" spans="1:10" x14ac:dyDescent="0.25">
      <c r="D16" s="3">
        <v>12</v>
      </c>
      <c r="E16" s="4">
        <v>12</v>
      </c>
      <c r="J16" s="10">
        <f>Table2[[#This Row],[QTY]]-Table2[[#This Row],[QTY Masuk]]</f>
        <v>12</v>
      </c>
    </row>
    <row r="17" spans="3:10" x14ac:dyDescent="0.25">
      <c r="C17" t="s">
        <v>59</v>
      </c>
      <c r="D17" s="3">
        <v>6</v>
      </c>
      <c r="E17" s="4">
        <v>6</v>
      </c>
      <c r="J17" s="10">
        <f>Table2[[#This Row],[QTY]]-Table2[[#This Row],[QTY Masuk]]</f>
        <v>6</v>
      </c>
    </row>
    <row r="18" spans="3:10" x14ac:dyDescent="0.25">
      <c r="D18" s="3">
        <v>8</v>
      </c>
      <c r="E18" s="4">
        <v>8</v>
      </c>
      <c r="J18" s="10">
        <f>Table2[[#This Row],[QTY]]-Table2[[#This Row],[QTY Masuk]]</f>
        <v>8</v>
      </c>
    </row>
    <row r="19" spans="3:10" x14ac:dyDescent="0.25">
      <c r="D19" s="3">
        <v>10</v>
      </c>
      <c r="E19" s="4">
        <v>10</v>
      </c>
      <c r="J19" s="10">
        <f>Table2[[#This Row],[QTY]]-Table2[[#This Row],[QTY Masuk]]</f>
        <v>10</v>
      </c>
    </row>
    <row r="20" spans="3:10" x14ac:dyDescent="0.25">
      <c r="D20" s="3">
        <v>12</v>
      </c>
      <c r="E20" s="4">
        <v>12</v>
      </c>
      <c r="J20" s="10">
        <f>Table2[[#This Row],[QTY]]-Table2[[#This Row],[QTY Masuk]]</f>
        <v>12</v>
      </c>
    </row>
    <row r="21" spans="3:10" x14ac:dyDescent="0.25">
      <c r="C21" t="s">
        <v>60</v>
      </c>
      <c r="D21" s="3">
        <v>6</v>
      </c>
      <c r="E21" s="4">
        <v>6</v>
      </c>
      <c r="J21" s="10">
        <f>Table2[[#This Row],[QTY]]-Table2[[#This Row],[QTY Masuk]]</f>
        <v>6</v>
      </c>
    </row>
    <row r="22" spans="3:10" x14ac:dyDescent="0.25">
      <c r="D22" s="3">
        <v>8</v>
      </c>
      <c r="E22" s="4">
        <v>8</v>
      </c>
      <c r="J22" s="10">
        <f>Table2[[#This Row],[QTY]]-Table2[[#This Row],[QTY Masuk]]</f>
        <v>8</v>
      </c>
    </row>
    <row r="23" spans="3:10" x14ac:dyDescent="0.25">
      <c r="D23" s="3">
        <v>10</v>
      </c>
      <c r="E23" s="4">
        <v>10</v>
      </c>
      <c r="J23" s="10">
        <f>Table2[[#This Row],[QTY]]-Table2[[#This Row],[QTY Masuk]]</f>
        <v>10</v>
      </c>
    </row>
    <row r="24" spans="3:10" x14ac:dyDescent="0.25">
      <c r="D24" s="3">
        <v>12</v>
      </c>
      <c r="E24" s="4">
        <v>12</v>
      </c>
      <c r="J24" s="10">
        <f>Table2[[#This Row],[QTY]]-Table2[[#This Row],[QTY Masuk]]</f>
        <v>12</v>
      </c>
    </row>
    <row r="25" spans="3:10" x14ac:dyDescent="0.25">
      <c r="C25" t="s">
        <v>61</v>
      </c>
      <c r="D25" s="3">
        <v>6</v>
      </c>
      <c r="E25" s="4">
        <v>6</v>
      </c>
      <c r="J25" s="10">
        <f>Table2[[#This Row],[QTY]]-Table2[[#This Row],[QTY Masuk]]</f>
        <v>6</v>
      </c>
    </row>
    <row r="26" spans="3:10" x14ac:dyDescent="0.25">
      <c r="D26" s="3">
        <v>8</v>
      </c>
      <c r="E26" s="4">
        <v>8</v>
      </c>
      <c r="J26" s="10">
        <f>Table2[[#This Row],[QTY]]-Table2[[#This Row],[QTY Masuk]]</f>
        <v>8</v>
      </c>
    </row>
    <row r="27" spans="3:10" x14ac:dyDescent="0.25">
      <c r="D27" s="3">
        <v>10</v>
      </c>
      <c r="E27" s="4">
        <v>10</v>
      </c>
      <c r="J27" s="10">
        <f>Table2[[#This Row],[QTY]]-Table2[[#This Row],[QTY Masuk]]</f>
        <v>10</v>
      </c>
    </row>
    <row r="28" spans="3:10" x14ac:dyDescent="0.25">
      <c r="D28" s="3">
        <v>12</v>
      </c>
      <c r="E28" s="4">
        <v>12</v>
      </c>
      <c r="J28" s="10">
        <f>Table2[[#This Row],[QTY]]-Table2[[#This Row],[QTY Masuk]]</f>
        <v>12</v>
      </c>
    </row>
    <row r="29" spans="3:10" x14ac:dyDescent="0.25">
      <c r="C29" t="s">
        <v>62</v>
      </c>
      <c r="J29" s="10">
        <f>Table2[[#This Row],[QTY]]-Table2[[#This Row],[QTY Masuk]]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4"/>
  <sheetViews>
    <sheetView workbookViewId="0">
      <pane ySplit="3" topLeftCell="A4" activePane="bottomLeft" state="frozen"/>
      <selection pane="bottomLeft" activeCell="G45" sqref="G45"/>
    </sheetView>
  </sheetViews>
  <sheetFormatPr defaultRowHeight="15" x14ac:dyDescent="0.25"/>
  <cols>
    <col min="1" max="1" width="14.5703125" customWidth="1"/>
    <col min="2" max="2" width="18.28515625" bestFit="1" customWidth="1"/>
    <col min="3" max="3" width="11.5703125" bestFit="1" customWidth="1"/>
    <col min="4" max="4" width="24.28515625" bestFit="1" customWidth="1"/>
  </cols>
  <sheetData>
    <row r="3" spans="1:4" x14ac:dyDescent="0.25">
      <c r="A3" s="36" t="s">
        <v>124</v>
      </c>
      <c r="B3" t="s">
        <v>127</v>
      </c>
      <c r="C3" t="s">
        <v>126</v>
      </c>
      <c r="D3" t="s">
        <v>144</v>
      </c>
    </row>
    <row r="4" spans="1:4" x14ac:dyDescent="0.25">
      <c r="A4" s="3" t="s">
        <v>46</v>
      </c>
      <c r="B4" s="10">
        <v>4</v>
      </c>
      <c r="C4" s="10">
        <v>4</v>
      </c>
      <c r="D4" s="10">
        <v>0</v>
      </c>
    </row>
    <row r="5" spans="1:4" x14ac:dyDescent="0.25">
      <c r="A5" s="3" t="s">
        <v>106</v>
      </c>
      <c r="B5" s="10">
        <v>19</v>
      </c>
      <c r="C5" s="10">
        <v>19</v>
      </c>
      <c r="D5" s="10">
        <v>0</v>
      </c>
    </row>
    <row r="6" spans="1:4" x14ac:dyDescent="0.25">
      <c r="A6" s="3" t="s">
        <v>38</v>
      </c>
      <c r="B6" s="10">
        <v>10</v>
      </c>
      <c r="C6" s="10"/>
      <c r="D6" s="10">
        <v>10</v>
      </c>
    </row>
    <row r="7" spans="1:4" x14ac:dyDescent="0.25">
      <c r="A7" s="3" t="s">
        <v>49</v>
      </c>
      <c r="B7" s="10">
        <v>3</v>
      </c>
      <c r="C7" s="10"/>
      <c r="D7" s="10">
        <v>3</v>
      </c>
    </row>
    <row r="8" spans="1:4" x14ac:dyDescent="0.25">
      <c r="A8" s="3" t="s">
        <v>107</v>
      </c>
      <c r="B8" s="10">
        <v>9</v>
      </c>
      <c r="C8" s="10">
        <v>9</v>
      </c>
      <c r="D8" s="10">
        <v>0</v>
      </c>
    </row>
    <row r="9" spans="1:4" x14ac:dyDescent="0.25">
      <c r="A9" s="3" t="s">
        <v>35</v>
      </c>
      <c r="B9" s="10">
        <v>4</v>
      </c>
      <c r="C9" s="10"/>
      <c r="D9" s="10">
        <v>4</v>
      </c>
    </row>
    <row r="10" spans="1:4" x14ac:dyDescent="0.25">
      <c r="A10" s="3" t="s">
        <v>25</v>
      </c>
      <c r="B10" s="10">
        <v>1</v>
      </c>
      <c r="C10" s="10"/>
      <c r="D10" s="10">
        <v>1</v>
      </c>
    </row>
    <row r="11" spans="1:4" x14ac:dyDescent="0.25">
      <c r="A11" s="3" t="s">
        <v>27</v>
      </c>
      <c r="B11" s="10">
        <v>20</v>
      </c>
      <c r="C11" s="10"/>
      <c r="D11" s="10">
        <v>20</v>
      </c>
    </row>
    <row r="12" spans="1:4" x14ac:dyDescent="0.25">
      <c r="A12" s="3" t="s">
        <v>100</v>
      </c>
      <c r="B12" s="10">
        <v>5</v>
      </c>
      <c r="C12" s="10">
        <v>5</v>
      </c>
      <c r="D12" s="10">
        <v>0</v>
      </c>
    </row>
    <row r="13" spans="1:4" x14ac:dyDescent="0.25">
      <c r="A13" s="3" t="s">
        <v>105</v>
      </c>
      <c r="B13" s="10">
        <v>24</v>
      </c>
      <c r="C13" s="10">
        <v>15</v>
      </c>
      <c r="D13" s="10">
        <v>9</v>
      </c>
    </row>
    <row r="14" spans="1:4" x14ac:dyDescent="0.25">
      <c r="A14" s="3" t="s">
        <v>22</v>
      </c>
      <c r="B14" s="10">
        <v>2</v>
      </c>
      <c r="C14" s="10">
        <v>2</v>
      </c>
      <c r="D14" s="10">
        <v>0</v>
      </c>
    </row>
    <row r="15" spans="1:4" x14ac:dyDescent="0.25">
      <c r="A15" s="3" t="s">
        <v>54</v>
      </c>
      <c r="B15" s="10">
        <v>14</v>
      </c>
      <c r="C15" s="10">
        <v>5</v>
      </c>
      <c r="D15" s="10">
        <v>9</v>
      </c>
    </row>
    <row r="16" spans="1:4" x14ac:dyDescent="0.25">
      <c r="A16" s="3" t="s">
        <v>12</v>
      </c>
      <c r="B16" s="10">
        <v>19</v>
      </c>
      <c r="C16" s="10">
        <v>19</v>
      </c>
      <c r="D16" s="10">
        <v>0</v>
      </c>
    </row>
    <row r="17" spans="1:4" x14ac:dyDescent="0.25">
      <c r="A17" s="3" t="s">
        <v>48</v>
      </c>
      <c r="B17" s="10">
        <v>4</v>
      </c>
      <c r="C17" s="10">
        <v>4</v>
      </c>
      <c r="D17" s="10">
        <v>0</v>
      </c>
    </row>
    <row r="18" spans="1:4" x14ac:dyDescent="0.25">
      <c r="A18" s="3" t="s">
        <v>26</v>
      </c>
      <c r="B18" s="10">
        <v>4</v>
      </c>
      <c r="C18" s="10"/>
      <c r="D18" s="10">
        <v>4</v>
      </c>
    </row>
    <row r="19" spans="1:4" x14ac:dyDescent="0.25">
      <c r="A19" s="3" t="s">
        <v>123</v>
      </c>
      <c r="B19" s="10">
        <v>4</v>
      </c>
      <c r="C19" s="10">
        <v>4</v>
      </c>
      <c r="D19" s="10">
        <v>0</v>
      </c>
    </row>
    <row r="20" spans="1:4" x14ac:dyDescent="0.25">
      <c r="A20" s="3" t="s">
        <v>36</v>
      </c>
      <c r="B20" s="10">
        <v>14</v>
      </c>
      <c r="C20" s="10"/>
      <c r="D20" s="10">
        <v>14</v>
      </c>
    </row>
    <row r="21" spans="1:4" x14ac:dyDescent="0.25">
      <c r="A21" s="3" t="s">
        <v>37</v>
      </c>
      <c r="B21" s="10">
        <v>9</v>
      </c>
      <c r="C21" s="10"/>
      <c r="D21" s="10">
        <v>9</v>
      </c>
    </row>
    <row r="22" spans="1:4" x14ac:dyDescent="0.25">
      <c r="A22" s="3" t="s">
        <v>103</v>
      </c>
      <c r="B22" s="10">
        <v>12</v>
      </c>
      <c r="C22" s="10">
        <v>12</v>
      </c>
      <c r="D22" s="10">
        <v>0</v>
      </c>
    </row>
    <row r="23" spans="1:4" x14ac:dyDescent="0.25">
      <c r="A23" s="3" t="s">
        <v>19</v>
      </c>
      <c r="B23" s="10">
        <v>20</v>
      </c>
      <c r="C23" s="10">
        <v>20</v>
      </c>
      <c r="D23" s="10">
        <v>0</v>
      </c>
    </row>
    <row r="24" spans="1:4" x14ac:dyDescent="0.25">
      <c r="A24" s="3" t="s">
        <v>104</v>
      </c>
      <c r="B24" s="10">
        <v>20</v>
      </c>
      <c r="C24" s="10">
        <v>20</v>
      </c>
      <c r="D24" s="10">
        <v>0</v>
      </c>
    </row>
    <row r="25" spans="1:4" x14ac:dyDescent="0.25">
      <c r="A25" s="3" t="s">
        <v>39</v>
      </c>
      <c r="B25" s="10">
        <v>5</v>
      </c>
      <c r="C25" s="10"/>
      <c r="D25" s="10">
        <v>5</v>
      </c>
    </row>
    <row r="26" spans="1:4" x14ac:dyDescent="0.25">
      <c r="A26" s="3" t="s">
        <v>55</v>
      </c>
      <c r="B26" s="10">
        <v>3</v>
      </c>
      <c r="C26" s="10">
        <v>3</v>
      </c>
      <c r="D26" s="10">
        <v>0</v>
      </c>
    </row>
    <row r="27" spans="1:4" x14ac:dyDescent="0.25">
      <c r="A27" s="3" t="s">
        <v>29</v>
      </c>
      <c r="B27" s="10">
        <v>4</v>
      </c>
      <c r="C27" s="10"/>
      <c r="D27" s="10">
        <v>4</v>
      </c>
    </row>
    <row r="28" spans="1:4" x14ac:dyDescent="0.25">
      <c r="A28" s="3" t="s">
        <v>101</v>
      </c>
      <c r="B28" s="10">
        <v>5</v>
      </c>
      <c r="C28" s="10">
        <v>5</v>
      </c>
      <c r="D28" s="10">
        <v>0</v>
      </c>
    </row>
    <row r="29" spans="1:4" x14ac:dyDescent="0.25">
      <c r="A29" s="3" t="s">
        <v>28</v>
      </c>
      <c r="B29" s="10">
        <v>16</v>
      </c>
      <c r="C29" s="10">
        <v>16</v>
      </c>
      <c r="D29" s="10">
        <v>0</v>
      </c>
    </row>
    <row r="30" spans="1:4" x14ac:dyDescent="0.25">
      <c r="A30" s="3" t="s">
        <v>53</v>
      </c>
      <c r="B30" s="10">
        <v>2</v>
      </c>
      <c r="C30" s="10"/>
      <c r="D30" s="10">
        <v>2</v>
      </c>
    </row>
    <row r="31" spans="1:4" x14ac:dyDescent="0.25">
      <c r="A31" s="3" t="s">
        <v>4</v>
      </c>
      <c r="B31" s="10">
        <v>2</v>
      </c>
      <c r="C31" s="10">
        <v>2</v>
      </c>
      <c r="D31" s="10">
        <v>0</v>
      </c>
    </row>
    <row r="32" spans="1:4" x14ac:dyDescent="0.25">
      <c r="A32" s="3" t="s">
        <v>51</v>
      </c>
      <c r="B32" s="10">
        <v>6</v>
      </c>
      <c r="C32" s="10"/>
      <c r="D32" s="10">
        <v>6</v>
      </c>
    </row>
    <row r="33" spans="1:4" x14ac:dyDescent="0.25">
      <c r="A33" s="3" t="s">
        <v>47</v>
      </c>
      <c r="B33" s="10">
        <v>4</v>
      </c>
      <c r="C33" s="10">
        <v>4</v>
      </c>
      <c r="D33" s="10">
        <v>0</v>
      </c>
    </row>
    <row r="34" spans="1:4" x14ac:dyDescent="0.25">
      <c r="A34" s="3" t="s">
        <v>98</v>
      </c>
      <c r="B34" s="10">
        <v>31</v>
      </c>
      <c r="C34" s="10">
        <v>31</v>
      </c>
      <c r="D34" s="10">
        <v>0</v>
      </c>
    </row>
    <row r="35" spans="1:4" x14ac:dyDescent="0.25">
      <c r="A35" s="3" t="s">
        <v>21</v>
      </c>
      <c r="B35" s="10">
        <v>2</v>
      </c>
      <c r="C35" s="10"/>
      <c r="D35" s="10">
        <v>2</v>
      </c>
    </row>
    <row r="36" spans="1:4" x14ac:dyDescent="0.25">
      <c r="A36" s="3" t="s">
        <v>119</v>
      </c>
      <c r="B36" s="10">
        <v>14</v>
      </c>
      <c r="C36" s="10">
        <v>14</v>
      </c>
      <c r="D36" s="10">
        <v>0</v>
      </c>
    </row>
    <row r="37" spans="1:4" x14ac:dyDescent="0.25">
      <c r="A37" s="3" t="s">
        <v>45</v>
      </c>
      <c r="B37" s="10">
        <v>5</v>
      </c>
      <c r="C37" s="10"/>
      <c r="D37" s="10">
        <v>5</v>
      </c>
    </row>
    <row r="38" spans="1:4" x14ac:dyDescent="0.25">
      <c r="A38" s="3" t="s">
        <v>34</v>
      </c>
      <c r="B38" s="10">
        <v>3</v>
      </c>
      <c r="C38" s="10">
        <v>3</v>
      </c>
      <c r="D38" s="10">
        <v>0</v>
      </c>
    </row>
    <row r="39" spans="1:4" x14ac:dyDescent="0.25">
      <c r="A39" s="3" t="s">
        <v>99</v>
      </c>
      <c r="B39" s="10">
        <v>25</v>
      </c>
      <c r="C39" s="10">
        <v>25</v>
      </c>
      <c r="D39" s="10">
        <v>0</v>
      </c>
    </row>
    <row r="40" spans="1:4" x14ac:dyDescent="0.25">
      <c r="A40" s="3" t="s">
        <v>52</v>
      </c>
      <c r="B40" s="10">
        <v>2</v>
      </c>
      <c r="C40" s="10"/>
      <c r="D40" s="10">
        <v>2</v>
      </c>
    </row>
    <row r="41" spans="1:4" x14ac:dyDescent="0.25">
      <c r="A41" s="3" t="s">
        <v>23</v>
      </c>
      <c r="B41" s="10">
        <v>11</v>
      </c>
      <c r="C41" s="10">
        <v>11</v>
      </c>
      <c r="D41" s="10">
        <v>0</v>
      </c>
    </row>
    <row r="42" spans="1:4" x14ac:dyDescent="0.25">
      <c r="A42" s="3" t="s">
        <v>125</v>
      </c>
      <c r="B42" s="10">
        <v>361</v>
      </c>
      <c r="C42" s="10">
        <v>252</v>
      </c>
      <c r="D42" s="10">
        <v>109</v>
      </c>
    </row>
    <row r="44" spans="1:4" x14ac:dyDescent="0.25">
      <c r="C44" s="57" t="s">
        <v>221</v>
      </c>
      <c r="D44" s="58">
        <f>GETPIVOTDATA("Sudah PO",$A$3)/GETPIVOTDATA("PO Approve Owner",$A$3)</f>
        <v>0.69806094182825484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tabSelected="1" workbookViewId="0">
      <pane xSplit="2" ySplit="1" topLeftCell="D35" activePane="bottomRight" state="frozen"/>
      <selection pane="topRight" activeCell="C1" sqref="C1"/>
      <selection pane="bottomLeft" activeCell="A2" sqref="A2"/>
      <selection pane="bottomRight" activeCell="J46" sqref="J46"/>
    </sheetView>
  </sheetViews>
  <sheetFormatPr defaultRowHeight="15" x14ac:dyDescent="0.25"/>
  <cols>
    <col min="1" max="1" width="6.5703125" style="1" customWidth="1"/>
    <col min="2" max="2" width="16.42578125" style="4" customWidth="1"/>
    <col min="3" max="3" width="12.7109375" style="4" bestFit="1" customWidth="1"/>
    <col min="4" max="4" width="13.28515625" style="1" bestFit="1" customWidth="1"/>
    <col min="5" max="5" width="12.140625" style="1" bestFit="1" customWidth="1"/>
    <col min="6" max="6" width="10" style="1" bestFit="1" customWidth="1"/>
    <col min="7" max="7" width="18.5703125" style="28" customWidth="1"/>
    <col min="8" max="8" width="16.140625" style="28" customWidth="1"/>
    <col min="9" max="9" width="15.28515625" style="2" customWidth="1"/>
    <col min="10" max="10" width="17.7109375" style="47" customWidth="1"/>
    <col min="11" max="11" width="17.7109375" style="42" customWidth="1"/>
    <col min="12" max="12" width="32.7109375" style="23" customWidth="1"/>
    <col min="13" max="16384" width="9.140625" style="1"/>
  </cols>
  <sheetData>
    <row r="1" spans="1:12" s="2" customFormat="1" ht="30" x14ac:dyDescent="0.25">
      <c r="A1" s="24" t="s">
        <v>0</v>
      </c>
      <c r="B1" s="16" t="s">
        <v>11</v>
      </c>
      <c r="C1" s="16" t="s">
        <v>40</v>
      </c>
      <c r="D1" s="16" t="s">
        <v>14</v>
      </c>
      <c r="E1" s="16" t="s">
        <v>15</v>
      </c>
      <c r="F1" s="16" t="s">
        <v>16</v>
      </c>
      <c r="G1" s="29" t="s">
        <v>102</v>
      </c>
      <c r="H1" s="29" t="s">
        <v>17</v>
      </c>
      <c r="I1" s="18" t="s">
        <v>97</v>
      </c>
      <c r="J1" s="44" t="s">
        <v>9</v>
      </c>
      <c r="K1" s="39" t="s">
        <v>137</v>
      </c>
      <c r="L1" s="25" t="s">
        <v>20</v>
      </c>
    </row>
    <row r="2" spans="1:12" ht="60" x14ac:dyDescent="0.25">
      <c r="A2" s="17">
        <v>1</v>
      </c>
      <c r="B2" s="9" t="s">
        <v>19</v>
      </c>
      <c r="C2" s="9" t="s">
        <v>42</v>
      </c>
      <c r="D2" s="8">
        <v>14</v>
      </c>
      <c r="E2" s="8">
        <v>6</v>
      </c>
      <c r="F2" s="8">
        <f>D2+E2</f>
        <v>20</v>
      </c>
      <c r="G2" s="26">
        <v>20</v>
      </c>
      <c r="H2" s="26" t="s">
        <v>18</v>
      </c>
      <c r="I2" s="8">
        <v>20</v>
      </c>
      <c r="J2" s="45" t="s">
        <v>24</v>
      </c>
      <c r="K2" s="40">
        <f>Table1[[#This Row],[PO Approve Owner (artikel)]]-Table1[[#This Row],[QTY PO (artikel)]]</f>
        <v>0</v>
      </c>
      <c r="L2" s="21" t="s">
        <v>207</v>
      </c>
    </row>
    <row r="3" spans="1:12" x14ac:dyDescent="0.25">
      <c r="A3" s="17">
        <v>2</v>
      </c>
      <c r="B3" s="9" t="s">
        <v>4</v>
      </c>
      <c r="C3" s="9" t="s">
        <v>41</v>
      </c>
      <c r="D3" s="8">
        <v>0</v>
      </c>
      <c r="E3" s="8">
        <v>2</v>
      </c>
      <c r="F3" s="8">
        <f>D3+E3</f>
        <v>2</v>
      </c>
      <c r="G3" s="26">
        <v>2</v>
      </c>
      <c r="H3" s="26" t="s">
        <v>18</v>
      </c>
      <c r="I3" s="8">
        <v>2</v>
      </c>
      <c r="J3" s="45" t="s">
        <v>30</v>
      </c>
      <c r="K3" s="40">
        <f>Table1[[#This Row],[PO Approve Owner (artikel)]]-Table1[[#This Row],[QTY PO (artikel)]]</f>
        <v>0</v>
      </c>
      <c r="L3" s="21" t="s">
        <v>219</v>
      </c>
    </row>
    <row r="4" spans="1:12" x14ac:dyDescent="0.25">
      <c r="A4" s="17">
        <v>3</v>
      </c>
      <c r="B4" s="9" t="s">
        <v>12</v>
      </c>
      <c r="C4" s="9" t="s">
        <v>42</v>
      </c>
      <c r="D4" s="8">
        <v>8</v>
      </c>
      <c r="E4" s="8">
        <v>11</v>
      </c>
      <c r="F4" s="8">
        <f>D4+E4</f>
        <v>19</v>
      </c>
      <c r="G4" s="26">
        <v>19</v>
      </c>
      <c r="H4" s="26" t="s">
        <v>18</v>
      </c>
      <c r="I4" s="8">
        <v>19</v>
      </c>
      <c r="J4" s="45" t="s">
        <v>24</v>
      </c>
      <c r="K4" s="40">
        <f>Table1[[#This Row],[PO Approve Owner (artikel)]]-Table1[[#This Row],[QTY PO (artikel)]]</f>
        <v>0</v>
      </c>
      <c r="L4" s="21" t="s">
        <v>219</v>
      </c>
    </row>
    <row r="5" spans="1:12" x14ac:dyDescent="0.25">
      <c r="A5" s="17">
        <v>4</v>
      </c>
      <c r="B5" s="9" t="s">
        <v>98</v>
      </c>
      <c r="C5" s="9" t="s">
        <v>42</v>
      </c>
      <c r="D5" s="8">
        <v>31</v>
      </c>
      <c r="E5" s="8">
        <v>0</v>
      </c>
      <c r="F5" s="8">
        <f>D5+E5</f>
        <v>31</v>
      </c>
      <c r="G5" s="26">
        <v>31</v>
      </c>
      <c r="H5" s="26" t="s">
        <v>18</v>
      </c>
      <c r="I5" s="8">
        <v>31</v>
      </c>
      <c r="J5" s="45"/>
      <c r="K5" s="40">
        <f>Table1[[#This Row],[PO Approve Owner (artikel)]]-Table1[[#This Row],[QTY PO (artikel)]]</f>
        <v>0</v>
      </c>
      <c r="L5" s="21"/>
    </row>
    <row r="6" spans="1:12" x14ac:dyDescent="0.25">
      <c r="A6" s="17">
        <v>5</v>
      </c>
      <c r="B6" s="9" t="s">
        <v>99</v>
      </c>
      <c r="C6" s="9" t="s">
        <v>42</v>
      </c>
      <c r="D6" s="8">
        <v>0</v>
      </c>
      <c r="E6" s="8">
        <v>25</v>
      </c>
      <c r="F6" s="8">
        <f>D6+E6</f>
        <v>25</v>
      </c>
      <c r="G6" s="26">
        <v>25</v>
      </c>
      <c r="H6" s="26" t="s">
        <v>18</v>
      </c>
      <c r="I6" s="8">
        <v>25</v>
      </c>
      <c r="J6" s="45"/>
      <c r="K6" s="40">
        <f>Table1[[#This Row],[PO Approve Owner (artikel)]]-Table1[[#This Row],[QTY PO (artikel)]]</f>
        <v>0</v>
      </c>
      <c r="L6" s="21"/>
    </row>
    <row r="7" spans="1:12" x14ac:dyDescent="0.25">
      <c r="A7" s="17">
        <v>6</v>
      </c>
      <c r="B7" s="9" t="s">
        <v>100</v>
      </c>
      <c r="C7" s="9" t="s">
        <v>42</v>
      </c>
      <c r="D7" s="8">
        <v>0</v>
      </c>
      <c r="E7" s="8">
        <v>5</v>
      </c>
      <c r="F7" s="8">
        <f>D7+E7</f>
        <v>5</v>
      </c>
      <c r="G7" s="26">
        <v>5</v>
      </c>
      <c r="H7" s="26" t="s">
        <v>18</v>
      </c>
      <c r="I7" s="8">
        <v>5</v>
      </c>
      <c r="J7" s="45"/>
      <c r="K7" s="40">
        <f>Table1[[#This Row],[PO Approve Owner (artikel)]]-Table1[[#This Row],[QTY PO (artikel)]]</f>
        <v>0</v>
      </c>
      <c r="L7" s="21"/>
    </row>
    <row r="8" spans="1:12" x14ac:dyDescent="0.25">
      <c r="A8" s="17">
        <v>7</v>
      </c>
      <c r="B8" s="9" t="s">
        <v>101</v>
      </c>
      <c r="C8" s="9" t="s">
        <v>42</v>
      </c>
      <c r="D8" s="8">
        <v>5</v>
      </c>
      <c r="E8" s="8">
        <v>0</v>
      </c>
      <c r="F8" s="8">
        <f>D8+E8</f>
        <v>5</v>
      </c>
      <c r="G8" s="26">
        <v>5</v>
      </c>
      <c r="H8" s="26" t="s">
        <v>18</v>
      </c>
      <c r="I8" s="8">
        <v>5</v>
      </c>
      <c r="J8" s="45"/>
      <c r="K8" s="40">
        <f>Table1[[#This Row],[PO Approve Owner (artikel)]]-Table1[[#This Row],[QTY PO (artikel)]]</f>
        <v>0</v>
      </c>
      <c r="L8" s="21" t="s">
        <v>214</v>
      </c>
    </row>
    <row r="9" spans="1:12" x14ac:dyDescent="0.25">
      <c r="A9" s="17">
        <v>8</v>
      </c>
      <c r="B9" s="9" t="s">
        <v>28</v>
      </c>
      <c r="C9" s="9" t="s">
        <v>41</v>
      </c>
      <c r="D9" s="8">
        <v>7</v>
      </c>
      <c r="E9" s="8">
        <v>9</v>
      </c>
      <c r="F9" s="8">
        <f>D9+E9</f>
        <v>16</v>
      </c>
      <c r="G9" s="26">
        <v>16</v>
      </c>
      <c r="H9" s="26" t="s">
        <v>18</v>
      </c>
      <c r="I9" s="8">
        <v>16</v>
      </c>
      <c r="J9" s="45" t="s">
        <v>108</v>
      </c>
      <c r="K9" s="40">
        <f>Table1[[#This Row],[PO Approve Owner (artikel)]]-Table1[[#This Row],[QTY PO (artikel)]]</f>
        <v>0</v>
      </c>
      <c r="L9" s="21" t="s">
        <v>109</v>
      </c>
    </row>
    <row r="10" spans="1:12" ht="75" x14ac:dyDescent="0.25">
      <c r="A10" s="17">
        <v>9</v>
      </c>
      <c r="B10" s="9" t="s">
        <v>104</v>
      </c>
      <c r="C10" s="9" t="s">
        <v>41</v>
      </c>
      <c r="D10" s="8">
        <v>8</v>
      </c>
      <c r="E10" s="8">
        <v>12</v>
      </c>
      <c r="F10" s="8">
        <f>D10+E10</f>
        <v>20</v>
      </c>
      <c r="G10" s="26">
        <v>20</v>
      </c>
      <c r="H10" s="26" t="s">
        <v>18</v>
      </c>
      <c r="I10" s="8">
        <v>20</v>
      </c>
      <c r="J10" s="45" t="s">
        <v>112</v>
      </c>
      <c r="K10" s="40">
        <f>Table1[[#This Row],[PO Approve Owner (artikel)]]-Table1[[#This Row],[QTY PO (artikel)]]</f>
        <v>0</v>
      </c>
      <c r="L10" s="21" t="s">
        <v>115</v>
      </c>
    </row>
    <row r="11" spans="1:12" ht="30" x14ac:dyDescent="0.25">
      <c r="A11" s="17">
        <v>10</v>
      </c>
      <c r="B11" s="9" t="s">
        <v>107</v>
      </c>
      <c r="C11" s="9" t="s">
        <v>41</v>
      </c>
      <c r="D11" s="8">
        <v>3</v>
      </c>
      <c r="E11" s="8">
        <v>6</v>
      </c>
      <c r="F11" s="8">
        <f>D11+E11</f>
        <v>9</v>
      </c>
      <c r="G11" s="26">
        <v>9</v>
      </c>
      <c r="H11" s="26" t="s">
        <v>18</v>
      </c>
      <c r="I11" s="8">
        <v>9</v>
      </c>
      <c r="J11" s="45" t="s">
        <v>113</v>
      </c>
      <c r="K11" s="40">
        <f>Table1[[#This Row],[PO Approve Owner (artikel)]]-Table1[[#This Row],[QTY PO (artikel)]]</f>
        <v>0</v>
      </c>
      <c r="L11" s="21" t="s">
        <v>114</v>
      </c>
    </row>
    <row r="12" spans="1:12" ht="60" x14ac:dyDescent="0.25">
      <c r="A12" s="17">
        <v>11</v>
      </c>
      <c r="B12" s="9" t="s">
        <v>105</v>
      </c>
      <c r="C12" s="9" t="s">
        <v>42</v>
      </c>
      <c r="D12" s="8">
        <f>15+9</f>
        <v>24</v>
      </c>
      <c r="E12" s="8">
        <v>0</v>
      </c>
      <c r="F12" s="8">
        <f>D12+E12</f>
        <v>24</v>
      </c>
      <c r="G12" s="26">
        <v>24</v>
      </c>
      <c r="H12" s="26" t="s">
        <v>220</v>
      </c>
      <c r="I12" s="8">
        <v>15</v>
      </c>
      <c r="J12" s="45" t="s">
        <v>113</v>
      </c>
      <c r="K12" s="40">
        <f>Table1[[#This Row],[PO Approve Owner (artikel)]]-Table1[[#This Row],[QTY PO (artikel)]]</f>
        <v>9</v>
      </c>
      <c r="L12" s="21" t="s">
        <v>111</v>
      </c>
    </row>
    <row r="13" spans="1:12" ht="30" x14ac:dyDescent="0.25">
      <c r="A13" s="17">
        <v>12</v>
      </c>
      <c r="B13" s="9" t="s">
        <v>22</v>
      </c>
      <c r="C13" s="9" t="s">
        <v>41</v>
      </c>
      <c r="D13" s="8">
        <v>2</v>
      </c>
      <c r="E13" s="8">
        <v>0</v>
      </c>
      <c r="F13" s="8">
        <f>D13+E13</f>
        <v>2</v>
      </c>
      <c r="G13" s="26">
        <v>2</v>
      </c>
      <c r="H13" s="26" t="s">
        <v>18</v>
      </c>
      <c r="I13" s="8">
        <v>2</v>
      </c>
      <c r="J13" s="45" t="s">
        <v>113</v>
      </c>
      <c r="K13" s="40">
        <f>Table1[[#This Row],[PO Approve Owner (artikel)]]-Table1[[#This Row],[QTY PO (artikel)]]</f>
        <v>0</v>
      </c>
      <c r="L13" s="21" t="s">
        <v>114</v>
      </c>
    </row>
    <row r="14" spans="1:12" ht="90" x14ac:dyDescent="0.25">
      <c r="A14" s="17">
        <v>13</v>
      </c>
      <c r="B14" s="9" t="s">
        <v>103</v>
      </c>
      <c r="C14" s="9" t="s">
        <v>42</v>
      </c>
      <c r="D14" s="8">
        <v>8</v>
      </c>
      <c r="E14" s="8">
        <v>4</v>
      </c>
      <c r="F14" s="8">
        <f>D14+E14</f>
        <v>12</v>
      </c>
      <c r="G14" s="26">
        <v>12</v>
      </c>
      <c r="H14" s="26" t="s">
        <v>18</v>
      </c>
      <c r="I14" s="8">
        <v>12</v>
      </c>
      <c r="J14" s="45" t="s">
        <v>113</v>
      </c>
      <c r="K14" s="40">
        <f>Table1[[#This Row],[PO Approve Owner (artikel)]]-Table1[[#This Row],[QTY PO (artikel)]]</f>
        <v>0</v>
      </c>
      <c r="L14" s="21" t="s">
        <v>116</v>
      </c>
    </row>
    <row r="15" spans="1:12" x14ac:dyDescent="0.25">
      <c r="A15" s="17">
        <v>14</v>
      </c>
      <c r="B15" s="9" t="s">
        <v>47</v>
      </c>
      <c r="C15" s="9" t="s">
        <v>42</v>
      </c>
      <c r="D15" s="8">
        <v>4</v>
      </c>
      <c r="E15" s="8">
        <v>0</v>
      </c>
      <c r="F15" s="8">
        <f>D15+E15</f>
        <v>4</v>
      </c>
      <c r="G15" s="26">
        <v>4</v>
      </c>
      <c r="H15" s="26" t="s">
        <v>18</v>
      </c>
      <c r="I15" s="8">
        <v>4</v>
      </c>
      <c r="J15" s="45" t="s">
        <v>138</v>
      </c>
      <c r="K15" s="40">
        <f>Table1[[#This Row],[PO Approve Owner (artikel)]]-Table1[[#This Row],[QTY PO (artikel)]]</f>
        <v>0</v>
      </c>
      <c r="L15" s="21" t="s">
        <v>118</v>
      </c>
    </row>
    <row r="16" spans="1:12" ht="60" x14ac:dyDescent="0.25">
      <c r="A16" s="17">
        <v>15</v>
      </c>
      <c r="B16" s="9" t="s">
        <v>54</v>
      </c>
      <c r="C16" s="9" t="s">
        <v>42</v>
      </c>
      <c r="D16" s="8">
        <v>0</v>
      </c>
      <c r="E16" s="8">
        <v>14</v>
      </c>
      <c r="F16" s="8">
        <f>D16+E16</f>
        <v>14</v>
      </c>
      <c r="G16" s="26">
        <v>14</v>
      </c>
      <c r="H16" s="26" t="s">
        <v>220</v>
      </c>
      <c r="I16" s="8">
        <v>5</v>
      </c>
      <c r="J16" s="45">
        <v>43211</v>
      </c>
      <c r="K16" s="40">
        <f>Table1[[#This Row],[PO Approve Owner (artikel)]]-Table1[[#This Row],[QTY PO (artikel)]]</f>
        <v>9</v>
      </c>
      <c r="L16" s="21" t="s">
        <v>117</v>
      </c>
    </row>
    <row r="17" spans="1:12" x14ac:dyDescent="0.25">
      <c r="A17" s="17">
        <v>16</v>
      </c>
      <c r="B17" s="9" t="s">
        <v>34</v>
      </c>
      <c r="C17" s="9" t="s">
        <v>42</v>
      </c>
      <c r="D17" s="8">
        <v>0</v>
      </c>
      <c r="E17" s="8">
        <v>3</v>
      </c>
      <c r="F17" s="8">
        <f>D17+E17</f>
        <v>3</v>
      </c>
      <c r="G17" s="26">
        <v>3</v>
      </c>
      <c r="H17" s="26" t="s">
        <v>18</v>
      </c>
      <c r="I17" s="8">
        <v>3</v>
      </c>
      <c r="J17" s="45" t="s">
        <v>145</v>
      </c>
      <c r="K17" s="40">
        <f>Table1[[#This Row],[PO Approve Owner (artikel)]]-Table1[[#This Row],[QTY PO (artikel)]]</f>
        <v>0</v>
      </c>
      <c r="L17" s="21" t="s">
        <v>109</v>
      </c>
    </row>
    <row r="18" spans="1:12" x14ac:dyDescent="0.25">
      <c r="A18" s="17">
        <v>17</v>
      </c>
      <c r="B18" s="9" t="s">
        <v>46</v>
      </c>
      <c r="C18" s="9" t="s">
        <v>42</v>
      </c>
      <c r="D18" s="8">
        <v>2</v>
      </c>
      <c r="E18" s="8">
        <v>2</v>
      </c>
      <c r="F18" s="8">
        <f>D18+E18</f>
        <v>4</v>
      </c>
      <c r="G18" s="26">
        <v>4</v>
      </c>
      <c r="H18" s="26" t="s">
        <v>18</v>
      </c>
      <c r="I18" s="8">
        <v>4</v>
      </c>
      <c r="J18" s="45">
        <f ca="1">TODAY()</f>
        <v>43214</v>
      </c>
      <c r="K18" s="40">
        <f>Table1[[#This Row],[PO Approve Owner (artikel)]]-Table1[[#This Row],[QTY PO (artikel)]]</f>
        <v>0</v>
      </c>
      <c r="L18" s="21" t="s">
        <v>109</v>
      </c>
    </row>
    <row r="19" spans="1:12" x14ac:dyDescent="0.25">
      <c r="A19" s="17">
        <v>18</v>
      </c>
      <c r="B19" s="9" t="s">
        <v>106</v>
      </c>
      <c r="C19" s="9" t="s">
        <v>42</v>
      </c>
      <c r="D19" s="8">
        <v>19</v>
      </c>
      <c r="E19" s="8">
        <v>0</v>
      </c>
      <c r="F19" s="8">
        <f>D19+E19</f>
        <v>19</v>
      </c>
      <c r="G19" s="26">
        <v>19</v>
      </c>
      <c r="H19" s="26" t="s">
        <v>18</v>
      </c>
      <c r="I19" s="8">
        <v>19</v>
      </c>
      <c r="J19" s="45">
        <f ca="1">TODAY()</f>
        <v>43214</v>
      </c>
      <c r="K19" s="40">
        <f>Table1[[#This Row],[PO Approve Owner (artikel)]]-Table1[[#This Row],[QTY PO (artikel)]]</f>
        <v>0</v>
      </c>
      <c r="L19" s="21" t="s">
        <v>214</v>
      </c>
    </row>
    <row r="20" spans="1:12" ht="45" x14ac:dyDescent="0.25">
      <c r="A20" s="17">
        <v>19</v>
      </c>
      <c r="B20" s="9" t="s">
        <v>48</v>
      </c>
      <c r="C20" s="9" t="s">
        <v>42</v>
      </c>
      <c r="D20" s="8">
        <v>3</v>
      </c>
      <c r="E20" s="8">
        <v>1</v>
      </c>
      <c r="F20" s="8">
        <f>D20+E20</f>
        <v>4</v>
      </c>
      <c r="G20" s="26">
        <v>4</v>
      </c>
      <c r="H20" s="26" t="s">
        <v>18</v>
      </c>
      <c r="I20" s="8">
        <v>4</v>
      </c>
      <c r="J20" s="45">
        <f ca="1">TODAY()</f>
        <v>43214</v>
      </c>
      <c r="K20" s="40">
        <f>Table1[[#This Row],[PO Approve Owner (artikel)]]-Table1[[#This Row],[QTY PO (artikel)]]</f>
        <v>0</v>
      </c>
      <c r="L20" s="21" t="s">
        <v>215</v>
      </c>
    </row>
    <row r="21" spans="1:12" ht="45" x14ac:dyDescent="0.25">
      <c r="A21" s="17">
        <v>20</v>
      </c>
      <c r="B21" s="9" t="s">
        <v>55</v>
      </c>
      <c r="C21" s="9" t="s">
        <v>50</v>
      </c>
      <c r="D21" s="8">
        <v>3</v>
      </c>
      <c r="E21" s="8">
        <v>0</v>
      </c>
      <c r="F21" s="8">
        <f>D21+E21</f>
        <v>3</v>
      </c>
      <c r="G21" s="26">
        <v>3</v>
      </c>
      <c r="H21" s="26" t="s">
        <v>18</v>
      </c>
      <c r="I21" s="8">
        <v>3</v>
      </c>
      <c r="J21" s="45">
        <f ca="1">TODAY()</f>
        <v>43214</v>
      </c>
      <c r="K21" s="40">
        <f>Table1[[#This Row],[PO Approve Owner (artikel)]]-Table1[[#This Row],[QTY PO (artikel)]]</f>
        <v>0</v>
      </c>
      <c r="L21" s="21" t="s">
        <v>216</v>
      </c>
    </row>
    <row r="22" spans="1:12" ht="30" x14ac:dyDescent="0.25">
      <c r="A22" s="17">
        <v>21</v>
      </c>
      <c r="B22" s="9" t="s">
        <v>119</v>
      </c>
      <c r="C22" s="9" t="s">
        <v>42</v>
      </c>
      <c r="D22" s="8">
        <v>16</v>
      </c>
      <c r="E22" s="8">
        <v>0</v>
      </c>
      <c r="F22" s="8">
        <f>D22+E22</f>
        <v>16</v>
      </c>
      <c r="G22" s="26">
        <v>14</v>
      </c>
      <c r="H22" s="26" t="s">
        <v>18</v>
      </c>
      <c r="I22" s="8">
        <v>14</v>
      </c>
      <c r="J22" s="45">
        <f ca="1">TODAY()</f>
        <v>43214</v>
      </c>
      <c r="K22" s="40">
        <f>Table1[[#This Row],[PO Approve Owner (artikel)]]-Table1[[#This Row],[QTY PO (artikel)]]</f>
        <v>0</v>
      </c>
      <c r="L22" s="21" t="s">
        <v>217</v>
      </c>
    </row>
    <row r="23" spans="1:12" x14ac:dyDescent="0.25">
      <c r="A23" s="17">
        <v>22</v>
      </c>
      <c r="B23" s="9" t="s">
        <v>123</v>
      </c>
      <c r="C23" s="9" t="s">
        <v>42</v>
      </c>
      <c r="D23" s="8">
        <v>4</v>
      </c>
      <c r="E23" s="8">
        <v>0</v>
      </c>
      <c r="F23" s="8">
        <f>D23+E23</f>
        <v>4</v>
      </c>
      <c r="G23" s="26">
        <v>4</v>
      </c>
      <c r="H23" s="26" t="s">
        <v>18</v>
      </c>
      <c r="I23" s="8">
        <v>4</v>
      </c>
      <c r="J23" s="45">
        <f ca="1">TODAY()</f>
        <v>43214</v>
      </c>
      <c r="K23" s="40">
        <f>Table1[[#This Row],[PO Approve Owner (artikel)]]-Table1[[#This Row],[QTY PO (artikel)]]</f>
        <v>0</v>
      </c>
      <c r="L23" s="21" t="s">
        <v>109</v>
      </c>
    </row>
    <row r="24" spans="1:12" x14ac:dyDescent="0.25">
      <c r="A24" s="17">
        <v>23</v>
      </c>
      <c r="B24" s="9" t="s">
        <v>23</v>
      </c>
      <c r="C24" s="9" t="s">
        <v>42</v>
      </c>
      <c r="D24" s="8">
        <v>0</v>
      </c>
      <c r="E24" s="8">
        <v>11</v>
      </c>
      <c r="F24" s="8">
        <f>D24+E24</f>
        <v>11</v>
      </c>
      <c r="G24" s="26">
        <v>11</v>
      </c>
      <c r="H24" s="26" t="s">
        <v>18</v>
      </c>
      <c r="I24" s="8">
        <v>11</v>
      </c>
      <c r="J24" s="45">
        <f ca="1">TODAY()</f>
        <v>43214</v>
      </c>
      <c r="K24" s="40">
        <f>Table1[[#This Row],[PO Approve Owner (artikel)]]-Table1[[#This Row],[QTY PO (artikel)]]</f>
        <v>0</v>
      </c>
      <c r="L24" s="21" t="s">
        <v>109</v>
      </c>
    </row>
    <row r="25" spans="1:12" ht="45" x14ac:dyDescent="0.25">
      <c r="A25" s="17">
        <v>24</v>
      </c>
      <c r="B25" s="9" t="s">
        <v>21</v>
      </c>
      <c r="C25" s="9" t="s">
        <v>43</v>
      </c>
      <c r="D25" s="8">
        <v>2</v>
      </c>
      <c r="E25" s="8">
        <v>0</v>
      </c>
      <c r="F25" s="8">
        <f>D25+E25</f>
        <v>2</v>
      </c>
      <c r="G25" s="26">
        <v>2</v>
      </c>
      <c r="H25" s="26" t="s">
        <v>110</v>
      </c>
      <c r="I25" s="8"/>
      <c r="J25" s="45"/>
      <c r="K25" s="40">
        <f>Table1[[#This Row],[PO Approve Owner (artikel)]]-Table1[[#This Row],[QTY PO (artikel)]]</f>
        <v>2</v>
      </c>
      <c r="L25" s="21"/>
    </row>
    <row r="26" spans="1:12" ht="45" x14ac:dyDescent="0.25">
      <c r="A26" s="17">
        <v>25</v>
      </c>
      <c r="B26" s="9" t="s">
        <v>25</v>
      </c>
      <c r="C26" s="9" t="s">
        <v>41</v>
      </c>
      <c r="D26" s="8">
        <v>0</v>
      </c>
      <c r="E26" s="8">
        <v>1</v>
      </c>
      <c r="F26" s="8">
        <f>D26+E26</f>
        <v>1</v>
      </c>
      <c r="G26" s="26">
        <v>1</v>
      </c>
      <c r="H26" s="26" t="s">
        <v>110</v>
      </c>
      <c r="I26" s="8"/>
      <c r="J26" s="45"/>
      <c r="K26" s="40">
        <f>Table1[[#This Row],[PO Approve Owner (artikel)]]-Table1[[#This Row],[QTY PO (artikel)]]</f>
        <v>1</v>
      </c>
      <c r="L26" s="21"/>
    </row>
    <row r="27" spans="1:12" ht="45" x14ac:dyDescent="0.25">
      <c r="A27" s="17">
        <v>26</v>
      </c>
      <c r="B27" s="9" t="s">
        <v>26</v>
      </c>
      <c r="C27" s="9" t="s">
        <v>41</v>
      </c>
      <c r="D27" s="8">
        <v>3</v>
      </c>
      <c r="E27" s="8">
        <v>1</v>
      </c>
      <c r="F27" s="8">
        <f>D27+E27</f>
        <v>4</v>
      </c>
      <c r="G27" s="26">
        <v>4</v>
      </c>
      <c r="H27" s="26" t="s">
        <v>110</v>
      </c>
      <c r="I27" s="8"/>
      <c r="J27" s="45"/>
      <c r="K27" s="40">
        <f>Table1[[#This Row],[PO Approve Owner (artikel)]]-Table1[[#This Row],[QTY PO (artikel)]]</f>
        <v>4</v>
      </c>
      <c r="L27" s="21"/>
    </row>
    <row r="28" spans="1:12" ht="45" x14ac:dyDescent="0.25">
      <c r="A28" s="17">
        <v>27</v>
      </c>
      <c r="B28" s="9" t="s">
        <v>27</v>
      </c>
      <c r="C28" s="9" t="s">
        <v>42</v>
      </c>
      <c r="D28" s="8">
        <v>8</v>
      </c>
      <c r="E28" s="8">
        <v>12</v>
      </c>
      <c r="F28" s="8">
        <f>D28+E28</f>
        <v>20</v>
      </c>
      <c r="G28" s="26">
        <v>20</v>
      </c>
      <c r="H28" s="26" t="s">
        <v>110</v>
      </c>
      <c r="I28" s="8"/>
      <c r="J28" s="45"/>
      <c r="K28" s="40">
        <f>Table1[[#This Row],[PO Approve Owner (artikel)]]-Table1[[#This Row],[QTY PO (artikel)]]</f>
        <v>20</v>
      </c>
      <c r="L28" s="21"/>
    </row>
    <row r="29" spans="1:12" ht="45" x14ac:dyDescent="0.25">
      <c r="A29" s="17">
        <v>28</v>
      </c>
      <c r="B29" s="9" t="s">
        <v>29</v>
      </c>
      <c r="C29" s="9" t="s">
        <v>41</v>
      </c>
      <c r="D29" s="8">
        <v>4</v>
      </c>
      <c r="E29" s="8">
        <v>0</v>
      </c>
      <c r="F29" s="8">
        <f>D29+E29</f>
        <v>4</v>
      </c>
      <c r="G29" s="26">
        <v>4</v>
      </c>
      <c r="H29" s="26" t="s">
        <v>110</v>
      </c>
      <c r="I29" s="8"/>
      <c r="J29" s="45"/>
      <c r="K29" s="40">
        <f>Table1[[#This Row],[PO Approve Owner (artikel)]]-Table1[[#This Row],[QTY PO (artikel)]]</f>
        <v>4</v>
      </c>
      <c r="L29" s="21"/>
    </row>
    <row r="30" spans="1:12" ht="45" x14ac:dyDescent="0.25">
      <c r="A30" s="17">
        <v>29</v>
      </c>
      <c r="B30" s="9" t="s">
        <v>35</v>
      </c>
      <c r="C30" s="9" t="s">
        <v>42</v>
      </c>
      <c r="D30" s="8">
        <v>4</v>
      </c>
      <c r="E30" s="8">
        <v>1</v>
      </c>
      <c r="F30" s="8">
        <f>D30+E30</f>
        <v>5</v>
      </c>
      <c r="G30" s="26">
        <v>4</v>
      </c>
      <c r="H30" s="26" t="s">
        <v>110</v>
      </c>
      <c r="I30" s="8"/>
      <c r="J30" s="45"/>
      <c r="K30" s="40">
        <f>Table1[[#This Row],[PO Approve Owner (artikel)]]-Table1[[#This Row],[QTY PO (artikel)]]</f>
        <v>4</v>
      </c>
      <c r="L30" s="21"/>
    </row>
    <row r="31" spans="1:12" ht="45" x14ac:dyDescent="0.25">
      <c r="A31" s="17">
        <v>30</v>
      </c>
      <c r="B31" s="9" t="s">
        <v>36</v>
      </c>
      <c r="C31" s="9" t="s">
        <v>44</v>
      </c>
      <c r="D31" s="8">
        <v>15</v>
      </c>
      <c r="E31" s="8">
        <v>0</v>
      </c>
      <c r="F31" s="8">
        <f>D31+E31</f>
        <v>15</v>
      </c>
      <c r="G31" s="26">
        <v>14</v>
      </c>
      <c r="H31" s="26" t="s">
        <v>110</v>
      </c>
      <c r="I31" s="8"/>
      <c r="J31" s="45"/>
      <c r="K31" s="40">
        <f>Table1[[#This Row],[PO Approve Owner (artikel)]]-Table1[[#This Row],[QTY PO (artikel)]]</f>
        <v>14</v>
      </c>
      <c r="L31" s="21" t="s">
        <v>120</v>
      </c>
    </row>
    <row r="32" spans="1:12" ht="45" x14ac:dyDescent="0.25">
      <c r="A32" s="17">
        <v>31</v>
      </c>
      <c r="B32" s="19" t="s">
        <v>37</v>
      </c>
      <c r="C32" s="19" t="s">
        <v>42</v>
      </c>
      <c r="D32" s="20">
        <v>6</v>
      </c>
      <c r="E32" s="20">
        <v>3</v>
      </c>
      <c r="F32" s="20">
        <f>D32+E32</f>
        <v>9</v>
      </c>
      <c r="G32" s="27">
        <v>9</v>
      </c>
      <c r="H32" s="27" t="s">
        <v>110</v>
      </c>
      <c r="I32" s="20"/>
      <c r="J32" s="46"/>
      <c r="K32" s="41">
        <f>Table1[[#This Row],[PO Approve Owner (artikel)]]-Table1[[#This Row],[QTY PO (artikel)]]</f>
        <v>9</v>
      </c>
      <c r="L32" s="22"/>
    </row>
    <row r="33" spans="1:12" ht="45" x14ac:dyDescent="0.25">
      <c r="A33" s="17">
        <v>32</v>
      </c>
      <c r="B33" s="19" t="s">
        <v>38</v>
      </c>
      <c r="C33" s="19" t="s">
        <v>42</v>
      </c>
      <c r="D33" s="20">
        <v>6</v>
      </c>
      <c r="E33" s="20">
        <v>4</v>
      </c>
      <c r="F33" s="20">
        <f>D33+E33</f>
        <v>10</v>
      </c>
      <c r="G33" s="27">
        <v>10</v>
      </c>
      <c r="H33" s="27" t="s">
        <v>110</v>
      </c>
      <c r="I33" s="20"/>
      <c r="J33" s="46"/>
      <c r="K33" s="41">
        <f>Table1[[#This Row],[PO Approve Owner (artikel)]]-Table1[[#This Row],[QTY PO (artikel)]]</f>
        <v>10</v>
      </c>
      <c r="L33" s="22" t="s">
        <v>185</v>
      </c>
    </row>
    <row r="34" spans="1:12" ht="45" x14ac:dyDescent="0.25">
      <c r="A34" s="17">
        <v>33</v>
      </c>
      <c r="B34" s="19" t="s">
        <v>39</v>
      </c>
      <c r="C34" s="19" t="s">
        <v>42</v>
      </c>
      <c r="D34" s="20">
        <v>5</v>
      </c>
      <c r="E34" s="20">
        <v>0</v>
      </c>
      <c r="F34" s="20">
        <f>D34+E34</f>
        <v>5</v>
      </c>
      <c r="G34" s="27">
        <v>5</v>
      </c>
      <c r="H34" s="27" t="s">
        <v>110</v>
      </c>
      <c r="I34" s="20"/>
      <c r="J34" s="46"/>
      <c r="K34" s="41">
        <f>Table1[[#This Row],[PO Approve Owner (artikel)]]-Table1[[#This Row],[QTY PO (artikel)]]</f>
        <v>5</v>
      </c>
      <c r="L34" s="22"/>
    </row>
    <row r="35" spans="1:12" ht="45" x14ac:dyDescent="0.25">
      <c r="A35" s="17">
        <v>34</v>
      </c>
      <c r="B35" s="19" t="s">
        <v>45</v>
      </c>
      <c r="C35" s="19" t="s">
        <v>42</v>
      </c>
      <c r="D35" s="20">
        <v>1</v>
      </c>
      <c r="E35" s="20">
        <v>4</v>
      </c>
      <c r="F35" s="20">
        <f>D35+E35</f>
        <v>5</v>
      </c>
      <c r="G35" s="27">
        <v>5</v>
      </c>
      <c r="H35" s="27" t="s">
        <v>110</v>
      </c>
      <c r="I35" s="20"/>
      <c r="J35" s="46"/>
      <c r="K35" s="41">
        <f>Table1[[#This Row],[PO Approve Owner (artikel)]]-Table1[[#This Row],[QTY PO (artikel)]]</f>
        <v>5</v>
      </c>
      <c r="L35" s="22"/>
    </row>
    <row r="36" spans="1:12" ht="45" x14ac:dyDescent="0.25">
      <c r="A36" s="17">
        <v>35</v>
      </c>
      <c r="B36" s="19" t="s">
        <v>49</v>
      </c>
      <c r="C36" s="19" t="s">
        <v>50</v>
      </c>
      <c r="D36" s="20">
        <v>0</v>
      </c>
      <c r="E36" s="20">
        <v>3</v>
      </c>
      <c r="F36" s="20">
        <f>D36+E36</f>
        <v>3</v>
      </c>
      <c r="G36" s="27">
        <v>3</v>
      </c>
      <c r="H36" s="27" t="s">
        <v>110</v>
      </c>
      <c r="I36" s="20"/>
      <c r="J36" s="46"/>
      <c r="K36" s="41">
        <f>Table1[[#This Row],[PO Approve Owner (artikel)]]-Table1[[#This Row],[QTY PO (artikel)]]</f>
        <v>3</v>
      </c>
      <c r="L36" s="22"/>
    </row>
    <row r="37" spans="1:12" ht="45" x14ac:dyDescent="0.25">
      <c r="A37" s="17">
        <v>36</v>
      </c>
      <c r="B37" s="19" t="s">
        <v>51</v>
      </c>
      <c r="C37" s="19" t="s">
        <v>42</v>
      </c>
      <c r="D37" s="20">
        <v>1</v>
      </c>
      <c r="E37" s="20">
        <v>5</v>
      </c>
      <c r="F37" s="20">
        <f>D37+E37</f>
        <v>6</v>
      </c>
      <c r="G37" s="27">
        <v>6</v>
      </c>
      <c r="H37" s="27" t="s">
        <v>110</v>
      </c>
      <c r="I37" s="20"/>
      <c r="J37" s="46"/>
      <c r="K37" s="41">
        <f>Table1[[#This Row],[PO Approve Owner (artikel)]]-Table1[[#This Row],[QTY PO (artikel)]]</f>
        <v>6</v>
      </c>
      <c r="L37" s="22"/>
    </row>
    <row r="38" spans="1:12" ht="45" x14ac:dyDescent="0.25">
      <c r="A38" s="17">
        <v>37</v>
      </c>
      <c r="B38" s="19" t="s">
        <v>52</v>
      </c>
      <c r="C38" s="19" t="s">
        <v>50</v>
      </c>
      <c r="D38" s="20">
        <v>2</v>
      </c>
      <c r="E38" s="20">
        <v>0</v>
      </c>
      <c r="F38" s="20">
        <f>D38+E38</f>
        <v>2</v>
      </c>
      <c r="G38" s="27">
        <v>2</v>
      </c>
      <c r="H38" s="27" t="s">
        <v>110</v>
      </c>
      <c r="I38" s="20"/>
      <c r="J38" s="46"/>
      <c r="K38" s="41">
        <f>Table1[[#This Row],[PO Approve Owner (artikel)]]-Table1[[#This Row],[QTY PO (artikel)]]</f>
        <v>2</v>
      </c>
      <c r="L38" s="22"/>
    </row>
    <row r="39" spans="1:12" s="2" customFormat="1" ht="45" x14ac:dyDescent="0.25">
      <c r="A39" s="17">
        <v>38</v>
      </c>
      <c r="B39" s="19" t="s">
        <v>53</v>
      </c>
      <c r="C39" s="19" t="s">
        <v>42</v>
      </c>
      <c r="D39" s="20">
        <v>0</v>
      </c>
      <c r="E39" s="20">
        <v>2</v>
      </c>
      <c r="F39" s="20">
        <f>D39+E39</f>
        <v>2</v>
      </c>
      <c r="G39" s="27">
        <v>2</v>
      </c>
      <c r="H39" s="27" t="s">
        <v>110</v>
      </c>
      <c r="I39" s="20"/>
      <c r="J39" s="46"/>
      <c r="K39" s="41">
        <f>Table1[[#This Row],[PO Approve Owner (artikel)]]-Table1[[#This Row],[QTY PO (artikel)]]</f>
        <v>2</v>
      </c>
      <c r="L39" s="22"/>
    </row>
    <row r="41" spans="1:12" x14ac:dyDescent="0.25">
      <c r="A41" s="30" t="s">
        <v>16</v>
      </c>
      <c r="B41" s="31"/>
      <c r="C41" s="31"/>
      <c r="D41" s="30">
        <f>SUM(D2:D40)</f>
        <v>218</v>
      </c>
      <c r="E41" s="30">
        <f t="shared" ref="E41:I41" si="0">SUM(E2:E40)</f>
        <v>147</v>
      </c>
      <c r="F41" s="30">
        <f t="shared" si="0"/>
        <v>365</v>
      </c>
      <c r="G41" s="30">
        <f t="shared" si="0"/>
        <v>361</v>
      </c>
      <c r="H41" s="32"/>
      <c r="I41" s="30">
        <f t="shared" si="0"/>
        <v>252</v>
      </c>
      <c r="K41" s="42">
        <f>SUM(K2:K40)</f>
        <v>109</v>
      </c>
    </row>
    <row r="42" spans="1:12" x14ac:dyDescent="0.25">
      <c r="A42" s="30" t="s">
        <v>121</v>
      </c>
      <c r="D42" s="30">
        <v>397</v>
      </c>
      <c r="E42" s="30">
        <v>404</v>
      </c>
      <c r="F42" s="30">
        <f>SUM(D42:E42)</f>
        <v>801</v>
      </c>
      <c r="G42" s="35">
        <v>801</v>
      </c>
      <c r="I42" s="30"/>
    </row>
    <row r="43" spans="1:12" x14ac:dyDescent="0.25">
      <c r="A43" s="30" t="s">
        <v>122</v>
      </c>
      <c r="D43" s="33">
        <f>D41/D42</f>
        <v>0.54911838790931988</v>
      </c>
      <c r="E43" s="33">
        <f t="shared" ref="E43:F43" si="1">E41/E42</f>
        <v>0.36386138613861385</v>
      </c>
      <c r="F43" s="33">
        <f t="shared" si="1"/>
        <v>0.45568039950062422</v>
      </c>
      <c r="G43" s="34">
        <f>G41/G42</f>
        <v>0.45068664169787764</v>
      </c>
      <c r="H43" s="32" t="s">
        <v>221</v>
      </c>
      <c r="I43" s="33">
        <f>I41/G41</f>
        <v>0.69806094182825484</v>
      </c>
    </row>
    <row r="45" spans="1:12" x14ac:dyDescent="0.25">
      <c r="I45" s="43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9"/>
  <sheetViews>
    <sheetView workbookViewId="0">
      <pane xSplit="4" ySplit="2" topLeftCell="E81" activePane="bottomRight" state="frozen"/>
      <selection pane="topRight" activeCell="E1" sqref="E1"/>
      <selection pane="bottomLeft" activeCell="A3" sqref="A3"/>
      <selection pane="bottomRight" activeCell="L12" sqref="L12"/>
    </sheetView>
  </sheetViews>
  <sheetFormatPr defaultRowHeight="15" x14ac:dyDescent="0.25"/>
  <cols>
    <col min="1" max="1" width="3.85546875" style="12" bestFit="1" customWidth="1"/>
    <col min="2" max="2" width="15.42578125" style="12" bestFit="1" customWidth="1"/>
    <col min="3" max="3" width="13.7109375" style="12" bestFit="1" customWidth="1"/>
    <col min="4" max="4" width="13.85546875" style="12" bestFit="1" customWidth="1"/>
    <col min="5" max="15" width="3.7109375" style="8" customWidth="1"/>
    <col min="16" max="16" width="9.5703125" style="14" bestFit="1" customWidth="1"/>
    <col min="17" max="17" width="13.28515625" style="45" bestFit="1" customWidth="1"/>
    <col min="18" max="18" width="13.5703125" style="45" bestFit="1" customWidth="1"/>
    <col min="19" max="19" width="19.28515625" style="13" bestFit="1" customWidth="1"/>
    <col min="20" max="30" width="3.7109375" style="8" customWidth="1"/>
    <col min="31" max="31" width="14.28515625" style="8" customWidth="1"/>
    <col min="32" max="42" width="3.7109375" style="8" customWidth="1"/>
  </cols>
  <sheetData>
    <row r="1" spans="1:42" s="2" customFormat="1" ht="15" customHeight="1" x14ac:dyDescent="0.25">
      <c r="E1" s="50" t="s">
        <v>71</v>
      </c>
      <c r="F1" s="50"/>
      <c r="G1" s="50"/>
      <c r="H1" s="50"/>
      <c r="I1" s="50"/>
      <c r="J1" s="50"/>
      <c r="K1" s="50"/>
      <c r="L1" s="50"/>
      <c r="M1" s="50"/>
      <c r="N1" s="50"/>
      <c r="O1" s="50"/>
      <c r="T1" s="50" t="s">
        <v>75</v>
      </c>
      <c r="U1" s="50"/>
      <c r="V1" s="50"/>
      <c r="W1" s="50"/>
      <c r="X1" s="50"/>
      <c r="Y1" s="50"/>
      <c r="Z1" s="50"/>
      <c r="AA1" s="50"/>
      <c r="AB1" s="50"/>
      <c r="AC1" s="50"/>
      <c r="AD1" s="50"/>
      <c r="AF1" s="50" t="s">
        <v>76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</row>
    <row r="2" spans="1:42" s="2" customFormat="1" ht="27" customHeight="1" x14ac:dyDescent="0.25">
      <c r="A2" s="51" t="s">
        <v>63</v>
      </c>
      <c r="B2" s="51" t="s">
        <v>64</v>
      </c>
      <c r="C2" s="51" t="s">
        <v>66</v>
      </c>
      <c r="D2" s="51" t="s">
        <v>65</v>
      </c>
      <c r="E2" s="11" t="s">
        <v>7</v>
      </c>
      <c r="F2" s="11">
        <v>2</v>
      </c>
      <c r="G2" s="11">
        <v>4</v>
      </c>
      <c r="H2" s="11">
        <v>6</v>
      </c>
      <c r="I2" s="11">
        <v>8</v>
      </c>
      <c r="J2" s="11">
        <v>10</v>
      </c>
      <c r="K2" s="11">
        <v>12</v>
      </c>
      <c r="L2" s="11" t="s">
        <v>67</v>
      </c>
      <c r="M2" s="11" t="s">
        <v>68</v>
      </c>
      <c r="N2" s="11" t="s">
        <v>69</v>
      </c>
      <c r="O2" s="11" t="s">
        <v>70</v>
      </c>
      <c r="P2" s="55" t="s">
        <v>90</v>
      </c>
      <c r="Q2" s="52" t="s">
        <v>73</v>
      </c>
      <c r="R2" s="52" t="s">
        <v>72</v>
      </c>
      <c r="S2" s="53" t="s">
        <v>74</v>
      </c>
      <c r="T2" s="11" t="s">
        <v>7</v>
      </c>
      <c r="U2" s="11">
        <v>2</v>
      </c>
      <c r="V2" s="11">
        <v>4</v>
      </c>
      <c r="W2" s="11">
        <v>6</v>
      </c>
      <c r="X2" s="11">
        <v>8</v>
      </c>
      <c r="Y2" s="11">
        <v>10</v>
      </c>
      <c r="Z2" s="11">
        <v>12</v>
      </c>
      <c r="AA2" s="11" t="s">
        <v>67</v>
      </c>
      <c r="AB2" s="11" t="s">
        <v>68</v>
      </c>
      <c r="AC2" s="11" t="s">
        <v>69</v>
      </c>
      <c r="AD2" s="11" t="s">
        <v>70</v>
      </c>
      <c r="AE2" s="54" t="s">
        <v>95</v>
      </c>
      <c r="AF2" s="11" t="s">
        <v>7</v>
      </c>
      <c r="AG2" s="11">
        <v>2</v>
      </c>
      <c r="AH2" s="11">
        <v>4</v>
      </c>
      <c r="AI2" s="11">
        <v>6</v>
      </c>
      <c r="AJ2" s="11">
        <v>8</v>
      </c>
      <c r="AK2" s="11">
        <v>10</v>
      </c>
      <c r="AL2" s="11">
        <v>12</v>
      </c>
      <c r="AM2" s="11" t="s">
        <v>67</v>
      </c>
      <c r="AN2" s="11" t="s">
        <v>68</v>
      </c>
      <c r="AO2" s="11" t="s">
        <v>69</v>
      </c>
      <c r="AP2" s="11" t="s">
        <v>70</v>
      </c>
    </row>
    <row r="3" spans="1:42" x14ac:dyDescent="0.25">
      <c r="A3" s="12">
        <v>1</v>
      </c>
      <c r="B3" s="12" t="s">
        <v>77</v>
      </c>
      <c r="C3" s="12" t="s">
        <v>80</v>
      </c>
      <c r="D3" s="12" t="s">
        <v>5</v>
      </c>
      <c r="E3" s="8">
        <v>36</v>
      </c>
      <c r="P3" s="14">
        <f>SUM(E3:O3)</f>
        <v>36</v>
      </c>
      <c r="Q3" s="45">
        <v>43206</v>
      </c>
      <c r="R3" s="45">
        <v>43206</v>
      </c>
      <c r="AF3" s="8">
        <f>E3-T3</f>
        <v>36</v>
      </c>
      <c r="AG3" s="15" t="s">
        <v>96</v>
      </c>
      <c r="AH3" s="8">
        <f t="shared" ref="AH3" si="0">G3-V3</f>
        <v>0</v>
      </c>
      <c r="AI3" s="8">
        <f t="shared" ref="AI3" si="1">H3-W3</f>
        <v>0</v>
      </c>
      <c r="AJ3" s="8">
        <f t="shared" ref="AJ3" si="2">I3-X3</f>
        <v>0</v>
      </c>
      <c r="AK3" s="8">
        <f t="shared" ref="AK3" si="3">J3-Y3</f>
        <v>0</v>
      </c>
      <c r="AL3" s="8">
        <f t="shared" ref="AL3" si="4">K3-Z3</f>
        <v>0</v>
      </c>
      <c r="AM3" s="8">
        <f t="shared" ref="AM3" si="5">L3-AA3</f>
        <v>0</v>
      </c>
      <c r="AN3" s="8">
        <f t="shared" ref="AN3" si="6">M3-AB3</f>
        <v>0</v>
      </c>
      <c r="AO3" s="8">
        <f t="shared" ref="AO3" si="7">N3-AC3</f>
        <v>0</v>
      </c>
      <c r="AP3" s="8">
        <f t="shared" ref="AP3" si="8">O3-AD3</f>
        <v>0</v>
      </c>
    </row>
    <row r="4" spans="1:42" x14ac:dyDescent="0.25">
      <c r="D4" s="12" t="s">
        <v>6</v>
      </c>
      <c r="E4" s="8">
        <v>36</v>
      </c>
      <c r="P4" s="14">
        <f t="shared" ref="P4:P14" si="9">SUM(E4:O4)</f>
        <v>36</v>
      </c>
      <c r="Q4" s="45">
        <v>43206</v>
      </c>
      <c r="R4" s="45">
        <v>43206</v>
      </c>
      <c r="AF4" s="8">
        <f t="shared" ref="AF4:AF31" si="10">E4-T4</f>
        <v>36</v>
      </c>
      <c r="AG4" s="8">
        <f t="shared" ref="AG4:AG31" si="11">F4-U4</f>
        <v>0</v>
      </c>
      <c r="AH4" s="8">
        <f t="shared" ref="AH4:AH31" si="12">G4-V4</f>
        <v>0</v>
      </c>
      <c r="AI4" s="8">
        <f t="shared" ref="AI4:AI31" si="13">H4-W4</f>
        <v>0</v>
      </c>
      <c r="AJ4" s="8">
        <f t="shared" ref="AJ4:AJ31" si="14">I4-X4</f>
        <v>0</v>
      </c>
      <c r="AK4" s="8">
        <f t="shared" ref="AK4:AK31" si="15">J4-Y4</f>
        <v>0</v>
      </c>
      <c r="AL4" s="8">
        <f t="shared" ref="AL4:AL31" si="16">K4-Z4</f>
        <v>0</v>
      </c>
      <c r="AM4" s="8">
        <f t="shared" ref="AM4:AM31" si="17">L4-AA4</f>
        <v>0</v>
      </c>
      <c r="AN4" s="8">
        <f t="shared" ref="AN4:AN31" si="18">M4-AB4</f>
        <v>0</v>
      </c>
      <c r="AO4" s="8">
        <f t="shared" ref="AO4:AO31" si="19">N4-AC4</f>
        <v>0</v>
      </c>
      <c r="AP4" s="8">
        <f t="shared" ref="AP4:AP31" si="20">O4-AD4</f>
        <v>0</v>
      </c>
    </row>
    <row r="5" spans="1:42" x14ac:dyDescent="0.25">
      <c r="A5" s="12">
        <v>2</v>
      </c>
      <c r="B5" s="12" t="s">
        <v>78</v>
      </c>
      <c r="C5" s="12" t="s">
        <v>79</v>
      </c>
      <c r="D5" s="12" t="s">
        <v>81</v>
      </c>
      <c r="M5" s="8">
        <v>14</v>
      </c>
      <c r="N5" s="8">
        <v>14</v>
      </c>
      <c r="O5" s="8">
        <v>8</v>
      </c>
      <c r="P5" s="14">
        <f t="shared" si="9"/>
        <v>36</v>
      </c>
      <c r="Q5" s="45">
        <v>43207</v>
      </c>
      <c r="R5" s="45">
        <v>43207</v>
      </c>
      <c r="AF5" s="8">
        <f t="shared" si="10"/>
        <v>0</v>
      </c>
      <c r="AG5" s="8">
        <f t="shared" si="11"/>
        <v>0</v>
      </c>
      <c r="AH5" s="8">
        <f t="shared" si="12"/>
        <v>0</v>
      </c>
      <c r="AI5" s="8">
        <f t="shared" si="13"/>
        <v>0</v>
      </c>
      <c r="AJ5" s="8">
        <f t="shared" si="14"/>
        <v>0</v>
      </c>
      <c r="AK5" s="8">
        <f t="shared" si="15"/>
        <v>0</v>
      </c>
      <c r="AL5" s="8">
        <f t="shared" si="16"/>
        <v>0</v>
      </c>
      <c r="AM5" s="8">
        <f t="shared" si="17"/>
        <v>0</v>
      </c>
      <c r="AN5" s="8">
        <f t="shared" si="18"/>
        <v>14</v>
      </c>
      <c r="AO5" s="8">
        <f t="shared" si="19"/>
        <v>14</v>
      </c>
      <c r="AP5" s="8">
        <f t="shared" si="20"/>
        <v>8</v>
      </c>
    </row>
    <row r="6" spans="1:42" x14ac:dyDescent="0.25">
      <c r="D6" s="12" t="s">
        <v>82</v>
      </c>
      <c r="L6" s="8">
        <v>8</v>
      </c>
      <c r="M6" s="8">
        <v>14</v>
      </c>
      <c r="N6" s="8">
        <v>14</v>
      </c>
      <c r="P6" s="14">
        <f t="shared" si="9"/>
        <v>36</v>
      </c>
      <c r="Q6" s="45">
        <v>43207</v>
      </c>
      <c r="R6" s="45">
        <v>43207</v>
      </c>
      <c r="AF6" s="8">
        <f t="shared" si="10"/>
        <v>0</v>
      </c>
      <c r="AG6" s="8">
        <f t="shared" si="11"/>
        <v>0</v>
      </c>
      <c r="AH6" s="8">
        <f t="shared" si="12"/>
        <v>0</v>
      </c>
      <c r="AI6" s="8">
        <f t="shared" si="13"/>
        <v>0</v>
      </c>
      <c r="AJ6" s="8">
        <f t="shared" si="14"/>
        <v>0</v>
      </c>
      <c r="AK6" s="8">
        <f t="shared" si="15"/>
        <v>0</v>
      </c>
      <c r="AL6" s="8">
        <f t="shared" si="16"/>
        <v>0</v>
      </c>
      <c r="AM6" s="8">
        <f t="shared" si="17"/>
        <v>8</v>
      </c>
      <c r="AN6" s="8">
        <f t="shared" si="18"/>
        <v>14</v>
      </c>
      <c r="AO6" s="8">
        <f t="shared" si="19"/>
        <v>14</v>
      </c>
      <c r="AP6" s="8">
        <f t="shared" si="20"/>
        <v>0</v>
      </c>
    </row>
    <row r="7" spans="1:42" x14ac:dyDescent="0.25">
      <c r="D7" s="12" t="s">
        <v>83</v>
      </c>
      <c r="M7" s="8">
        <v>14</v>
      </c>
      <c r="N7" s="8">
        <v>14</v>
      </c>
      <c r="O7" s="8">
        <v>8</v>
      </c>
      <c r="P7" s="14">
        <f t="shared" si="9"/>
        <v>36</v>
      </c>
      <c r="Q7" s="45">
        <v>43207</v>
      </c>
      <c r="R7" s="45">
        <v>43207</v>
      </c>
      <c r="AF7" s="8">
        <f t="shared" si="10"/>
        <v>0</v>
      </c>
      <c r="AG7" s="8">
        <f t="shared" si="11"/>
        <v>0</v>
      </c>
      <c r="AH7" s="8">
        <f t="shared" si="12"/>
        <v>0</v>
      </c>
      <c r="AI7" s="8">
        <f t="shared" si="13"/>
        <v>0</v>
      </c>
      <c r="AJ7" s="8">
        <f t="shared" si="14"/>
        <v>0</v>
      </c>
      <c r="AK7" s="8">
        <f t="shared" si="15"/>
        <v>0</v>
      </c>
      <c r="AL7" s="8">
        <f t="shared" si="16"/>
        <v>0</v>
      </c>
      <c r="AM7" s="8">
        <f t="shared" si="17"/>
        <v>0</v>
      </c>
      <c r="AN7" s="8">
        <f t="shared" si="18"/>
        <v>14</v>
      </c>
      <c r="AO7" s="8">
        <f t="shared" si="19"/>
        <v>14</v>
      </c>
      <c r="AP7" s="8">
        <f t="shared" si="20"/>
        <v>8</v>
      </c>
    </row>
    <row r="8" spans="1:42" x14ac:dyDescent="0.25">
      <c r="D8" s="12" t="s">
        <v>84</v>
      </c>
      <c r="L8" s="8">
        <v>8</v>
      </c>
      <c r="M8" s="8">
        <v>14</v>
      </c>
      <c r="N8" s="8">
        <v>14</v>
      </c>
      <c r="P8" s="14">
        <f t="shared" si="9"/>
        <v>36</v>
      </c>
      <c r="Q8" s="45">
        <v>43207</v>
      </c>
      <c r="R8" s="45">
        <v>43207</v>
      </c>
      <c r="AF8" s="8">
        <f t="shared" si="10"/>
        <v>0</v>
      </c>
      <c r="AG8" s="8">
        <f t="shared" si="11"/>
        <v>0</v>
      </c>
      <c r="AH8" s="8">
        <f t="shared" si="12"/>
        <v>0</v>
      </c>
      <c r="AI8" s="8">
        <f t="shared" si="13"/>
        <v>0</v>
      </c>
      <c r="AJ8" s="8">
        <f t="shared" si="14"/>
        <v>0</v>
      </c>
      <c r="AK8" s="8">
        <f t="shared" si="15"/>
        <v>0</v>
      </c>
      <c r="AL8" s="8">
        <f t="shared" si="16"/>
        <v>0</v>
      </c>
      <c r="AM8" s="8">
        <f t="shared" si="17"/>
        <v>8</v>
      </c>
      <c r="AN8" s="8">
        <f t="shared" si="18"/>
        <v>14</v>
      </c>
      <c r="AO8" s="8">
        <f t="shared" si="19"/>
        <v>14</v>
      </c>
      <c r="AP8" s="8">
        <f t="shared" si="20"/>
        <v>0</v>
      </c>
    </row>
    <row r="9" spans="1:42" x14ac:dyDescent="0.25">
      <c r="D9" s="12" t="s">
        <v>85</v>
      </c>
      <c r="M9" s="8">
        <v>14</v>
      </c>
      <c r="N9" s="8">
        <v>14</v>
      </c>
      <c r="O9" s="8">
        <v>8</v>
      </c>
      <c r="P9" s="14">
        <f t="shared" si="9"/>
        <v>36</v>
      </c>
      <c r="Q9" s="45">
        <v>43207</v>
      </c>
      <c r="R9" s="45">
        <v>43207</v>
      </c>
      <c r="AF9" s="8">
        <f t="shared" si="10"/>
        <v>0</v>
      </c>
      <c r="AG9" s="8">
        <f t="shared" si="11"/>
        <v>0</v>
      </c>
      <c r="AH9" s="8">
        <f t="shared" si="12"/>
        <v>0</v>
      </c>
      <c r="AI9" s="8">
        <f t="shared" si="13"/>
        <v>0</v>
      </c>
      <c r="AJ9" s="8">
        <f t="shared" si="14"/>
        <v>0</v>
      </c>
      <c r="AK9" s="8">
        <f t="shared" si="15"/>
        <v>0</v>
      </c>
      <c r="AL9" s="8">
        <f t="shared" si="16"/>
        <v>0</v>
      </c>
      <c r="AM9" s="8">
        <f t="shared" si="17"/>
        <v>0</v>
      </c>
      <c r="AN9" s="8">
        <f t="shared" si="18"/>
        <v>14</v>
      </c>
      <c r="AO9" s="8">
        <f t="shared" si="19"/>
        <v>14</v>
      </c>
      <c r="AP9" s="8">
        <f t="shared" si="20"/>
        <v>8</v>
      </c>
    </row>
    <row r="10" spans="1:42" x14ac:dyDescent="0.25">
      <c r="D10" s="12" t="s">
        <v>86</v>
      </c>
      <c r="M10" s="8">
        <v>14</v>
      </c>
      <c r="N10" s="8">
        <v>14</v>
      </c>
      <c r="O10" s="8">
        <v>8</v>
      </c>
      <c r="P10" s="14">
        <f t="shared" si="9"/>
        <v>36</v>
      </c>
      <c r="Q10" s="45">
        <v>43207</v>
      </c>
      <c r="R10" s="45">
        <v>43207</v>
      </c>
      <c r="AF10" s="8">
        <f t="shared" si="10"/>
        <v>0</v>
      </c>
      <c r="AG10" s="8">
        <f t="shared" si="11"/>
        <v>0</v>
      </c>
      <c r="AH10" s="8">
        <f t="shared" si="12"/>
        <v>0</v>
      </c>
      <c r="AI10" s="8">
        <f t="shared" si="13"/>
        <v>0</v>
      </c>
      <c r="AJ10" s="8">
        <f t="shared" si="14"/>
        <v>0</v>
      </c>
      <c r="AK10" s="8">
        <f t="shared" si="15"/>
        <v>0</v>
      </c>
      <c r="AL10" s="8">
        <f t="shared" si="16"/>
        <v>0</v>
      </c>
      <c r="AM10" s="8">
        <f t="shared" si="17"/>
        <v>0</v>
      </c>
      <c r="AN10" s="8">
        <f t="shared" si="18"/>
        <v>14</v>
      </c>
      <c r="AO10" s="8">
        <f t="shared" si="19"/>
        <v>14</v>
      </c>
      <c r="AP10" s="8">
        <f t="shared" si="20"/>
        <v>8</v>
      </c>
    </row>
    <row r="11" spans="1:42" x14ac:dyDescent="0.25">
      <c r="D11" s="12" t="s">
        <v>87</v>
      </c>
      <c r="L11" s="8">
        <v>8</v>
      </c>
      <c r="M11" s="8">
        <v>14</v>
      </c>
      <c r="N11" s="8">
        <v>14</v>
      </c>
      <c r="P11" s="14">
        <f t="shared" si="9"/>
        <v>36</v>
      </c>
      <c r="Q11" s="45">
        <v>43207</v>
      </c>
      <c r="R11" s="45">
        <v>43207</v>
      </c>
      <c r="AF11" s="8">
        <f t="shared" si="10"/>
        <v>0</v>
      </c>
      <c r="AG11" s="8">
        <f t="shared" si="11"/>
        <v>0</v>
      </c>
      <c r="AH11" s="8">
        <f t="shared" si="12"/>
        <v>0</v>
      </c>
      <c r="AI11" s="8">
        <f t="shared" si="13"/>
        <v>0</v>
      </c>
      <c r="AJ11" s="8">
        <f t="shared" si="14"/>
        <v>0</v>
      </c>
      <c r="AK11" s="8">
        <f t="shared" si="15"/>
        <v>0</v>
      </c>
      <c r="AL11" s="8">
        <f t="shared" si="16"/>
        <v>0</v>
      </c>
      <c r="AM11" s="8">
        <f t="shared" si="17"/>
        <v>8</v>
      </c>
      <c r="AN11" s="8">
        <f t="shared" si="18"/>
        <v>14</v>
      </c>
      <c r="AO11" s="8">
        <f t="shared" si="19"/>
        <v>14</v>
      </c>
      <c r="AP11" s="8">
        <f t="shared" si="20"/>
        <v>0</v>
      </c>
    </row>
    <row r="12" spans="1:42" x14ac:dyDescent="0.25">
      <c r="D12" s="12" t="s">
        <v>88</v>
      </c>
      <c r="M12" s="8">
        <v>14</v>
      </c>
      <c r="N12" s="8">
        <v>14</v>
      </c>
      <c r="O12" s="8">
        <v>8</v>
      </c>
      <c r="P12" s="14">
        <f t="shared" si="9"/>
        <v>36</v>
      </c>
      <c r="Q12" s="45">
        <v>43207</v>
      </c>
      <c r="R12" s="45">
        <v>43207</v>
      </c>
      <c r="AF12" s="8">
        <f t="shared" si="10"/>
        <v>0</v>
      </c>
      <c r="AG12" s="8">
        <f t="shared" si="11"/>
        <v>0</v>
      </c>
      <c r="AH12" s="8">
        <f t="shared" si="12"/>
        <v>0</v>
      </c>
      <c r="AI12" s="8">
        <f t="shared" si="13"/>
        <v>0</v>
      </c>
      <c r="AJ12" s="8">
        <f t="shared" si="14"/>
        <v>0</v>
      </c>
      <c r="AK12" s="8">
        <f t="shared" si="15"/>
        <v>0</v>
      </c>
      <c r="AL12" s="8">
        <f t="shared" si="16"/>
        <v>0</v>
      </c>
      <c r="AM12" s="8">
        <f t="shared" si="17"/>
        <v>0</v>
      </c>
      <c r="AN12" s="8">
        <f t="shared" si="18"/>
        <v>14</v>
      </c>
      <c r="AO12" s="8">
        <f t="shared" si="19"/>
        <v>14</v>
      </c>
      <c r="AP12" s="8">
        <f t="shared" si="20"/>
        <v>8</v>
      </c>
    </row>
    <row r="13" spans="1:42" x14ac:dyDescent="0.25">
      <c r="D13" s="12" t="s">
        <v>89</v>
      </c>
      <c r="F13" s="8">
        <v>6</v>
      </c>
      <c r="G13" s="8">
        <v>8</v>
      </c>
      <c r="H13" s="8">
        <v>10</v>
      </c>
      <c r="I13" s="8">
        <v>12</v>
      </c>
      <c r="P13" s="14">
        <f t="shared" si="9"/>
        <v>36</v>
      </c>
      <c r="Q13" s="45">
        <v>43207</v>
      </c>
      <c r="R13" s="45">
        <v>43207</v>
      </c>
      <c r="AF13" s="8">
        <f t="shared" si="10"/>
        <v>0</v>
      </c>
      <c r="AG13" s="8">
        <f t="shared" si="11"/>
        <v>6</v>
      </c>
      <c r="AH13" s="8">
        <f t="shared" si="12"/>
        <v>8</v>
      </c>
      <c r="AI13" s="8">
        <f t="shared" si="13"/>
        <v>10</v>
      </c>
      <c r="AJ13" s="8">
        <f t="shared" si="14"/>
        <v>12</v>
      </c>
      <c r="AK13" s="8">
        <f t="shared" si="15"/>
        <v>0</v>
      </c>
      <c r="AL13" s="8">
        <f t="shared" si="16"/>
        <v>0</v>
      </c>
      <c r="AM13" s="8">
        <f t="shared" si="17"/>
        <v>0</v>
      </c>
      <c r="AN13" s="8">
        <f t="shared" si="18"/>
        <v>0</v>
      </c>
      <c r="AO13" s="8">
        <f t="shared" si="19"/>
        <v>0</v>
      </c>
      <c r="AP13" s="8">
        <f t="shared" si="20"/>
        <v>0</v>
      </c>
    </row>
    <row r="14" spans="1:42" x14ac:dyDescent="0.25">
      <c r="D14" s="12" t="s">
        <v>57</v>
      </c>
      <c r="H14" s="8">
        <v>6</v>
      </c>
      <c r="I14" s="8">
        <v>8</v>
      </c>
      <c r="J14" s="8">
        <v>10</v>
      </c>
      <c r="K14" s="8">
        <v>12</v>
      </c>
      <c r="P14" s="14">
        <f t="shared" si="9"/>
        <v>36</v>
      </c>
      <c r="Q14" s="45">
        <v>43207</v>
      </c>
      <c r="R14" s="45">
        <v>43207</v>
      </c>
      <c r="AF14" s="8">
        <f t="shared" si="10"/>
        <v>0</v>
      </c>
      <c r="AG14" s="8">
        <f t="shared" si="11"/>
        <v>0</v>
      </c>
      <c r="AH14" s="8">
        <f t="shared" si="12"/>
        <v>0</v>
      </c>
      <c r="AI14" s="8">
        <f t="shared" si="13"/>
        <v>6</v>
      </c>
      <c r="AJ14" s="8">
        <f t="shared" si="14"/>
        <v>8</v>
      </c>
      <c r="AK14" s="8">
        <f t="shared" si="15"/>
        <v>10</v>
      </c>
      <c r="AL14" s="8">
        <f t="shared" si="16"/>
        <v>12</v>
      </c>
      <c r="AM14" s="8">
        <f t="shared" si="17"/>
        <v>0</v>
      </c>
      <c r="AN14" s="8">
        <f t="shared" si="18"/>
        <v>0</v>
      </c>
      <c r="AO14" s="8">
        <f t="shared" si="19"/>
        <v>0</v>
      </c>
      <c r="AP14" s="8">
        <f t="shared" si="20"/>
        <v>0</v>
      </c>
    </row>
    <row r="15" spans="1:42" x14ac:dyDescent="0.25">
      <c r="D15" s="12" t="s">
        <v>58</v>
      </c>
      <c r="H15" s="8">
        <v>6</v>
      </c>
      <c r="I15" s="8">
        <v>8</v>
      </c>
      <c r="J15" s="8">
        <v>10</v>
      </c>
      <c r="K15" s="8">
        <v>12</v>
      </c>
      <c r="P15" s="14">
        <f>SUM(E15:O15)</f>
        <v>36</v>
      </c>
      <c r="Q15" s="45">
        <v>43207</v>
      </c>
      <c r="R15" s="45">
        <v>43207</v>
      </c>
      <c r="AF15" s="8">
        <f t="shared" si="10"/>
        <v>0</v>
      </c>
      <c r="AG15" s="8">
        <f t="shared" si="11"/>
        <v>0</v>
      </c>
      <c r="AH15" s="8">
        <f t="shared" si="12"/>
        <v>0</v>
      </c>
      <c r="AI15" s="8">
        <f t="shared" si="13"/>
        <v>6</v>
      </c>
      <c r="AJ15" s="8">
        <f t="shared" si="14"/>
        <v>8</v>
      </c>
      <c r="AK15" s="8">
        <f t="shared" si="15"/>
        <v>10</v>
      </c>
      <c r="AL15" s="8">
        <f t="shared" si="16"/>
        <v>12</v>
      </c>
      <c r="AM15" s="8">
        <f t="shared" si="17"/>
        <v>0</v>
      </c>
      <c r="AN15" s="8">
        <f t="shared" si="18"/>
        <v>0</v>
      </c>
      <c r="AO15" s="8">
        <f t="shared" si="19"/>
        <v>0</v>
      </c>
      <c r="AP15" s="8">
        <f t="shared" si="20"/>
        <v>0</v>
      </c>
    </row>
    <row r="16" spans="1:42" x14ac:dyDescent="0.25">
      <c r="D16" s="12" t="s">
        <v>59</v>
      </c>
      <c r="F16" s="8">
        <v>6</v>
      </c>
      <c r="G16" s="8">
        <v>8</v>
      </c>
      <c r="H16" s="8">
        <v>10</v>
      </c>
      <c r="I16" s="8">
        <v>12</v>
      </c>
      <c r="P16" s="14">
        <f t="shared" ref="P16:P79" si="21">SUM(E16:O16)</f>
        <v>36</v>
      </c>
      <c r="Q16" s="45">
        <v>43207</v>
      </c>
      <c r="R16" s="45">
        <v>43207</v>
      </c>
      <c r="AF16" s="8">
        <f t="shared" si="10"/>
        <v>0</v>
      </c>
      <c r="AG16" s="8">
        <f t="shared" si="11"/>
        <v>6</v>
      </c>
      <c r="AH16" s="8">
        <f t="shared" si="12"/>
        <v>8</v>
      </c>
      <c r="AI16" s="8">
        <f t="shared" si="13"/>
        <v>10</v>
      </c>
      <c r="AJ16" s="8">
        <f t="shared" si="14"/>
        <v>12</v>
      </c>
      <c r="AK16" s="8">
        <f t="shared" si="15"/>
        <v>0</v>
      </c>
      <c r="AL16" s="8">
        <f t="shared" si="16"/>
        <v>0</v>
      </c>
      <c r="AM16" s="8">
        <f t="shared" si="17"/>
        <v>0</v>
      </c>
      <c r="AN16" s="8">
        <f t="shared" si="18"/>
        <v>0</v>
      </c>
      <c r="AO16" s="8">
        <f t="shared" si="19"/>
        <v>0</v>
      </c>
      <c r="AP16" s="8">
        <f t="shared" si="20"/>
        <v>0</v>
      </c>
    </row>
    <row r="17" spans="1:42" x14ac:dyDescent="0.25">
      <c r="D17" s="12" t="s">
        <v>60</v>
      </c>
      <c r="H17" s="8">
        <v>6</v>
      </c>
      <c r="I17" s="8">
        <v>8</v>
      </c>
      <c r="J17" s="8">
        <v>10</v>
      </c>
      <c r="K17" s="8">
        <v>12</v>
      </c>
      <c r="P17" s="14">
        <f t="shared" si="21"/>
        <v>36</v>
      </c>
      <c r="Q17" s="45">
        <v>43207</v>
      </c>
      <c r="R17" s="45">
        <v>43207</v>
      </c>
      <c r="AF17" s="8">
        <f t="shared" si="10"/>
        <v>0</v>
      </c>
      <c r="AG17" s="8">
        <f t="shared" si="11"/>
        <v>0</v>
      </c>
      <c r="AH17" s="8">
        <f t="shared" si="12"/>
        <v>0</v>
      </c>
      <c r="AI17" s="8">
        <f t="shared" si="13"/>
        <v>6</v>
      </c>
      <c r="AJ17" s="8">
        <f t="shared" si="14"/>
        <v>8</v>
      </c>
      <c r="AK17" s="8">
        <f t="shared" si="15"/>
        <v>10</v>
      </c>
      <c r="AL17" s="8">
        <f t="shared" si="16"/>
        <v>12</v>
      </c>
      <c r="AM17" s="8">
        <f t="shared" si="17"/>
        <v>0</v>
      </c>
      <c r="AN17" s="8">
        <f t="shared" si="18"/>
        <v>0</v>
      </c>
      <c r="AO17" s="8">
        <f t="shared" si="19"/>
        <v>0</v>
      </c>
      <c r="AP17" s="8">
        <f t="shared" si="20"/>
        <v>0</v>
      </c>
    </row>
    <row r="18" spans="1:42" x14ac:dyDescent="0.25">
      <c r="D18" s="12" t="s">
        <v>61</v>
      </c>
      <c r="H18" s="8">
        <v>6</v>
      </c>
      <c r="I18" s="8">
        <v>8</v>
      </c>
      <c r="J18" s="8">
        <v>10</v>
      </c>
      <c r="K18" s="8">
        <v>12</v>
      </c>
      <c r="P18" s="14">
        <f t="shared" si="21"/>
        <v>36</v>
      </c>
      <c r="Q18" s="45">
        <v>43207</v>
      </c>
      <c r="R18" s="45">
        <v>43207</v>
      </c>
      <c r="AF18" s="8">
        <f t="shared" si="10"/>
        <v>0</v>
      </c>
      <c r="AG18" s="8">
        <f t="shared" si="11"/>
        <v>0</v>
      </c>
      <c r="AH18" s="8">
        <f t="shared" si="12"/>
        <v>0</v>
      </c>
      <c r="AI18" s="8">
        <f t="shared" si="13"/>
        <v>6</v>
      </c>
      <c r="AJ18" s="8">
        <f t="shared" si="14"/>
        <v>8</v>
      </c>
      <c r="AK18" s="8">
        <f t="shared" si="15"/>
        <v>10</v>
      </c>
      <c r="AL18" s="8">
        <f t="shared" si="16"/>
        <v>12</v>
      </c>
      <c r="AM18" s="8">
        <f t="shared" si="17"/>
        <v>0</v>
      </c>
      <c r="AN18" s="8">
        <f t="shared" si="18"/>
        <v>0</v>
      </c>
      <c r="AO18" s="8">
        <f t="shared" si="19"/>
        <v>0</v>
      </c>
      <c r="AP18" s="8">
        <f t="shared" si="20"/>
        <v>0</v>
      </c>
    </row>
    <row r="19" spans="1:42" x14ac:dyDescent="0.25">
      <c r="D19" s="12" t="s">
        <v>62</v>
      </c>
      <c r="H19" s="8">
        <v>6</v>
      </c>
      <c r="I19" s="8">
        <v>8</v>
      </c>
      <c r="J19" s="8">
        <v>10</v>
      </c>
      <c r="K19" s="8">
        <v>12</v>
      </c>
      <c r="P19" s="14">
        <f t="shared" si="21"/>
        <v>36</v>
      </c>
      <c r="Q19" s="45">
        <v>43207</v>
      </c>
      <c r="R19" s="45">
        <v>43207</v>
      </c>
      <c r="AF19" s="8">
        <f t="shared" si="10"/>
        <v>0</v>
      </c>
      <c r="AG19" s="8">
        <f t="shared" si="11"/>
        <v>0</v>
      </c>
      <c r="AH19" s="8">
        <f t="shared" si="12"/>
        <v>0</v>
      </c>
      <c r="AI19" s="8">
        <f t="shared" si="13"/>
        <v>6</v>
      </c>
      <c r="AJ19" s="8">
        <f t="shared" si="14"/>
        <v>8</v>
      </c>
      <c r="AK19" s="8">
        <f t="shared" si="15"/>
        <v>10</v>
      </c>
      <c r="AL19" s="8">
        <f t="shared" si="16"/>
        <v>12</v>
      </c>
      <c r="AM19" s="8">
        <f t="shared" si="17"/>
        <v>0</v>
      </c>
      <c r="AN19" s="8">
        <f t="shared" si="18"/>
        <v>0</v>
      </c>
      <c r="AO19" s="8">
        <f t="shared" si="19"/>
        <v>0</v>
      </c>
      <c r="AP19" s="8">
        <f t="shared" si="20"/>
        <v>0</v>
      </c>
    </row>
    <row r="20" spans="1:42" x14ac:dyDescent="0.25">
      <c r="D20" s="12" t="s">
        <v>91</v>
      </c>
      <c r="H20" s="8">
        <v>6</v>
      </c>
      <c r="I20" s="8">
        <v>8</v>
      </c>
      <c r="J20" s="8">
        <v>10</v>
      </c>
      <c r="K20" s="8">
        <v>12</v>
      </c>
      <c r="P20" s="14">
        <f t="shared" si="21"/>
        <v>36</v>
      </c>
      <c r="Q20" s="45">
        <v>43207</v>
      </c>
      <c r="R20" s="45">
        <v>43207</v>
      </c>
      <c r="AF20" s="8">
        <f t="shared" si="10"/>
        <v>0</v>
      </c>
      <c r="AG20" s="8">
        <f t="shared" si="11"/>
        <v>0</v>
      </c>
      <c r="AH20" s="8">
        <f t="shared" si="12"/>
        <v>0</v>
      </c>
      <c r="AI20" s="8">
        <f t="shared" si="13"/>
        <v>6</v>
      </c>
      <c r="AJ20" s="8">
        <f t="shared" si="14"/>
        <v>8</v>
      </c>
      <c r="AK20" s="8">
        <f t="shared" si="15"/>
        <v>10</v>
      </c>
      <c r="AL20" s="8">
        <f t="shared" si="16"/>
        <v>12</v>
      </c>
      <c r="AM20" s="8">
        <f t="shared" si="17"/>
        <v>0</v>
      </c>
      <c r="AN20" s="8">
        <f t="shared" si="18"/>
        <v>0</v>
      </c>
      <c r="AO20" s="8">
        <f t="shared" si="19"/>
        <v>0</v>
      </c>
      <c r="AP20" s="8">
        <f t="shared" si="20"/>
        <v>0</v>
      </c>
    </row>
    <row r="21" spans="1:42" x14ac:dyDescent="0.25">
      <c r="D21" s="12" t="s">
        <v>92</v>
      </c>
      <c r="F21" s="8">
        <v>6</v>
      </c>
      <c r="G21" s="8">
        <v>8</v>
      </c>
      <c r="H21" s="8">
        <v>10</v>
      </c>
      <c r="I21" s="8">
        <v>12</v>
      </c>
      <c r="P21" s="14">
        <f t="shared" si="21"/>
        <v>36</v>
      </c>
      <c r="Q21" s="45">
        <v>43207</v>
      </c>
      <c r="R21" s="45">
        <v>43207</v>
      </c>
      <c r="AF21" s="8">
        <f t="shared" si="10"/>
        <v>0</v>
      </c>
      <c r="AG21" s="8">
        <f t="shared" si="11"/>
        <v>6</v>
      </c>
      <c r="AH21" s="8">
        <f t="shared" si="12"/>
        <v>8</v>
      </c>
      <c r="AI21" s="8">
        <f t="shared" si="13"/>
        <v>10</v>
      </c>
      <c r="AJ21" s="8">
        <f t="shared" si="14"/>
        <v>12</v>
      </c>
      <c r="AK21" s="8">
        <f t="shared" si="15"/>
        <v>0</v>
      </c>
      <c r="AL21" s="8">
        <f t="shared" si="16"/>
        <v>0</v>
      </c>
      <c r="AM21" s="8">
        <f t="shared" si="17"/>
        <v>0</v>
      </c>
      <c r="AN21" s="8">
        <f t="shared" si="18"/>
        <v>0</v>
      </c>
      <c r="AO21" s="8">
        <f t="shared" si="19"/>
        <v>0</v>
      </c>
      <c r="AP21" s="8">
        <f t="shared" si="20"/>
        <v>0</v>
      </c>
    </row>
    <row r="22" spans="1:42" x14ac:dyDescent="0.25">
      <c r="D22" s="12" t="s">
        <v>93</v>
      </c>
      <c r="F22" s="8">
        <v>6</v>
      </c>
      <c r="G22" s="8">
        <v>8</v>
      </c>
      <c r="H22" s="8">
        <v>10</v>
      </c>
      <c r="I22" s="8">
        <v>12</v>
      </c>
      <c r="P22" s="14">
        <f t="shared" si="21"/>
        <v>36</v>
      </c>
      <c r="Q22" s="45">
        <v>43207</v>
      </c>
      <c r="R22" s="45">
        <v>43207</v>
      </c>
      <c r="AF22" s="8">
        <f t="shared" si="10"/>
        <v>0</v>
      </c>
      <c r="AG22" s="8">
        <f t="shared" si="11"/>
        <v>6</v>
      </c>
      <c r="AH22" s="8">
        <f t="shared" si="12"/>
        <v>8</v>
      </c>
      <c r="AI22" s="8">
        <f t="shared" si="13"/>
        <v>10</v>
      </c>
      <c r="AJ22" s="8">
        <f t="shared" si="14"/>
        <v>12</v>
      </c>
      <c r="AK22" s="8">
        <f t="shared" si="15"/>
        <v>0</v>
      </c>
      <c r="AL22" s="8">
        <f t="shared" si="16"/>
        <v>0</v>
      </c>
      <c r="AM22" s="8">
        <f t="shared" si="17"/>
        <v>0</v>
      </c>
      <c r="AN22" s="8">
        <f t="shared" si="18"/>
        <v>0</v>
      </c>
      <c r="AO22" s="8">
        <f t="shared" si="19"/>
        <v>0</v>
      </c>
      <c r="AP22" s="8">
        <f t="shared" si="20"/>
        <v>0</v>
      </c>
    </row>
    <row r="23" spans="1:42" x14ac:dyDescent="0.25">
      <c r="D23" s="12" t="s">
        <v>94</v>
      </c>
      <c r="H23" s="8">
        <v>6</v>
      </c>
      <c r="I23" s="8">
        <v>8</v>
      </c>
      <c r="J23" s="8">
        <v>10</v>
      </c>
      <c r="K23" s="8">
        <v>12</v>
      </c>
      <c r="P23" s="14">
        <f t="shared" si="21"/>
        <v>36</v>
      </c>
      <c r="Q23" s="45">
        <v>43207</v>
      </c>
      <c r="R23" s="45">
        <v>43207</v>
      </c>
      <c r="AF23" s="8">
        <f t="shared" si="10"/>
        <v>0</v>
      </c>
      <c r="AG23" s="8">
        <f t="shared" si="11"/>
        <v>0</v>
      </c>
      <c r="AH23" s="8">
        <f t="shared" si="12"/>
        <v>0</v>
      </c>
      <c r="AI23" s="8">
        <f t="shared" si="13"/>
        <v>6</v>
      </c>
      <c r="AJ23" s="8">
        <f t="shared" si="14"/>
        <v>8</v>
      </c>
      <c r="AK23" s="8">
        <f t="shared" si="15"/>
        <v>10</v>
      </c>
      <c r="AL23" s="8">
        <f t="shared" si="16"/>
        <v>12</v>
      </c>
      <c r="AM23" s="8">
        <f t="shared" si="17"/>
        <v>0</v>
      </c>
      <c r="AN23" s="8">
        <f t="shared" si="18"/>
        <v>0</v>
      </c>
      <c r="AO23" s="8">
        <f t="shared" si="19"/>
        <v>0</v>
      </c>
      <c r="AP23" s="8">
        <f t="shared" si="20"/>
        <v>0</v>
      </c>
    </row>
    <row r="24" spans="1:42" x14ac:dyDescent="0.25">
      <c r="A24" s="12">
        <v>3</v>
      </c>
      <c r="B24" s="12" t="s">
        <v>192</v>
      </c>
      <c r="C24" s="12" t="s">
        <v>80</v>
      </c>
      <c r="D24" s="12" t="s">
        <v>147</v>
      </c>
      <c r="E24" s="8">
        <v>36</v>
      </c>
      <c r="P24" s="14">
        <f t="shared" si="21"/>
        <v>36</v>
      </c>
      <c r="Q24" s="45" t="s">
        <v>108</v>
      </c>
      <c r="R24" s="45" t="s">
        <v>108</v>
      </c>
      <c r="AF24" s="8">
        <f t="shared" si="10"/>
        <v>36</v>
      </c>
      <c r="AG24" s="8">
        <f t="shared" si="11"/>
        <v>0</v>
      </c>
      <c r="AH24" s="8">
        <f t="shared" si="12"/>
        <v>0</v>
      </c>
      <c r="AI24" s="8">
        <f t="shared" si="13"/>
        <v>0</v>
      </c>
      <c r="AJ24" s="8">
        <f t="shared" si="14"/>
        <v>0</v>
      </c>
      <c r="AK24" s="8">
        <f t="shared" si="15"/>
        <v>0</v>
      </c>
      <c r="AL24" s="8">
        <f t="shared" si="16"/>
        <v>0</v>
      </c>
      <c r="AM24" s="8">
        <f t="shared" si="17"/>
        <v>0</v>
      </c>
      <c r="AN24" s="8">
        <f t="shared" si="18"/>
        <v>0</v>
      </c>
      <c r="AO24" s="8">
        <f t="shared" si="19"/>
        <v>0</v>
      </c>
      <c r="AP24" s="8">
        <f t="shared" si="20"/>
        <v>0</v>
      </c>
    </row>
    <row r="25" spans="1:42" x14ac:dyDescent="0.25">
      <c r="D25" s="12" t="s">
        <v>148</v>
      </c>
      <c r="E25" s="8">
        <v>36</v>
      </c>
      <c r="P25" s="14">
        <f t="shared" si="21"/>
        <v>36</v>
      </c>
      <c r="Q25" s="45" t="s">
        <v>108</v>
      </c>
      <c r="R25" s="45" t="s">
        <v>108</v>
      </c>
      <c r="AF25" s="8">
        <f t="shared" si="10"/>
        <v>36</v>
      </c>
      <c r="AG25" s="8">
        <f t="shared" si="11"/>
        <v>0</v>
      </c>
      <c r="AH25" s="8">
        <f t="shared" si="12"/>
        <v>0</v>
      </c>
      <c r="AI25" s="8">
        <f t="shared" si="13"/>
        <v>0</v>
      </c>
      <c r="AJ25" s="8">
        <f t="shared" si="14"/>
        <v>0</v>
      </c>
      <c r="AK25" s="8">
        <f t="shared" si="15"/>
        <v>0</v>
      </c>
      <c r="AL25" s="8">
        <f t="shared" si="16"/>
        <v>0</v>
      </c>
      <c r="AM25" s="8">
        <f t="shared" si="17"/>
        <v>0</v>
      </c>
      <c r="AN25" s="8">
        <f t="shared" si="18"/>
        <v>0</v>
      </c>
      <c r="AO25" s="8">
        <f t="shared" si="19"/>
        <v>0</v>
      </c>
      <c r="AP25" s="8">
        <f t="shared" si="20"/>
        <v>0</v>
      </c>
    </row>
    <row r="26" spans="1:42" x14ac:dyDescent="0.25">
      <c r="D26" s="12" t="s">
        <v>149</v>
      </c>
      <c r="E26" s="8">
        <v>36</v>
      </c>
      <c r="P26" s="14">
        <f t="shared" si="21"/>
        <v>36</v>
      </c>
      <c r="Q26" s="45" t="s">
        <v>108</v>
      </c>
      <c r="R26" s="45" t="s">
        <v>108</v>
      </c>
      <c r="AF26" s="8">
        <f t="shared" si="10"/>
        <v>36</v>
      </c>
      <c r="AG26" s="8">
        <f t="shared" si="11"/>
        <v>0</v>
      </c>
      <c r="AH26" s="8">
        <f t="shared" si="12"/>
        <v>0</v>
      </c>
      <c r="AI26" s="8">
        <f t="shared" si="13"/>
        <v>0</v>
      </c>
      <c r="AJ26" s="8">
        <f t="shared" si="14"/>
        <v>0</v>
      </c>
      <c r="AK26" s="8">
        <f t="shared" si="15"/>
        <v>0</v>
      </c>
      <c r="AL26" s="8">
        <f t="shared" si="16"/>
        <v>0</v>
      </c>
      <c r="AM26" s="8">
        <f t="shared" si="17"/>
        <v>0</v>
      </c>
      <c r="AN26" s="8">
        <f t="shared" si="18"/>
        <v>0</v>
      </c>
      <c r="AO26" s="8">
        <f t="shared" si="19"/>
        <v>0</v>
      </c>
      <c r="AP26" s="8">
        <f t="shared" si="20"/>
        <v>0</v>
      </c>
    </row>
    <row r="27" spans="1:42" x14ac:dyDescent="0.25">
      <c r="D27" s="12" t="s">
        <v>150</v>
      </c>
      <c r="E27" s="8">
        <v>36</v>
      </c>
      <c r="P27" s="14">
        <f t="shared" si="21"/>
        <v>36</v>
      </c>
      <c r="Q27" s="45" t="s">
        <v>108</v>
      </c>
      <c r="R27" s="45" t="s">
        <v>108</v>
      </c>
      <c r="AF27" s="8">
        <f t="shared" si="10"/>
        <v>36</v>
      </c>
      <c r="AG27" s="8">
        <f t="shared" si="11"/>
        <v>0</v>
      </c>
      <c r="AH27" s="8">
        <f t="shared" si="12"/>
        <v>0</v>
      </c>
      <c r="AI27" s="8">
        <f t="shared" si="13"/>
        <v>0</v>
      </c>
      <c r="AJ27" s="8">
        <f t="shared" si="14"/>
        <v>0</v>
      </c>
      <c r="AK27" s="8">
        <f t="shared" si="15"/>
        <v>0</v>
      </c>
      <c r="AL27" s="8">
        <f t="shared" si="16"/>
        <v>0</v>
      </c>
      <c r="AM27" s="8">
        <f t="shared" si="17"/>
        <v>0</v>
      </c>
      <c r="AN27" s="8">
        <f t="shared" si="18"/>
        <v>0</v>
      </c>
      <c r="AO27" s="8">
        <f t="shared" si="19"/>
        <v>0</v>
      </c>
      <c r="AP27" s="8">
        <f t="shared" si="20"/>
        <v>0</v>
      </c>
    </row>
    <row r="28" spans="1:42" x14ac:dyDescent="0.25">
      <c r="D28" s="12" t="s">
        <v>151</v>
      </c>
      <c r="E28" s="8">
        <v>36</v>
      </c>
      <c r="P28" s="14">
        <f t="shared" si="21"/>
        <v>36</v>
      </c>
      <c r="Q28" s="45" t="s">
        <v>108</v>
      </c>
      <c r="R28" s="45" t="s">
        <v>108</v>
      </c>
      <c r="AF28" s="8">
        <f t="shared" si="10"/>
        <v>36</v>
      </c>
      <c r="AG28" s="8">
        <f t="shared" si="11"/>
        <v>0</v>
      </c>
      <c r="AH28" s="8">
        <f t="shared" si="12"/>
        <v>0</v>
      </c>
      <c r="AI28" s="8">
        <f t="shared" si="13"/>
        <v>0</v>
      </c>
      <c r="AJ28" s="8">
        <f t="shared" si="14"/>
        <v>0</v>
      </c>
      <c r="AK28" s="8">
        <f t="shared" si="15"/>
        <v>0</v>
      </c>
      <c r="AL28" s="8">
        <f t="shared" si="16"/>
        <v>0</v>
      </c>
      <c r="AM28" s="8">
        <f t="shared" si="17"/>
        <v>0</v>
      </c>
      <c r="AN28" s="8">
        <f t="shared" si="18"/>
        <v>0</v>
      </c>
      <c r="AO28" s="8">
        <f t="shared" si="19"/>
        <v>0</v>
      </c>
      <c r="AP28" s="8">
        <f t="shared" si="20"/>
        <v>0</v>
      </c>
    </row>
    <row r="29" spans="1:42" x14ac:dyDescent="0.25">
      <c r="D29" s="12" t="s">
        <v>152</v>
      </c>
      <c r="E29" s="8">
        <v>36</v>
      </c>
      <c r="P29" s="14">
        <f t="shared" si="21"/>
        <v>36</v>
      </c>
      <c r="Q29" s="45" t="s">
        <v>108</v>
      </c>
      <c r="R29" s="45" t="s">
        <v>108</v>
      </c>
      <c r="AF29" s="8">
        <f t="shared" si="10"/>
        <v>36</v>
      </c>
      <c r="AG29" s="8">
        <f t="shared" si="11"/>
        <v>0</v>
      </c>
      <c r="AH29" s="8">
        <f t="shared" si="12"/>
        <v>0</v>
      </c>
      <c r="AI29" s="8">
        <f t="shared" si="13"/>
        <v>0</v>
      </c>
      <c r="AJ29" s="8">
        <f t="shared" si="14"/>
        <v>0</v>
      </c>
      <c r="AK29" s="8">
        <f t="shared" si="15"/>
        <v>0</v>
      </c>
      <c r="AL29" s="8">
        <f t="shared" si="16"/>
        <v>0</v>
      </c>
      <c r="AM29" s="8">
        <f t="shared" si="17"/>
        <v>0</v>
      </c>
      <c r="AN29" s="8">
        <f t="shared" si="18"/>
        <v>0</v>
      </c>
      <c r="AO29" s="8">
        <f t="shared" si="19"/>
        <v>0</v>
      </c>
      <c r="AP29" s="8">
        <f t="shared" si="20"/>
        <v>0</v>
      </c>
    </row>
    <row r="30" spans="1:42" x14ac:dyDescent="0.25">
      <c r="D30" s="12" t="s">
        <v>153</v>
      </c>
      <c r="E30" s="8">
        <v>36</v>
      </c>
      <c r="P30" s="14">
        <f t="shared" si="21"/>
        <v>36</v>
      </c>
      <c r="Q30" s="45" t="s">
        <v>108</v>
      </c>
      <c r="R30" s="45" t="s">
        <v>108</v>
      </c>
      <c r="AF30" s="8">
        <f t="shared" si="10"/>
        <v>36</v>
      </c>
      <c r="AG30" s="8">
        <f t="shared" si="11"/>
        <v>0</v>
      </c>
      <c r="AH30" s="8">
        <f t="shared" si="12"/>
        <v>0</v>
      </c>
      <c r="AI30" s="8">
        <f t="shared" si="13"/>
        <v>0</v>
      </c>
      <c r="AJ30" s="8">
        <f t="shared" si="14"/>
        <v>0</v>
      </c>
      <c r="AK30" s="8">
        <f t="shared" si="15"/>
        <v>0</v>
      </c>
      <c r="AL30" s="8">
        <f t="shared" si="16"/>
        <v>0</v>
      </c>
      <c r="AM30" s="8">
        <f t="shared" si="17"/>
        <v>0</v>
      </c>
      <c r="AN30" s="8">
        <f t="shared" si="18"/>
        <v>0</v>
      </c>
      <c r="AO30" s="8">
        <f t="shared" si="19"/>
        <v>0</v>
      </c>
      <c r="AP30" s="8">
        <f t="shared" si="20"/>
        <v>0</v>
      </c>
    </row>
    <row r="31" spans="1:42" x14ac:dyDescent="0.25">
      <c r="D31" s="12" t="s">
        <v>154</v>
      </c>
      <c r="E31" s="8">
        <v>36</v>
      </c>
      <c r="P31" s="14">
        <f t="shared" si="21"/>
        <v>36</v>
      </c>
      <c r="Q31" s="45" t="s">
        <v>108</v>
      </c>
      <c r="R31" s="45" t="s">
        <v>108</v>
      </c>
      <c r="AF31" s="8">
        <f t="shared" si="10"/>
        <v>36</v>
      </c>
      <c r="AG31" s="8">
        <f t="shared" si="11"/>
        <v>0</v>
      </c>
      <c r="AH31" s="8">
        <f t="shared" si="12"/>
        <v>0</v>
      </c>
      <c r="AI31" s="8">
        <f t="shared" si="13"/>
        <v>0</v>
      </c>
      <c r="AJ31" s="8">
        <f t="shared" si="14"/>
        <v>0</v>
      </c>
      <c r="AK31" s="8">
        <f t="shared" si="15"/>
        <v>0</v>
      </c>
      <c r="AL31" s="8">
        <f t="shared" si="16"/>
        <v>0</v>
      </c>
      <c r="AM31" s="8">
        <f t="shared" si="17"/>
        <v>0</v>
      </c>
      <c r="AN31" s="8">
        <f t="shared" si="18"/>
        <v>0</v>
      </c>
      <c r="AO31" s="8">
        <f t="shared" si="19"/>
        <v>0</v>
      </c>
      <c r="AP31" s="8">
        <f t="shared" si="20"/>
        <v>0</v>
      </c>
    </row>
    <row r="32" spans="1:42" x14ac:dyDescent="0.25">
      <c r="D32" s="12" t="s">
        <v>155</v>
      </c>
      <c r="E32" s="8">
        <v>36</v>
      </c>
      <c r="P32" s="14">
        <f t="shared" si="21"/>
        <v>36</v>
      </c>
      <c r="Q32" s="45" t="s">
        <v>108</v>
      </c>
      <c r="R32" s="45" t="s">
        <v>108</v>
      </c>
    </row>
    <row r="33" spans="1:18" x14ac:dyDescent="0.25">
      <c r="D33" s="12" t="s">
        <v>156</v>
      </c>
      <c r="E33" s="8">
        <v>36</v>
      </c>
      <c r="P33" s="14">
        <f t="shared" si="21"/>
        <v>36</v>
      </c>
      <c r="Q33" s="45" t="s">
        <v>108</v>
      </c>
      <c r="R33" s="45" t="s">
        <v>108</v>
      </c>
    </row>
    <row r="34" spans="1:18" x14ac:dyDescent="0.25">
      <c r="D34" s="12" t="s">
        <v>157</v>
      </c>
      <c r="E34" s="8">
        <v>36</v>
      </c>
      <c r="P34" s="14">
        <f t="shared" si="21"/>
        <v>36</v>
      </c>
      <c r="Q34" s="45" t="s">
        <v>108</v>
      </c>
      <c r="R34" s="45" t="s">
        <v>108</v>
      </c>
    </row>
    <row r="35" spans="1:18" x14ac:dyDescent="0.25">
      <c r="D35" s="12" t="s">
        <v>158</v>
      </c>
      <c r="E35" s="8">
        <v>36</v>
      </c>
      <c r="P35" s="14">
        <f t="shared" si="21"/>
        <v>36</v>
      </c>
      <c r="Q35" s="45" t="s">
        <v>108</v>
      </c>
      <c r="R35" s="45" t="s">
        <v>108</v>
      </c>
    </row>
    <row r="36" spans="1:18" x14ac:dyDescent="0.25">
      <c r="D36" s="12" t="s">
        <v>159</v>
      </c>
      <c r="E36" s="8">
        <v>36</v>
      </c>
      <c r="P36" s="14">
        <f t="shared" si="21"/>
        <v>36</v>
      </c>
      <c r="Q36" s="45" t="s">
        <v>108</v>
      </c>
      <c r="R36" s="45" t="s">
        <v>108</v>
      </c>
    </row>
    <row r="37" spans="1:18" x14ac:dyDescent="0.25">
      <c r="D37" s="12" t="s">
        <v>160</v>
      </c>
      <c r="E37" s="8">
        <v>36</v>
      </c>
      <c r="P37" s="14">
        <f t="shared" si="21"/>
        <v>36</v>
      </c>
      <c r="Q37" s="45" t="s">
        <v>108</v>
      </c>
      <c r="R37" s="45" t="s">
        <v>108</v>
      </c>
    </row>
    <row r="38" spans="1:18" x14ac:dyDescent="0.25">
      <c r="D38" s="12" t="s">
        <v>161</v>
      </c>
      <c r="E38" s="8">
        <v>36</v>
      </c>
      <c r="P38" s="14">
        <f t="shared" si="21"/>
        <v>36</v>
      </c>
      <c r="Q38" s="45" t="s">
        <v>108</v>
      </c>
      <c r="R38" s="45" t="s">
        <v>108</v>
      </c>
    </row>
    <row r="39" spans="1:18" x14ac:dyDescent="0.25">
      <c r="D39" s="12" t="s">
        <v>162</v>
      </c>
      <c r="E39" s="8">
        <v>36</v>
      </c>
      <c r="P39" s="14">
        <f t="shared" si="21"/>
        <v>36</v>
      </c>
      <c r="Q39" s="45" t="s">
        <v>108</v>
      </c>
      <c r="R39" s="45" t="s">
        <v>108</v>
      </c>
    </row>
    <row r="40" spans="1:18" x14ac:dyDescent="0.25">
      <c r="A40" s="12">
        <v>4</v>
      </c>
      <c r="B40" s="12" t="s">
        <v>191</v>
      </c>
      <c r="C40" s="12" t="s">
        <v>80</v>
      </c>
      <c r="D40" t="s">
        <v>165</v>
      </c>
      <c r="E40" s="8">
        <v>36</v>
      </c>
      <c r="P40" s="14">
        <f t="shared" si="21"/>
        <v>36</v>
      </c>
      <c r="Q40" s="45" t="s">
        <v>112</v>
      </c>
      <c r="R40" s="45" t="s">
        <v>112</v>
      </c>
    </row>
    <row r="41" spans="1:18" x14ac:dyDescent="0.25">
      <c r="D41" t="s">
        <v>166</v>
      </c>
      <c r="E41" s="8">
        <v>36</v>
      </c>
      <c r="P41" s="14">
        <f t="shared" si="21"/>
        <v>36</v>
      </c>
      <c r="Q41" s="45" t="s">
        <v>112</v>
      </c>
      <c r="R41" s="45" t="s">
        <v>112</v>
      </c>
    </row>
    <row r="42" spans="1:18" x14ac:dyDescent="0.25">
      <c r="D42" t="s">
        <v>167</v>
      </c>
      <c r="E42" s="8">
        <v>36</v>
      </c>
      <c r="P42" s="14">
        <f t="shared" si="21"/>
        <v>36</v>
      </c>
      <c r="Q42" s="45" t="s">
        <v>112</v>
      </c>
      <c r="R42" s="45" t="s">
        <v>112</v>
      </c>
    </row>
    <row r="43" spans="1:18" x14ac:dyDescent="0.25">
      <c r="D43" t="s">
        <v>168</v>
      </c>
      <c r="E43" s="8">
        <v>36</v>
      </c>
      <c r="P43" s="14">
        <f t="shared" si="21"/>
        <v>36</v>
      </c>
      <c r="Q43" s="45" t="s">
        <v>112</v>
      </c>
      <c r="R43" s="45" t="s">
        <v>112</v>
      </c>
    </row>
    <row r="44" spans="1:18" x14ac:dyDescent="0.25">
      <c r="D44" t="s">
        <v>169</v>
      </c>
      <c r="E44" s="8">
        <v>36</v>
      </c>
      <c r="P44" s="14">
        <f t="shared" si="21"/>
        <v>36</v>
      </c>
      <c r="Q44" s="45" t="s">
        <v>112</v>
      </c>
      <c r="R44" s="45" t="s">
        <v>112</v>
      </c>
    </row>
    <row r="45" spans="1:18" x14ac:dyDescent="0.25">
      <c r="D45" t="s">
        <v>170</v>
      </c>
      <c r="E45" s="8">
        <v>36</v>
      </c>
      <c r="P45" s="14">
        <f t="shared" si="21"/>
        <v>36</v>
      </c>
      <c r="Q45" s="45" t="s">
        <v>112</v>
      </c>
      <c r="R45" s="45" t="s">
        <v>112</v>
      </c>
    </row>
    <row r="46" spans="1:18" x14ac:dyDescent="0.25">
      <c r="D46" t="s">
        <v>171</v>
      </c>
      <c r="E46" s="8">
        <v>36</v>
      </c>
      <c r="P46" s="14">
        <f t="shared" si="21"/>
        <v>36</v>
      </c>
      <c r="Q46" s="45" t="s">
        <v>112</v>
      </c>
      <c r="R46" s="45" t="s">
        <v>112</v>
      </c>
    </row>
    <row r="47" spans="1:18" x14ac:dyDescent="0.25">
      <c r="D47" t="s">
        <v>163</v>
      </c>
      <c r="E47" s="8">
        <v>36</v>
      </c>
      <c r="P47" s="14">
        <f t="shared" si="21"/>
        <v>36</v>
      </c>
      <c r="Q47" s="45" t="s">
        <v>112</v>
      </c>
      <c r="R47" s="45" t="s">
        <v>112</v>
      </c>
    </row>
    <row r="48" spans="1:18" x14ac:dyDescent="0.25">
      <c r="D48" t="s">
        <v>172</v>
      </c>
      <c r="E48" s="8">
        <v>36</v>
      </c>
      <c r="P48" s="14">
        <f t="shared" si="21"/>
        <v>36</v>
      </c>
      <c r="Q48" s="45" t="s">
        <v>112</v>
      </c>
      <c r="R48" s="45" t="s">
        <v>112</v>
      </c>
    </row>
    <row r="49" spans="1:18" x14ac:dyDescent="0.25">
      <c r="D49" t="s">
        <v>164</v>
      </c>
      <c r="E49" s="8">
        <v>36</v>
      </c>
      <c r="P49" s="14">
        <f t="shared" si="21"/>
        <v>36</v>
      </c>
      <c r="Q49" s="45" t="s">
        <v>112</v>
      </c>
      <c r="R49" s="45" t="s">
        <v>112</v>
      </c>
    </row>
    <row r="50" spans="1:18" x14ac:dyDescent="0.25">
      <c r="D50" t="s">
        <v>173</v>
      </c>
      <c r="E50" s="8">
        <v>36</v>
      </c>
      <c r="P50" s="14">
        <f t="shared" si="21"/>
        <v>36</v>
      </c>
      <c r="Q50" s="45" t="s">
        <v>112</v>
      </c>
      <c r="R50" s="45" t="s">
        <v>112</v>
      </c>
    </row>
    <row r="51" spans="1:18" x14ac:dyDescent="0.25">
      <c r="D51" t="s">
        <v>174</v>
      </c>
      <c r="E51" s="8">
        <v>36</v>
      </c>
      <c r="P51" s="14">
        <f t="shared" si="21"/>
        <v>36</v>
      </c>
      <c r="Q51" s="45" t="s">
        <v>112</v>
      </c>
      <c r="R51" s="45" t="s">
        <v>112</v>
      </c>
    </row>
    <row r="52" spans="1:18" x14ac:dyDescent="0.25">
      <c r="D52" t="s">
        <v>175</v>
      </c>
      <c r="E52" s="8">
        <v>36</v>
      </c>
      <c r="P52" s="14">
        <f t="shared" si="21"/>
        <v>36</v>
      </c>
      <c r="Q52" s="45" t="s">
        <v>112</v>
      </c>
      <c r="R52" s="45" t="s">
        <v>112</v>
      </c>
    </row>
    <row r="53" spans="1:18" x14ac:dyDescent="0.25">
      <c r="D53" t="s">
        <v>176</v>
      </c>
      <c r="E53" s="8">
        <v>36</v>
      </c>
      <c r="P53" s="14">
        <f t="shared" si="21"/>
        <v>36</v>
      </c>
      <c r="Q53" s="45" t="s">
        <v>112</v>
      </c>
      <c r="R53" s="45" t="s">
        <v>112</v>
      </c>
    </row>
    <row r="54" spans="1:18" x14ac:dyDescent="0.25">
      <c r="D54" t="s">
        <v>177</v>
      </c>
      <c r="E54" s="8">
        <v>36</v>
      </c>
      <c r="P54" s="14">
        <f t="shared" si="21"/>
        <v>36</v>
      </c>
      <c r="Q54" s="45" t="s">
        <v>112</v>
      </c>
      <c r="R54" s="45" t="s">
        <v>112</v>
      </c>
    </row>
    <row r="55" spans="1:18" x14ac:dyDescent="0.25">
      <c r="D55" t="s">
        <v>178</v>
      </c>
      <c r="E55" s="8">
        <v>36</v>
      </c>
      <c r="P55" s="14">
        <f t="shared" si="21"/>
        <v>36</v>
      </c>
      <c r="Q55" s="45" t="s">
        <v>112</v>
      </c>
      <c r="R55" s="45" t="s">
        <v>112</v>
      </c>
    </row>
    <row r="56" spans="1:18" x14ac:dyDescent="0.25">
      <c r="D56" t="s">
        <v>179</v>
      </c>
      <c r="E56" s="8">
        <v>36</v>
      </c>
      <c r="P56" s="14">
        <f t="shared" si="21"/>
        <v>36</v>
      </c>
      <c r="Q56" s="45" t="s">
        <v>112</v>
      </c>
      <c r="R56" s="45" t="s">
        <v>112</v>
      </c>
    </row>
    <row r="57" spans="1:18" x14ac:dyDescent="0.25">
      <c r="D57" t="s">
        <v>180</v>
      </c>
      <c r="E57" s="8">
        <v>36</v>
      </c>
      <c r="P57" s="14">
        <f t="shared" si="21"/>
        <v>36</v>
      </c>
      <c r="Q57" s="45" t="s">
        <v>112</v>
      </c>
      <c r="R57" s="45" t="s">
        <v>112</v>
      </c>
    </row>
    <row r="58" spans="1:18" x14ac:dyDescent="0.25">
      <c r="D58" t="s">
        <v>181</v>
      </c>
      <c r="E58" s="8">
        <v>36</v>
      </c>
      <c r="P58" s="14">
        <f t="shared" si="21"/>
        <v>36</v>
      </c>
      <c r="Q58" s="45" t="s">
        <v>112</v>
      </c>
      <c r="R58" s="45" t="s">
        <v>112</v>
      </c>
    </row>
    <row r="59" spans="1:18" x14ac:dyDescent="0.25">
      <c r="D59" t="s">
        <v>182</v>
      </c>
      <c r="E59" s="8">
        <v>36</v>
      </c>
      <c r="P59" s="14">
        <f t="shared" si="21"/>
        <v>36</v>
      </c>
      <c r="Q59" s="45" t="s">
        <v>112</v>
      </c>
      <c r="R59" s="45" t="s">
        <v>112</v>
      </c>
    </row>
    <row r="60" spans="1:18" x14ac:dyDescent="0.25">
      <c r="A60" s="12">
        <v>5</v>
      </c>
      <c r="B60" s="12" t="s">
        <v>190</v>
      </c>
      <c r="C60" s="12" t="s">
        <v>79</v>
      </c>
      <c r="D60" t="s">
        <v>193</v>
      </c>
      <c r="M60" s="8">
        <v>14</v>
      </c>
      <c r="N60" s="8">
        <v>14</v>
      </c>
      <c r="O60" s="8">
        <v>8</v>
      </c>
      <c r="P60" s="14">
        <f t="shared" si="21"/>
        <v>36</v>
      </c>
      <c r="Q60" s="45" t="s">
        <v>24</v>
      </c>
      <c r="R60" s="45" t="s">
        <v>24</v>
      </c>
    </row>
    <row r="61" spans="1:18" x14ac:dyDescent="0.25">
      <c r="D61" t="s">
        <v>194</v>
      </c>
      <c r="M61" s="8">
        <v>14</v>
      </c>
      <c r="N61" s="8">
        <v>14</v>
      </c>
      <c r="O61" s="8">
        <v>8</v>
      </c>
      <c r="P61" s="14">
        <f t="shared" si="21"/>
        <v>36</v>
      </c>
      <c r="Q61" s="45" t="s">
        <v>24</v>
      </c>
      <c r="R61" s="45" t="s">
        <v>24</v>
      </c>
    </row>
    <row r="62" spans="1:18" x14ac:dyDescent="0.25">
      <c r="D62" t="s">
        <v>195</v>
      </c>
      <c r="M62" s="8">
        <v>14</v>
      </c>
      <c r="N62" s="8">
        <v>14</v>
      </c>
      <c r="O62" s="8">
        <v>8</v>
      </c>
      <c r="P62" s="14">
        <f t="shared" si="21"/>
        <v>36</v>
      </c>
      <c r="Q62" s="45" t="s">
        <v>24</v>
      </c>
      <c r="R62" s="45" t="s">
        <v>24</v>
      </c>
    </row>
    <row r="63" spans="1:18" x14ac:dyDescent="0.25">
      <c r="D63" t="s">
        <v>196</v>
      </c>
      <c r="M63" s="8">
        <v>14</v>
      </c>
      <c r="N63" s="8">
        <v>14</v>
      </c>
      <c r="O63" s="8">
        <v>8</v>
      </c>
      <c r="P63" s="14">
        <f t="shared" si="21"/>
        <v>36</v>
      </c>
      <c r="Q63" s="45" t="s">
        <v>24</v>
      </c>
      <c r="R63" s="45" t="s">
        <v>24</v>
      </c>
    </row>
    <row r="64" spans="1:18" x14ac:dyDescent="0.25">
      <c r="D64" t="s">
        <v>197</v>
      </c>
      <c r="M64" s="8">
        <v>14</v>
      </c>
      <c r="N64" s="8">
        <v>14</v>
      </c>
      <c r="O64" s="8">
        <v>8</v>
      </c>
      <c r="P64" s="14">
        <f t="shared" si="21"/>
        <v>36</v>
      </c>
      <c r="Q64" s="45" t="s">
        <v>24</v>
      </c>
      <c r="R64" s="45" t="s">
        <v>24</v>
      </c>
    </row>
    <row r="65" spans="4:18" x14ac:dyDescent="0.25">
      <c r="D65" t="s">
        <v>198</v>
      </c>
      <c r="M65" s="8">
        <v>14</v>
      </c>
      <c r="N65" s="8">
        <v>14</v>
      </c>
      <c r="O65" s="8">
        <v>8</v>
      </c>
      <c r="P65" s="14">
        <f t="shared" si="21"/>
        <v>36</v>
      </c>
      <c r="Q65" s="45" t="s">
        <v>24</v>
      </c>
      <c r="R65" s="45" t="s">
        <v>24</v>
      </c>
    </row>
    <row r="66" spans="4:18" x14ac:dyDescent="0.25">
      <c r="D66" t="s">
        <v>199</v>
      </c>
      <c r="M66" s="8">
        <v>14</v>
      </c>
      <c r="N66" s="8">
        <v>14</v>
      </c>
      <c r="O66" s="8">
        <v>8</v>
      </c>
      <c r="P66" s="14">
        <f t="shared" si="21"/>
        <v>36</v>
      </c>
      <c r="Q66" s="45" t="s">
        <v>24</v>
      </c>
      <c r="R66" s="45" t="s">
        <v>24</v>
      </c>
    </row>
    <row r="67" spans="4:18" x14ac:dyDescent="0.25">
      <c r="D67" t="s">
        <v>200</v>
      </c>
      <c r="L67" s="8">
        <v>8</v>
      </c>
      <c r="M67" s="8">
        <v>14</v>
      </c>
      <c r="N67" s="8">
        <v>14</v>
      </c>
      <c r="P67" s="14">
        <f t="shared" si="21"/>
        <v>36</v>
      </c>
      <c r="Q67" s="45" t="s">
        <v>24</v>
      </c>
      <c r="R67" s="45" t="s">
        <v>24</v>
      </c>
    </row>
    <row r="68" spans="4:18" x14ac:dyDescent="0.25">
      <c r="D68" t="s">
        <v>201</v>
      </c>
      <c r="L68" s="8">
        <v>6</v>
      </c>
      <c r="M68" s="8">
        <v>12</v>
      </c>
      <c r="N68" s="8">
        <v>12</v>
      </c>
      <c r="O68" s="8">
        <v>6</v>
      </c>
      <c r="P68" s="14">
        <f t="shared" si="21"/>
        <v>36</v>
      </c>
      <c r="Q68" s="45" t="s">
        <v>24</v>
      </c>
      <c r="R68" s="45" t="s">
        <v>24</v>
      </c>
    </row>
    <row r="69" spans="4:18" x14ac:dyDescent="0.25">
      <c r="D69" t="s">
        <v>202</v>
      </c>
      <c r="M69" s="8">
        <v>14</v>
      </c>
      <c r="N69" s="8">
        <v>14</v>
      </c>
      <c r="O69" s="8">
        <v>8</v>
      </c>
      <c r="P69" s="14">
        <f t="shared" si="21"/>
        <v>36</v>
      </c>
      <c r="Q69" s="45" t="s">
        <v>24</v>
      </c>
      <c r="R69" s="45" t="s">
        <v>24</v>
      </c>
    </row>
    <row r="70" spans="4:18" x14ac:dyDescent="0.25">
      <c r="D70" t="s">
        <v>203</v>
      </c>
      <c r="M70" s="8">
        <v>14</v>
      </c>
      <c r="N70" s="8">
        <v>14</v>
      </c>
      <c r="O70" s="8">
        <v>8</v>
      </c>
      <c r="P70" s="14">
        <f t="shared" si="21"/>
        <v>36</v>
      </c>
      <c r="Q70" s="45" t="s">
        <v>24</v>
      </c>
      <c r="R70" s="45" t="s">
        <v>24</v>
      </c>
    </row>
    <row r="71" spans="4:18" x14ac:dyDescent="0.25">
      <c r="D71" t="s">
        <v>204</v>
      </c>
      <c r="L71" s="8">
        <v>8</v>
      </c>
      <c r="M71" s="8">
        <v>14</v>
      </c>
      <c r="N71" s="8">
        <v>14</v>
      </c>
      <c r="P71" s="14">
        <f t="shared" si="21"/>
        <v>36</v>
      </c>
      <c r="Q71" s="45" t="s">
        <v>24</v>
      </c>
      <c r="R71" s="45" t="s">
        <v>24</v>
      </c>
    </row>
    <row r="72" spans="4:18" x14ac:dyDescent="0.25">
      <c r="D72" t="s">
        <v>205</v>
      </c>
      <c r="M72" s="8">
        <v>14</v>
      </c>
      <c r="N72" s="8">
        <v>14</v>
      </c>
      <c r="O72" s="8">
        <v>8</v>
      </c>
      <c r="P72" s="14">
        <f t="shared" si="21"/>
        <v>36</v>
      </c>
      <c r="Q72" s="45" t="s">
        <v>24</v>
      </c>
      <c r="R72" s="45" t="s">
        <v>24</v>
      </c>
    </row>
    <row r="73" spans="4:18" x14ac:dyDescent="0.25">
      <c r="D73" t="s">
        <v>206</v>
      </c>
      <c r="M73" s="8">
        <v>14</v>
      </c>
      <c r="N73" s="8">
        <v>14</v>
      </c>
      <c r="O73" s="8">
        <v>8</v>
      </c>
      <c r="P73" s="14">
        <f t="shared" si="21"/>
        <v>36</v>
      </c>
      <c r="Q73" s="45" t="s">
        <v>24</v>
      </c>
      <c r="R73" s="45" t="s">
        <v>24</v>
      </c>
    </row>
    <row r="74" spans="4:18" x14ac:dyDescent="0.25">
      <c r="D74" t="s">
        <v>208</v>
      </c>
      <c r="F74" s="8">
        <v>6</v>
      </c>
      <c r="G74" s="8">
        <v>8</v>
      </c>
      <c r="H74" s="8">
        <v>10</v>
      </c>
      <c r="I74" s="8">
        <v>12</v>
      </c>
      <c r="P74" s="14">
        <f t="shared" si="21"/>
        <v>36</v>
      </c>
      <c r="Q74" s="45" t="s">
        <v>24</v>
      </c>
      <c r="R74" s="45" t="s">
        <v>24</v>
      </c>
    </row>
    <row r="75" spans="4:18" x14ac:dyDescent="0.25">
      <c r="D75" t="s">
        <v>209</v>
      </c>
      <c r="H75" s="8">
        <v>6</v>
      </c>
      <c r="I75" s="8">
        <v>8</v>
      </c>
      <c r="J75" s="8">
        <v>10</v>
      </c>
      <c r="K75" s="8">
        <v>12</v>
      </c>
      <c r="P75" s="14">
        <f t="shared" si="21"/>
        <v>36</v>
      </c>
      <c r="Q75" s="45" t="s">
        <v>24</v>
      </c>
      <c r="R75" s="45" t="s">
        <v>24</v>
      </c>
    </row>
    <row r="76" spans="4:18" x14ac:dyDescent="0.25">
      <c r="D76" t="s">
        <v>210</v>
      </c>
      <c r="H76" s="8">
        <v>6</v>
      </c>
      <c r="I76" s="8">
        <v>8</v>
      </c>
      <c r="J76" s="8">
        <v>10</v>
      </c>
      <c r="K76" s="8">
        <v>12</v>
      </c>
      <c r="P76" s="14">
        <f t="shared" si="21"/>
        <v>36</v>
      </c>
      <c r="Q76" s="45" t="s">
        <v>24</v>
      </c>
      <c r="R76" s="45" t="s">
        <v>24</v>
      </c>
    </row>
    <row r="77" spans="4:18" x14ac:dyDescent="0.25">
      <c r="D77" t="s">
        <v>211</v>
      </c>
      <c r="H77" s="8">
        <v>6</v>
      </c>
      <c r="I77" s="8">
        <v>8</v>
      </c>
      <c r="J77" s="8">
        <v>10</v>
      </c>
      <c r="K77" s="8">
        <v>12</v>
      </c>
      <c r="P77" s="14">
        <f t="shared" si="21"/>
        <v>36</v>
      </c>
      <c r="Q77" s="45" t="s">
        <v>24</v>
      </c>
      <c r="R77" s="45" t="s">
        <v>24</v>
      </c>
    </row>
    <row r="78" spans="4:18" x14ac:dyDescent="0.25">
      <c r="D78" t="s">
        <v>212</v>
      </c>
      <c r="H78" s="8">
        <v>6</v>
      </c>
      <c r="I78" s="8">
        <v>8</v>
      </c>
      <c r="J78" s="8">
        <v>10</v>
      </c>
      <c r="K78" s="8">
        <v>12</v>
      </c>
      <c r="P78" s="14">
        <f t="shared" si="21"/>
        <v>36</v>
      </c>
      <c r="Q78" s="45" t="s">
        <v>24</v>
      </c>
      <c r="R78" s="45" t="s">
        <v>24</v>
      </c>
    </row>
    <row r="79" spans="4:18" x14ac:dyDescent="0.25">
      <c r="D79" t="s">
        <v>213</v>
      </c>
      <c r="H79" s="8">
        <v>6</v>
      </c>
      <c r="I79" s="8">
        <v>8</v>
      </c>
      <c r="J79" s="8">
        <v>10</v>
      </c>
      <c r="K79" s="8">
        <v>12</v>
      </c>
      <c r="P79" s="14">
        <f t="shared" si="21"/>
        <v>36</v>
      </c>
      <c r="Q79" s="45" t="s">
        <v>24</v>
      </c>
      <c r="R79" s="45" t="s">
        <v>24</v>
      </c>
    </row>
  </sheetData>
  <mergeCells count="3">
    <mergeCell ref="T1:AD1"/>
    <mergeCell ref="AF1:AP1"/>
    <mergeCell ref="E1:O1"/>
  </mergeCells>
  <conditionalFormatting sqref="D40:D51">
    <cfRule type="duplicateValues" dxfId="4" priority="6"/>
  </conditionalFormatting>
  <conditionalFormatting sqref="D52:D59">
    <cfRule type="duplicateValues" dxfId="3" priority="3"/>
  </conditionalFormatting>
  <conditionalFormatting sqref="D60:D73">
    <cfRule type="duplicateValues" dxfId="1" priority="2"/>
  </conditionalFormatting>
  <conditionalFormatting sqref="D74:D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40"/>
  <sheetViews>
    <sheetView topLeftCell="A7" workbookViewId="0">
      <selection activeCell="D18" sqref="D18"/>
    </sheetView>
  </sheetViews>
  <sheetFormatPr defaultRowHeight="15" x14ac:dyDescent="0.25"/>
  <cols>
    <col min="1" max="1" width="7.28515625" customWidth="1"/>
    <col min="2" max="2" width="23.85546875" customWidth="1"/>
    <col min="3" max="3" width="15.85546875" bestFit="1" customWidth="1"/>
    <col min="4" max="4" width="13.5703125" style="2" bestFit="1" customWidth="1"/>
    <col min="5" max="5" width="23.140625" customWidth="1"/>
    <col min="6" max="6" width="23.42578125" customWidth="1"/>
    <col min="7" max="7" width="19.28515625" customWidth="1"/>
    <col min="8" max="8" width="20.140625" style="49" customWidth="1"/>
    <col min="9" max="9" width="21.5703125" style="49" bestFit="1" customWidth="1"/>
    <col min="10" max="10" width="20.140625" customWidth="1"/>
  </cols>
  <sheetData>
    <row r="1" spans="1:10" x14ac:dyDescent="0.25">
      <c r="H1" s="56" t="s">
        <v>135</v>
      </c>
      <c r="I1" s="56"/>
      <c r="J1" s="38" t="s">
        <v>136</v>
      </c>
    </row>
    <row r="2" spans="1:10" x14ac:dyDescent="0.25">
      <c r="A2" s="37" t="s">
        <v>0</v>
      </c>
      <c r="B2" s="37" t="s">
        <v>11</v>
      </c>
      <c r="C2" s="37" t="s">
        <v>128</v>
      </c>
      <c r="D2" s="30" t="s">
        <v>129</v>
      </c>
      <c r="E2" s="37" t="s">
        <v>130</v>
      </c>
      <c r="F2" s="37" t="s">
        <v>131</v>
      </c>
      <c r="G2" s="37" t="s">
        <v>132</v>
      </c>
      <c r="H2" s="48" t="s">
        <v>134</v>
      </c>
      <c r="I2" s="48" t="s">
        <v>140</v>
      </c>
      <c r="J2" s="37" t="s">
        <v>133</v>
      </c>
    </row>
    <row r="3" spans="1:10" x14ac:dyDescent="0.25">
      <c r="A3">
        <v>1</v>
      </c>
      <c r="B3" t="s">
        <v>46</v>
      </c>
      <c r="C3" t="s">
        <v>186</v>
      </c>
      <c r="D3" s="2" t="s">
        <v>189</v>
      </c>
    </row>
    <row r="4" spans="1:10" x14ac:dyDescent="0.25">
      <c r="A4">
        <v>2</v>
      </c>
      <c r="B4" t="s">
        <v>106</v>
      </c>
      <c r="C4" t="s">
        <v>14</v>
      </c>
    </row>
    <row r="5" spans="1:10" x14ac:dyDescent="0.25">
      <c r="A5">
        <v>3</v>
      </c>
      <c r="B5" t="s">
        <v>38</v>
      </c>
    </row>
    <row r="6" spans="1:10" x14ac:dyDescent="0.25">
      <c r="A6">
        <v>4</v>
      </c>
      <c r="B6" t="s">
        <v>49</v>
      </c>
    </row>
    <row r="7" spans="1:10" x14ac:dyDescent="0.25">
      <c r="A7">
        <v>5</v>
      </c>
      <c r="B7" t="s">
        <v>107</v>
      </c>
    </row>
    <row r="8" spans="1:10" x14ac:dyDescent="0.25">
      <c r="A8">
        <v>6</v>
      </c>
      <c r="B8" t="s">
        <v>35</v>
      </c>
    </row>
    <row r="9" spans="1:10" x14ac:dyDescent="0.25">
      <c r="A9">
        <v>7</v>
      </c>
      <c r="B9" t="s">
        <v>25</v>
      </c>
    </row>
    <row r="10" spans="1:10" x14ac:dyDescent="0.25">
      <c r="A10">
        <v>8</v>
      </c>
      <c r="B10" t="s">
        <v>27</v>
      </c>
    </row>
    <row r="11" spans="1:10" x14ac:dyDescent="0.25">
      <c r="A11">
        <v>9</v>
      </c>
      <c r="B11" t="s">
        <v>100</v>
      </c>
    </row>
    <row r="12" spans="1:10" x14ac:dyDescent="0.25">
      <c r="A12">
        <v>10</v>
      </c>
      <c r="B12" t="s">
        <v>105</v>
      </c>
    </row>
    <row r="13" spans="1:10" x14ac:dyDescent="0.25">
      <c r="A13">
        <v>11</v>
      </c>
      <c r="B13" t="s">
        <v>22</v>
      </c>
    </row>
    <row r="14" spans="1:10" x14ac:dyDescent="0.25">
      <c r="A14">
        <v>12</v>
      </c>
      <c r="B14" t="s">
        <v>54</v>
      </c>
    </row>
    <row r="15" spans="1:10" x14ac:dyDescent="0.25">
      <c r="A15">
        <v>13</v>
      </c>
      <c r="B15" t="s">
        <v>12</v>
      </c>
      <c r="C15" t="s">
        <v>186</v>
      </c>
      <c r="D15" s="2" t="s">
        <v>187</v>
      </c>
      <c r="H15" s="49" t="s">
        <v>139</v>
      </c>
      <c r="I15" s="49" t="s">
        <v>141</v>
      </c>
    </row>
    <row r="16" spans="1:10" x14ac:dyDescent="0.25">
      <c r="A16">
        <v>14</v>
      </c>
      <c r="B16" t="s">
        <v>48</v>
      </c>
      <c r="C16" t="s">
        <v>186</v>
      </c>
      <c r="H16" s="49" t="s">
        <v>218</v>
      </c>
    </row>
    <row r="17" spans="1:9" x14ac:dyDescent="0.25">
      <c r="A17">
        <v>15</v>
      </c>
      <c r="B17" t="s">
        <v>26</v>
      </c>
    </row>
    <row r="18" spans="1:9" x14ac:dyDescent="0.25">
      <c r="A18">
        <v>16</v>
      </c>
      <c r="B18" t="s">
        <v>123</v>
      </c>
      <c r="C18" t="s">
        <v>14</v>
      </c>
    </row>
    <row r="19" spans="1:9" x14ac:dyDescent="0.25">
      <c r="A19">
        <v>17</v>
      </c>
      <c r="B19" t="s">
        <v>36</v>
      </c>
    </row>
    <row r="20" spans="1:9" x14ac:dyDescent="0.25">
      <c r="A20">
        <v>18</v>
      </c>
      <c r="B20" t="s">
        <v>37</v>
      </c>
    </row>
    <row r="21" spans="1:9" x14ac:dyDescent="0.25">
      <c r="A21">
        <v>19</v>
      </c>
      <c r="B21" t="s">
        <v>103</v>
      </c>
    </row>
    <row r="22" spans="1:9" x14ac:dyDescent="0.25">
      <c r="A22">
        <v>20</v>
      </c>
      <c r="B22" t="s">
        <v>19</v>
      </c>
    </row>
    <row r="23" spans="1:9" x14ac:dyDescent="0.25">
      <c r="A23">
        <v>21</v>
      </c>
      <c r="B23" t="s">
        <v>104</v>
      </c>
    </row>
    <row r="24" spans="1:9" x14ac:dyDescent="0.25">
      <c r="A24">
        <v>22</v>
      </c>
      <c r="B24" t="s">
        <v>39</v>
      </c>
    </row>
    <row r="25" spans="1:9" x14ac:dyDescent="0.25">
      <c r="A25">
        <v>23</v>
      </c>
      <c r="B25" t="s">
        <v>55</v>
      </c>
    </row>
    <row r="26" spans="1:9" x14ac:dyDescent="0.25">
      <c r="A26">
        <v>24</v>
      </c>
      <c r="B26" t="s">
        <v>29</v>
      </c>
    </row>
    <row r="27" spans="1:9" x14ac:dyDescent="0.25">
      <c r="A27">
        <v>25</v>
      </c>
      <c r="B27" t="s">
        <v>101</v>
      </c>
    </row>
    <row r="28" spans="1:9" x14ac:dyDescent="0.25">
      <c r="A28">
        <v>26</v>
      </c>
      <c r="B28" t="s">
        <v>28</v>
      </c>
    </row>
    <row r="29" spans="1:9" x14ac:dyDescent="0.25">
      <c r="A29">
        <v>27</v>
      </c>
      <c r="B29" t="s">
        <v>53</v>
      </c>
    </row>
    <row r="30" spans="1:9" x14ac:dyDescent="0.25">
      <c r="A30">
        <v>28</v>
      </c>
      <c r="B30" t="s">
        <v>4</v>
      </c>
      <c r="C30" t="s">
        <v>15</v>
      </c>
      <c r="D30" s="2" t="s">
        <v>188</v>
      </c>
      <c r="H30" s="49" t="s">
        <v>142</v>
      </c>
      <c r="I30" s="49" t="s">
        <v>143</v>
      </c>
    </row>
    <row r="31" spans="1:9" x14ac:dyDescent="0.25">
      <c r="A31">
        <v>29</v>
      </c>
      <c r="B31" t="s">
        <v>51</v>
      </c>
    </row>
    <row r="32" spans="1:9" x14ac:dyDescent="0.25">
      <c r="A32">
        <v>30</v>
      </c>
      <c r="B32" t="s">
        <v>47</v>
      </c>
    </row>
    <row r="33" spans="1:8" x14ac:dyDescent="0.25">
      <c r="A33">
        <v>31</v>
      </c>
      <c r="B33" t="s">
        <v>98</v>
      </c>
    </row>
    <row r="34" spans="1:8" x14ac:dyDescent="0.25">
      <c r="A34">
        <v>32</v>
      </c>
      <c r="B34" t="s">
        <v>21</v>
      </c>
    </row>
    <row r="35" spans="1:8" x14ac:dyDescent="0.25">
      <c r="A35">
        <v>33</v>
      </c>
      <c r="B35" t="s">
        <v>119</v>
      </c>
      <c r="C35" t="s">
        <v>14</v>
      </c>
    </row>
    <row r="36" spans="1:8" x14ac:dyDescent="0.25">
      <c r="A36">
        <v>34</v>
      </c>
      <c r="B36" t="s">
        <v>45</v>
      </c>
    </row>
    <row r="37" spans="1:8" x14ac:dyDescent="0.25">
      <c r="A37">
        <v>35</v>
      </c>
      <c r="B37" t="s">
        <v>34</v>
      </c>
      <c r="C37" t="s">
        <v>15</v>
      </c>
      <c r="H37" s="49" t="s">
        <v>218</v>
      </c>
    </row>
    <row r="38" spans="1:8" x14ac:dyDescent="0.25">
      <c r="A38">
        <v>36</v>
      </c>
      <c r="B38" t="s">
        <v>99</v>
      </c>
    </row>
    <row r="39" spans="1:8" x14ac:dyDescent="0.25">
      <c r="A39">
        <v>37</v>
      </c>
      <c r="B39" t="s">
        <v>52</v>
      </c>
    </row>
    <row r="40" spans="1:8" x14ac:dyDescent="0.25">
      <c r="A40">
        <v>38</v>
      </c>
      <c r="B40" t="s">
        <v>23</v>
      </c>
      <c r="C40" t="s">
        <v>15</v>
      </c>
    </row>
  </sheetData>
  <sortState ref="A3:J40">
    <sortCondition ref="B3:B40"/>
  </sortState>
  <mergeCells count="1">
    <mergeCell ref="H1:I1"/>
  </mergeCells>
  <conditionalFormatting sqref="B1:B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2825-D204-45CC-A933-05FB743A8FA1}">
  <dimension ref="A1:B9"/>
  <sheetViews>
    <sheetView workbookViewId="0">
      <selection activeCell="A3" sqref="A3"/>
    </sheetView>
  </sheetViews>
  <sheetFormatPr defaultRowHeight="15" x14ac:dyDescent="0.25"/>
  <cols>
    <col min="1" max="1" width="13.7109375" bestFit="1" customWidth="1"/>
    <col min="2" max="2" width="7.140625" bestFit="1" customWidth="1"/>
    <col min="3" max="3" width="4.28515625" bestFit="1" customWidth="1"/>
    <col min="4" max="4" width="7.28515625" bestFit="1" customWidth="1"/>
    <col min="5" max="5" width="11.28515625" bestFit="1" customWidth="1"/>
  </cols>
  <sheetData>
    <row r="1" spans="1:2" x14ac:dyDescent="0.25">
      <c r="A1" s="36" t="s">
        <v>66</v>
      </c>
      <c r="B1" t="s">
        <v>184</v>
      </c>
    </row>
    <row r="3" spans="1:2" x14ac:dyDescent="0.25">
      <c r="A3" s="36" t="s">
        <v>124</v>
      </c>
    </row>
    <row r="4" spans="1:2" x14ac:dyDescent="0.25">
      <c r="A4" s="3" t="s">
        <v>78</v>
      </c>
    </row>
    <row r="5" spans="1:2" x14ac:dyDescent="0.25">
      <c r="A5" s="3" t="s">
        <v>104</v>
      </c>
    </row>
    <row r="6" spans="1:2" x14ac:dyDescent="0.25">
      <c r="A6" s="3" t="s">
        <v>146</v>
      </c>
    </row>
    <row r="7" spans="1:2" x14ac:dyDescent="0.25">
      <c r="A7" s="3" t="s">
        <v>77</v>
      </c>
    </row>
    <row r="8" spans="1:2" x14ac:dyDescent="0.25">
      <c r="A8" s="3" t="s">
        <v>183</v>
      </c>
    </row>
    <row r="9" spans="1:2" x14ac:dyDescent="0.25">
      <c r="A9" s="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 Supplier</vt:lpstr>
      <vt:lpstr>Sheet2</vt:lpstr>
      <vt:lpstr>PO disetujui owner</vt:lpstr>
      <vt:lpstr>PO FASHION DAN TAS</vt:lpstr>
      <vt:lpstr>PO ALAS KAKI</vt:lpstr>
      <vt:lpstr>Data Supplier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INFBCL10917</dc:creator>
  <cp:lastModifiedBy>INFBCL10917</cp:lastModifiedBy>
  <dcterms:created xsi:type="dcterms:W3CDTF">2018-04-16T07:22:37Z</dcterms:created>
  <dcterms:modified xsi:type="dcterms:W3CDTF">2018-04-24T11:49:42Z</dcterms:modified>
</cp:coreProperties>
</file>