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9345" windowWidth="4095" windowHeight="1110" tabRatio="874" activeTab="15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Bandros!$L$265:$M$464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ST'!$A$5:$J$181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L2" i="12" l="1"/>
  <c r="L1" i="12"/>
  <c r="L2" i="2"/>
  <c r="L1" i="2"/>
  <c r="L2" i="49"/>
  <c r="L1" i="49"/>
  <c r="L2" i="54"/>
  <c r="L1" i="54"/>
  <c r="L2" i="53" l="1"/>
  <c r="L1" i="53"/>
  <c r="J50" i="57" l="1"/>
  <c r="J48" i="57"/>
  <c r="J46" i="57"/>
  <c r="J45" i="57"/>
  <c r="J47" i="57" s="1"/>
  <c r="J49" i="57" s="1"/>
  <c r="G43" i="57"/>
  <c r="F43" i="57"/>
  <c r="C43" i="57"/>
  <c r="J51" i="57" l="1"/>
  <c r="I51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32" i="55"/>
  <c r="J30" i="55"/>
  <c r="J28" i="55"/>
  <c r="J27" i="55"/>
  <c r="G25" i="55"/>
  <c r="F25" i="55"/>
  <c r="C25" i="55"/>
  <c r="J29" i="55" l="1"/>
  <c r="J31" i="55" s="1"/>
  <c r="J33" i="55" s="1"/>
  <c r="I33" i="55" s="1"/>
  <c r="M3" i="49"/>
  <c r="I2" i="55" l="1"/>
  <c r="C9" i="15" s="1"/>
  <c r="I376" i="53"/>
  <c r="G376" i="53"/>
  <c r="H376" i="53"/>
  <c r="F376" i="53"/>
  <c r="L16" i="2" l="1"/>
  <c r="L15" i="2"/>
  <c r="L17" i="2" s="1"/>
  <c r="I42" i="30" l="1"/>
  <c r="I44" i="30"/>
  <c r="I37" i="18" l="1"/>
  <c r="I39" i="18"/>
  <c r="L2" i="35" l="1"/>
  <c r="L1" i="35"/>
  <c r="L3" i="12" l="1"/>
  <c r="B18" i="15" l="1"/>
  <c r="B14" i="15"/>
  <c r="J180" i="54" l="1"/>
  <c r="J178" i="54"/>
  <c r="J176" i="54"/>
  <c r="J175" i="54"/>
  <c r="I173" i="54"/>
  <c r="H173" i="54"/>
  <c r="G173" i="54"/>
  <c r="F173" i="54"/>
  <c r="D173" i="54"/>
  <c r="C173" i="54"/>
  <c r="J177" i="54" l="1"/>
  <c r="J179" i="54" s="1"/>
  <c r="J181" i="54" s="1"/>
  <c r="I2" i="54" s="1"/>
  <c r="C5" i="15" s="1"/>
  <c r="L3" i="54"/>
  <c r="I181" i="54" l="1"/>
  <c r="J32" i="35" l="1"/>
  <c r="J36" i="35"/>
  <c r="J34" i="35"/>
  <c r="J31" i="35"/>
  <c r="G29" i="35"/>
  <c r="F29" i="35"/>
  <c r="J33" i="35" l="1"/>
  <c r="J35" i="35" s="1"/>
  <c r="J37" i="35" s="1"/>
  <c r="J383" i="53" l="1"/>
  <c r="J379" i="53"/>
  <c r="J378" i="53"/>
  <c r="J380" i="53" l="1"/>
  <c r="L3" i="49"/>
  <c r="N3" i="49" s="1"/>
  <c r="L3" i="53" l="1"/>
  <c r="C376" i="53"/>
  <c r="D376" i="53"/>
  <c r="J381" i="53"/>
  <c r="J382" i="53" s="1"/>
  <c r="J384" i="53" l="1"/>
  <c r="I2" i="53" l="1"/>
  <c r="C7" i="15" s="1"/>
  <c r="I384" i="53"/>
  <c r="L3" i="2" l="1"/>
  <c r="C465" i="49" l="1"/>
  <c r="D465" i="49"/>
  <c r="L2" i="20" l="1"/>
  <c r="L4" i="20" s="1"/>
  <c r="L112" i="20" s="1"/>
  <c r="B15" i="15" l="1"/>
  <c r="L1" i="4" l="1"/>
  <c r="L2" i="33" l="1"/>
  <c r="J126" i="29" l="1"/>
  <c r="J124" i="29"/>
  <c r="J122" i="29"/>
  <c r="I2" i="35" l="1"/>
  <c r="C29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472" i="49"/>
  <c r="J470" i="49"/>
  <c r="J468" i="49"/>
  <c r="J467" i="49"/>
  <c r="I465" i="49"/>
  <c r="H465" i="49"/>
  <c r="G465" i="49"/>
  <c r="F465" i="49"/>
  <c r="J469" i="49" l="1"/>
  <c r="J471" i="49" s="1"/>
  <c r="J473" i="49" s="1"/>
  <c r="I2" i="49" s="1"/>
  <c r="I473" i="49" l="1"/>
  <c r="C8" i="15"/>
  <c r="J104" i="2" l="1"/>
  <c r="I99" i="2"/>
  <c r="H99" i="2"/>
  <c r="G99" i="2"/>
  <c r="F99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3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28" i="32"/>
  <c r="J26" i="32"/>
  <c r="J24" i="32"/>
  <c r="F21" i="32"/>
  <c r="C21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46" i="12"/>
  <c r="J44" i="12"/>
  <c r="J42" i="12"/>
  <c r="J41" i="12"/>
  <c r="F39" i="12"/>
  <c r="C39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06" i="2"/>
  <c r="J102" i="2"/>
  <c r="J101" i="2"/>
  <c r="D99" i="2"/>
  <c r="C99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03" i="2"/>
  <c r="J105" i="2" s="1"/>
  <c r="J107" i="2" s="1"/>
  <c r="I107" i="2" s="1"/>
  <c r="J55" i="11"/>
  <c r="J57" i="11" s="1"/>
  <c r="J59" i="11" s="1"/>
  <c r="J59" i="34"/>
  <c r="I2" i="21"/>
  <c r="I59" i="21"/>
  <c r="J122" i="20"/>
  <c r="J124" i="20" s="1"/>
  <c r="J126" i="20" s="1"/>
  <c r="I2" i="20" s="1"/>
  <c r="J43" i="12"/>
  <c r="J45" i="12" s="1"/>
  <c r="J47" i="12" s="1"/>
  <c r="J25" i="25"/>
  <c r="I2" i="25" s="1"/>
  <c r="J77" i="33"/>
  <c r="J79" i="33" s="1"/>
  <c r="I2" i="33" s="1"/>
  <c r="J91" i="4"/>
  <c r="J93" i="4" s="1"/>
  <c r="J95" i="4" s="1"/>
  <c r="I2" i="4" s="1"/>
  <c r="J25" i="32"/>
  <c r="J27" i="32" s="1"/>
  <c r="J29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47" i="12"/>
  <c r="I126" i="20"/>
  <c r="I52" i="18"/>
  <c r="I95" i="4"/>
  <c r="I29" i="32"/>
  <c r="I2" i="32"/>
  <c r="C19" i="15" s="1"/>
  <c r="I2" i="6"/>
  <c r="I2" i="17"/>
  <c r="I2" i="16"/>
  <c r="C15" i="15" s="1"/>
  <c r="I25" i="25"/>
  <c r="I37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charset val="1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charset val="1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charset val="1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charset val="1"/>
          </rPr>
          <t xml:space="preserve"> PEND
TRSF E-BANKING CR
3004/FTSCY/WS95011
12517052.00
Pembayaran Taufik
TAUFIK HIDAYAT
0000
12,517,052.00
CR
272,875,149.23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charset val="1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charset val="1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charset val="1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charset val="1"/>
          </rPr>
          <t xml:space="preserve"> PEND
TRSF E-BANKING CR
3004/FTSCY/WS95011
8628113.00
Inficlo Bandros
TIKA KARTIKA SARI
0000
8,628,113.00
CR
284,791,151.23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charset val="1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charset val="1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charset val="1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charset val="1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charset val="1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charset val="1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charset val="1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charset val="1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charset val="1"/>
          </rPr>
          <t xml:space="preserve"> PEND
TRSF E-BANKING CR
3004/FTSCY/WS95011
3220438.00
Atlantis to INF
Rp.3.220.438
ABDUL RAHIM
0000
3,220,438.00
CR
288,124,902.23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charset val="1"/>
          </rPr>
          <t xml:space="preserve"> PEND
TRSF E-BANKING CR
04/23 95031
ANIP
ANIP SANATA
0000
115,088.00
CR
218,104,517.23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charset val="1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charset val="1"/>
          </rPr>
          <t xml:space="preserve"> PEND
TRSF E-BANKING CR
23/04 WSID:145F1
AGUS ANDRIANTO
0000
4,064,000.00
CR
222,168,517.23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charset val="1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>30/04/18  SETORAN TANPA BUKU
  6.000.000,00  527.690.159,00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charset val="1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charset val="1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:28/04
28/04 WSID:Z2LV1
NURDIN
0000
82,000.00
CR
257,555,470.23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2704/FTSCY/WS95011
5340215.00
Everous
Faktur PO1800003
WAHYUNI
0000
5,340,215.00
CR
233,747,783.23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<sst xmlns="http://schemas.openxmlformats.org/spreadsheetml/2006/main" count="1829" uniqueCount="202">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</sst>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82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" fontId="0" fillId="0" borderId="1" xfId="0" applyNumberFormat="1" applyFill="1" applyBorder="1" applyAlignment="1">
      <alignment horizontal="center"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81"/>
  <sheetViews>
    <sheetView zoomScale="85" zoomScaleNormal="85" workbookViewId="0">
      <pane ySplit="7" topLeftCell="A158" activePane="bottomLeft" state="frozen"/>
      <selection pane="bottomLeft" activeCell="I172" sqref="I172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27" t="s">
        <v>22</v>
      </c>
      <c r="G1" s="327"/>
      <c r="H1" s="327"/>
      <c r="I1" s="220" t="s">
        <v>20</v>
      </c>
      <c r="J1" s="218"/>
      <c r="L1" s="277">
        <f>SUM(D155:D168)</f>
        <v>14639629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27" t="s">
        <v>21</v>
      </c>
      <c r="G2" s="327"/>
      <c r="H2" s="327"/>
      <c r="I2" s="220">
        <f>J181*-1</f>
        <v>4753525</v>
      </c>
      <c r="J2" s="218"/>
      <c r="L2" s="278">
        <f>SUM(G155:G168)</f>
        <v>2122577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3"/>
      <c r="G3" s="313"/>
      <c r="H3" s="313"/>
      <c r="I3" s="220"/>
      <c r="J3" s="218"/>
      <c r="L3" s="278">
        <f>L1-L2</f>
        <v>12517052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8" t="s">
        <v>61</v>
      </c>
      <c r="B5" s="328"/>
      <c r="C5" s="328"/>
      <c r="D5" s="328"/>
      <c r="E5" s="328"/>
      <c r="F5" s="328"/>
      <c r="G5" s="328"/>
      <c r="H5" s="328"/>
      <c r="I5" s="328"/>
      <c r="J5" s="328"/>
      <c r="L5" s="276"/>
      <c r="M5" s="239"/>
      <c r="N5" s="239"/>
      <c r="O5" s="239"/>
    </row>
    <row r="6" spans="1:15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31" t="s">
        <v>5</v>
      </c>
      <c r="J6" s="332" t="s">
        <v>6</v>
      </c>
    </row>
    <row r="7" spans="1:15" x14ac:dyDescent="0.25">
      <c r="A7" s="329"/>
      <c r="B7" s="314" t="s">
        <v>7</v>
      </c>
      <c r="C7" s="315" t="s">
        <v>8</v>
      </c>
      <c r="D7" s="315" t="s">
        <v>9</v>
      </c>
      <c r="E7" s="314" t="s">
        <v>10</v>
      </c>
      <c r="F7" s="316" t="s">
        <v>8</v>
      </c>
      <c r="G7" s="315" t="s">
        <v>9</v>
      </c>
      <c r="H7" s="330"/>
      <c r="I7" s="331"/>
      <c r="J7" s="332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42">
        <v>43185</v>
      </c>
      <c r="B109" s="243">
        <v>180158148</v>
      </c>
      <c r="C109" s="106">
        <v>21</v>
      </c>
      <c r="D109" s="247">
        <v>2176738</v>
      </c>
      <c r="E109" s="245"/>
      <c r="F109" s="248"/>
      <c r="G109" s="247"/>
      <c r="H109" s="245"/>
      <c r="I109" s="246"/>
      <c r="J109" s="247"/>
    </row>
    <row r="110" spans="1:10" ht="15.75" customHeight="1" x14ac:dyDescent="0.25">
      <c r="A110" s="242">
        <v>43185</v>
      </c>
      <c r="B110" s="243">
        <v>180158199</v>
      </c>
      <c r="C110" s="106">
        <v>16</v>
      </c>
      <c r="D110" s="247">
        <v>1614200</v>
      </c>
      <c r="E110" s="245"/>
      <c r="F110" s="248"/>
      <c r="G110" s="247"/>
      <c r="H110" s="245"/>
      <c r="I110" s="246"/>
      <c r="J110" s="247"/>
    </row>
    <row r="111" spans="1:10" ht="15.75" customHeight="1" x14ac:dyDescent="0.25">
      <c r="A111" s="242">
        <v>43186</v>
      </c>
      <c r="B111" s="243">
        <v>180158239</v>
      </c>
      <c r="C111" s="106">
        <v>23</v>
      </c>
      <c r="D111" s="247">
        <v>2531200</v>
      </c>
      <c r="E111" s="245"/>
      <c r="F111" s="248"/>
      <c r="G111" s="247"/>
      <c r="H111" s="245"/>
      <c r="I111" s="246"/>
      <c r="J111" s="247"/>
    </row>
    <row r="112" spans="1:10" ht="15.75" customHeight="1" x14ac:dyDescent="0.25">
      <c r="A112" s="242">
        <v>43186</v>
      </c>
      <c r="B112" s="243">
        <v>180158280</v>
      </c>
      <c r="C112" s="106">
        <v>11</v>
      </c>
      <c r="D112" s="247">
        <v>1242675</v>
      </c>
      <c r="E112" s="245"/>
      <c r="F112" s="248"/>
      <c r="G112" s="247"/>
      <c r="H112" s="245"/>
      <c r="I112" s="246"/>
      <c r="J112" s="247"/>
    </row>
    <row r="113" spans="1:10" ht="15.75" customHeight="1" x14ac:dyDescent="0.25">
      <c r="A113" s="242">
        <v>43187</v>
      </c>
      <c r="B113" s="243">
        <v>180158335</v>
      </c>
      <c r="C113" s="106">
        <v>20</v>
      </c>
      <c r="D113" s="247">
        <v>1951338</v>
      </c>
      <c r="E113" s="245">
        <v>180041469</v>
      </c>
      <c r="F113" s="248">
        <v>1</v>
      </c>
      <c r="G113" s="247">
        <v>79100</v>
      </c>
      <c r="H113" s="245"/>
      <c r="I113" s="246"/>
      <c r="J113" s="247"/>
    </row>
    <row r="114" spans="1:10" ht="15.75" customHeight="1" x14ac:dyDescent="0.25">
      <c r="A114" s="242">
        <v>43187</v>
      </c>
      <c r="B114" s="243">
        <v>180158387</v>
      </c>
      <c r="C114" s="106">
        <v>1</v>
      </c>
      <c r="D114" s="247">
        <v>65800</v>
      </c>
      <c r="E114" s="245"/>
      <c r="F114" s="248"/>
      <c r="G114" s="247"/>
      <c r="H114" s="245"/>
      <c r="I114" s="246"/>
      <c r="J114" s="247"/>
    </row>
    <row r="115" spans="1:10" ht="15.75" customHeight="1" x14ac:dyDescent="0.25">
      <c r="A115" s="242">
        <v>43187</v>
      </c>
      <c r="B115" s="243">
        <v>180158407</v>
      </c>
      <c r="C115" s="106">
        <v>1</v>
      </c>
      <c r="D115" s="247">
        <v>136500</v>
      </c>
      <c r="E115" s="245"/>
      <c r="F115" s="248"/>
      <c r="G115" s="247"/>
      <c r="H115" s="245"/>
      <c r="I115" s="246"/>
      <c r="J115" s="247"/>
    </row>
    <row r="116" spans="1:10" ht="15.75" customHeight="1" x14ac:dyDescent="0.25">
      <c r="A116" s="242">
        <v>43188</v>
      </c>
      <c r="B116" s="243">
        <v>180158452</v>
      </c>
      <c r="C116" s="106">
        <v>14</v>
      </c>
      <c r="D116" s="247">
        <v>1607200</v>
      </c>
      <c r="E116" s="245"/>
      <c r="F116" s="248"/>
      <c r="G116" s="247"/>
      <c r="H116" s="245"/>
      <c r="I116" s="246"/>
      <c r="J116" s="247"/>
    </row>
    <row r="117" spans="1:10" ht="15.75" customHeight="1" x14ac:dyDescent="0.25">
      <c r="A117" s="242">
        <v>43188</v>
      </c>
      <c r="B117" s="243">
        <v>180158510</v>
      </c>
      <c r="C117" s="106">
        <v>6</v>
      </c>
      <c r="D117" s="247">
        <v>658438</v>
      </c>
      <c r="E117" s="245"/>
      <c r="F117" s="248"/>
      <c r="G117" s="247"/>
      <c r="H117" s="245"/>
      <c r="I117" s="246"/>
      <c r="J117" s="247"/>
    </row>
    <row r="118" spans="1:10" ht="15.75" customHeight="1" x14ac:dyDescent="0.25">
      <c r="A118" s="242">
        <v>43190</v>
      </c>
      <c r="B118" s="243">
        <v>180158654</v>
      </c>
      <c r="C118" s="106">
        <v>11</v>
      </c>
      <c r="D118" s="247">
        <v>1130763</v>
      </c>
      <c r="E118" s="245">
        <v>180041567</v>
      </c>
      <c r="F118" s="248">
        <v>4</v>
      </c>
      <c r="G118" s="247">
        <v>364700</v>
      </c>
      <c r="H118" s="245"/>
      <c r="I118" s="246"/>
      <c r="J118" s="247"/>
    </row>
    <row r="119" spans="1:10" ht="15.75" customHeight="1" x14ac:dyDescent="0.25">
      <c r="A119" s="242">
        <v>43190</v>
      </c>
      <c r="B119" s="243">
        <v>180158724</v>
      </c>
      <c r="C119" s="106">
        <v>1</v>
      </c>
      <c r="D119" s="247">
        <v>111300</v>
      </c>
      <c r="E119" s="245"/>
      <c r="F119" s="248"/>
      <c r="G119" s="247"/>
      <c r="H119" s="245"/>
      <c r="I119" s="246">
        <v>12782352</v>
      </c>
      <c r="J119" s="247" t="s">
        <v>17</v>
      </c>
    </row>
    <row r="120" spans="1:10" ht="15.75" customHeight="1" x14ac:dyDescent="0.25">
      <c r="A120" s="242">
        <v>43192</v>
      </c>
      <c r="B120" s="243">
        <v>180158872</v>
      </c>
      <c r="C120" s="106">
        <v>19</v>
      </c>
      <c r="D120" s="247">
        <v>1846338</v>
      </c>
      <c r="E120" s="245">
        <v>180041614</v>
      </c>
      <c r="F120" s="248">
        <v>3</v>
      </c>
      <c r="G120" s="247">
        <v>308700</v>
      </c>
      <c r="H120" s="245"/>
      <c r="I120" s="246"/>
      <c r="J120" s="247"/>
    </row>
    <row r="121" spans="1:10" ht="15.75" customHeight="1" x14ac:dyDescent="0.25">
      <c r="A121" s="242">
        <v>43192</v>
      </c>
      <c r="B121" s="243">
        <v>180158926</v>
      </c>
      <c r="C121" s="106">
        <v>10</v>
      </c>
      <c r="D121" s="247">
        <v>1136538</v>
      </c>
      <c r="E121" s="245"/>
      <c r="F121" s="248"/>
      <c r="G121" s="247"/>
      <c r="H121" s="245"/>
      <c r="I121" s="246"/>
      <c r="J121" s="247"/>
    </row>
    <row r="122" spans="1:10" ht="15.75" customHeight="1" x14ac:dyDescent="0.25">
      <c r="A122" s="242">
        <v>43193</v>
      </c>
      <c r="B122" s="243">
        <v>180158975</v>
      </c>
      <c r="C122" s="106">
        <v>20</v>
      </c>
      <c r="D122" s="247">
        <v>2121263</v>
      </c>
      <c r="E122" s="245">
        <v>180041636</v>
      </c>
      <c r="F122" s="248">
        <v>1</v>
      </c>
      <c r="G122" s="247">
        <v>114275</v>
      </c>
      <c r="H122" s="245"/>
      <c r="I122" s="246"/>
      <c r="J122" s="247"/>
    </row>
    <row r="123" spans="1:10" ht="15.75" customHeight="1" x14ac:dyDescent="0.25">
      <c r="A123" s="242">
        <v>43193</v>
      </c>
      <c r="B123" s="243">
        <v>180159025</v>
      </c>
      <c r="C123" s="106">
        <v>4</v>
      </c>
      <c r="D123" s="247">
        <v>477750</v>
      </c>
      <c r="E123" s="245"/>
      <c r="F123" s="248"/>
      <c r="G123" s="247"/>
      <c r="H123" s="245"/>
      <c r="I123" s="246"/>
      <c r="J123" s="247"/>
    </row>
    <row r="124" spans="1:10" ht="15.75" customHeight="1" x14ac:dyDescent="0.25">
      <c r="A124" s="242">
        <v>43194</v>
      </c>
      <c r="B124" s="243">
        <v>180159094</v>
      </c>
      <c r="C124" s="106">
        <v>21</v>
      </c>
      <c r="D124" s="247">
        <v>2479750</v>
      </c>
      <c r="E124" s="245">
        <v>180041665</v>
      </c>
      <c r="F124" s="248">
        <v>1</v>
      </c>
      <c r="G124" s="247">
        <v>72013</v>
      </c>
      <c r="H124" s="245"/>
      <c r="I124" s="246"/>
      <c r="J124" s="247"/>
    </row>
    <row r="125" spans="1:10" ht="15.75" customHeight="1" x14ac:dyDescent="0.25">
      <c r="A125" s="242">
        <v>43194</v>
      </c>
      <c r="B125" s="243">
        <v>180159161</v>
      </c>
      <c r="C125" s="106">
        <v>3</v>
      </c>
      <c r="D125" s="247">
        <v>380800</v>
      </c>
      <c r="E125" s="245"/>
      <c r="F125" s="248"/>
      <c r="G125" s="247"/>
      <c r="H125" s="245"/>
      <c r="I125" s="246"/>
      <c r="J125" s="247"/>
    </row>
    <row r="126" spans="1:10" ht="15.75" customHeight="1" x14ac:dyDescent="0.25">
      <c r="A126" s="242">
        <v>43195</v>
      </c>
      <c r="B126" s="243">
        <v>180159212</v>
      </c>
      <c r="C126" s="106">
        <v>19</v>
      </c>
      <c r="D126" s="247">
        <v>1926488</v>
      </c>
      <c r="E126" s="245">
        <v>180041685</v>
      </c>
      <c r="F126" s="248">
        <v>2</v>
      </c>
      <c r="G126" s="247">
        <v>218138</v>
      </c>
      <c r="H126" s="245"/>
      <c r="I126" s="246"/>
      <c r="J126" s="247"/>
    </row>
    <row r="127" spans="1:10" ht="15.75" customHeight="1" x14ac:dyDescent="0.25">
      <c r="A127" s="242">
        <v>43195</v>
      </c>
      <c r="B127" s="243">
        <v>180159269</v>
      </c>
      <c r="C127" s="106">
        <v>4</v>
      </c>
      <c r="D127" s="247">
        <v>296013</v>
      </c>
      <c r="E127" s="245"/>
      <c r="F127" s="248"/>
      <c r="G127" s="247"/>
      <c r="H127" s="245"/>
      <c r="I127" s="246"/>
      <c r="J127" s="247"/>
    </row>
    <row r="128" spans="1:10" ht="15.75" customHeight="1" x14ac:dyDescent="0.25">
      <c r="A128" s="242">
        <v>43196</v>
      </c>
      <c r="B128" s="243">
        <v>180159326</v>
      </c>
      <c r="C128" s="106">
        <v>18</v>
      </c>
      <c r="D128" s="247">
        <v>1873463</v>
      </c>
      <c r="E128" s="245">
        <v>180041718</v>
      </c>
      <c r="F128" s="248">
        <v>2</v>
      </c>
      <c r="G128" s="247">
        <v>236950</v>
      </c>
      <c r="H128" s="245"/>
      <c r="I128" s="246"/>
      <c r="J128" s="247"/>
    </row>
    <row r="129" spans="1:10" ht="15.75" customHeight="1" x14ac:dyDescent="0.25">
      <c r="A129" s="242">
        <v>43196</v>
      </c>
      <c r="B129" s="243">
        <v>180159372</v>
      </c>
      <c r="C129" s="106">
        <v>5</v>
      </c>
      <c r="D129" s="247">
        <v>496125</v>
      </c>
      <c r="E129" s="245"/>
      <c r="F129" s="248"/>
      <c r="G129" s="247"/>
      <c r="H129" s="245"/>
      <c r="I129" s="246"/>
      <c r="J129" s="247"/>
    </row>
    <row r="130" spans="1:10" ht="15.75" customHeight="1" x14ac:dyDescent="0.25">
      <c r="A130" s="242">
        <v>43197</v>
      </c>
      <c r="B130" s="243">
        <v>180159459</v>
      </c>
      <c r="C130" s="106">
        <v>14</v>
      </c>
      <c r="D130" s="247">
        <v>1495550</v>
      </c>
      <c r="E130" s="245">
        <v>180041766</v>
      </c>
      <c r="F130" s="248">
        <v>1</v>
      </c>
      <c r="G130" s="247">
        <v>115063</v>
      </c>
      <c r="H130" s="245"/>
      <c r="I130" s="246"/>
      <c r="J130" s="247"/>
    </row>
    <row r="131" spans="1:10" ht="15.75" customHeight="1" x14ac:dyDescent="0.25">
      <c r="A131" s="242">
        <v>43197</v>
      </c>
      <c r="B131" s="243">
        <v>180159485</v>
      </c>
      <c r="C131" s="106">
        <v>4</v>
      </c>
      <c r="D131" s="247">
        <v>545825</v>
      </c>
      <c r="E131" s="245"/>
      <c r="F131" s="248"/>
      <c r="G131" s="247"/>
      <c r="H131" s="245"/>
      <c r="I131" s="246"/>
      <c r="J131" s="247"/>
    </row>
    <row r="132" spans="1:10" ht="15.75" customHeight="1" x14ac:dyDescent="0.25">
      <c r="A132" s="242">
        <v>43197</v>
      </c>
      <c r="B132" s="243">
        <v>180159493</v>
      </c>
      <c r="C132" s="106">
        <v>1</v>
      </c>
      <c r="D132" s="247">
        <v>115763</v>
      </c>
      <c r="E132" s="245"/>
      <c r="F132" s="248"/>
      <c r="G132" s="247"/>
      <c r="H132" s="245"/>
      <c r="I132" s="246">
        <v>14126527</v>
      </c>
      <c r="J132" s="247" t="s">
        <v>17</v>
      </c>
    </row>
    <row r="133" spans="1:10" ht="15.75" customHeight="1" x14ac:dyDescent="0.25">
      <c r="A133" s="242">
        <v>43199</v>
      </c>
      <c r="B133" s="243">
        <v>180159665</v>
      </c>
      <c r="C133" s="106">
        <v>11</v>
      </c>
      <c r="D133" s="247">
        <v>959438</v>
      </c>
      <c r="E133" s="245"/>
      <c r="F133" s="248"/>
      <c r="G133" s="247"/>
      <c r="H133" s="245"/>
      <c r="I133" s="246"/>
      <c r="J133" s="247"/>
    </row>
    <row r="134" spans="1:10" ht="15.75" customHeight="1" x14ac:dyDescent="0.25">
      <c r="A134" s="242">
        <v>43199</v>
      </c>
      <c r="B134" s="243">
        <v>180159731</v>
      </c>
      <c r="C134" s="106">
        <v>7</v>
      </c>
      <c r="D134" s="247">
        <v>891363</v>
      </c>
      <c r="E134" s="245"/>
      <c r="F134" s="248"/>
      <c r="G134" s="247"/>
      <c r="H134" s="245"/>
      <c r="I134" s="246"/>
      <c r="J134" s="247"/>
    </row>
    <row r="135" spans="1:10" ht="15.75" customHeight="1" x14ac:dyDescent="0.25">
      <c r="A135" s="242">
        <v>43200</v>
      </c>
      <c r="B135" s="243">
        <v>180159789</v>
      </c>
      <c r="C135" s="106">
        <v>12</v>
      </c>
      <c r="D135" s="247">
        <v>1437538</v>
      </c>
      <c r="E135" s="245">
        <v>180041853</v>
      </c>
      <c r="F135" s="248">
        <v>9</v>
      </c>
      <c r="G135" s="247">
        <v>1053588</v>
      </c>
      <c r="H135" s="245"/>
      <c r="I135" s="246"/>
      <c r="J135" s="247"/>
    </row>
    <row r="136" spans="1:10" ht="15.75" customHeight="1" x14ac:dyDescent="0.25">
      <c r="A136" s="242">
        <v>43200</v>
      </c>
      <c r="B136" s="243">
        <v>180159834</v>
      </c>
      <c r="C136" s="106">
        <v>5</v>
      </c>
      <c r="D136" s="247">
        <v>580913</v>
      </c>
      <c r="E136" s="245"/>
      <c r="F136" s="248"/>
      <c r="G136" s="247"/>
      <c r="H136" s="245"/>
      <c r="I136" s="246"/>
      <c r="J136" s="247"/>
    </row>
    <row r="137" spans="1:10" ht="15.75" customHeight="1" x14ac:dyDescent="0.25">
      <c r="A137" s="242">
        <v>43201</v>
      </c>
      <c r="B137" s="243">
        <v>180159900</v>
      </c>
      <c r="C137" s="106">
        <v>17</v>
      </c>
      <c r="D137" s="247">
        <v>1880813</v>
      </c>
      <c r="E137" s="245">
        <v>180041892</v>
      </c>
      <c r="F137" s="248">
        <v>2</v>
      </c>
      <c r="G137" s="247">
        <v>168525</v>
      </c>
      <c r="H137" s="245"/>
      <c r="I137" s="246"/>
      <c r="J137" s="247"/>
    </row>
    <row r="138" spans="1:10" ht="15.75" customHeight="1" x14ac:dyDescent="0.25">
      <c r="A138" s="242">
        <v>43201</v>
      </c>
      <c r="B138" s="243">
        <v>180159970</v>
      </c>
      <c r="C138" s="106">
        <v>5</v>
      </c>
      <c r="D138" s="247">
        <v>579863</v>
      </c>
      <c r="E138" s="245"/>
      <c r="F138" s="248"/>
      <c r="G138" s="247"/>
      <c r="H138" s="245"/>
      <c r="I138" s="246"/>
      <c r="J138" s="247"/>
    </row>
    <row r="139" spans="1:10" ht="15.75" customHeight="1" x14ac:dyDescent="0.25">
      <c r="A139" s="242">
        <v>43202</v>
      </c>
      <c r="B139" s="243">
        <v>180160019</v>
      </c>
      <c r="C139" s="106">
        <v>14</v>
      </c>
      <c r="D139" s="247">
        <v>1556538</v>
      </c>
      <c r="E139" s="245">
        <v>180041925</v>
      </c>
      <c r="F139" s="248">
        <v>1</v>
      </c>
      <c r="G139" s="247">
        <v>102550</v>
      </c>
      <c r="H139" s="245"/>
      <c r="I139" s="246"/>
      <c r="J139" s="247"/>
    </row>
    <row r="140" spans="1:10" ht="15.75" customHeight="1" x14ac:dyDescent="0.25">
      <c r="A140" s="242">
        <v>43202</v>
      </c>
      <c r="B140" s="243">
        <v>180160074</v>
      </c>
      <c r="C140" s="106">
        <v>6</v>
      </c>
      <c r="D140" s="247">
        <v>592375</v>
      </c>
      <c r="E140" s="245"/>
      <c r="F140" s="248"/>
      <c r="G140" s="247"/>
      <c r="H140" s="245"/>
      <c r="I140" s="246"/>
      <c r="J140" s="247"/>
    </row>
    <row r="141" spans="1:10" ht="15.75" customHeight="1" x14ac:dyDescent="0.25">
      <c r="A141" s="242">
        <v>43203</v>
      </c>
      <c r="B141" s="243">
        <v>180160159</v>
      </c>
      <c r="C141" s="106">
        <v>11</v>
      </c>
      <c r="D141" s="247">
        <v>1223425</v>
      </c>
      <c r="E141" s="245">
        <v>180041946</v>
      </c>
      <c r="F141" s="248">
        <v>3</v>
      </c>
      <c r="G141" s="247">
        <v>348163</v>
      </c>
      <c r="H141" s="245"/>
      <c r="I141" s="246">
        <v>8029440</v>
      </c>
      <c r="J141" s="247" t="s">
        <v>17</v>
      </c>
    </row>
    <row r="142" spans="1:10" ht="15.75" customHeight="1" x14ac:dyDescent="0.25">
      <c r="A142" s="242">
        <v>43206</v>
      </c>
      <c r="B142" s="243">
        <v>180160478</v>
      </c>
      <c r="C142" s="106">
        <v>29</v>
      </c>
      <c r="D142" s="247">
        <v>3471825</v>
      </c>
      <c r="E142" s="245">
        <v>180042055</v>
      </c>
      <c r="F142" s="248">
        <v>2</v>
      </c>
      <c r="G142" s="247">
        <v>209125</v>
      </c>
      <c r="H142" s="245"/>
      <c r="I142" s="246"/>
      <c r="J142" s="247"/>
    </row>
    <row r="143" spans="1:10" ht="15.75" customHeight="1" x14ac:dyDescent="0.25">
      <c r="A143" s="242">
        <v>43206</v>
      </c>
      <c r="B143" s="243">
        <v>180160524</v>
      </c>
      <c r="C143" s="106">
        <v>8</v>
      </c>
      <c r="D143" s="247">
        <v>837463</v>
      </c>
      <c r="E143" s="245"/>
      <c r="F143" s="248"/>
      <c r="G143" s="247"/>
      <c r="H143" s="245"/>
      <c r="I143" s="246"/>
      <c r="J143" s="247"/>
    </row>
    <row r="144" spans="1:10" ht="15.75" customHeight="1" x14ac:dyDescent="0.25">
      <c r="A144" s="242">
        <v>43207</v>
      </c>
      <c r="B144" s="243">
        <v>180160576</v>
      </c>
      <c r="C144" s="106">
        <v>16</v>
      </c>
      <c r="D144" s="247">
        <v>1935850</v>
      </c>
      <c r="E144" s="245">
        <v>180042078</v>
      </c>
      <c r="F144" s="248">
        <v>5</v>
      </c>
      <c r="G144" s="247">
        <v>489125</v>
      </c>
      <c r="H144" s="245"/>
      <c r="I144" s="246"/>
      <c r="J144" s="247"/>
    </row>
    <row r="145" spans="1:10" ht="15.75" customHeight="1" x14ac:dyDescent="0.25">
      <c r="A145" s="242">
        <v>43207</v>
      </c>
      <c r="B145" s="243">
        <v>180160626</v>
      </c>
      <c r="C145" s="106">
        <v>9</v>
      </c>
      <c r="D145" s="247">
        <v>1046763</v>
      </c>
      <c r="E145" s="245"/>
      <c r="F145" s="248"/>
      <c r="G145" s="247"/>
      <c r="H145" s="245"/>
      <c r="I145" s="246"/>
      <c r="J145" s="247"/>
    </row>
    <row r="146" spans="1:10" ht="15.75" customHeight="1" x14ac:dyDescent="0.25">
      <c r="A146" s="242">
        <v>43208</v>
      </c>
      <c r="B146" s="243">
        <v>180160688</v>
      </c>
      <c r="C146" s="106">
        <v>20</v>
      </c>
      <c r="D146" s="247">
        <v>2216900</v>
      </c>
      <c r="E146" s="245">
        <v>180042115</v>
      </c>
      <c r="F146" s="248">
        <v>1</v>
      </c>
      <c r="G146" s="247">
        <v>134313</v>
      </c>
      <c r="H146" s="245"/>
      <c r="I146" s="246"/>
      <c r="J146" s="247"/>
    </row>
    <row r="147" spans="1:10" ht="15.75" customHeight="1" x14ac:dyDescent="0.25">
      <c r="A147" s="242">
        <v>43208</v>
      </c>
      <c r="B147" s="243">
        <v>180160755</v>
      </c>
      <c r="C147" s="106">
        <v>8</v>
      </c>
      <c r="D147" s="247">
        <v>1038625</v>
      </c>
      <c r="E147" s="245"/>
      <c r="F147" s="248"/>
      <c r="G147" s="247"/>
      <c r="H147" s="245"/>
      <c r="I147" s="246"/>
      <c r="J147" s="247"/>
    </row>
    <row r="148" spans="1:10" ht="15.75" customHeight="1" x14ac:dyDescent="0.25">
      <c r="A148" s="242">
        <v>43209</v>
      </c>
      <c r="B148" s="243">
        <v>180160811</v>
      </c>
      <c r="C148" s="106">
        <v>28</v>
      </c>
      <c r="D148" s="247">
        <v>3250713</v>
      </c>
      <c r="E148" s="245">
        <v>180042138</v>
      </c>
      <c r="F148" s="248">
        <v>1</v>
      </c>
      <c r="G148" s="247">
        <v>107363</v>
      </c>
      <c r="H148" s="245"/>
      <c r="I148" s="246"/>
      <c r="J148" s="247"/>
    </row>
    <row r="149" spans="1:10" ht="15.75" customHeight="1" x14ac:dyDescent="0.25">
      <c r="A149" s="242">
        <v>43209</v>
      </c>
      <c r="B149" s="243">
        <v>180160870</v>
      </c>
      <c r="C149" s="106">
        <v>4</v>
      </c>
      <c r="D149" s="247">
        <v>367150</v>
      </c>
      <c r="E149" s="245"/>
      <c r="F149" s="248"/>
      <c r="G149" s="247"/>
      <c r="H149" s="245"/>
      <c r="I149" s="246"/>
      <c r="J149" s="247"/>
    </row>
    <row r="150" spans="1:10" ht="15.75" customHeight="1" x14ac:dyDescent="0.25">
      <c r="A150" s="242">
        <v>43210</v>
      </c>
      <c r="B150" s="243">
        <v>180160907</v>
      </c>
      <c r="C150" s="106">
        <v>1</v>
      </c>
      <c r="D150" s="247">
        <v>188650</v>
      </c>
      <c r="E150" s="245">
        <v>180042162</v>
      </c>
      <c r="F150" s="248">
        <v>8</v>
      </c>
      <c r="G150" s="247">
        <v>1095063</v>
      </c>
      <c r="H150" s="245"/>
      <c r="I150" s="246"/>
      <c r="J150" s="247"/>
    </row>
    <row r="151" spans="1:10" ht="15.75" customHeight="1" x14ac:dyDescent="0.25">
      <c r="A151" s="242">
        <v>43210</v>
      </c>
      <c r="B151" s="243">
        <v>180160933</v>
      </c>
      <c r="C151" s="106">
        <v>17</v>
      </c>
      <c r="D151" s="247">
        <v>2101400</v>
      </c>
      <c r="E151" s="245"/>
      <c r="F151" s="248"/>
      <c r="G151" s="247"/>
      <c r="H151" s="245"/>
      <c r="I151" s="246"/>
      <c r="J151" s="247"/>
    </row>
    <row r="152" spans="1:10" ht="15.75" customHeight="1" x14ac:dyDescent="0.25">
      <c r="A152" s="242">
        <v>43210</v>
      </c>
      <c r="B152" s="243">
        <v>180160974</v>
      </c>
      <c r="C152" s="106">
        <v>1</v>
      </c>
      <c r="D152" s="247">
        <v>124338</v>
      </c>
      <c r="E152" s="245"/>
      <c r="F152" s="248"/>
      <c r="G152" s="247"/>
      <c r="H152" s="245"/>
      <c r="I152" s="246"/>
      <c r="J152" s="247"/>
    </row>
    <row r="153" spans="1:10" ht="15.75" customHeight="1" x14ac:dyDescent="0.25">
      <c r="A153" s="242">
        <v>43211</v>
      </c>
      <c r="B153" s="243">
        <v>180161027</v>
      </c>
      <c r="C153" s="106">
        <v>11</v>
      </c>
      <c r="D153" s="247">
        <v>1169613</v>
      </c>
      <c r="E153" s="245">
        <v>180042195</v>
      </c>
      <c r="F153" s="248">
        <v>7</v>
      </c>
      <c r="G153" s="247">
        <v>932313</v>
      </c>
      <c r="H153" s="245"/>
      <c r="I153" s="246"/>
      <c r="J153" s="247"/>
    </row>
    <row r="154" spans="1:10" ht="15.75" customHeight="1" x14ac:dyDescent="0.25">
      <c r="A154" s="242">
        <v>43211</v>
      </c>
      <c r="B154" s="243">
        <v>180161070</v>
      </c>
      <c r="C154" s="106">
        <v>4</v>
      </c>
      <c r="D154" s="247">
        <v>665175</v>
      </c>
      <c r="E154" s="245"/>
      <c r="F154" s="248"/>
      <c r="G154" s="247"/>
      <c r="H154" s="245"/>
      <c r="I154" s="246">
        <v>15447163</v>
      </c>
      <c r="J154" s="247" t="s">
        <v>17</v>
      </c>
    </row>
    <row r="155" spans="1:10" ht="15.75" customHeight="1" x14ac:dyDescent="0.25">
      <c r="A155" s="242">
        <v>43213</v>
      </c>
      <c r="B155" s="243">
        <v>180161227</v>
      </c>
      <c r="C155" s="106">
        <v>34</v>
      </c>
      <c r="D155" s="247">
        <v>3410925</v>
      </c>
      <c r="E155" s="245">
        <v>180042247</v>
      </c>
      <c r="F155" s="248">
        <v>4</v>
      </c>
      <c r="G155" s="247">
        <v>469000</v>
      </c>
      <c r="H155" s="245"/>
      <c r="I155" s="246"/>
      <c r="J155" s="247"/>
    </row>
    <row r="156" spans="1:10" ht="15.75" customHeight="1" x14ac:dyDescent="0.25">
      <c r="A156" s="242">
        <v>43213</v>
      </c>
      <c r="B156" s="243">
        <v>180161270</v>
      </c>
      <c r="C156" s="106">
        <v>3</v>
      </c>
      <c r="D156" s="247">
        <v>386750</v>
      </c>
      <c r="E156" s="245"/>
      <c r="F156" s="248"/>
      <c r="G156" s="247"/>
      <c r="H156" s="245"/>
      <c r="I156" s="246"/>
      <c r="J156" s="247"/>
    </row>
    <row r="157" spans="1:10" ht="15.75" customHeight="1" x14ac:dyDescent="0.25">
      <c r="A157" s="242">
        <v>43214</v>
      </c>
      <c r="B157" s="243">
        <v>180161333</v>
      </c>
      <c r="C157" s="106">
        <v>17</v>
      </c>
      <c r="D157" s="247">
        <v>2130800</v>
      </c>
      <c r="E157" s="245">
        <v>180042276</v>
      </c>
      <c r="F157" s="248">
        <v>3</v>
      </c>
      <c r="G157" s="247">
        <v>304325</v>
      </c>
      <c r="H157" s="245"/>
      <c r="I157" s="246"/>
      <c r="J157" s="247"/>
    </row>
    <row r="158" spans="1:10" ht="15.75" customHeight="1" x14ac:dyDescent="0.25">
      <c r="A158" s="242">
        <v>43214</v>
      </c>
      <c r="B158" s="243">
        <v>180161379</v>
      </c>
      <c r="C158" s="106">
        <v>1</v>
      </c>
      <c r="D158" s="247">
        <v>104300</v>
      </c>
      <c r="E158" s="245"/>
      <c r="F158" s="248"/>
      <c r="G158" s="247"/>
      <c r="H158" s="245"/>
      <c r="I158" s="246"/>
      <c r="J158" s="247"/>
    </row>
    <row r="159" spans="1:10" ht="15.75" customHeight="1" x14ac:dyDescent="0.25">
      <c r="A159" s="242">
        <v>43214</v>
      </c>
      <c r="B159" s="243">
        <v>180161384</v>
      </c>
      <c r="C159" s="106">
        <v>1</v>
      </c>
      <c r="D159" s="247">
        <v>123813</v>
      </c>
      <c r="E159" s="245"/>
      <c r="F159" s="248"/>
      <c r="G159" s="247"/>
      <c r="H159" s="245"/>
      <c r="I159" s="246"/>
      <c r="J159" s="247"/>
    </row>
    <row r="160" spans="1:10" ht="15.75" customHeight="1" x14ac:dyDescent="0.25">
      <c r="A160" s="242">
        <v>43215</v>
      </c>
      <c r="B160" s="243">
        <v>180161433</v>
      </c>
      <c r="C160" s="106">
        <v>22</v>
      </c>
      <c r="D160" s="247">
        <v>2137713</v>
      </c>
      <c r="E160" s="245">
        <v>180042307</v>
      </c>
      <c r="F160" s="248">
        <v>3</v>
      </c>
      <c r="G160" s="247">
        <v>286913</v>
      </c>
      <c r="H160" s="245"/>
      <c r="I160" s="246"/>
      <c r="J160" s="247"/>
    </row>
    <row r="161" spans="1:10" ht="15.75" customHeight="1" x14ac:dyDescent="0.25">
      <c r="A161" s="242">
        <v>43215</v>
      </c>
      <c r="B161" s="243">
        <v>180161489</v>
      </c>
      <c r="C161" s="106">
        <v>2</v>
      </c>
      <c r="D161" s="247">
        <v>252088</v>
      </c>
      <c r="E161" s="245"/>
      <c r="F161" s="248"/>
      <c r="G161" s="247"/>
      <c r="H161" s="245"/>
      <c r="I161" s="246"/>
      <c r="J161" s="247"/>
    </row>
    <row r="162" spans="1:10" ht="15.75" customHeight="1" x14ac:dyDescent="0.25">
      <c r="A162" s="242">
        <v>43216</v>
      </c>
      <c r="B162" s="243">
        <v>180161555</v>
      </c>
      <c r="C162" s="106">
        <v>22</v>
      </c>
      <c r="D162" s="247">
        <v>2113213</v>
      </c>
      <c r="E162" s="245">
        <v>180042337</v>
      </c>
      <c r="F162" s="248">
        <v>2</v>
      </c>
      <c r="G162" s="247">
        <v>269588</v>
      </c>
      <c r="H162" s="245"/>
      <c r="I162" s="246"/>
      <c r="J162" s="247"/>
    </row>
    <row r="163" spans="1:10" ht="15.75" customHeight="1" x14ac:dyDescent="0.25">
      <c r="A163" s="242">
        <v>43216</v>
      </c>
      <c r="B163" s="243">
        <v>180161607</v>
      </c>
      <c r="C163" s="106">
        <v>8</v>
      </c>
      <c r="D163" s="247">
        <v>912800</v>
      </c>
      <c r="E163" s="245"/>
      <c r="F163" s="248"/>
      <c r="G163" s="247"/>
      <c r="H163" s="245"/>
      <c r="I163" s="246"/>
      <c r="J163" s="247"/>
    </row>
    <row r="164" spans="1:10" ht="15.75" customHeight="1" x14ac:dyDescent="0.25">
      <c r="A164" s="242">
        <v>43216</v>
      </c>
      <c r="B164" s="243">
        <v>180161622</v>
      </c>
      <c r="C164" s="106">
        <v>1</v>
      </c>
      <c r="D164" s="247">
        <v>92488</v>
      </c>
      <c r="E164" s="245"/>
      <c r="F164" s="248"/>
      <c r="G164" s="247"/>
      <c r="H164" s="245"/>
      <c r="I164" s="246"/>
      <c r="J164" s="247"/>
    </row>
    <row r="165" spans="1:10" ht="15.75" customHeight="1" x14ac:dyDescent="0.25">
      <c r="A165" s="242">
        <v>43217</v>
      </c>
      <c r="B165" s="243">
        <v>180161668</v>
      </c>
      <c r="C165" s="106">
        <v>8</v>
      </c>
      <c r="D165" s="247">
        <v>831688</v>
      </c>
      <c r="E165" s="245">
        <v>180042356</v>
      </c>
      <c r="F165" s="248">
        <v>5</v>
      </c>
      <c r="G165" s="247">
        <v>553088</v>
      </c>
      <c r="H165" s="245"/>
      <c r="I165" s="246"/>
      <c r="J165" s="247"/>
    </row>
    <row r="166" spans="1:10" ht="15.75" customHeight="1" x14ac:dyDescent="0.25">
      <c r="A166" s="242">
        <v>43217</v>
      </c>
      <c r="B166" s="243">
        <v>180161712</v>
      </c>
      <c r="C166" s="106">
        <v>4</v>
      </c>
      <c r="D166" s="247">
        <v>471013</v>
      </c>
      <c r="E166" s="245"/>
      <c r="F166" s="248"/>
      <c r="G166" s="247"/>
      <c r="H166" s="245"/>
      <c r="I166" s="246"/>
      <c r="J166" s="247"/>
    </row>
    <row r="167" spans="1:10" ht="15.75" customHeight="1" x14ac:dyDescent="0.25">
      <c r="A167" s="242">
        <v>43218</v>
      </c>
      <c r="B167" s="243">
        <v>180161779</v>
      </c>
      <c r="C167" s="106">
        <v>8</v>
      </c>
      <c r="D167" s="247">
        <v>1026900</v>
      </c>
      <c r="E167" s="245">
        <v>180042385</v>
      </c>
      <c r="F167" s="248">
        <v>2</v>
      </c>
      <c r="G167" s="247">
        <v>239663</v>
      </c>
      <c r="H167" s="245"/>
      <c r="I167" s="246"/>
      <c r="J167" s="247"/>
    </row>
    <row r="168" spans="1:10" ht="15.75" customHeight="1" x14ac:dyDescent="0.25">
      <c r="A168" s="242">
        <v>43218</v>
      </c>
      <c r="B168" s="243">
        <v>180161821</v>
      </c>
      <c r="C168" s="106">
        <v>7</v>
      </c>
      <c r="D168" s="247">
        <v>645138</v>
      </c>
      <c r="E168" s="245"/>
      <c r="F168" s="248"/>
      <c r="G168" s="247"/>
      <c r="H168" s="245"/>
      <c r="I168" s="246">
        <v>12517052</v>
      </c>
      <c r="J168" s="247" t="s">
        <v>17</v>
      </c>
    </row>
    <row r="169" spans="1:10" ht="15.75" customHeight="1" x14ac:dyDescent="0.25">
      <c r="A169" s="210">
        <v>43220</v>
      </c>
      <c r="B169" s="115">
        <v>180162006</v>
      </c>
      <c r="C169" s="309">
        <v>42</v>
      </c>
      <c r="D169" s="117">
        <v>4719750</v>
      </c>
      <c r="E169" s="118">
        <v>180042447</v>
      </c>
      <c r="F169" s="120">
        <v>2</v>
      </c>
      <c r="G169" s="117">
        <v>398125</v>
      </c>
      <c r="H169" s="118"/>
      <c r="I169" s="213"/>
      <c r="J169" s="117"/>
    </row>
    <row r="170" spans="1:10" ht="15.75" customHeight="1" x14ac:dyDescent="0.25">
      <c r="A170" s="210">
        <v>43220</v>
      </c>
      <c r="B170" s="115">
        <v>180162066</v>
      </c>
      <c r="C170" s="309">
        <v>4</v>
      </c>
      <c r="D170" s="117">
        <v>431900</v>
      </c>
      <c r="E170" s="118"/>
      <c r="F170" s="120"/>
      <c r="G170" s="117"/>
      <c r="H170" s="118"/>
      <c r="I170" s="213"/>
      <c r="J170" s="117"/>
    </row>
    <row r="171" spans="1:10" ht="15.75" customHeight="1" x14ac:dyDescent="0.25">
      <c r="A171" s="210"/>
      <c r="B171" s="115"/>
      <c r="C171" s="309"/>
      <c r="D171" s="117"/>
      <c r="E171" s="118"/>
      <c r="F171" s="120"/>
      <c r="G171" s="117"/>
      <c r="H171" s="118"/>
      <c r="I171" s="213"/>
      <c r="J171" s="117"/>
    </row>
    <row r="172" spans="1:10" x14ac:dyDescent="0.25">
      <c r="A172" s="236"/>
      <c r="B172" s="235"/>
      <c r="C172" s="12"/>
      <c r="D172" s="237"/>
      <c r="E172" s="238"/>
      <c r="F172" s="241"/>
      <c r="G172" s="237"/>
      <c r="H172" s="238"/>
      <c r="I172" s="240"/>
      <c r="J172" s="237"/>
    </row>
    <row r="173" spans="1:10" x14ac:dyDescent="0.25">
      <c r="A173" s="236"/>
      <c r="B173" s="224" t="s">
        <v>11</v>
      </c>
      <c r="C173" s="230">
        <f>SUM(C8:C172)</f>
        <v>1815</v>
      </c>
      <c r="D173" s="225">
        <f>SUM(D8:D172)</f>
        <v>191152626</v>
      </c>
      <c r="E173" s="224" t="s">
        <v>11</v>
      </c>
      <c r="F173" s="233">
        <f>SUM(F8:F172)</f>
        <v>199</v>
      </c>
      <c r="G173" s="225">
        <f>SUM(G8:G172)</f>
        <v>21375304</v>
      </c>
      <c r="H173" s="233">
        <f>SUM(H8:H172)</f>
        <v>0</v>
      </c>
      <c r="I173" s="233">
        <f>SUM(I8:I172)</f>
        <v>165023797</v>
      </c>
      <c r="J173" s="5"/>
    </row>
    <row r="174" spans="1:10" x14ac:dyDescent="0.25">
      <c r="A174" s="236"/>
      <c r="B174" s="224"/>
      <c r="C174" s="230"/>
      <c r="D174" s="225"/>
      <c r="E174" s="224"/>
      <c r="F174" s="233"/>
      <c r="G174" s="225"/>
      <c r="H174" s="233"/>
      <c r="I174" s="233"/>
      <c r="J174" s="5"/>
    </row>
    <row r="175" spans="1:10" x14ac:dyDescent="0.25">
      <c r="A175" s="226"/>
      <c r="B175" s="227"/>
      <c r="C175" s="12"/>
      <c r="D175" s="237"/>
      <c r="E175" s="224"/>
      <c r="F175" s="241"/>
      <c r="G175" s="326" t="s">
        <v>12</v>
      </c>
      <c r="H175" s="326"/>
      <c r="I175" s="240"/>
      <c r="J175" s="228">
        <f>SUM(D8:D172)</f>
        <v>191152626</v>
      </c>
    </row>
    <row r="176" spans="1:10" x14ac:dyDescent="0.25">
      <c r="A176" s="236"/>
      <c r="B176" s="235"/>
      <c r="C176" s="12"/>
      <c r="D176" s="237"/>
      <c r="E176" s="238"/>
      <c r="F176" s="241"/>
      <c r="G176" s="326" t="s">
        <v>13</v>
      </c>
      <c r="H176" s="326"/>
      <c r="I176" s="240"/>
      <c r="J176" s="228">
        <f>SUM(G8:G172)</f>
        <v>21375304</v>
      </c>
    </row>
    <row r="177" spans="1:10" x14ac:dyDescent="0.25">
      <c r="A177" s="229"/>
      <c r="B177" s="238"/>
      <c r="C177" s="12"/>
      <c r="D177" s="237"/>
      <c r="E177" s="238"/>
      <c r="F177" s="241"/>
      <c r="G177" s="326" t="s">
        <v>14</v>
      </c>
      <c r="H177" s="326"/>
      <c r="I177" s="41"/>
      <c r="J177" s="230">
        <f>J175-J176</f>
        <v>169777322</v>
      </c>
    </row>
    <row r="178" spans="1:10" x14ac:dyDescent="0.25">
      <c r="A178" s="236"/>
      <c r="B178" s="231"/>
      <c r="C178" s="12"/>
      <c r="D178" s="232"/>
      <c r="E178" s="238"/>
      <c r="F178" s="241"/>
      <c r="G178" s="326" t="s">
        <v>15</v>
      </c>
      <c r="H178" s="326"/>
      <c r="I178" s="240"/>
      <c r="J178" s="228">
        <f>SUM(H8:H172)</f>
        <v>0</v>
      </c>
    </row>
    <row r="179" spans="1:10" x14ac:dyDescent="0.25">
      <c r="A179" s="236"/>
      <c r="B179" s="231"/>
      <c r="C179" s="12"/>
      <c r="D179" s="232"/>
      <c r="E179" s="238"/>
      <c r="F179" s="241"/>
      <c r="G179" s="326" t="s">
        <v>16</v>
      </c>
      <c r="H179" s="326"/>
      <c r="I179" s="240"/>
      <c r="J179" s="228">
        <f>J177+J178</f>
        <v>169777322</v>
      </c>
    </row>
    <row r="180" spans="1:10" x14ac:dyDescent="0.25">
      <c r="A180" s="236"/>
      <c r="B180" s="231"/>
      <c r="C180" s="12"/>
      <c r="D180" s="232"/>
      <c r="E180" s="238"/>
      <c r="F180" s="241"/>
      <c r="G180" s="326" t="s">
        <v>5</v>
      </c>
      <c r="H180" s="326"/>
      <c r="I180" s="240"/>
      <c r="J180" s="228">
        <f>SUM(I8:I172)</f>
        <v>165023797</v>
      </c>
    </row>
    <row r="181" spans="1:10" x14ac:dyDescent="0.25">
      <c r="A181" s="236"/>
      <c r="B181" s="231"/>
      <c r="C181" s="12"/>
      <c r="D181" s="232"/>
      <c r="E181" s="238"/>
      <c r="F181" s="241"/>
      <c r="G181" s="326" t="s">
        <v>32</v>
      </c>
      <c r="H181" s="326"/>
      <c r="I181" s="241" t="str">
        <f>IF(J181&gt;0,"SALDO",IF(J181&lt;0,"PIUTANG",IF(J181=0,"LUNAS")))</f>
        <v>PIUTANG</v>
      </c>
      <c r="J181" s="228">
        <f>J180-J179</f>
        <v>-4753525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81:H181"/>
    <mergeCell ref="G175:H175"/>
    <mergeCell ref="G176:H176"/>
    <mergeCell ref="G177:H177"/>
    <mergeCell ref="G178:H178"/>
    <mergeCell ref="G179:H179"/>
    <mergeCell ref="G180:H180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107"/>
  <sheetViews>
    <sheetView workbookViewId="0">
      <pane ySplit="7" topLeftCell="A89" activePane="bottomLeft" state="frozen"/>
      <selection pane="bottomLeft" activeCell="B98" sqref="B9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27" t="s">
        <v>22</v>
      </c>
      <c r="G1" s="327"/>
      <c r="H1" s="327"/>
      <c r="I1" s="42" t="s">
        <v>20</v>
      </c>
      <c r="J1" s="20"/>
      <c r="L1" s="279">
        <f>SUM(D91:D96)</f>
        <v>4725613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J107*-1</f>
        <v>5521400</v>
      </c>
      <c r="J2" s="20"/>
      <c r="L2" s="279">
        <f>SUM(G91:G96)</f>
        <v>105788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4619825</v>
      </c>
      <c r="M3" s="219"/>
      <c r="N3" s="219">
        <f>I2-L3</f>
        <v>901575</v>
      </c>
      <c r="O3" s="219"/>
      <c r="P3" s="219"/>
      <c r="Q3" s="219"/>
      <c r="R3" s="219"/>
    </row>
    <row r="5" spans="1:18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</row>
    <row r="6" spans="1:18" x14ac:dyDescent="0.25">
      <c r="A6" s="333" t="s">
        <v>2</v>
      </c>
      <c r="B6" s="330" t="s">
        <v>3</v>
      </c>
      <c r="C6" s="330"/>
      <c r="D6" s="330"/>
      <c r="E6" s="330"/>
      <c r="F6" s="330"/>
      <c r="G6" s="330"/>
      <c r="H6" s="334" t="s">
        <v>4</v>
      </c>
      <c r="I6" s="331" t="s">
        <v>5</v>
      </c>
      <c r="J6" s="332" t="s">
        <v>6</v>
      </c>
    </row>
    <row r="7" spans="1:18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4"/>
      <c r="I7" s="331"/>
      <c r="J7" s="332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1">
        <v>43185</v>
      </c>
      <c r="B63" s="243">
        <v>180158187</v>
      </c>
      <c r="C63" s="248">
        <v>12</v>
      </c>
      <c r="D63" s="247">
        <v>1463000</v>
      </c>
      <c r="E63" s="245"/>
      <c r="F63" s="248"/>
      <c r="G63" s="247"/>
      <c r="H63" s="246"/>
      <c r="I63" s="246"/>
      <c r="J63" s="24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1">
        <v>43186</v>
      </c>
      <c r="B64" s="243">
        <v>180158265</v>
      </c>
      <c r="C64" s="248">
        <v>11</v>
      </c>
      <c r="D64" s="247">
        <v>1351438</v>
      </c>
      <c r="E64" s="245"/>
      <c r="F64" s="248"/>
      <c r="G64" s="247"/>
      <c r="H64" s="246"/>
      <c r="I64" s="246"/>
      <c r="J64" s="24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1">
        <v>43186</v>
      </c>
      <c r="B65" s="243">
        <v>180158275</v>
      </c>
      <c r="C65" s="248">
        <v>1</v>
      </c>
      <c r="D65" s="247">
        <v>121188</v>
      </c>
      <c r="E65" s="245"/>
      <c r="F65" s="248"/>
      <c r="G65" s="247"/>
      <c r="H65" s="246"/>
      <c r="I65" s="246"/>
      <c r="J65" s="24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1">
        <v>43188</v>
      </c>
      <c r="B66" s="243">
        <v>180158501</v>
      </c>
      <c r="C66" s="248">
        <v>6</v>
      </c>
      <c r="D66" s="247">
        <v>678913</v>
      </c>
      <c r="E66" s="245"/>
      <c r="F66" s="248"/>
      <c r="G66" s="247"/>
      <c r="H66" s="246"/>
      <c r="I66" s="246"/>
      <c r="J66" s="24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1">
        <v>43188</v>
      </c>
      <c r="B67" s="243">
        <v>180158523</v>
      </c>
      <c r="C67" s="248">
        <v>1</v>
      </c>
      <c r="D67" s="247">
        <v>120050</v>
      </c>
      <c r="E67" s="245">
        <v>180041504</v>
      </c>
      <c r="F67" s="248">
        <v>1</v>
      </c>
      <c r="G67" s="247">
        <v>114363</v>
      </c>
      <c r="H67" s="246"/>
      <c r="I67" s="246"/>
      <c r="J67" s="24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1">
        <v>43189</v>
      </c>
      <c r="B68" s="243">
        <v>180158610</v>
      </c>
      <c r="C68" s="248">
        <v>2</v>
      </c>
      <c r="D68" s="247">
        <v>210263</v>
      </c>
      <c r="E68" s="245"/>
      <c r="F68" s="248"/>
      <c r="G68" s="247"/>
      <c r="H68" s="246"/>
      <c r="I68" s="246"/>
      <c r="J68" s="24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1">
        <v>43190</v>
      </c>
      <c r="B69" s="243">
        <v>180158735</v>
      </c>
      <c r="C69" s="248">
        <v>1</v>
      </c>
      <c r="D69" s="247">
        <v>113050</v>
      </c>
      <c r="E69" s="245"/>
      <c r="F69" s="248"/>
      <c r="G69" s="247"/>
      <c r="H69" s="246"/>
      <c r="I69" s="246">
        <v>3943539</v>
      </c>
      <c r="J69" s="247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1">
        <v>43192</v>
      </c>
      <c r="B70" s="243">
        <v>180158909</v>
      </c>
      <c r="C70" s="248">
        <v>7</v>
      </c>
      <c r="D70" s="247">
        <v>768425</v>
      </c>
      <c r="E70" s="245">
        <v>180041620</v>
      </c>
      <c r="F70" s="248">
        <v>1</v>
      </c>
      <c r="G70" s="247">
        <v>86363</v>
      </c>
      <c r="H70" s="246"/>
      <c r="I70" s="246"/>
      <c r="J70" s="247"/>
      <c r="K70" s="219"/>
      <c r="L70" s="219"/>
      <c r="M70" s="219"/>
      <c r="N70" s="219"/>
      <c r="O70" s="219"/>
      <c r="P70" s="219"/>
      <c r="Q70" s="219"/>
      <c r="R70" s="219"/>
    </row>
    <row r="71" spans="1:18" s="234" customFormat="1" ht="15.75" customHeight="1" x14ac:dyDescent="0.25">
      <c r="A71" s="161">
        <v>43192</v>
      </c>
      <c r="B71" s="243">
        <v>180158917</v>
      </c>
      <c r="C71" s="248">
        <v>1</v>
      </c>
      <c r="D71" s="247">
        <v>109288</v>
      </c>
      <c r="E71" s="245"/>
      <c r="F71" s="248"/>
      <c r="G71" s="247"/>
      <c r="H71" s="246"/>
      <c r="I71" s="246"/>
      <c r="J71" s="247"/>
      <c r="K71" s="219"/>
      <c r="L71" s="219"/>
      <c r="M71" s="219"/>
      <c r="N71" s="219"/>
      <c r="O71" s="219"/>
      <c r="P71" s="219"/>
      <c r="Q71" s="219"/>
      <c r="R71" s="219"/>
    </row>
    <row r="72" spans="1:18" s="234" customFormat="1" ht="15.75" customHeight="1" x14ac:dyDescent="0.25">
      <c r="A72" s="161">
        <v>43193</v>
      </c>
      <c r="B72" s="243">
        <v>180159028</v>
      </c>
      <c r="C72" s="248">
        <v>9</v>
      </c>
      <c r="D72" s="247">
        <v>1344963</v>
      </c>
      <c r="E72" s="245">
        <v>180041647</v>
      </c>
      <c r="F72" s="248">
        <v>1</v>
      </c>
      <c r="G72" s="247">
        <v>109288</v>
      </c>
      <c r="H72" s="246"/>
      <c r="I72" s="246"/>
      <c r="J72" s="247"/>
      <c r="K72" s="219"/>
      <c r="L72" s="219"/>
      <c r="M72" s="219"/>
      <c r="N72" s="219"/>
      <c r="O72" s="219"/>
      <c r="P72" s="219"/>
      <c r="Q72" s="219"/>
      <c r="R72" s="219"/>
    </row>
    <row r="73" spans="1:18" s="234" customFormat="1" ht="15.75" customHeight="1" x14ac:dyDescent="0.25">
      <c r="A73" s="161">
        <v>43194</v>
      </c>
      <c r="B73" s="243">
        <v>180159147</v>
      </c>
      <c r="C73" s="248">
        <v>11</v>
      </c>
      <c r="D73" s="247">
        <v>930475</v>
      </c>
      <c r="E73" s="245"/>
      <c r="F73" s="248"/>
      <c r="G73" s="247"/>
      <c r="H73" s="246"/>
      <c r="I73" s="246"/>
      <c r="J73" s="247"/>
      <c r="K73" s="219"/>
      <c r="L73" s="219"/>
      <c r="M73" s="219"/>
      <c r="N73" s="219"/>
      <c r="O73" s="219"/>
      <c r="P73" s="219"/>
      <c r="Q73" s="219"/>
      <c r="R73" s="219"/>
    </row>
    <row r="74" spans="1:18" s="234" customFormat="1" ht="15.75" customHeight="1" x14ac:dyDescent="0.25">
      <c r="A74" s="161">
        <v>43195</v>
      </c>
      <c r="B74" s="243">
        <v>180159266</v>
      </c>
      <c r="C74" s="248">
        <v>4</v>
      </c>
      <c r="D74" s="247">
        <v>432950</v>
      </c>
      <c r="E74" s="245"/>
      <c r="F74" s="248"/>
      <c r="G74" s="247"/>
      <c r="H74" s="246"/>
      <c r="I74" s="246"/>
      <c r="J74" s="247"/>
      <c r="K74" s="219"/>
      <c r="L74" s="219"/>
      <c r="M74" s="219"/>
      <c r="N74" s="219"/>
      <c r="O74" s="219"/>
      <c r="P74" s="219"/>
      <c r="Q74" s="219"/>
      <c r="R74" s="219"/>
    </row>
    <row r="75" spans="1:18" s="234" customFormat="1" ht="15.75" customHeight="1" x14ac:dyDescent="0.25">
      <c r="A75" s="161">
        <v>43196</v>
      </c>
      <c r="B75" s="243">
        <v>180159362</v>
      </c>
      <c r="C75" s="248">
        <v>7</v>
      </c>
      <c r="D75" s="247">
        <v>761338</v>
      </c>
      <c r="E75" s="245">
        <v>180041733</v>
      </c>
      <c r="F75" s="248">
        <v>1</v>
      </c>
      <c r="G75" s="247">
        <v>184363</v>
      </c>
      <c r="H75" s="246"/>
      <c r="I75" s="246"/>
      <c r="J75" s="247"/>
      <c r="K75" s="219"/>
      <c r="L75" s="219"/>
      <c r="M75" s="219"/>
      <c r="N75" s="219"/>
      <c r="O75" s="219"/>
      <c r="P75" s="219"/>
      <c r="Q75" s="219"/>
      <c r="R75" s="219"/>
    </row>
    <row r="76" spans="1:18" s="234" customFormat="1" ht="15.75" customHeight="1" x14ac:dyDescent="0.25">
      <c r="A76" s="161">
        <v>43197</v>
      </c>
      <c r="B76" s="243">
        <v>180159513</v>
      </c>
      <c r="C76" s="248">
        <v>2</v>
      </c>
      <c r="D76" s="247">
        <v>210788</v>
      </c>
      <c r="E76" s="245"/>
      <c r="F76" s="248"/>
      <c r="G76" s="247"/>
      <c r="H76" s="246"/>
      <c r="I76" s="246"/>
      <c r="J76" s="247"/>
      <c r="K76" s="219"/>
      <c r="L76" s="219"/>
      <c r="M76" s="219"/>
      <c r="N76" s="219"/>
      <c r="O76" s="219"/>
      <c r="P76" s="219"/>
      <c r="Q76" s="219"/>
      <c r="R76" s="219"/>
    </row>
    <row r="77" spans="1:18" s="234" customFormat="1" ht="15.75" customHeight="1" x14ac:dyDescent="0.25">
      <c r="A77" s="161">
        <v>43197</v>
      </c>
      <c r="B77" s="243">
        <v>180159518</v>
      </c>
      <c r="C77" s="248">
        <v>1</v>
      </c>
      <c r="D77" s="247">
        <v>75600</v>
      </c>
      <c r="E77" s="245"/>
      <c r="F77" s="248"/>
      <c r="G77" s="247"/>
      <c r="H77" s="246"/>
      <c r="I77" s="246">
        <v>4253813</v>
      </c>
      <c r="J77" s="247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4" customFormat="1" ht="15.75" customHeight="1" x14ac:dyDescent="0.25">
      <c r="A78" s="161">
        <v>43199</v>
      </c>
      <c r="B78" s="243">
        <v>180159706</v>
      </c>
      <c r="C78" s="248">
        <v>11</v>
      </c>
      <c r="D78" s="247">
        <v>1399825</v>
      </c>
      <c r="E78" s="245"/>
      <c r="F78" s="248"/>
      <c r="G78" s="247"/>
      <c r="H78" s="246"/>
      <c r="I78" s="246"/>
      <c r="J78" s="247"/>
      <c r="K78" s="219"/>
      <c r="L78" s="219"/>
      <c r="M78" s="219"/>
      <c r="N78" s="219"/>
      <c r="O78" s="219"/>
      <c r="P78" s="219"/>
      <c r="Q78" s="219"/>
      <c r="R78" s="219"/>
    </row>
    <row r="79" spans="1:18" s="234" customFormat="1" ht="15.75" customHeight="1" x14ac:dyDescent="0.25">
      <c r="A79" s="161">
        <v>43200</v>
      </c>
      <c r="B79" s="243">
        <v>180159833</v>
      </c>
      <c r="C79" s="248">
        <v>5</v>
      </c>
      <c r="D79" s="247">
        <v>539613</v>
      </c>
      <c r="E79" s="245">
        <v>180041866</v>
      </c>
      <c r="F79" s="248">
        <v>2</v>
      </c>
      <c r="G79" s="247">
        <v>266875</v>
      </c>
      <c r="H79" s="246"/>
      <c r="I79" s="246"/>
      <c r="J79" s="247"/>
      <c r="K79" s="219"/>
      <c r="L79" s="219"/>
      <c r="M79" s="219"/>
      <c r="N79" s="219"/>
      <c r="O79" s="219"/>
      <c r="P79" s="219"/>
      <c r="Q79" s="219"/>
      <c r="R79" s="219"/>
    </row>
    <row r="80" spans="1:18" s="234" customFormat="1" ht="15.75" customHeight="1" x14ac:dyDescent="0.25">
      <c r="A80" s="161">
        <v>43201</v>
      </c>
      <c r="B80" s="243">
        <v>180159956</v>
      </c>
      <c r="C80" s="248">
        <v>8</v>
      </c>
      <c r="D80" s="247">
        <v>722488</v>
      </c>
      <c r="E80" s="245"/>
      <c r="F80" s="248"/>
      <c r="G80" s="247"/>
      <c r="H80" s="246"/>
      <c r="I80" s="246"/>
      <c r="J80" s="247"/>
      <c r="K80" s="219"/>
      <c r="L80" s="219"/>
      <c r="M80" s="219"/>
      <c r="N80" s="219"/>
      <c r="O80" s="219"/>
      <c r="P80" s="219"/>
      <c r="Q80" s="219"/>
      <c r="R80" s="219"/>
    </row>
    <row r="81" spans="1:18" s="234" customFormat="1" ht="15.75" customHeight="1" x14ac:dyDescent="0.25">
      <c r="A81" s="161">
        <v>43202</v>
      </c>
      <c r="B81" s="243">
        <v>180160064</v>
      </c>
      <c r="C81" s="248">
        <v>4</v>
      </c>
      <c r="D81" s="247">
        <v>532700</v>
      </c>
      <c r="E81" s="245"/>
      <c r="F81" s="248"/>
      <c r="G81" s="247"/>
      <c r="H81" s="246"/>
      <c r="I81" s="246"/>
      <c r="J81" s="247"/>
      <c r="K81" s="219"/>
      <c r="L81" s="219"/>
      <c r="M81" s="219"/>
      <c r="N81" s="219"/>
      <c r="O81" s="219"/>
      <c r="P81" s="219"/>
      <c r="Q81" s="219"/>
      <c r="R81" s="219"/>
    </row>
    <row r="82" spans="1:18" s="234" customFormat="1" ht="15.75" customHeight="1" x14ac:dyDescent="0.25">
      <c r="A82" s="161">
        <v>43203</v>
      </c>
      <c r="B82" s="243">
        <v>180160179</v>
      </c>
      <c r="C82" s="248">
        <v>7</v>
      </c>
      <c r="D82" s="247">
        <v>664913</v>
      </c>
      <c r="E82" s="245"/>
      <c r="F82" s="248"/>
      <c r="G82" s="247"/>
      <c r="H82" s="246"/>
      <c r="I82" s="246"/>
      <c r="J82" s="247"/>
      <c r="K82" s="219"/>
      <c r="L82" s="219"/>
      <c r="M82" s="219"/>
      <c r="N82" s="219"/>
      <c r="O82" s="219"/>
      <c r="P82" s="219"/>
      <c r="Q82" s="219"/>
      <c r="R82" s="219"/>
    </row>
    <row r="83" spans="1:18" s="234" customFormat="1" ht="15.75" customHeight="1" x14ac:dyDescent="0.25">
      <c r="A83" s="161">
        <v>43204</v>
      </c>
      <c r="B83" s="243">
        <v>180160333</v>
      </c>
      <c r="C83" s="248">
        <v>1</v>
      </c>
      <c r="D83" s="247">
        <v>105525</v>
      </c>
      <c r="E83" s="245"/>
      <c r="F83" s="248"/>
      <c r="G83" s="247"/>
      <c r="H83" s="246"/>
      <c r="I83" s="246">
        <v>3698189</v>
      </c>
      <c r="J83" s="247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4" customFormat="1" ht="15.75" customHeight="1" x14ac:dyDescent="0.25">
      <c r="A84" s="161">
        <v>43206</v>
      </c>
      <c r="B84" s="243">
        <v>180160510</v>
      </c>
      <c r="C84" s="248">
        <v>5</v>
      </c>
      <c r="D84" s="247">
        <v>496650</v>
      </c>
      <c r="E84" s="245">
        <v>180042061</v>
      </c>
      <c r="F84" s="248">
        <v>1</v>
      </c>
      <c r="G84" s="247">
        <v>98613</v>
      </c>
      <c r="H84" s="246"/>
      <c r="I84" s="246"/>
      <c r="J84" s="247"/>
      <c r="K84" s="219"/>
      <c r="L84" s="219"/>
      <c r="M84" s="219"/>
      <c r="N84" s="219"/>
      <c r="O84" s="219"/>
      <c r="P84" s="219"/>
      <c r="Q84" s="219"/>
      <c r="R84" s="219"/>
    </row>
    <row r="85" spans="1:18" s="234" customFormat="1" ht="15.75" customHeight="1" x14ac:dyDescent="0.25">
      <c r="A85" s="161">
        <v>43207</v>
      </c>
      <c r="B85" s="243">
        <v>180160619</v>
      </c>
      <c r="C85" s="248">
        <v>10</v>
      </c>
      <c r="D85" s="247">
        <v>1264550</v>
      </c>
      <c r="E85" s="245">
        <v>180042086</v>
      </c>
      <c r="F85" s="248">
        <v>1</v>
      </c>
      <c r="G85" s="247">
        <v>184363</v>
      </c>
      <c r="H85" s="246"/>
      <c r="I85" s="246"/>
      <c r="J85" s="247"/>
      <c r="K85" s="219"/>
      <c r="L85" s="219"/>
      <c r="M85" s="219"/>
      <c r="N85" s="219"/>
      <c r="O85" s="219"/>
      <c r="P85" s="219"/>
      <c r="Q85" s="219"/>
      <c r="R85" s="219"/>
    </row>
    <row r="86" spans="1:18" s="234" customFormat="1" ht="15.75" customHeight="1" x14ac:dyDescent="0.25">
      <c r="A86" s="161">
        <v>43207</v>
      </c>
      <c r="B86" s="243">
        <v>180160624</v>
      </c>
      <c r="C86" s="248">
        <v>1</v>
      </c>
      <c r="D86" s="247">
        <v>196788</v>
      </c>
      <c r="E86" s="245"/>
      <c r="F86" s="248"/>
      <c r="G86" s="247"/>
      <c r="H86" s="246"/>
      <c r="I86" s="246"/>
      <c r="J86" s="247"/>
      <c r="K86" s="219"/>
      <c r="L86" s="219"/>
      <c r="M86" s="219"/>
      <c r="N86" s="219"/>
      <c r="O86" s="219"/>
      <c r="P86" s="219"/>
      <c r="Q86" s="219"/>
      <c r="R86" s="219"/>
    </row>
    <row r="87" spans="1:18" s="234" customFormat="1" ht="15.75" customHeight="1" x14ac:dyDescent="0.25">
      <c r="A87" s="161">
        <v>43208</v>
      </c>
      <c r="B87" s="243">
        <v>180160771</v>
      </c>
      <c r="C87" s="248">
        <v>8</v>
      </c>
      <c r="D87" s="247">
        <v>731763</v>
      </c>
      <c r="E87" s="245">
        <v>180042122</v>
      </c>
      <c r="F87" s="248">
        <v>1</v>
      </c>
      <c r="G87" s="247">
        <v>192150</v>
      </c>
      <c r="H87" s="246"/>
      <c r="I87" s="246"/>
      <c r="J87" s="247"/>
      <c r="K87" s="219"/>
      <c r="L87" s="219"/>
      <c r="M87" s="219"/>
      <c r="N87" s="219"/>
      <c r="O87" s="219"/>
      <c r="P87" s="219"/>
      <c r="Q87" s="219"/>
      <c r="R87" s="219"/>
    </row>
    <row r="88" spans="1:18" s="234" customFormat="1" ht="15.75" customHeight="1" x14ac:dyDescent="0.25">
      <c r="A88" s="161">
        <v>43209</v>
      </c>
      <c r="B88" s="243">
        <v>180160851</v>
      </c>
      <c r="C88" s="248">
        <v>11</v>
      </c>
      <c r="D88" s="247">
        <v>1018763</v>
      </c>
      <c r="E88" s="245"/>
      <c r="F88" s="248"/>
      <c r="G88" s="247"/>
      <c r="H88" s="246"/>
      <c r="I88" s="246"/>
      <c r="J88" s="247"/>
      <c r="K88" s="219"/>
      <c r="L88" s="219"/>
      <c r="M88" s="219"/>
      <c r="N88" s="219"/>
      <c r="O88" s="219"/>
      <c r="P88" s="219"/>
      <c r="Q88" s="219"/>
      <c r="R88" s="219"/>
    </row>
    <row r="89" spans="1:18" s="234" customFormat="1" ht="15.75" customHeight="1" x14ac:dyDescent="0.25">
      <c r="A89" s="161">
        <v>43209</v>
      </c>
      <c r="B89" s="243">
        <v>180160887</v>
      </c>
      <c r="C89" s="248">
        <v>2</v>
      </c>
      <c r="D89" s="247">
        <v>215075</v>
      </c>
      <c r="E89" s="245"/>
      <c r="F89" s="248"/>
      <c r="G89" s="247"/>
      <c r="H89" s="246"/>
      <c r="I89" s="246"/>
      <c r="J89" s="247"/>
      <c r="K89" s="219"/>
      <c r="L89" s="219"/>
      <c r="M89" s="219"/>
      <c r="N89" s="219"/>
      <c r="O89" s="219"/>
      <c r="P89" s="219"/>
      <c r="Q89" s="219"/>
      <c r="R89" s="219"/>
    </row>
    <row r="90" spans="1:18" s="234" customFormat="1" ht="15.75" customHeight="1" x14ac:dyDescent="0.25">
      <c r="A90" s="161">
        <v>43210</v>
      </c>
      <c r="B90" s="243">
        <v>180160990</v>
      </c>
      <c r="C90" s="248">
        <v>6</v>
      </c>
      <c r="D90" s="247">
        <v>532525</v>
      </c>
      <c r="E90" s="245">
        <v>180042171</v>
      </c>
      <c r="F90" s="248">
        <v>1</v>
      </c>
      <c r="G90" s="247">
        <v>108588</v>
      </c>
      <c r="H90" s="246"/>
      <c r="I90" s="246">
        <v>3872400</v>
      </c>
      <c r="J90" s="247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4" customFormat="1" ht="15.75" customHeight="1" x14ac:dyDescent="0.25">
      <c r="A91" s="162">
        <v>43213</v>
      </c>
      <c r="B91" s="235">
        <v>180161271</v>
      </c>
      <c r="C91" s="241">
        <v>15</v>
      </c>
      <c r="D91" s="237">
        <v>1482950</v>
      </c>
      <c r="E91" s="238"/>
      <c r="F91" s="241"/>
      <c r="G91" s="237"/>
      <c r="H91" s="240"/>
      <c r="I91" s="240"/>
      <c r="J91" s="237"/>
      <c r="K91" s="219"/>
      <c r="L91" s="219"/>
      <c r="M91" s="219"/>
      <c r="N91" s="219"/>
      <c r="O91" s="219"/>
      <c r="P91" s="219"/>
      <c r="Q91" s="219"/>
      <c r="R91" s="219"/>
    </row>
    <row r="92" spans="1:18" s="234" customFormat="1" ht="15.75" customHeight="1" x14ac:dyDescent="0.25">
      <c r="A92" s="162">
        <v>43214</v>
      </c>
      <c r="B92" s="235">
        <v>180161374</v>
      </c>
      <c r="C92" s="241">
        <v>8</v>
      </c>
      <c r="D92" s="237">
        <v>846738</v>
      </c>
      <c r="E92" s="238"/>
      <c r="F92" s="241"/>
      <c r="G92" s="237"/>
      <c r="H92" s="240"/>
      <c r="I92" s="240"/>
      <c r="J92" s="237"/>
      <c r="K92" s="219"/>
      <c r="L92" s="219"/>
      <c r="M92" s="219"/>
      <c r="N92" s="219"/>
      <c r="O92" s="219"/>
      <c r="P92" s="219"/>
      <c r="Q92" s="219"/>
      <c r="R92" s="219"/>
    </row>
    <row r="93" spans="1:18" s="234" customFormat="1" ht="15.75" customHeight="1" x14ac:dyDescent="0.25">
      <c r="A93" s="162">
        <v>43215</v>
      </c>
      <c r="B93" s="235">
        <v>180161476</v>
      </c>
      <c r="C93" s="241">
        <v>9</v>
      </c>
      <c r="D93" s="237">
        <v>1053325</v>
      </c>
      <c r="E93" s="238"/>
      <c r="F93" s="241"/>
      <c r="G93" s="237"/>
      <c r="H93" s="240"/>
      <c r="I93" s="240"/>
      <c r="J93" s="237"/>
      <c r="K93" s="219"/>
      <c r="L93" s="219"/>
      <c r="M93" s="219"/>
      <c r="N93" s="219"/>
      <c r="O93" s="219"/>
      <c r="P93" s="219"/>
      <c r="Q93" s="219"/>
      <c r="R93" s="219"/>
    </row>
    <row r="94" spans="1:18" s="234" customFormat="1" ht="15.75" customHeight="1" x14ac:dyDescent="0.25">
      <c r="A94" s="162">
        <v>43216</v>
      </c>
      <c r="B94" s="235">
        <v>180161592</v>
      </c>
      <c r="C94" s="241">
        <v>6</v>
      </c>
      <c r="D94" s="237">
        <v>536025</v>
      </c>
      <c r="E94" s="238">
        <v>180042341</v>
      </c>
      <c r="F94" s="241">
        <v>1</v>
      </c>
      <c r="G94" s="237">
        <v>105788</v>
      </c>
      <c r="H94" s="240"/>
      <c r="I94" s="240"/>
      <c r="J94" s="237"/>
      <c r="K94" s="219"/>
      <c r="L94" s="219"/>
      <c r="M94" s="219"/>
      <c r="N94" s="219"/>
      <c r="O94" s="219"/>
      <c r="P94" s="219"/>
      <c r="Q94" s="219"/>
      <c r="R94" s="219"/>
    </row>
    <row r="95" spans="1:18" s="234" customFormat="1" ht="15.75" customHeight="1" x14ac:dyDescent="0.25">
      <c r="A95" s="162">
        <v>43217</v>
      </c>
      <c r="B95" s="235">
        <v>180161714</v>
      </c>
      <c r="C95" s="241">
        <v>7</v>
      </c>
      <c r="D95" s="237">
        <v>653800</v>
      </c>
      <c r="E95" s="238"/>
      <c r="F95" s="241"/>
      <c r="G95" s="237"/>
      <c r="H95" s="240"/>
      <c r="I95" s="240"/>
      <c r="J95" s="237"/>
      <c r="K95" s="219"/>
      <c r="L95" s="219"/>
      <c r="M95" s="219"/>
      <c r="N95" s="219"/>
      <c r="O95" s="219"/>
      <c r="P95" s="219"/>
      <c r="Q95" s="219"/>
      <c r="R95" s="219"/>
    </row>
    <row r="96" spans="1:18" s="234" customFormat="1" ht="15.75" customHeight="1" x14ac:dyDescent="0.25">
      <c r="A96" s="162">
        <v>43218</v>
      </c>
      <c r="B96" s="235">
        <v>180161850</v>
      </c>
      <c r="C96" s="241">
        <v>2</v>
      </c>
      <c r="D96" s="237">
        <v>152775</v>
      </c>
      <c r="E96" s="238"/>
      <c r="F96" s="241"/>
      <c r="G96" s="237"/>
      <c r="H96" s="240"/>
      <c r="I96" s="240"/>
      <c r="J96" s="237"/>
      <c r="K96" s="219"/>
      <c r="L96" s="219"/>
      <c r="M96" s="219"/>
      <c r="N96" s="219"/>
      <c r="O96" s="219"/>
      <c r="P96" s="219"/>
      <c r="Q96" s="219"/>
      <c r="R96" s="219"/>
    </row>
    <row r="97" spans="1:18" s="234" customFormat="1" ht="15.75" customHeight="1" x14ac:dyDescent="0.25">
      <c r="A97" s="162">
        <v>43220</v>
      </c>
      <c r="B97" s="235">
        <v>180162039</v>
      </c>
      <c r="C97" s="241">
        <v>7</v>
      </c>
      <c r="D97" s="237">
        <v>904575</v>
      </c>
      <c r="E97" s="238"/>
      <c r="F97" s="241"/>
      <c r="G97" s="237"/>
      <c r="H97" s="240"/>
      <c r="I97" s="240"/>
      <c r="J97" s="237"/>
      <c r="K97" s="219"/>
      <c r="L97" s="219"/>
      <c r="M97" s="219"/>
      <c r="N97" s="219"/>
      <c r="O97" s="219"/>
      <c r="P97" s="219"/>
      <c r="Q97" s="219"/>
      <c r="R97" s="219"/>
    </row>
    <row r="98" spans="1:18" x14ac:dyDescent="0.25">
      <c r="A98" s="162"/>
      <c r="B98" s="3"/>
      <c r="C98" s="40"/>
      <c r="D98" s="6"/>
      <c r="E98" s="7"/>
      <c r="F98" s="40"/>
      <c r="G98" s="6"/>
      <c r="H98" s="39"/>
      <c r="I98" s="39"/>
      <c r="J98" s="6"/>
    </row>
    <row r="99" spans="1:18" x14ac:dyDescent="0.25">
      <c r="A99" s="162"/>
      <c r="B99" s="8" t="s">
        <v>11</v>
      </c>
      <c r="C99" s="77">
        <f>SUM(C8:C98)</f>
        <v>608</v>
      </c>
      <c r="D99" s="9">
        <f>SUM(D8:D98)</f>
        <v>65554322</v>
      </c>
      <c r="E99" s="8" t="s">
        <v>11</v>
      </c>
      <c r="F99" s="77">
        <f>SUM(F8:F98)</f>
        <v>51</v>
      </c>
      <c r="G99" s="5">
        <f>SUM(G8:G98)</f>
        <v>15018370</v>
      </c>
      <c r="H99" s="40">
        <f>SUM(H8:H98)</f>
        <v>0</v>
      </c>
      <c r="I99" s="40">
        <f>SUM(I8:I98)</f>
        <v>45014552</v>
      </c>
      <c r="J99" s="5"/>
    </row>
    <row r="100" spans="1:18" x14ac:dyDescent="0.25">
      <c r="A100" s="162"/>
      <c r="B100" s="8"/>
      <c r="C100" s="77"/>
      <c r="D100" s="9"/>
      <c r="E100" s="8"/>
      <c r="F100" s="77"/>
      <c r="G100" s="5"/>
      <c r="H100" s="40"/>
      <c r="I100" s="40"/>
      <c r="J100" s="5"/>
    </row>
    <row r="101" spans="1:18" x14ac:dyDescent="0.25">
      <c r="A101" s="163"/>
      <c r="B101" s="11"/>
      <c r="C101" s="40"/>
      <c r="D101" s="6"/>
      <c r="E101" s="8"/>
      <c r="F101" s="40"/>
      <c r="G101" s="326" t="s">
        <v>12</v>
      </c>
      <c r="H101" s="326"/>
      <c r="I101" s="39"/>
      <c r="J101" s="13">
        <f>SUM(D8:D98)</f>
        <v>65554322</v>
      </c>
    </row>
    <row r="102" spans="1:18" x14ac:dyDescent="0.25">
      <c r="A102" s="162"/>
      <c r="B102" s="3"/>
      <c r="C102" s="40"/>
      <c r="D102" s="6"/>
      <c r="E102" s="7"/>
      <c r="F102" s="40"/>
      <c r="G102" s="326" t="s">
        <v>13</v>
      </c>
      <c r="H102" s="326"/>
      <c r="I102" s="39"/>
      <c r="J102" s="13">
        <f>SUM(G8:G98)</f>
        <v>15018370</v>
      </c>
    </row>
    <row r="103" spans="1:18" x14ac:dyDescent="0.25">
      <c r="A103" s="164"/>
      <c r="B103" s="7"/>
      <c r="C103" s="40"/>
      <c r="D103" s="6"/>
      <c r="E103" s="7"/>
      <c r="F103" s="40"/>
      <c r="G103" s="326" t="s">
        <v>14</v>
      </c>
      <c r="H103" s="326"/>
      <c r="I103" s="41"/>
      <c r="J103" s="15">
        <f>J101-J102</f>
        <v>50535952</v>
      </c>
    </row>
    <row r="104" spans="1:18" x14ac:dyDescent="0.25">
      <c r="A104" s="162"/>
      <c r="B104" s="16"/>
      <c r="C104" s="40"/>
      <c r="D104" s="17"/>
      <c r="E104" s="7"/>
      <c r="F104" s="40"/>
      <c r="G104" s="326" t="s">
        <v>15</v>
      </c>
      <c r="H104" s="326"/>
      <c r="I104" s="39"/>
      <c r="J104" s="13">
        <f>SUM(H8:H98)</f>
        <v>0</v>
      </c>
    </row>
    <row r="105" spans="1:18" x14ac:dyDescent="0.25">
      <c r="A105" s="162"/>
      <c r="B105" s="16"/>
      <c r="C105" s="40"/>
      <c r="D105" s="17"/>
      <c r="E105" s="7"/>
      <c r="F105" s="40"/>
      <c r="G105" s="326" t="s">
        <v>16</v>
      </c>
      <c r="H105" s="326"/>
      <c r="I105" s="39"/>
      <c r="J105" s="13">
        <f>J103+J104</f>
        <v>50535952</v>
      </c>
    </row>
    <row r="106" spans="1:18" x14ac:dyDescent="0.25">
      <c r="A106" s="162"/>
      <c r="B106" s="16"/>
      <c r="C106" s="40"/>
      <c r="D106" s="17"/>
      <c r="E106" s="7"/>
      <c r="F106" s="40"/>
      <c r="G106" s="326" t="s">
        <v>5</v>
      </c>
      <c r="H106" s="326"/>
      <c r="I106" s="39"/>
      <c r="J106" s="13">
        <f>SUM(I8:I98)</f>
        <v>45014552</v>
      </c>
    </row>
    <row r="107" spans="1:18" x14ac:dyDescent="0.25">
      <c r="A107" s="162"/>
      <c r="B107" s="16"/>
      <c r="C107" s="40"/>
      <c r="D107" s="17"/>
      <c r="E107" s="7"/>
      <c r="F107" s="40"/>
      <c r="G107" s="326" t="s">
        <v>32</v>
      </c>
      <c r="H107" s="326"/>
      <c r="I107" s="40" t="str">
        <f>IF(J107&gt;0,"SALDO",IF(J107&lt;0,"PIUTANG",IF(J107=0,"LUNAS")))</f>
        <v>PIUTANG</v>
      </c>
      <c r="J107" s="13">
        <f>J106-J105</f>
        <v>-5521400</v>
      </c>
    </row>
  </sheetData>
  <mergeCells count="15">
    <mergeCell ref="G106:H106"/>
    <mergeCell ref="G107:H107"/>
    <mergeCell ref="G101:H101"/>
    <mergeCell ref="G102:H102"/>
    <mergeCell ref="G103:H103"/>
    <mergeCell ref="G104:H104"/>
    <mergeCell ref="G105:H105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473"/>
  <sheetViews>
    <sheetView workbookViewId="0">
      <pane ySplit="7" topLeftCell="A450" activePane="bottomLeft" state="frozen"/>
      <selection pane="bottomLeft" activeCell="D461" sqref="D461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8" style="223" customWidth="1"/>
    <col min="4" max="4" width="15.140625" style="234" customWidth="1"/>
    <col min="5" max="5" width="10.28515625" style="234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18"/>
      <c r="F1" s="72" t="s">
        <v>123</v>
      </c>
      <c r="G1" s="72"/>
      <c r="H1" s="72" t="s">
        <v>122</v>
      </c>
      <c r="I1" s="221" t="s">
        <v>27</v>
      </c>
      <c r="J1" s="218"/>
      <c r="L1" s="219">
        <f>SUM(D454:D456)</f>
        <v>8628113</v>
      </c>
      <c r="M1" s="219">
        <v>0</v>
      </c>
    </row>
    <row r="2" spans="1:18" x14ac:dyDescent="0.25">
      <c r="A2" s="218" t="s">
        <v>1</v>
      </c>
      <c r="B2" s="218"/>
      <c r="C2" s="222" t="s">
        <v>19</v>
      </c>
      <c r="D2" s="218"/>
      <c r="E2" s="218"/>
      <c r="F2" s="72" t="s">
        <v>124</v>
      </c>
      <c r="G2" s="72"/>
      <c r="H2" s="72" t="s">
        <v>122</v>
      </c>
      <c r="I2" s="220">
        <f>J473*-1</f>
        <v>9927926</v>
      </c>
      <c r="J2" s="218"/>
      <c r="L2" s="219">
        <f>SUM(G454:G456)</f>
        <v>0</v>
      </c>
      <c r="M2" s="219">
        <v>0</v>
      </c>
    </row>
    <row r="3" spans="1:18" x14ac:dyDescent="0.25">
      <c r="A3" s="218" t="s">
        <v>118</v>
      </c>
      <c r="B3" s="218"/>
      <c r="C3" s="222" t="s">
        <v>120</v>
      </c>
      <c r="D3" s="218"/>
      <c r="E3" s="218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8628113</v>
      </c>
      <c r="M3" s="219">
        <f>M1-M2</f>
        <v>0</v>
      </c>
      <c r="N3" s="219">
        <f>L3+M3</f>
        <v>8628113</v>
      </c>
    </row>
    <row r="4" spans="1:18" x14ac:dyDescent="0.25">
      <c r="L4" s="234"/>
    </row>
    <row r="5" spans="1:18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</row>
    <row r="6" spans="1:18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5" t="s">
        <v>4</v>
      </c>
      <c r="I6" s="337" t="s">
        <v>5</v>
      </c>
      <c r="J6" s="339" t="s">
        <v>6</v>
      </c>
    </row>
    <row r="7" spans="1:18" x14ac:dyDescent="0.25">
      <c r="A7" s="329"/>
      <c r="B7" s="267" t="s">
        <v>7</v>
      </c>
      <c r="C7" s="270" t="s">
        <v>8</v>
      </c>
      <c r="D7" s="268" t="s">
        <v>9</v>
      </c>
      <c r="E7" s="267" t="s">
        <v>10</v>
      </c>
      <c r="F7" s="270" t="s">
        <v>8</v>
      </c>
      <c r="G7" s="268" t="s">
        <v>9</v>
      </c>
      <c r="H7" s="336"/>
      <c r="I7" s="338"/>
      <c r="J7" s="340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5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5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5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5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5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5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5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5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5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5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5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5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5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5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5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5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5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5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5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5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5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5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5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5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5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5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5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5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5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5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5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5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5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5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5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5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5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5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5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5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5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5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5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5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5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5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5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5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5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5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5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5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5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5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5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5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5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5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5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5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5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5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5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5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5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5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5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5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5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5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5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5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5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5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5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5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5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5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5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5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5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5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5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5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5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5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5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5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5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5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5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5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5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5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5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5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5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5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5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5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5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5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5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5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5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5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5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5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5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5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5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5"/>
      <c r="F121" s="248"/>
      <c r="G121" s="247"/>
      <c r="H121" s="246"/>
      <c r="I121" s="246">
        <v>3473751</v>
      </c>
      <c r="J121" s="247" t="s">
        <v>17</v>
      </c>
      <c r="K121" s="138"/>
      <c r="L121" s="317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5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5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5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5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5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5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5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5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5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5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5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5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5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5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5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5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5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5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5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5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5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5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5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5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5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5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5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5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5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5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5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5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5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5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5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5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5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5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5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5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5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5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5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5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5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5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5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5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5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5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5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5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5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5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5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5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5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5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5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5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5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5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5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5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5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5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5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5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5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5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5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5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5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5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5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5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5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5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5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5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5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5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5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5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5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5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5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5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5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5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5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5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5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5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5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5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5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5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5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5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5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5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5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5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5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5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5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5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5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5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5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5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5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5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5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5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5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5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5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5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5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5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5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5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5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5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5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5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5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5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5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5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5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5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5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5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5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5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5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5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5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5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5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5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5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5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5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5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5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5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5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5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5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5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5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5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5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5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5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5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5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5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5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5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5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5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5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5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5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5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5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5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5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5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5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5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5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5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5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5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5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5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5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5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5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5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5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5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5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5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5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5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5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5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5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5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5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5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5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5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5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5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5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2">
        <v>43188</v>
      </c>
      <c r="B325" s="243">
        <v>180158425</v>
      </c>
      <c r="C325" s="248">
        <v>11</v>
      </c>
      <c r="D325" s="247">
        <v>1278200</v>
      </c>
      <c r="E325" s="245">
        <v>180041484</v>
      </c>
      <c r="F325" s="248">
        <v>2</v>
      </c>
      <c r="G325" s="247">
        <v>216125</v>
      </c>
      <c r="H325" s="246"/>
      <c r="I325" s="246"/>
      <c r="J325" s="247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2">
        <v>43188</v>
      </c>
      <c r="B326" s="243">
        <v>180158433</v>
      </c>
      <c r="C326" s="248">
        <v>10</v>
      </c>
      <c r="D326" s="247">
        <v>1232438</v>
      </c>
      <c r="E326" s="245">
        <v>180041493</v>
      </c>
      <c r="F326" s="248">
        <v>3</v>
      </c>
      <c r="G326" s="247">
        <v>318938</v>
      </c>
      <c r="H326" s="246"/>
      <c r="I326" s="246"/>
      <c r="J326" s="247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2">
        <v>43188</v>
      </c>
      <c r="B327" s="243">
        <v>180158438</v>
      </c>
      <c r="C327" s="248">
        <v>4</v>
      </c>
      <c r="D327" s="247">
        <v>637088</v>
      </c>
      <c r="E327" s="245">
        <v>180041501</v>
      </c>
      <c r="F327" s="248">
        <v>1</v>
      </c>
      <c r="G327" s="247">
        <v>110075</v>
      </c>
      <c r="H327" s="246"/>
      <c r="I327" s="246"/>
      <c r="J327" s="247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2">
        <v>43188</v>
      </c>
      <c r="B328" s="243">
        <v>180158447</v>
      </c>
      <c r="C328" s="248">
        <v>5</v>
      </c>
      <c r="D328" s="247">
        <v>592900</v>
      </c>
      <c r="E328" s="245"/>
      <c r="F328" s="248"/>
      <c r="G328" s="247"/>
      <c r="H328" s="246"/>
      <c r="I328" s="246"/>
      <c r="J328" s="247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2">
        <v>43188</v>
      </c>
      <c r="B329" s="243">
        <v>180158463</v>
      </c>
      <c r="C329" s="248">
        <v>5</v>
      </c>
      <c r="D329" s="247">
        <v>555275</v>
      </c>
      <c r="E329" s="245"/>
      <c r="F329" s="248"/>
      <c r="G329" s="247"/>
      <c r="H329" s="246"/>
      <c r="I329" s="246"/>
      <c r="J329" s="247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2">
        <v>43188</v>
      </c>
      <c r="B330" s="243">
        <v>180158480</v>
      </c>
      <c r="C330" s="248">
        <v>9</v>
      </c>
      <c r="D330" s="247">
        <v>983763</v>
      </c>
      <c r="E330" s="245"/>
      <c r="F330" s="248"/>
      <c r="G330" s="247"/>
      <c r="H330" s="246"/>
      <c r="I330" s="246"/>
      <c r="J330" s="247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2">
        <v>43188</v>
      </c>
      <c r="B331" s="243">
        <v>180158481</v>
      </c>
      <c r="C331" s="248">
        <v>4</v>
      </c>
      <c r="D331" s="247">
        <v>413350</v>
      </c>
      <c r="E331" s="245"/>
      <c r="F331" s="248"/>
      <c r="G331" s="247"/>
      <c r="H331" s="246"/>
      <c r="I331" s="246"/>
      <c r="J331" s="247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2">
        <v>43188</v>
      </c>
      <c r="B332" s="243">
        <v>180158504</v>
      </c>
      <c r="C332" s="248">
        <v>8</v>
      </c>
      <c r="D332" s="247">
        <v>1001350</v>
      </c>
      <c r="E332" s="245"/>
      <c r="F332" s="248"/>
      <c r="G332" s="247"/>
      <c r="H332" s="246"/>
      <c r="I332" s="246">
        <v>6049226</v>
      </c>
      <c r="J332" s="247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2">
        <v>43189</v>
      </c>
      <c r="B333" s="243">
        <v>180158353</v>
      </c>
      <c r="C333" s="248">
        <v>14</v>
      </c>
      <c r="D333" s="247">
        <v>1348900</v>
      </c>
      <c r="E333" s="245">
        <v>180041527</v>
      </c>
      <c r="F333" s="248">
        <v>4</v>
      </c>
      <c r="G333" s="247">
        <v>675675</v>
      </c>
      <c r="H333" s="246"/>
      <c r="I333" s="246"/>
      <c r="J333" s="247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2">
        <v>43189</v>
      </c>
      <c r="B334" s="243">
        <v>180158560</v>
      </c>
      <c r="C334" s="248">
        <v>7</v>
      </c>
      <c r="D334" s="247">
        <v>858375</v>
      </c>
      <c r="E334" s="245"/>
      <c r="F334" s="248"/>
      <c r="G334" s="247"/>
      <c r="H334" s="246"/>
      <c r="I334" s="246"/>
      <c r="J334" s="247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2">
        <v>43189</v>
      </c>
      <c r="B335" s="243">
        <v>180158585</v>
      </c>
      <c r="C335" s="248">
        <v>6</v>
      </c>
      <c r="D335" s="247">
        <v>590538</v>
      </c>
      <c r="E335" s="245"/>
      <c r="F335" s="248"/>
      <c r="G335" s="247"/>
      <c r="H335" s="246"/>
      <c r="I335" s="246"/>
      <c r="J335" s="247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2">
        <v>43189</v>
      </c>
      <c r="B336" s="243">
        <v>180158597</v>
      </c>
      <c r="C336" s="248">
        <v>7</v>
      </c>
      <c r="D336" s="247">
        <v>761863</v>
      </c>
      <c r="E336" s="245"/>
      <c r="F336" s="248"/>
      <c r="G336" s="247"/>
      <c r="H336" s="246"/>
      <c r="I336" s="246"/>
      <c r="J336" s="247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2">
        <v>43189</v>
      </c>
      <c r="B337" s="243">
        <v>180158603</v>
      </c>
      <c r="C337" s="248">
        <v>4</v>
      </c>
      <c r="D337" s="247">
        <v>512050</v>
      </c>
      <c r="E337" s="245"/>
      <c r="F337" s="248"/>
      <c r="G337" s="247"/>
      <c r="H337" s="246"/>
      <c r="I337" s="246"/>
      <c r="J337" s="247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2">
        <v>43189</v>
      </c>
      <c r="B338" s="243">
        <v>180158613</v>
      </c>
      <c r="C338" s="248">
        <v>3</v>
      </c>
      <c r="D338" s="247">
        <v>260575</v>
      </c>
      <c r="E338" s="245"/>
      <c r="F338" s="248"/>
      <c r="G338" s="247"/>
      <c r="H338" s="246"/>
      <c r="I338" s="246">
        <v>3656626</v>
      </c>
      <c r="J338" s="247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2">
        <v>43190</v>
      </c>
      <c r="B339" s="243">
        <v>180158645</v>
      </c>
      <c r="C339" s="248">
        <v>22</v>
      </c>
      <c r="D339" s="247">
        <v>2600325</v>
      </c>
      <c r="E339" s="245"/>
      <c r="F339" s="248"/>
      <c r="G339" s="247"/>
      <c r="H339" s="246"/>
      <c r="I339" s="246"/>
      <c r="J339" s="247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2">
        <v>43190</v>
      </c>
      <c r="B340" s="243">
        <v>180158657</v>
      </c>
      <c r="C340" s="248">
        <v>5</v>
      </c>
      <c r="D340" s="247">
        <v>443363</v>
      </c>
      <c r="E340" s="245"/>
      <c r="F340" s="248"/>
      <c r="G340" s="247"/>
      <c r="H340" s="246"/>
      <c r="I340" s="246"/>
      <c r="J340" s="247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2">
        <v>43190</v>
      </c>
      <c r="B341" s="243">
        <v>180158709</v>
      </c>
      <c r="C341" s="248">
        <v>13</v>
      </c>
      <c r="D341" s="247">
        <v>1432288</v>
      </c>
      <c r="E341" s="245"/>
      <c r="F341" s="248"/>
      <c r="G341" s="247"/>
      <c r="H341" s="246"/>
      <c r="I341" s="246">
        <v>4475976</v>
      </c>
      <c r="J341" s="247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2">
        <v>43192</v>
      </c>
      <c r="B342" s="243">
        <v>180158845</v>
      </c>
      <c r="C342" s="248">
        <v>28</v>
      </c>
      <c r="D342" s="247">
        <v>3173363</v>
      </c>
      <c r="E342" s="245"/>
      <c r="F342" s="248"/>
      <c r="G342" s="247"/>
      <c r="H342" s="246"/>
      <c r="I342" s="246"/>
      <c r="J342" s="247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2">
        <v>43192</v>
      </c>
      <c r="B343" s="243">
        <v>180158846</v>
      </c>
      <c r="C343" s="248">
        <v>16</v>
      </c>
      <c r="D343" s="247">
        <v>1727775</v>
      </c>
      <c r="E343" s="245"/>
      <c r="F343" s="248"/>
      <c r="G343" s="247"/>
      <c r="H343" s="246"/>
      <c r="I343" s="246"/>
      <c r="J343" s="247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2">
        <v>43192</v>
      </c>
      <c r="B344" s="243">
        <v>180158856</v>
      </c>
      <c r="C344" s="248">
        <v>16</v>
      </c>
      <c r="D344" s="247">
        <v>1863050</v>
      </c>
      <c r="E344" s="245"/>
      <c r="F344" s="248"/>
      <c r="G344" s="247"/>
      <c r="H344" s="246"/>
      <c r="I344" s="246"/>
      <c r="J344" s="247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2">
        <v>43192</v>
      </c>
      <c r="B345" s="243">
        <v>180158876</v>
      </c>
      <c r="C345" s="248">
        <v>14</v>
      </c>
      <c r="D345" s="247">
        <v>1485750</v>
      </c>
      <c r="E345" s="245"/>
      <c r="F345" s="248"/>
      <c r="G345" s="247"/>
      <c r="H345" s="246"/>
      <c r="I345" s="246"/>
      <c r="J345" s="247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2">
        <v>43192</v>
      </c>
      <c r="B346" s="243">
        <v>180158898</v>
      </c>
      <c r="C346" s="248">
        <v>20</v>
      </c>
      <c r="D346" s="247">
        <v>2286375</v>
      </c>
      <c r="E346" s="245"/>
      <c r="F346" s="248"/>
      <c r="G346" s="247"/>
      <c r="H346" s="246"/>
      <c r="I346" s="246"/>
      <c r="J346" s="247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2">
        <v>43192</v>
      </c>
      <c r="B347" s="243">
        <v>180158900</v>
      </c>
      <c r="C347" s="248">
        <v>5</v>
      </c>
      <c r="D347" s="247">
        <v>526925</v>
      </c>
      <c r="E347" s="245"/>
      <c r="F347" s="248"/>
      <c r="G347" s="247"/>
      <c r="H347" s="246"/>
      <c r="I347" s="246">
        <v>11063238</v>
      </c>
      <c r="J347" s="247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2">
        <v>43193</v>
      </c>
      <c r="B348" s="243">
        <v>180158960</v>
      </c>
      <c r="C348" s="248">
        <v>37</v>
      </c>
      <c r="D348" s="247">
        <v>4122738</v>
      </c>
      <c r="E348" s="245">
        <v>180041639</v>
      </c>
      <c r="F348" s="248">
        <v>13</v>
      </c>
      <c r="G348" s="247">
        <v>1096988</v>
      </c>
      <c r="H348" s="246"/>
      <c r="I348" s="246"/>
      <c r="J348" s="247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2">
        <v>43193</v>
      </c>
      <c r="B349" s="243">
        <v>180158982</v>
      </c>
      <c r="C349" s="248">
        <v>32</v>
      </c>
      <c r="D349" s="247">
        <v>3710963</v>
      </c>
      <c r="E349" s="245"/>
      <c r="F349" s="248"/>
      <c r="G349" s="247"/>
      <c r="H349" s="246"/>
      <c r="I349" s="246"/>
      <c r="J349" s="247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2">
        <v>43193</v>
      </c>
      <c r="B350" s="243">
        <v>180158999</v>
      </c>
      <c r="C350" s="248">
        <v>7</v>
      </c>
      <c r="D350" s="247">
        <v>793100</v>
      </c>
      <c r="E350" s="245"/>
      <c r="F350" s="248"/>
      <c r="G350" s="247"/>
      <c r="H350" s="246"/>
      <c r="I350" s="246"/>
      <c r="J350" s="247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2">
        <v>43193</v>
      </c>
      <c r="B351" s="243">
        <v>180159005</v>
      </c>
      <c r="C351" s="248">
        <v>26</v>
      </c>
      <c r="D351" s="247">
        <v>2931163</v>
      </c>
      <c r="E351" s="245"/>
      <c r="F351" s="248"/>
      <c r="G351" s="247"/>
      <c r="H351" s="246"/>
      <c r="I351" s="246"/>
      <c r="J351" s="247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2">
        <v>43193</v>
      </c>
      <c r="B352" s="243">
        <v>180159042</v>
      </c>
      <c r="C352" s="248">
        <v>15</v>
      </c>
      <c r="D352" s="247">
        <v>1747725</v>
      </c>
      <c r="E352" s="245"/>
      <c r="F352" s="248"/>
      <c r="G352" s="247"/>
      <c r="H352" s="246"/>
      <c r="I352" s="246">
        <v>12208701</v>
      </c>
      <c r="J352" s="247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2">
        <v>43194</v>
      </c>
      <c r="B353" s="243">
        <v>180159056</v>
      </c>
      <c r="C353" s="248">
        <v>19</v>
      </c>
      <c r="D353" s="247">
        <v>2461200</v>
      </c>
      <c r="E353" s="245"/>
      <c r="F353" s="248"/>
      <c r="G353" s="247"/>
      <c r="H353" s="246"/>
      <c r="I353" s="246"/>
      <c r="J353" s="247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2">
        <v>43194</v>
      </c>
      <c r="B354" s="243">
        <v>180159058</v>
      </c>
      <c r="C354" s="248">
        <v>18</v>
      </c>
      <c r="D354" s="247">
        <v>1759450</v>
      </c>
      <c r="E354" s="245"/>
      <c r="F354" s="248"/>
      <c r="G354" s="247"/>
      <c r="H354" s="246"/>
      <c r="I354" s="246"/>
      <c r="J354" s="247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2">
        <v>43194</v>
      </c>
      <c r="B355" s="243">
        <v>180159080</v>
      </c>
      <c r="C355" s="248">
        <v>17</v>
      </c>
      <c r="D355" s="247">
        <v>2000688</v>
      </c>
      <c r="E355" s="245"/>
      <c r="F355" s="248"/>
      <c r="G355" s="247"/>
      <c r="H355" s="246"/>
      <c r="I355" s="246"/>
      <c r="J355" s="247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2">
        <v>43194</v>
      </c>
      <c r="B356" s="243">
        <v>180159140</v>
      </c>
      <c r="C356" s="248">
        <v>15</v>
      </c>
      <c r="D356" s="247">
        <v>1418550</v>
      </c>
      <c r="E356" s="245"/>
      <c r="F356" s="248"/>
      <c r="G356" s="247"/>
      <c r="H356" s="246"/>
      <c r="I356" s="246"/>
      <c r="J356" s="247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2">
        <v>43194</v>
      </c>
      <c r="B357" s="243">
        <v>180159159</v>
      </c>
      <c r="C357" s="248">
        <v>7</v>
      </c>
      <c r="D357" s="247">
        <v>714525</v>
      </c>
      <c r="E357" s="245"/>
      <c r="F357" s="248"/>
      <c r="G357" s="247"/>
      <c r="H357" s="246"/>
      <c r="I357" s="246">
        <v>8354413</v>
      </c>
      <c r="J357" s="247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2">
        <v>43195</v>
      </c>
      <c r="B358" s="243">
        <v>180159197</v>
      </c>
      <c r="C358" s="248">
        <v>28</v>
      </c>
      <c r="D358" s="247">
        <v>3148075</v>
      </c>
      <c r="E358" s="245">
        <v>180041700</v>
      </c>
      <c r="F358" s="248">
        <v>19</v>
      </c>
      <c r="G358" s="247">
        <v>2294863</v>
      </c>
      <c r="H358" s="246"/>
      <c r="I358" s="246"/>
      <c r="J358" s="247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2">
        <v>43195</v>
      </c>
      <c r="B359" s="243">
        <v>180159207</v>
      </c>
      <c r="C359" s="248">
        <v>18</v>
      </c>
      <c r="D359" s="247">
        <v>2189513</v>
      </c>
      <c r="E359" s="245"/>
      <c r="F359" s="248"/>
      <c r="G359" s="247"/>
      <c r="H359" s="246"/>
      <c r="I359" s="246"/>
      <c r="J359" s="247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2">
        <v>43195</v>
      </c>
      <c r="B360" s="243">
        <v>180159242</v>
      </c>
      <c r="C360" s="248">
        <v>24</v>
      </c>
      <c r="D360" s="247">
        <v>2708738</v>
      </c>
      <c r="E360" s="245"/>
      <c r="F360" s="248"/>
      <c r="G360" s="247"/>
      <c r="H360" s="246"/>
      <c r="I360" s="246"/>
      <c r="J360" s="247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2">
        <v>43195</v>
      </c>
      <c r="B361" s="243">
        <v>180159276</v>
      </c>
      <c r="C361" s="248">
        <v>4</v>
      </c>
      <c r="D361" s="247">
        <v>373275</v>
      </c>
      <c r="E361" s="245"/>
      <c r="F361" s="248"/>
      <c r="G361" s="247"/>
      <c r="H361" s="246"/>
      <c r="I361" s="246">
        <v>6124738</v>
      </c>
      <c r="J361" s="247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2">
        <v>43196</v>
      </c>
      <c r="B362" s="243">
        <v>180159301</v>
      </c>
      <c r="C362" s="248">
        <v>11</v>
      </c>
      <c r="D362" s="247">
        <v>1101188</v>
      </c>
      <c r="E362" s="245">
        <v>180041723</v>
      </c>
      <c r="F362" s="248">
        <v>4</v>
      </c>
      <c r="G362" s="247">
        <v>410288</v>
      </c>
      <c r="H362" s="246"/>
      <c r="I362" s="246"/>
      <c r="J362" s="247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2">
        <v>43196</v>
      </c>
      <c r="B363" s="243">
        <v>180159302</v>
      </c>
      <c r="C363" s="248">
        <v>20</v>
      </c>
      <c r="D363" s="247">
        <v>1758838</v>
      </c>
      <c r="E363" s="245"/>
      <c r="F363" s="248"/>
      <c r="G363" s="247"/>
      <c r="H363" s="246"/>
      <c r="I363" s="246"/>
      <c r="J363" s="247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2">
        <v>43196</v>
      </c>
      <c r="B364" s="243">
        <v>180159314</v>
      </c>
      <c r="C364" s="248">
        <v>10</v>
      </c>
      <c r="D364" s="247">
        <v>1102938</v>
      </c>
      <c r="E364" s="245"/>
      <c r="F364" s="248"/>
      <c r="G364" s="247"/>
      <c r="H364" s="246"/>
      <c r="I364" s="246"/>
      <c r="J364" s="247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2">
        <v>43196</v>
      </c>
      <c r="B365" s="243">
        <v>180159331</v>
      </c>
      <c r="C365" s="248">
        <v>13</v>
      </c>
      <c r="D365" s="247">
        <v>1447775</v>
      </c>
      <c r="E365" s="245"/>
      <c r="F365" s="248"/>
      <c r="G365" s="247"/>
      <c r="H365" s="246"/>
      <c r="I365" s="246"/>
      <c r="J365" s="247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2">
        <v>43196</v>
      </c>
      <c r="B366" s="243">
        <v>180159351</v>
      </c>
      <c r="C366" s="248">
        <v>8</v>
      </c>
      <c r="D366" s="247">
        <v>810950</v>
      </c>
      <c r="E366" s="245"/>
      <c r="F366" s="248"/>
      <c r="G366" s="247"/>
      <c r="H366" s="246"/>
      <c r="I366" s="246"/>
      <c r="J366" s="247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2">
        <v>43196</v>
      </c>
      <c r="B367" s="243">
        <v>180159391</v>
      </c>
      <c r="C367" s="248">
        <v>4</v>
      </c>
      <c r="D367" s="247">
        <v>463400</v>
      </c>
      <c r="E367" s="245"/>
      <c r="F367" s="248"/>
      <c r="G367" s="247"/>
      <c r="H367" s="246"/>
      <c r="I367" s="246">
        <v>6274801</v>
      </c>
      <c r="J367" s="247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2">
        <v>43197</v>
      </c>
      <c r="B368" s="243">
        <v>180159424</v>
      </c>
      <c r="C368" s="248">
        <v>27</v>
      </c>
      <c r="D368" s="247">
        <v>2685813</v>
      </c>
      <c r="E368" s="245">
        <v>180041774</v>
      </c>
      <c r="F368" s="248">
        <v>4</v>
      </c>
      <c r="G368" s="247">
        <v>499713</v>
      </c>
      <c r="H368" s="246"/>
      <c r="I368" s="246"/>
      <c r="J368" s="247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2">
        <v>43197</v>
      </c>
      <c r="B369" s="243">
        <v>180159448</v>
      </c>
      <c r="C369" s="248">
        <v>10</v>
      </c>
      <c r="D369" s="247">
        <v>1255450</v>
      </c>
      <c r="E369" s="245"/>
      <c r="F369" s="248"/>
      <c r="G369" s="247"/>
      <c r="H369" s="246"/>
      <c r="I369" s="246"/>
      <c r="J369" s="247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2">
        <v>43197</v>
      </c>
      <c r="B370" s="243">
        <v>180159474</v>
      </c>
      <c r="C370" s="248">
        <v>13</v>
      </c>
      <c r="D370" s="247">
        <v>1276625</v>
      </c>
      <c r="E370" s="245"/>
      <c r="F370" s="248"/>
      <c r="G370" s="247"/>
      <c r="H370" s="246"/>
      <c r="I370" s="246"/>
      <c r="J370" s="247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2">
        <v>43197</v>
      </c>
      <c r="B371" s="243">
        <v>180159488</v>
      </c>
      <c r="C371" s="248">
        <v>3</v>
      </c>
      <c r="D371" s="247">
        <v>296363</v>
      </c>
      <c r="E371" s="245"/>
      <c r="F371" s="248"/>
      <c r="G371" s="247"/>
      <c r="H371" s="246"/>
      <c r="I371" s="246"/>
      <c r="J371" s="247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2">
        <v>43197</v>
      </c>
      <c r="B372" s="243">
        <v>180159502</v>
      </c>
      <c r="C372" s="248">
        <v>10</v>
      </c>
      <c r="D372" s="247">
        <v>1011150</v>
      </c>
      <c r="E372" s="245"/>
      <c r="F372" s="248"/>
      <c r="G372" s="247"/>
      <c r="H372" s="246"/>
      <c r="I372" s="246">
        <v>6025688</v>
      </c>
      <c r="J372" s="247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2">
        <v>43199</v>
      </c>
      <c r="B373" s="243">
        <v>180159646</v>
      </c>
      <c r="C373" s="248">
        <v>39</v>
      </c>
      <c r="D373" s="247">
        <v>4417438</v>
      </c>
      <c r="E373" s="245">
        <v>180041830</v>
      </c>
      <c r="F373" s="248">
        <v>5</v>
      </c>
      <c r="G373" s="247">
        <v>402150</v>
      </c>
      <c r="H373" s="246"/>
      <c r="I373" s="246"/>
      <c r="J373" s="247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2">
        <v>43199</v>
      </c>
      <c r="B374" s="243">
        <v>180159687</v>
      </c>
      <c r="C374" s="248">
        <v>35</v>
      </c>
      <c r="D374" s="247">
        <v>4123175</v>
      </c>
      <c r="E374" s="245"/>
      <c r="F374" s="248"/>
      <c r="G374" s="247"/>
      <c r="H374" s="246"/>
      <c r="I374" s="246"/>
      <c r="J374" s="247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2">
        <v>43199</v>
      </c>
      <c r="B375" s="243">
        <v>180159720</v>
      </c>
      <c r="C375" s="248">
        <v>7</v>
      </c>
      <c r="D375" s="247">
        <v>825650</v>
      </c>
      <c r="E375" s="245"/>
      <c r="F375" s="248"/>
      <c r="G375" s="247"/>
      <c r="H375" s="246"/>
      <c r="I375" s="246">
        <v>8964113</v>
      </c>
      <c r="J375" s="247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2">
        <v>43200</v>
      </c>
      <c r="B376" s="243">
        <v>180159757</v>
      </c>
      <c r="C376" s="248">
        <v>32</v>
      </c>
      <c r="D376" s="247">
        <v>3194188</v>
      </c>
      <c r="E376" s="245">
        <v>180041850</v>
      </c>
      <c r="F376" s="248">
        <v>5</v>
      </c>
      <c r="G376" s="247">
        <v>556850</v>
      </c>
      <c r="H376" s="246"/>
      <c r="I376" s="246"/>
      <c r="J376" s="247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2">
        <v>43200</v>
      </c>
      <c r="B377" s="243">
        <v>180159786</v>
      </c>
      <c r="C377" s="248">
        <v>5</v>
      </c>
      <c r="D377" s="247">
        <v>546788</v>
      </c>
      <c r="E377" s="245"/>
      <c r="F377" s="248"/>
      <c r="G377" s="247"/>
      <c r="H377" s="246"/>
      <c r="I377" s="246"/>
      <c r="J377" s="247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2">
        <v>43200</v>
      </c>
      <c r="B378" s="243">
        <v>180159817</v>
      </c>
      <c r="C378" s="248">
        <v>25</v>
      </c>
      <c r="D378" s="247">
        <v>2790200</v>
      </c>
      <c r="E378" s="245"/>
      <c r="F378" s="248"/>
      <c r="G378" s="247"/>
      <c r="H378" s="246"/>
      <c r="I378" s="246"/>
      <c r="J378" s="247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2">
        <v>43200</v>
      </c>
      <c r="B379" s="243">
        <v>180159819</v>
      </c>
      <c r="C379" s="248">
        <v>11</v>
      </c>
      <c r="D379" s="247">
        <v>1230425</v>
      </c>
      <c r="E379" s="245"/>
      <c r="F379" s="248"/>
      <c r="G379" s="247"/>
      <c r="H379" s="246"/>
      <c r="I379" s="246">
        <v>7204751</v>
      </c>
      <c r="J379" s="247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2">
        <v>43201</v>
      </c>
      <c r="B380" s="243">
        <v>180159883</v>
      </c>
      <c r="C380" s="248">
        <v>19</v>
      </c>
      <c r="D380" s="247">
        <v>2133075</v>
      </c>
      <c r="E380" s="245">
        <v>180041885</v>
      </c>
      <c r="F380" s="248">
        <v>12</v>
      </c>
      <c r="G380" s="247">
        <v>1449525</v>
      </c>
      <c r="H380" s="246"/>
      <c r="I380" s="246"/>
      <c r="J380" s="247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2">
        <v>43201</v>
      </c>
      <c r="B381" s="243">
        <v>180159888</v>
      </c>
      <c r="C381" s="248">
        <v>16</v>
      </c>
      <c r="D381" s="247">
        <v>1592938</v>
      </c>
      <c r="E381" s="245">
        <v>180041901</v>
      </c>
      <c r="F381" s="248">
        <v>9</v>
      </c>
      <c r="G381" s="247">
        <v>985513</v>
      </c>
      <c r="H381" s="246"/>
      <c r="I381" s="246"/>
      <c r="J381" s="247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2">
        <v>43201</v>
      </c>
      <c r="B382" s="243">
        <v>180159901</v>
      </c>
      <c r="C382" s="248">
        <v>6</v>
      </c>
      <c r="D382" s="247">
        <v>595263</v>
      </c>
      <c r="E382" s="245"/>
      <c r="F382" s="248"/>
      <c r="G382" s="247"/>
      <c r="H382" s="246"/>
      <c r="I382" s="246"/>
      <c r="J382" s="247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2">
        <v>43201</v>
      </c>
      <c r="B383" s="243">
        <v>180159927</v>
      </c>
      <c r="C383" s="248">
        <v>25</v>
      </c>
      <c r="D383" s="247">
        <v>2760275</v>
      </c>
      <c r="E383" s="245"/>
      <c r="F383" s="248"/>
      <c r="G383" s="247"/>
      <c r="H383" s="246"/>
      <c r="I383" s="246"/>
      <c r="J383" s="247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2">
        <v>43201</v>
      </c>
      <c r="B384" s="243">
        <v>180159941</v>
      </c>
      <c r="C384" s="248">
        <v>4</v>
      </c>
      <c r="D384" s="247">
        <v>354463</v>
      </c>
      <c r="E384" s="245"/>
      <c r="F384" s="248"/>
      <c r="G384" s="247"/>
      <c r="H384" s="246"/>
      <c r="I384" s="246"/>
      <c r="J384" s="247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2">
        <v>43201</v>
      </c>
      <c r="B385" s="243">
        <v>180159967</v>
      </c>
      <c r="C385" s="248">
        <v>1</v>
      </c>
      <c r="D385" s="247">
        <v>74288</v>
      </c>
      <c r="E385" s="245"/>
      <c r="F385" s="248"/>
      <c r="G385" s="247"/>
      <c r="H385" s="246"/>
      <c r="I385" s="246">
        <v>5075264</v>
      </c>
      <c r="J385" s="247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2">
        <v>43202</v>
      </c>
      <c r="B386" s="243">
        <v>180160000</v>
      </c>
      <c r="C386" s="248">
        <v>25</v>
      </c>
      <c r="D386" s="247">
        <v>2831763</v>
      </c>
      <c r="E386" s="245">
        <v>180041910</v>
      </c>
      <c r="F386" s="248">
        <v>2</v>
      </c>
      <c r="G386" s="247">
        <v>222950</v>
      </c>
      <c r="H386" s="246"/>
      <c r="I386" s="246"/>
      <c r="J386" s="247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2">
        <v>43202</v>
      </c>
      <c r="B387" s="243">
        <v>180160001</v>
      </c>
      <c r="C387" s="248">
        <v>9</v>
      </c>
      <c r="D387" s="247">
        <v>1141263</v>
      </c>
      <c r="E387" s="245">
        <v>180041927</v>
      </c>
      <c r="F387" s="248">
        <v>1</v>
      </c>
      <c r="G387" s="247">
        <v>199063</v>
      </c>
      <c r="H387" s="246"/>
      <c r="I387" s="246"/>
      <c r="J387" s="247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2">
        <v>43202</v>
      </c>
      <c r="B388" s="243">
        <v>180160029</v>
      </c>
      <c r="C388" s="248">
        <v>15</v>
      </c>
      <c r="D388" s="247">
        <v>1288700</v>
      </c>
      <c r="E388" s="245">
        <v>180041929</v>
      </c>
      <c r="F388" s="248">
        <v>1</v>
      </c>
      <c r="G388" s="247">
        <v>150500</v>
      </c>
      <c r="H388" s="246"/>
      <c r="I388" s="246"/>
      <c r="J388" s="247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2">
        <v>43202</v>
      </c>
      <c r="B389" s="243">
        <v>180160045</v>
      </c>
      <c r="C389" s="248">
        <v>11</v>
      </c>
      <c r="D389" s="247">
        <v>1182738</v>
      </c>
      <c r="E389" s="245"/>
      <c r="F389" s="248"/>
      <c r="G389" s="247"/>
      <c r="H389" s="246"/>
      <c r="I389" s="246"/>
      <c r="J389" s="247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2">
        <v>43202</v>
      </c>
      <c r="B390" s="243">
        <v>180160071</v>
      </c>
      <c r="C390" s="248">
        <v>13</v>
      </c>
      <c r="D390" s="247">
        <v>1468863</v>
      </c>
      <c r="E390" s="245"/>
      <c r="F390" s="248"/>
      <c r="G390" s="247"/>
      <c r="H390" s="246"/>
      <c r="I390" s="246">
        <v>7340814</v>
      </c>
      <c r="J390" s="247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2">
        <v>43203</v>
      </c>
      <c r="B391" s="243">
        <v>180160125</v>
      </c>
      <c r="C391" s="248">
        <v>25</v>
      </c>
      <c r="D391" s="247">
        <v>2677150</v>
      </c>
      <c r="E391" s="245">
        <v>180041947</v>
      </c>
      <c r="F391" s="248">
        <v>7</v>
      </c>
      <c r="G391" s="247">
        <v>662900</v>
      </c>
      <c r="H391" s="246"/>
      <c r="I391" s="246"/>
      <c r="J391" s="247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2">
        <v>43203</v>
      </c>
      <c r="B392" s="243">
        <v>180160156</v>
      </c>
      <c r="C392" s="248">
        <v>3</v>
      </c>
      <c r="D392" s="247">
        <v>387363</v>
      </c>
      <c r="E392" s="245"/>
      <c r="F392" s="248"/>
      <c r="G392" s="247"/>
      <c r="H392" s="246"/>
      <c r="I392" s="246"/>
      <c r="J392" s="247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2">
        <v>43203</v>
      </c>
      <c r="B393" s="243">
        <v>180160166</v>
      </c>
      <c r="C393" s="248">
        <v>3</v>
      </c>
      <c r="D393" s="247">
        <v>326463</v>
      </c>
      <c r="E393" s="245"/>
      <c r="F393" s="248"/>
      <c r="G393" s="247"/>
      <c r="H393" s="246"/>
      <c r="I393" s="246"/>
      <c r="J393" s="247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2">
        <v>43203</v>
      </c>
      <c r="B394" s="243">
        <v>180160167</v>
      </c>
      <c r="C394" s="248">
        <v>19</v>
      </c>
      <c r="D394" s="247">
        <v>2062988</v>
      </c>
      <c r="E394" s="245"/>
      <c r="F394" s="248"/>
      <c r="G394" s="247"/>
      <c r="H394" s="246"/>
      <c r="I394" s="246"/>
      <c r="J394" s="247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2">
        <v>43203</v>
      </c>
      <c r="B395" s="243">
        <v>180160180</v>
      </c>
      <c r="C395" s="248">
        <v>6</v>
      </c>
      <c r="D395" s="247">
        <v>687575</v>
      </c>
      <c r="E395" s="245"/>
      <c r="F395" s="248"/>
      <c r="G395" s="247"/>
      <c r="H395" s="246"/>
      <c r="I395" s="246">
        <v>5478639</v>
      </c>
      <c r="J395" s="247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2">
        <v>43204</v>
      </c>
      <c r="B396" s="243">
        <v>180160213</v>
      </c>
      <c r="C396" s="248">
        <v>17</v>
      </c>
      <c r="D396" s="247">
        <v>1897088</v>
      </c>
      <c r="E396" s="245">
        <v>180041962</v>
      </c>
      <c r="F396" s="248">
        <v>4</v>
      </c>
      <c r="G396" s="247">
        <v>413788</v>
      </c>
      <c r="H396" s="246"/>
      <c r="I396" s="246"/>
      <c r="J396" s="247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2">
        <v>43204</v>
      </c>
      <c r="B397" s="243">
        <v>180160237</v>
      </c>
      <c r="C397" s="248">
        <v>3</v>
      </c>
      <c r="D397" s="247">
        <v>342038</v>
      </c>
      <c r="E397" s="245">
        <v>180041968</v>
      </c>
      <c r="F397" s="248">
        <v>1</v>
      </c>
      <c r="G397" s="247">
        <v>118650</v>
      </c>
      <c r="H397" s="246"/>
      <c r="I397" s="246"/>
      <c r="J397" s="247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2">
        <v>43204</v>
      </c>
      <c r="B398" s="243">
        <v>180160274</v>
      </c>
      <c r="C398" s="248">
        <v>5</v>
      </c>
      <c r="D398" s="247">
        <v>648025</v>
      </c>
      <c r="E398" s="245">
        <v>180041993</v>
      </c>
      <c r="F398" s="248">
        <v>2</v>
      </c>
      <c r="G398" s="247">
        <v>288575</v>
      </c>
      <c r="H398" s="246"/>
      <c r="I398" s="246"/>
      <c r="J398" s="247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2">
        <v>43204</v>
      </c>
      <c r="B399" s="243">
        <v>180160310</v>
      </c>
      <c r="C399" s="248">
        <v>7</v>
      </c>
      <c r="D399" s="247">
        <v>694838</v>
      </c>
      <c r="E399" s="245"/>
      <c r="F399" s="248"/>
      <c r="G399" s="247"/>
      <c r="H399" s="246"/>
      <c r="I399" s="246">
        <v>2760976</v>
      </c>
      <c r="J399" s="247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2">
        <v>43206</v>
      </c>
      <c r="B400" s="243">
        <v>180160464</v>
      </c>
      <c r="C400" s="248">
        <v>54</v>
      </c>
      <c r="D400" s="247">
        <v>6245400</v>
      </c>
      <c r="E400" s="245"/>
      <c r="F400" s="248"/>
      <c r="G400" s="247"/>
      <c r="H400" s="246"/>
      <c r="I400" s="246"/>
      <c r="J400" s="247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2">
        <v>43206</v>
      </c>
      <c r="B401" s="243">
        <v>180160503</v>
      </c>
      <c r="C401" s="248">
        <v>16</v>
      </c>
      <c r="D401" s="247">
        <v>1829888</v>
      </c>
      <c r="E401" s="245"/>
      <c r="F401" s="248"/>
      <c r="G401" s="247"/>
      <c r="H401" s="246"/>
      <c r="I401" s="246"/>
      <c r="J401" s="247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2">
        <v>43206</v>
      </c>
      <c r="B402" s="243">
        <v>180160521</v>
      </c>
      <c r="C402" s="248">
        <v>1</v>
      </c>
      <c r="D402" s="247">
        <v>93013</v>
      </c>
      <c r="E402" s="245"/>
      <c r="F402" s="248"/>
      <c r="G402" s="247"/>
      <c r="H402" s="246"/>
      <c r="I402" s="246">
        <v>8168301</v>
      </c>
      <c r="J402" s="247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2">
        <v>43207</v>
      </c>
      <c r="B403" s="243">
        <v>180160555</v>
      </c>
      <c r="C403" s="248">
        <v>26</v>
      </c>
      <c r="D403" s="247">
        <v>2607063</v>
      </c>
      <c r="E403" s="245">
        <v>180042084</v>
      </c>
      <c r="F403" s="248">
        <v>8</v>
      </c>
      <c r="G403" s="247">
        <v>887513</v>
      </c>
      <c r="H403" s="246"/>
      <c r="I403" s="246"/>
      <c r="J403" s="247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2">
        <v>43207</v>
      </c>
      <c r="B404" s="243">
        <v>180160562</v>
      </c>
      <c r="C404" s="248">
        <v>3</v>
      </c>
      <c r="D404" s="247">
        <v>350350</v>
      </c>
      <c r="E404" s="245"/>
      <c r="F404" s="248"/>
      <c r="G404" s="247"/>
      <c r="H404" s="246"/>
      <c r="I404" s="246"/>
      <c r="J404" s="247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2">
        <v>43207</v>
      </c>
      <c r="B405" s="243">
        <v>180160575</v>
      </c>
      <c r="C405" s="248">
        <v>12</v>
      </c>
      <c r="D405" s="247">
        <v>1450225</v>
      </c>
      <c r="E405" s="245"/>
      <c r="F405" s="248"/>
      <c r="G405" s="247"/>
      <c r="H405" s="246"/>
      <c r="I405" s="246"/>
      <c r="J405" s="247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2">
        <v>43207</v>
      </c>
      <c r="B406" s="243">
        <v>180160605</v>
      </c>
      <c r="C406" s="248">
        <v>19</v>
      </c>
      <c r="D406" s="247">
        <v>1917388</v>
      </c>
      <c r="E406" s="245"/>
      <c r="F406" s="248"/>
      <c r="G406" s="247"/>
      <c r="H406" s="246"/>
      <c r="I406" s="246"/>
      <c r="J406" s="247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2">
        <v>43207</v>
      </c>
      <c r="B407" s="243">
        <v>180160628</v>
      </c>
      <c r="C407" s="248">
        <v>3</v>
      </c>
      <c r="D407" s="247">
        <v>318325</v>
      </c>
      <c r="E407" s="245"/>
      <c r="F407" s="248"/>
      <c r="G407" s="247"/>
      <c r="H407" s="246"/>
      <c r="I407" s="246">
        <v>5755838</v>
      </c>
      <c r="J407" s="247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2">
        <v>43208</v>
      </c>
      <c r="B408" s="243">
        <v>180160661</v>
      </c>
      <c r="C408" s="248">
        <v>11</v>
      </c>
      <c r="D408" s="247">
        <v>1252563</v>
      </c>
      <c r="E408" s="245">
        <v>180042106</v>
      </c>
      <c r="F408" s="248">
        <v>5</v>
      </c>
      <c r="G408" s="247">
        <v>555625</v>
      </c>
      <c r="H408" s="246"/>
      <c r="I408" s="246"/>
      <c r="J408" s="247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2">
        <v>43208</v>
      </c>
      <c r="B409" s="243">
        <v>180160666</v>
      </c>
      <c r="C409" s="248">
        <v>9</v>
      </c>
      <c r="D409" s="247">
        <v>1236463</v>
      </c>
      <c r="E409" s="245"/>
      <c r="F409" s="248"/>
      <c r="G409" s="247"/>
      <c r="H409" s="246"/>
      <c r="I409" s="246"/>
      <c r="J409" s="247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2">
        <v>43208</v>
      </c>
      <c r="B410" s="243">
        <v>180160671</v>
      </c>
      <c r="C410" s="248">
        <v>5</v>
      </c>
      <c r="D410" s="247">
        <v>467688</v>
      </c>
      <c r="E410" s="245"/>
      <c r="F410" s="248"/>
      <c r="G410" s="247"/>
      <c r="H410" s="246"/>
      <c r="I410" s="246"/>
      <c r="J410" s="247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2">
        <v>43208</v>
      </c>
      <c r="B411" s="243">
        <v>180160689</v>
      </c>
      <c r="C411" s="248">
        <v>2</v>
      </c>
      <c r="D411" s="247">
        <v>203875</v>
      </c>
      <c r="E411" s="245"/>
      <c r="F411" s="248"/>
      <c r="G411" s="247"/>
      <c r="H411" s="246"/>
      <c r="I411" s="246"/>
      <c r="J411" s="247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2">
        <v>43208</v>
      </c>
      <c r="B412" s="243">
        <v>180160709</v>
      </c>
      <c r="C412" s="248">
        <v>2</v>
      </c>
      <c r="D412" s="247">
        <v>155838</v>
      </c>
      <c r="E412" s="245"/>
      <c r="F412" s="248"/>
      <c r="G412" s="247"/>
      <c r="H412" s="246"/>
      <c r="I412" s="246"/>
      <c r="J412" s="247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2">
        <v>43208</v>
      </c>
      <c r="B413" s="243">
        <v>180160714</v>
      </c>
      <c r="C413" s="248">
        <v>11</v>
      </c>
      <c r="D413" s="247">
        <v>1327813</v>
      </c>
      <c r="E413" s="245"/>
      <c r="F413" s="248"/>
      <c r="G413" s="247"/>
      <c r="H413" s="246"/>
      <c r="I413" s="246"/>
      <c r="J413" s="247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2">
        <v>43208</v>
      </c>
      <c r="B414" s="243">
        <v>180160752</v>
      </c>
      <c r="C414" s="248">
        <v>3</v>
      </c>
      <c r="D414" s="247">
        <v>377650</v>
      </c>
      <c r="E414" s="245"/>
      <c r="F414" s="248"/>
      <c r="G414" s="247"/>
      <c r="H414" s="246"/>
      <c r="I414" s="246">
        <v>4466265</v>
      </c>
      <c r="J414" s="247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2">
        <v>43209</v>
      </c>
      <c r="B415" s="243">
        <v>180160787</v>
      </c>
      <c r="C415" s="248">
        <v>10</v>
      </c>
      <c r="D415" s="247">
        <v>1161300</v>
      </c>
      <c r="E415" s="245">
        <v>180042135</v>
      </c>
      <c r="F415" s="248">
        <v>4</v>
      </c>
      <c r="G415" s="247">
        <v>398388</v>
      </c>
      <c r="H415" s="246"/>
      <c r="I415" s="246"/>
      <c r="J415" s="247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2">
        <v>43209</v>
      </c>
      <c r="B416" s="243">
        <v>180160798</v>
      </c>
      <c r="C416" s="248">
        <v>3</v>
      </c>
      <c r="D416" s="247">
        <v>287438</v>
      </c>
      <c r="E416" s="245"/>
      <c r="F416" s="248"/>
      <c r="G416" s="247"/>
      <c r="H416" s="246"/>
      <c r="I416" s="246"/>
      <c r="J416" s="247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2">
        <v>43209</v>
      </c>
      <c r="B417" s="243">
        <v>180160804</v>
      </c>
      <c r="C417" s="248">
        <v>13</v>
      </c>
      <c r="D417" s="247">
        <v>1575613</v>
      </c>
      <c r="E417" s="245"/>
      <c r="F417" s="248"/>
      <c r="G417" s="247"/>
      <c r="H417" s="246"/>
      <c r="I417" s="246"/>
      <c r="J417" s="247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2">
        <v>43209</v>
      </c>
      <c r="B418" s="243">
        <v>180160829</v>
      </c>
      <c r="C418" s="248">
        <v>20</v>
      </c>
      <c r="D418" s="247">
        <v>2039888</v>
      </c>
      <c r="E418" s="245"/>
      <c r="F418" s="248"/>
      <c r="G418" s="247"/>
      <c r="H418" s="246"/>
      <c r="I418" s="246"/>
      <c r="J418" s="247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2">
        <v>43209</v>
      </c>
      <c r="B419" s="243">
        <v>180160831</v>
      </c>
      <c r="C419" s="248">
        <v>3</v>
      </c>
      <c r="D419" s="247">
        <v>341513</v>
      </c>
      <c r="E419" s="245"/>
      <c r="F419" s="248"/>
      <c r="G419" s="247"/>
      <c r="H419" s="246"/>
      <c r="I419" s="246"/>
      <c r="J419" s="247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2">
        <v>43209</v>
      </c>
      <c r="B420" s="243">
        <v>180160873</v>
      </c>
      <c r="C420" s="248">
        <v>3</v>
      </c>
      <c r="D420" s="247">
        <v>336613</v>
      </c>
      <c r="E420" s="245"/>
      <c r="F420" s="248"/>
      <c r="G420" s="247"/>
      <c r="H420" s="246"/>
      <c r="I420" s="246">
        <v>5343977</v>
      </c>
      <c r="J420" s="247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2">
        <v>43210</v>
      </c>
      <c r="B421" s="243">
        <v>180160903</v>
      </c>
      <c r="C421" s="248">
        <v>24</v>
      </c>
      <c r="D421" s="247">
        <v>2451225</v>
      </c>
      <c r="E421" s="245"/>
      <c r="F421" s="248"/>
      <c r="G421" s="247"/>
      <c r="H421" s="246"/>
      <c r="I421" s="246"/>
      <c r="J421" s="247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2">
        <v>43210</v>
      </c>
      <c r="B422" s="243">
        <v>180160916</v>
      </c>
      <c r="C422" s="248">
        <v>13</v>
      </c>
      <c r="D422" s="247">
        <v>1201375</v>
      </c>
      <c r="E422" s="245"/>
      <c r="F422" s="248"/>
      <c r="G422" s="247"/>
      <c r="H422" s="246"/>
      <c r="I422" s="246"/>
      <c r="J422" s="247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2">
        <v>43210</v>
      </c>
      <c r="B423" s="243">
        <v>180160941</v>
      </c>
      <c r="C423" s="248">
        <v>28</v>
      </c>
      <c r="D423" s="247">
        <v>2951988</v>
      </c>
      <c r="E423" s="245"/>
      <c r="F423" s="248"/>
      <c r="G423" s="247"/>
      <c r="H423" s="246"/>
      <c r="I423" s="246"/>
      <c r="J423" s="247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2">
        <v>43210</v>
      </c>
      <c r="B424" s="243">
        <v>180160945</v>
      </c>
      <c r="C424" s="248">
        <v>8</v>
      </c>
      <c r="D424" s="247">
        <v>918838</v>
      </c>
      <c r="E424" s="245"/>
      <c r="F424" s="248"/>
      <c r="G424" s="247"/>
      <c r="H424" s="246"/>
      <c r="I424" s="246"/>
      <c r="J424" s="247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2">
        <v>43210</v>
      </c>
      <c r="B425" s="243">
        <v>180160988</v>
      </c>
      <c r="C425" s="248">
        <v>4</v>
      </c>
      <c r="D425" s="247">
        <v>425600</v>
      </c>
      <c r="E425" s="245"/>
      <c r="F425" s="248"/>
      <c r="G425" s="247"/>
      <c r="H425" s="246"/>
      <c r="I425" s="246">
        <v>7949026</v>
      </c>
      <c r="J425" s="247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2">
        <v>43211</v>
      </c>
      <c r="B426" s="243">
        <v>180161001</v>
      </c>
      <c r="C426" s="248">
        <v>9</v>
      </c>
      <c r="D426" s="247">
        <v>840613</v>
      </c>
      <c r="E426" s="245">
        <v>180042180</v>
      </c>
      <c r="F426" s="248">
        <v>6</v>
      </c>
      <c r="G426" s="247">
        <v>557025</v>
      </c>
      <c r="H426" s="246"/>
      <c r="I426" s="246"/>
      <c r="J426" s="247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2">
        <v>43211</v>
      </c>
      <c r="B427" s="243">
        <v>180161030</v>
      </c>
      <c r="C427" s="248">
        <v>4</v>
      </c>
      <c r="D427" s="247">
        <v>513625</v>
      </c>
      <c r="E427" s="245">
        <v>180042204</v>
      </c>
      <c r="F427" s="248">
        <v>1</v>
      </c>
      <c r="G427" s="247">
        <v>121888</v>
      </c>
      <c r="H427" s="246"/>
      <c r="I427" s="246"/>
      <c r="J427" s="247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2">
        <v>43211</v>
      </c>
      <c r="B428" s="243">
        <v>180161064</v>
      </c>
      <c r="C428" s="248">
        <v>6</v>
      </c>
      <c r="D428" s="247">
        <v>711025</v>
      </c>
      <c r="E428" s="245"/>
      <c r="F428" s="248"/>
      <c r="G428" s="247"/>
      <c r="H428" s="246"/>
      <c r="I428" s="246"/>
      <c r="J428" s="247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2">
        <v>43211</v>
      </c>
      <c r="B429" s="243">
        <v>180161078</v>
      </c>
      <c r="C429" s="248">
        <v>3</v>
      </c>
      <c r="D429" s="247">
        <v>338450</v>
      </c>
      <c r="E429" s="245"/>
      <c r="F429" s="248"/>
      <c r="G429" s="247"/>
      <c r="H429" s="246"/>
      <c r="I429" s="246"/>
      <c r="J429" s="247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2">
        <v>43212</v>
      </c>
      <c r="B430" s="243">
        <v>180161140</v>
      </c>
      <c r="C430" s="248">
        <v>1</v>
      </c>
      <c r="D430" s="247">
        <v>132388</v>
      </c>
      <c r="E430" s="245"/>
      <c r="F430" s="248"/>
      <c r="G430" s="247"/>
      <c r="H430" s="246"/>
      <c r="I430" s="246">
        <v>1857188</v>
      </c>
      <c r="J430" s="247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2">
        <v>43213</v>
      </c>
      <c r="B431" s="243">
        <v>180161207</v>
      </c>
      <c r="C431" s="248">
        <v>50</v>
      </c>
      <c r="D431" s="247">
        <v>5294713</v>
      </c>
      <c r="E431" s="245">
        <v>180042241</v>
      </c>
      <c r="F431" s="248">
        <v>1</v>
      </c>
      <c r="G431" s="247">
        <v>78488</v>
      </c>
      <c r="H431" s="246"/>
      <c r="I431" s="246"/>
      <c r="J431" s="247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2">
        <v>43213</v>
      </c>
      <c r="B432" s="243">
        <v>180161211</v>
      </c>
      <c r="C432" s="248">
        <v>11</v>
      </c>
      <c r="D432" s="247">
        <v>1311625</v>
      </c>
      <c r="E432" s="245"/>
      <c r="F432" s="248"/>
      <c r="G432" s="247"/>
      <c r="H432" s="246"/>
      <c r="I432" s="246"/>
      <c r="J432" s="247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2">
        <v>43213</v>
      </c>
      <c r="B433" s="243">
        <v>180161223</v>
      </c>
      <c r="C433" s="248">
        <v>12</v>
      </c>
      <c r="D433" s="247">
        <v>1375238</v>
      </c>
      <c r="E433" s="245"/>
      <c r="F433" s="248"/>
      <c r="G433" s="247"/>
      <c r="H433" s="246"/>
      <c r="I433" s="246"/>
      <c r="J433" s="247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2">
        <v>43213</v>
      </c>
      <c r="B434" s="243">
        <v>180161245</v>
      </c>
      <c r="C434" s="248">
        <v>11</v>
      </c>
      <c r="D434" s="247">
        <v>914288</v>
      </c>
      <c r="E434" s="245"/>
      <c r="F434" s="248"/>
      <c r="G434" s="247"/>
      <c r="H434" s="246"/>
      <c r="I434" s="246"/>
      <c r="J434" s="247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2">
        <v>43213</v>
      </c>
      <c r="B435" s="243">
        <v>180161267</v>
      </c>
      <c r="C435" s="248">
        <v>13</v>
      </c>
      <c r="D435" s="247">
        <v>1421613</v>
      </c>
      <c r="E435" s="245"/>
      <c r="F435" s="248"/>
      <c r="G435" s="247"/>
      <c r="H435" s="246"/>
      <c r="I435" s="246">
        <v>10238989</v>
      </c>
      <c r="J435" s="247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2">
        <v>43214</v>
      </c>
      <c r="B436" s="243">
        <v>180161313</v>
      </c>
      <c r="C436" s="248">
        <v>21</v>
      </c>
      <c r="D436" s="247">
        <v>2252425</v>
      </c>
      <c r="E436" s="245">
        <v>180042284</v>
      </c>
      <c r="F436" s="248">
        <v>14</v>
      </c>
      <c r="G436" s="247">
        <v>1718150</v>
      </c>
      <c r="H436" s="246"/>
      <c r="I436" s="246"/>
      <c r="J436" s="247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2">
        <v>43214</v>
      </c>
      <c r="B437" s="243">
        <v>180161362</v>
      </c>
      <c r="C437" s="248">
        <v>17</v>
      </c>
      <c r="D437" s="247">
        <v>1922025</v>
      </c>
      <c r="E437" s="245"/>
      <c r="F437" s="248"/>
      <c r="G437" s="247"/>
      <c r="H437" s="246"/>
      <c r="I437" s="246"/>
      <c r="J437" s="247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2">
        <v>43214</v>
      </c>
      <c r="B438" s="243">
        <v>180161366</v>
      </c>
      <c r="C438" s="248">
        <v>8</v>
      </c>
      <c r="D438" s="247">
        <v>868875</v>
      </c>
      <c r="E438" s="245"/>
      <c r="F438" s="248"/>
      <c r="G438" s="247"/>
      <c r="H438" s="246"/>
      <c r="I438" s="246"/>
      <c r="J438" s="247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2">
        <v>43214</v>
      </c>
      <c r="B439" s="243">
        <v>180161392</v>
      </c>
      <c r="C439" s="248">
        <v>2</v>
      </c>
      <c r="D439" s="247">
        <v>119438</v>
      </c>
      <c r="E439" s="245"/>
      <c r="F439" s="248"/>
      <c r="G439" s="247"/>
      <c r="H439" s="246"/>
      <c r="I439" s="246">
        <v>3444613</v>
      </c>
      <c r="J439" s="247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2">
        <v>43215</v>
      </c>
      <c r="B440" s="243">
        <v>180161408</v>
      </c>
      <c r="C440" s="248">
        <v>29</v>
      </c>
      <c r="D440" s="247">
        <v>2668663</v>
      </c>
      <c r="E440" s="245">
        <v>180042302</v>
      </c>
      <c r="F440" s="248">
        <v>3</v>
      </c>
      <c r="G440" s="247">
        <v>318413</v>
      </c>
      <c r="H440" s="246"/>
      <c r="I440" s="246"/>
      <c r="J440" s="247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2">
        <v>43215</v>
      </c>
      <c r="B441" s="243">
        <v>180161432</v>
      </c>
      <c r="C441" s="248">
        <v>10</v>
      </c>
      <c r="D441" s="247">
        <v>1246875</v>
      </c>
      <c r="E441" s="245"/>
      <c r="F441" s="248"/>
      <c r="G441" s="247"/>
      <c r="H441" s="246"/>
      <c r="I441" s="246"/>
      <c r="J441" s="247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2">
        <v>43215</v>
      </c>
      <c r="B442" s="243">
        <v>180161472</v>
      </c>
      <c r="C442" s="248">
        <v>17</v>
      </c>
      <c r="D442" s="247">
        <v>1585850</v>
      </c>
      <c r="E442" s="245"/>
      <c r="F442" s="248"/>
      <c r="G442" s="247"/>
      <c r="H442" s="246"/>
      <c r="I442" s="246"/>
      <c r="J442" s="247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2">
        <v>43215</v>
      </c>
      <c r="B443" s="243">
        <v>180161485</v>
      </c>
      <c r="C443" s="248">
        <v>3</v>
      </c>
      <c r="D443" s="247">
        <v>302488</v>
      </c>
      <c r="E443" s="245"/>
      <c r="F443" s="248"/>
      <c r="G443" s="247"/>
      <c r="H443" s="246"/>
      <c r="I443" s="246"/>
      <c r="J443" s="247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2">
        <v>43215</v>
      </c>
      <c r="B444" s="243">
        <v>180161499</v>
      </c>
      <c r="C444" s="248">
        <v>2</v>
      </c>
      <c r="D444" s="247">
        <v>261188</v>
      </c>
      <c r="E444" s="245"/>
      <c r="F444" s="248"/>
      <c r="G444" s="247"/>
      <c r="H444" s="246"/>
      <c r="I444" s="246">
        <v>5746651</v>
      </c>
      <c r="J444" s="247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2">
        <v>43216</v>
      </c>
      <c r="B445" s="243">
        <v>180161529</v>
      </c>
      <c r="C445" s="248">
        <v>39</v>
      </c>
      <c r="D445" s="247">
        <v>4243400</v>
      </c>
      <c r="E445" s="245">
        <v>180042333</v>
      </c>
      <c r="F445" s="248">
        <v>4</v>
      </c>
      <c r="G445" s="247">
        <v>408188</v>
      </c>
      <c r="H445" s="246"/>
      <c r="I445" s="246"/>
      <c r="J445" s="247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2">
        <v>43216</v>
      </c>
      <c r="B446" s="243">
        <v>180161544</v>
      </c>
      <c r="C446" s="248">
        <v>7</v>
      </c>
      <c r="D446" s="247">
        <v>817950</v>
      </c>
      <c r="E446" s="245">
        <v>180042346</v>
      </c>
      <c r="F446" s="248">
        <v>6</v>
      </c>
      <c r="G446" s="247">
        <v>635600</v>
      </c>
      <c r="H446" s="246"/>
      <c r="I446" s="246"/>
      <c r="J446" s="247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2">
        <v>43216</v>
      </c>
      <c r="B447" s="243">
        <v>180161576</v>
      </c>
      <c r="C447" s="248">
        <v>24</v>
      </c>
      <c r="D447" s="247">
        <v>2678200</v>
      </c>
      <c r="E447" s="245"/>
      <c r="F447" s="248"/>
      <c r="G447" s="247"/>
      <c r="H447" s="246"/>
      <c r="I447" s="246"/>
      <c r="J447" s="247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2">
        <v>43216</v>
      </c>
      <c r="B448" s="243">
        <v>180161595</v>
      </c>
      <c r="C448" s="248">
        <v>9</v>
      </c>
      <c r="D448" s="247">
        <v>994000</v>
      </c>
      <c r="E448" s="245"/>
      <c r="F448" s="248"/>
      <c r="G448" s="247"/>
      <c r="H448" s="246"/>
      <c r="I448" s="246"/>
      <c r="J448" s="247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2">
        <v>43216</v>
      </c>
      <c r="B449" s="243">
        <v>180161620</v>
      </c>
      <c r="C449" s="248">
        <v>5</v>
      </c>
      <c r="D449" s="247">
        <v>514938</v>
      </c>
      <c r="E449" s="245"/>
      <c r="F449" s="248"/>
      <c r="G449" s="247"/>
      <c r="H449" s="246"/>
      <c r="I449" s="246">
        <v>8204700</v>
      </c>
      <c r="J449" s="247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2">
        <v>43217</v>
      </c>
      <c r="B450" s="243">
        <v>180161638</v>
      </c>
      <c r="C450" s="248">
        <v>22</v>
      </c>
      <c r="D450" s="247">
        <v>2408875</v>
      </c>
      <c r="E450" s="245">
        <v>180042360</v>
      </c>
      <c r="F450" s="248">
        <v>7</v>
      </c>
      <c r="G450" s="247">
        <v>861263</v>
      </c>
      <c r="H450" s="246"/>
      <c r="I450" s="246"/>
      <c r="J450" s="247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2">
        <v>43217</v>
      </c>
      <c r="B451" s="243">
        <v>180161674</v>
      </c>
      <c r="C451" s="248">
        <v>31</v>
      </c>
      <c r="D451" s="247">
        <v>3250975</v>
      </c>
      <c r="E451" s="245"/>
      <c r="F451" s="248"/>
      <c r="G451" s="247"/>
      <c r="H451" s="246"/>
      <c r="I451" s="246"/>
      <c r="J451" s="247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2">
        <v>43217</v>
      </c>
      <c r="B452" s="243">
        <v>180161697</v>
      </c>
      <c r="C452" s="248">
        <v>6</v>
      </c>
      <c r="D452" s="247">
        <v>702713</v>
      </c>
      <c r="E452" s="245"/>
      <c r="F452" s="248"/>
      <c r="G452" s="247"/>
      <c r="H452" s="246"/>
      <c r="I452" s="246"/>
      <c r="J452" s="247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2">
        <v>43217</v>
      </c>
      <c r="B453" s="243">
        <v>180161713</v>
      </c>
      <c r="C453" s="248">
        <v>5</v>
      </c>
      <c r="D453" s="247">
        <v>494550</v>
      </c>
      <c r="E453" s="245"/>
      <c r="F453" s="248"/>
      <c r="G453" s="247"/>
      <c r="H453" s="246"/>
      <c r="I453" s="246">
        <v>5995850</v>
      </c>
      <c r="J453" s="247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2">
        <v>43218</v>
      </c>
      <c r="B454" s="243">
        <v>180161751</v>
      </c>
      <c r="C454" s="248">
        <v>39</v>
      </c>
      <c r="D454" s="247">
        <v>4276825</v>
      </c>
      <c r="E454" s="245"/>
      <c r="F454" s="248"/>
      <c r="G454" s="247"/>
      <c r="H454" s="246"/>
      <c r="I454" s="246"/>
      <c r="J454" s="247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2">
        <v>43218</v>
      </c>
      <c r="B455" s="243">
        <v>180161784</v>
      </c>
      <c r="C455" s="248">
        <v>28</v>
      </c>
      <c r="D455" s="247">
        <v>3043600</v>
      </c>
      <c r="E455" s="245"/>
      <c r="F455" s="248"/>
      <c r="G455" s="247"/>
      <c r="H455" s="246"/>
      <c r="I455" s="246"/>
      <c r="J455" s="247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2">
        <v>43218</v>
      </c>
      <c r="B456" s="243">
        <v>180161814</v>
      </c>
      <c r="C456" s="248">
        <v>11</v>
      </c>
      <c r="D456" s="247">
        <v>1307688</v>
      </c>
      <c r="E456" s="245"/>
      <c r="F456" s="248"/>
      <c r="G456" s="247"/>
      <c r="H456" s="246"/>
      <c r="I456" s="246">
        <v>8628113</v>
      </c>
      <c r="J456" s="247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98">
        <v>43220</v>
      </c>
      <c r="B457" s="99">
        <v>180161980</v>
      </c>
      <c r="C457" s="100">
        <v>45</v>
      </c>
      <c r="D457" s="34">
        <v>4642313</v>
      </c>
      <c r="E457" s="101"/>
      <c r="F457" s="100"/>
      <c r="G457" s="34"/>
      <c r="H457" s="102"/>
      <c r="I457" s="102"/>
      <c r="J457" s="34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98">
        <v>43220</v>
      </c>
      <c r="B458" s="99">
        <v>180161990</v>
      </c>
      <c r="C458" s="100">
        <v>26</v>
      </c>
      <c r="D458" s="34">
        <v>2585450</v>
      </c>
      <c r="E458" s="101"/>
      <c r="F458" s="100"/>
      <c r="G458" s="34"/>
      <c r="H458" s="102"/>
      <c r="I458" s="102"/>
      <c r="J458" s="34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98">
        <v>43220</v>
      </c>
      <c r="B459" s="99">
        <v>180162041</v>
      </c>
      <c r="C459" s="100">
        <v>24</v>
      </c>
      <c r="D459" s="34">
        <v>2587288</v>
      </c>
      <c r="E459" s="101"/>
      <c r="F459" s="100"/>
      <c r="G459" s="34"/>
      <c r="H459" s="102"/>
      <c r="I459" s="102"/>
      <c r="J459" s="34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98">
        <v>43220</v>
      </c>
      <c r="B460" s="99">
        <v>180162058</v>
      </c>
      <c r="C460" s="100">
        <v>1</v>
      </c>
      <c r="D460" s="34">
        <v>112875</v>
      </c>
      <c r="E460" s="101"/>
      <c r="F460" s="100"/>
      <c r="G460" s="34"/>
      <c r="H460" s="102"/>
      <c r="I460" s="102"/>
      <c r="J460" s="34"/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98"/>
      <c r="B461" s="99"/>
      <c r="C461" s="100"/>
      <c r="D461" s="34"/>
      <c r="E461" s="101"/>
      <c r="F461" s="100"/>
      <c r="G461" s="34"/>
      <c r="H461" s="102"/>
      <c r="I461" s="102"/>
      <c r="J461" s="34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98"/>
      <c r="B462" s="99"/>
      <c r="C462" s="100"/>
      <c r="D462" s="34"/>
      <c r="E462" s="101"/>
      <c r="F462" s="100"/>
      <c r="G462" s="34"/>
      <c r="H462" s="102"/>
      <c r="I462" s="102"/>
      <c r="J462" s="34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98"/>
      <c r="B463" s="99"/>
      <c r="C463" s="100"/>
      <c r="D463" s="34"/>
      <c r="E463" s="101"/>
      <c r="F463" s="100"/>
      <c r="G463" s="34"/>
      <c r="H463" s="102"/>
      <c r="I463" s="102"/>
      <c r="J463" s="34"/>
      <c r="K463" s="138"/>
      <c r="L463" s="138"/>
      <c r="M463" s="138"/>
      <c r="N463" s="138"/>
      <c r="O463" s="138"/>
      <c r="P463" s="138"/>
      <c r="Q463" s="138"/>
      <c r="R463" s="138"/>
    </row>
    <row r="464" spans="1:18" x14ac:dyDescent="0.25">
      <c r="A464" s="236"/>
      <c r="B464" s="235"/>
      <c r="C464" s="241"/>
      <c r="D464" s="237"/>
      <c r="E464" s="238"/>
      <c r="F464" s="241"/>
      <c r="G464" s="237"/>
      <c r="H464" s="240"/>
      <c r="I464" s="240"/>
      <c r="J464" s="237"/>
    </row>
    <row r="465" spans="1:18" s="218" customFormat="1" x14ac:dyDescent="0.25">
      <c r="A465" s="227"/>
      <c r="B465" s="224" t="s">
        <v>11</v>
      </c>
      <c r="C465" s="233">
        <f>SUM(C8:C464)</f>
        <v>5065</v>
      </c>
      <c r="D465" s="225">
        <f>SUM(D8:D464)</f>
        <v>555160576</v>
      </c>
      <c r="E465" s="224" t="s">
        <v>11</v>
      </c>
      <c r="F465" s="233">
        <f>SUM(F8:F464)</f>
        <v>445</v>
      </c>
      <c r="G465" s="225">
        <f>SUM(G8:G464)</f>
        <v>49608405</v>
      </c>
      <c r="H465" s="233">
        <f>SUM(H8:H464)</f>
        <v>0</v>
      </c>
      <c r="I465" s="233">
        <f>SUM(I8:I464)</f>
        <v>495624245</v>
      </c>
      <c r="J465" s="225"/>
      <c r="K465" s="220"/>
      <c r="L465" s="220"/>
      <c r="M465" s="220"/>
      <c r="N465" s="220"/>
      <c r="O465" s="220"/>
      <c r="P465" s="220"/>
      <c r="Q465" s="220"/>
      <c r="R465" s="220"/>
    </row>
    <row r="466" spans="1:18" s="218" customFormat="1" x14ac:dyDescent="0.25">
      <c r="A466" s="227"/>
      <c r="B466" s="224"/>
      <c r="C466" s="233"/>
      <c r="D466" s="225"/>
      <c r="E466" s="224"/>
      <c r="F466" s="233"/>
      <c r="G466" s="225"/>
      <c r="H466" s="233"/>
      <c r="I466" s="233"/>
      <c r="J466" s="225"/>
      <c r="K466" s="220"/>
      <c r="M466" s="220"/>
      <c r="N466" s="220"/>
      <c r="O466" s="220"/>
      <c r="P466" s="220"/>
      <c r="Q466" s="220"/>
      <c r="R466" s="220"/>
    </row>
    <row r="467" spans="1:18" x14ac:dyDescent="0.25">
      <c r="A467" s="226"/>
      <c r="B467" s="227"/>
      <c r="C467" s="241"/>
      <c r="D467" s="237"/>
      <c r="E467" s="224"/>
      <c r="F467" s="241"/>
      <c r="G467" s="341" t="s">
        <v>12</v>
      </c>
      <c r="H467" s="342"/>
      <c r="I467" s="237"/>
      <c r="J467" s="228">
        <f>SUM(D8:D464)</f>
        <v>555160576</v>
      </c>
      <c r="P467" s="220"/>
      <c r="Q467" s="220"/>
      <c r="R467" s="234"/>
    </row>
    <row r="468" spans="1:18" x14ac:dyDescent="0.25">
      <c r="A468" s="236"/>
      <c r="B468" s="235"/>
      <c r="C468" s="241"/>
      <c r="D468" s="237"/>
      <c r="E468" s="238"/>
      <c r="F468" s="241"/>
      <c r="G468" s="341" t="s">
        <v>13</v>
      </c>
      <c r="H468" s="342"/>
      <c r="I468" s="238"/>
      <c r="J468" s="228">
        <f>SUM(G8:G464)</f>
        <v>49608405</v>
      </c>
      <c r="R468" s="234"/>
    </row>
    <row r="469" spans="1:18" x14ac:dyDescent="0.25">
      <c r="A469" s="229"/>
      <c r="B469" s="238"/>
      <c r="C469" s="241"/>
      <c r="D469" s="237"/>
      <c r="E469" s="238"/>
      <c r="F469" s="241"/>
      <c r="G469" s="341" t="s">
        <v>14</v>
      </c>
      <c r="H469" s="342"/>
      <c r="I469" s="230"/>
      <c r="J469" s="230">
        <f>J467-J468</f>
        <v>505552171</v>
      </c>
      <c r="L469" s="220"/>
      <c r="R469" s="234"/>
    </row>
    <row r="470" spans="1:18" x14ac:dyDescent="0.25">
      <c r="A470" s="236"/>
      <c r="B470" s="231"/>
      <c r="C470" s="241"/>
      <c r="D470" s="232"/>
      <c r="E470" s="238"/>
      <c r="F470" s="241"/>
      <c r="G470" s="341" t="s">
        <v>15</v>
      </c>
      <c r="H470" s="342"/>
      <c r="I470" s="238"/>
      <c r="J470" s="228">
        <f>SUM(H8:H464)</f>
        <v>0</v>
      </c>
      <c r="R470" s="234"/>
    </row>
    <row r="471" spans="1:18" x14ac:dyDescent="0.25">
      <c r="A471" s="236"/>
      <c r="B471" s="231"/>
      <c r="C471" s="241"/>
      <c r="D471" s="232"/>
      <c r="E471" s="238"/>
      <c r="F471" s="241"/>
      <c r="G471" s="341" t="s">
        <v>16</v>
      </c>
      <c r="H471" s="342"/>
      <c r="I471" s="238"/>
      <c r="J471" s="228">
        <f>J469+J470</f>
        <v>505552171</v>
      </c>
      <c r="R471" s="234"/>
    </row>
    <row r="472" spans="1:18" x14ac:dyDescent="0.25">
      <c r="A472" s="236"/>
      <c r="B472" s="231"/>
      <c r="C472" s="241"/>
      <c r="D472" s="232"/>
      <c r="E472" s="238"/>
      <c r="F472" s="241"/>
      <c r="G472" s="341" t="s">
        <v>5</v>
      </c>
      <c r="H472" s="342"/>
      <c r="I472" s="238"/>
      <c r="J472" s="228">
        <f>SUM(I8:I464)</f>
        <v>495624245</v>
      </c>
      <c r="R472" s="234"/>
    </row>
    <row r="473" spans="1:18" x14ac:dyDescent="0.25">
      <c r="A473" s="236"/>
      <c r="B473" s="231"/>
      <c r="C473" s="241"/>
      <c r="D473" s="232"/>
      <c r="E473" s="238"/>
      <c r="F473" s="241"/>
      <c r="G473" s="341" t="s">
        <v>32</v>
      </c>
      <c r="H473" s="342"/>
      <c r="I473" s="235" t="str">
        <f>IF(J473&gt;0,"SALDO",IF(J473&lt;0,"PIUTANG",IF(J473=0,"LUNAS")))</f>
        <v>PIUTANG</v>
      </c>
      <c r="J473" s="228">
        <f>J472-J471</f>
        <v>-9927926</v>
      </c>
      <c r="R473" s="234"/>
    </row>
  </sheetData>
  <mergeCells count="13">
    <mergeCell ref="G473:H473"/>
    <mergeCell ref="G467:H467"/>
    <mergeCell ref="G468:H468"/>
    <mergeCell ref="G469:H469"/>
    <mergeCell ref="G470:H470"/>
    <mergeCell ref="G471:H471"/>
    <mergeCell ref="G472:H47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385"/>
  <sheetViews>
    <sheetView workbookViewId="0">
      <pane ySplit="6" topLeftCell="A359" activePane="bottomLeft" state="frozen"/>
      <selection pane="bottomLeft" activeCell="G369" sqref="G369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27" t="s">
        <v>22</v>
      </c>
      <c r="G1" s="327"/>
      <c r="H1" s="327"/>
      <c r="I1" s="220" t="s">
        <v>27</v>
      </c>
      <c r="J1" s="218"/>
      <c r="L1" s="219">
        <f>SUM(D359:D363)</f>
        <v>1602652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27" t="s">
        <v>21</v>
      </c>
      <c r="G2" s="327"/>
      <c r="H2" s="327"/>
      <c r="I2" s="220">
        <f>J384*-1</f>
        <v>3529663</v>
      </c>
      <c r="J2" s="218"/>
      <c r="L2" s="219">
        <f>SUM(G359:G363)</f>
        <v>706650</v>
      </c>
    </row>
    <row r="3" spans="1:16" x14ac:dyDescent="0.25">
      <c r="L3" s="219">
        <f>L1-L2</f>
        <v>896002</v>
      </c>
    </row>
    <row r="4" spans="1:16" ht="19.5" x14ac:dyDescent="0.25">
      <c r="A4" s="343"/>
      <c r="B4" s="344"/>
      <c r="C4" s="344"/>
      <c r="D4" s="344"/>
      <c r="E4" s="344"/>
      <c r="F4" s="344"/>
      <c r="G4" s="344"/>
      <c r="H4" s="344"/>
      <c r="I4" s="344"/>
      <c r="J4" s="345"/>
    </row>
    <row r="5" spans="1:16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35" t="s">
        <v>4</v>
      </c>
      <c r="I5" s="351" t="s">
        <v>5</v>
      </c>
      <c r="J5" s="339" t="s">
        <v>6</v>
      </c>
    </row>
    <row r="6" spans="1:16" x14ac:dyDescent="0.25">
      <c r="A6" s="347"/>
      <c r="B6" s="310" t="s">
        <v>7</v>
      </c>
      <c r="C6" s="312" t="s">
        <v>8</v>
      </c>
      <c r="D6" s="311" t="s">
        <v>9</v>
      </c>
      <c r="E6" s="310" t="s">
        <v>10</v>
      </c>
      <c r="F6" s="312" t="s">
        <v>8</v>
      </c>
      <c r="G6" s="311" t="s">
        <v>9</v>
      </c>
      <c r="H6" s="336"/>
      <c r="I6" s="352"/>
      <c r="J6" s="340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42">
        <v>43188</v>
      </c>
      <c r="B250" s="243">
        <v>180158421</v>
      </c>
      <c r="C250" s="248">
        <v>7</v>
      </c>
      <c r="D250" s="247">
        <v>420263</v>
      </c>
      <c r="E250" s="245">
        <v>180041480</v>
      </c>
      <c r="F250" s="248">
        <v>12</v>
      </c>
      <c r="G250" s="247">
        <v>1464488</v>
      </c>
      <c r="H250" s="245"/>
      <c r="I250" s="246"/>
      <c r="J250" s="247"/>
      <c r="K250" s="234"/>
      <c r="L250" s="234"/>
      <c r="M250" s="234"/>
      <c r="N250" s="234"/>
      <c r="O250" s="234"/>
      <c r="P250" s="234"/>
    </row>
    <row r="251" spans="1:16" x14ac:dyDescent="0.25">
      <c r="A251" s="242">
        <v>43188</v>
      </c>
      <c r="B251" s="243">
        <v>180158453</v>
      </c>
      <c r="C251" s="248">
        <v>21</v>
      </c>
      <c r="D251" s="247">
        <v>2157575</v>
      </c>
      <c r="E251" s="245"/>
      <c r="F251" s="248"/>
      <c r="G251" s="247"/>
      <c r="H251" s="245"/>
      <c r="I251" s="246"/>
      <c r="J251" s="247"/>
      <c r="K251" s="234"/>
      <c r="L251" s="234"/>
      <c r="M251" s="234"/>
      <c r="N251" s="234"/>
      <c r="O251" s="234"/>
      <c r="P251" s="234"/>
    </row>
    <row r="252" spans="1:16" x14ac:dyDescent="0.25">
      <c r="A252" s="242">
        <v>43188</v>
      </c>
      <c r="B252" s="243">
        <v>180158507</v>
      </c>
      <c r="C252" s="248">
        <v>10</v>
      </c>
      <c r="D252" s="247">
        <v>904750</v>
      </c>
      <c r="E252" s="245"/>
      <c r="F252" s="248"/>
      <c r="G252" s="247"/>
      <c r="H252" s="245"/>
      <c r="I252" s="246">
        <v>2018100</v>
      </c>
      <c r="J252" s="247" t="s">
        <v>17</v>
      </c>
      <c r="K252" s="234"/>
      <c r="L252" s="234"/>
      <c r="M252" s="234"/>
      <c r="N252" s="234"/>
      <c r="O252" s="234"/>
      <c r="P252" s="234"/>
    </row>
    <row r="253" spans="1:16" x14ac:dyDescent="0.25">
      <c r="A253" s="242">
        <v>43189</v>
      </c>
      <c r="B253" s="243">
        <v>180158537</v>
      </c>
      <c r="C253" s="248">
        <v>8</v>
      </c>
      <c r="D253" s="247">
        <v>630963</v>
      </c>
      <c r="E253" s="245">
        <v>180041520</v>
      </c>
      <c r="F253" s="248">
        <v>4</v>
      </c>
      <c r="G253" s="247">
        <v>379750</v>
      </c>
      <c r="H253" s="245"/>
      <c r="I253" s="246"/>
      <c r="J253" s="247"/>
      <c r="K253" s="234"/>
      <c r="L253" s="234"/>
      <c r="M253" s="234"/>
      <c r="N253" s="234"/>
      <c r="O253" s="234"/>
      <c r="P253" s="234"/>
    </row>
    <row r="254" spans="1:16" x14ac:dyDescent="0.25">
      <c r="A254" s="242">
        <v>43189</v>
      </c>
      <c r="B254" s="243">
        <v>180158592</v>
      </c>
      <c r="C254" s="248">
        <v>17</v>
      </c>
      <c r="D254" s="247">
        <v>1788850</v>
      </c>
      <c r="E254" s="245"/>
      <c r="F254" s="248"/>
      <c r="G254" s="247"/>
      <c r="H254" s="245"/>
      <c r="I254" s="246"/>
      <c r="J254" s="247"/>
      <c r="K254" s="234"/>
      <c r="L254" s="234"/>
      <c r="M254" s="234"/>
      <c r="N254" s="234"/>
      <c r="O254" s="234"/>
      <c r="P254" s="234"/>
    </row>
    <row r="255" spans="1:16" x14ac:dyDescent="0.25">
      <c r="A255" s="242">
        <v>43189</v>
      </c>
      <c r="B255" s="243">
        <v>180158599</v>
      </c>
      <c r="C255" s="248">
        <v>2</v>
      </c>
      <c r="D255" s="247">
        <v>208425</v>
      </c>
      <c r="E255" s="245"/>
      <c r="F255" s="248"/>
      <c r="G255" s="247"/>
      <c r="H255" s="245"/>
      <c r="I255" s="246">
        <v>2248488</v>
      </c>
      <c r="J255" s="247" t="s">
        <v>17</v>
      </c>
      <c r="K255" s="234"/>
      <c r="L255" s="234"/>
      <c r="M255" s="234"/>
      <c r="N255" s="234"/>
      <c r="O255" s="234"/>
      <c r="P255" s="234"/>
    </row>
    <row r="256" spans="1:16" x14ac:dyDescent="0.25">
      <c r="A256" s="242">
        <v>43190</v>
      </c>
      <c r="B256" s="243">
        <v>180158647</v>
      </c>
      <c r="C256" s="248">
        <v>3</v>
      </c>
      <c r="D256" s="247">
        <v>391738</v>
      </c>
      <c r="E256" s="245">
        <v>180041552</v>
      </c>
      <c r="F256" s="248">
        <v>9</v>
      </c>
      <c r="G256" s="247">
        <v>922338</v>
      </c>
      <c r="H256" s="245"/>
      <c r="I256" s="246"/>
      <c r="J256" s="247"/>
      <c r="K256" s="234"/>
      <c r="L256" s="234"/>
      <c r="M256" s="234"/>
      <c r="N256" s="234"/>
      <c r="O256" s="234"/>
      <c r="P256" s="234"/>
    </row>
    <row r="257" spans="1:16" x14ac:dyDescent="0.25">
      <c r="A257" s="242">
        <v>43190</v>
      </c>
      <c r="B257" s="243">
        <v>180158716</v>
      </c>
      <c r="C257" s="248">
        <v>23</v>
      </c>
      <c r="D257" s="247">
        <v>2395138</v>
      </c>
      <c r="E257" s="245"/>
      <c r="F257" s="248"/>
      <c r="G257" s="247"/>
      <c r="H257" s="245"/>
      <c r="I257" s="246"/>
      <c r="J257" s="247"/>
      <c r="K257" s="234"/>
      <c r="L257" s="234"/>
      <c r="M257" s="234"/>
      <c r="N257" s="234"/>
      <c r="O257" s="234"/>
      <c r="P257" s="234"/>
    </row>
    <row r="258" spans="1:16" x14ac:dyDescent="0.25">
      <c r="A258" s="242">
        <v>43190</v>
      </c>
      <c r="B258" s="243">
        <v>180158720</v>
      </c>
      <c r="C258" s="248">
        <v>14</v>
      </c>
      <c r="D258" s="247">
        <v>904488</v>
      </c>
      <c r="E258" s="245"/>
      <c r="F258" s="248"/>
      <c r="G258" s="247"/>
      <c r="H258" s="245"/>
      <c r="I258" s="246">
        <v>2769026</v>
      </c>
      <c r="J258" s="247" t="s">
        <v>17</v>
      </c>
      <c r="K258" s="234"/>
      <c r="L258" s="234"/>
      <c r="M258" s="234"/>
      <c r="N258" s="234"/>
      <c r="O258" s="234"/>
      <c r="P258" s="234"/>
    </row>
    <row r="259" spans="1:16" x14ac:dyDescent="0.25">
      <c r="A259" s="242">
        <v>43192</v>
      </c>
      <c r="B259" s="243">
        <v>180158844</v>
      </c>
      <c r="C259" s="248">
        <v>35</v>
      </c>
      <c r="D259" s="247">
        <v>2441163</v>
      </c>
      <c r="E259" s="245">
        <v>180041606</v>
      </c>
      <c r="F259" s="248">
        <v>2</v>
      </c>
      <c r="G259" s="247">
        <v>226013</v>
      </c>
      <c r="H259" s="245"/>
      <c r="I259" s="246"/>
      <c r="J259" s="247"/>
      <c r="K259" s="234"/>
      <c r="L259" s="234"/>
      <c r="M259" s="234"/>
      <c r="N259" s="234"/>
      <c r="O259" s="234"/>
      <c r="P259" s="234"/>
    </row>
    <row r="260" spans="1:16" x14ac:dyDescent="0.25">
      <c r="A260" s="242">
        <v>43192</v>
      </c>
      <c r="B260" s="243">
        <v>180158866</v>
      </c>
      <c r="C260" s="248">
        <v>19</v>
      </c>
      <c r="D260" s="247">
        <v>1778438</v>
      </c>
      <c r="E260" s="245"/>
      <c r="F260" s="248"/>
      <c r="G260" s="247"/>
      <c r="H260" s="245"/>
      <c r="I260" s="246"/>
      <c r="J260" s="247"/>
      <c r="K260" s="234"/>
      <c r="L260" s="234"/>
      <c r="M260" s="234"/>
      <c r="N260" s="234"/>
      <c r="O260" s="234"/>
      <c r="P260" s="234"/>
    </row>
    <row r="261" spans="1:16" x14ac:dyDescent="0.25">
      <c r="A261" s="242">
        <v>43192</v>
      </c>
      <c r="B261" s="243">
        <v>180158889</v>
      </c>
      <c r="C261" s="248">
        <v>1</v>
      </c>
      <c r="D261" s="247">
        <v>42875</v>
      </c>
      <c r="E261" s="245"/>
      <c r="F261" s="248"/>
      <c r="G261" s="247"/>
      <c r="H261" s="245"/>
      <c r="I261" s="246"/>
      <c r="J261" s="247"/>
      <c r="K261" s="234"/>
      <c r="L261" s="234"/>
      <c r="M261" s="234"/>
      <c r="N261" s="234"/>
      <c r="O261" s="234"/>
      <c r="P261" s="234"/>
    </row>
    <row r="262" spans="1:16" x14ac:dyDescent="0.25">
      <c r="A262" s="242">
        <v>43192</v>
      </c>
      <c r="B262" s="243">
        <v>180158911</v>
      </c>
      <c r="C262" s="248">
        <v>7</v>
      </c>
      <c r="D262" s="247">
        <v>730800</v>
      </c>
      <c r="E262" s="245"/>
      <c r="F262" s="248"/>
      <c r="G262" s="247"/>
      <c r="H262" s="245"/>
      <c r="I262" s="246"/>
      <c r="J262" s="247"/>
      <c r="K262" s="234"/>
      <c r="L262" s="234"/>
      <c r="M262" s="234"/>
      <c r="N262" s="234"/>
      <c r="O262" s="234"/>
      <c r="P262" s="234"/>
    </row>
    <row r="263" spans="1:16" x14ac:dyDescent="0.25">
      <c r="A263" s="242">
        <v>43192</v>
      </c>
      <c r="B263" s="243">
        <v>180158922</v>
      </c>
      <c r="C263" s="248">
        <v>1</v>
      </c>
      <c r="D263" s="247">
        <v>140000</v>
      </c>
      <c r="E263" s="245"/>
      <c r="F263" s="248"/>
      <c r="G263" s="247"/>
      <c r="H263" s="245"/>
      <c r="I263" s="246">
        <v>4907263</v>
      </c>
      <c r="J263" s="247" t="s">
        <v>17</v>
      </c>
      <c r="K263" s="234"/>
      <c r="L263" s="234"/>
      <c r="M263" s="234"/>
      <c r="N263" s="234"/>
      <c r="O263" s="234"/>
      <c r="P263" s="234"/>
    </row>
    <row r="264" spans="1:16" x14ac:dyDescent="0.25">
      <c r="A264" s="242">
        <v>43193</v>
      </c>
      <c r="B264" s="243">
        <v>180158949</v>
      </c>
      <c r="C264" s="248">
        <v>6</v>
      </c>
      <c r="D264" s="247">
        <v>419475</v>
      </c>
      <c r="E264" s="245">
        <v>180041628</v>
      </c>
      <c r="F264" s="248">
        <v>3</v>
      </c>
      <c r="G264" s="247">
        <v>293213</v>
      </c>
      <c r="H264" s="245"/>
      <c r="I264" s="246"/>
      <c r="J264" s="247"/>
      <c r="K264" s="234"/>
      <c r="L264" s="234"/>
      <c r="M264" s="234"/>
      <c r="N264" s="234"/>
      <c r="O264" s="234"/>
      <c r="P264" s="234"/>
    </row>
    <row r="265" spans="1:16" x14ac:dyDescent="0.25">
      <c r="A265" s="242">
        <v>43193</v>
      </c>
      <c r="B265" s="243">
        <v>180158969</v>
      </c>
      <c r="C265" s="248">
        <v>14</v>
      </c>
      <c r="D265" s="247">
        <v>1563013</v>
      </c>
      <c r="E265" s="245"/>
      <c r="F265" s="248"/>
      <c r="G265" s="247"/>
      <c r="H265" s="245"/>
      <c r="I265" s="246"/>
      <c r="J265" s="247"/>
      <c r="K265" s="234"/>
      <c r="L265" s="234"/>
      <c r="M265" s="234"/>
      <c r="N265" s="234"/>
      <c r="O265" s="234"/>
      <c r="P265" s="234"/>
    </row>
    <row r="266" spans="1:16" x14ac:dyDescent="0.25">
      <c r="A266" s="242">
        <v>43193</v>
      </c>
      <c r="B266" s="243">
        <v>180158991</v>
      </c>
      <c r="C266" s="248">
        <v>4</v>
      </c>
      <c r="D266" s="247">
        <v>252088</v>
      </c>
      <c r="E266" s="245"/>
      <c r="F266" s="248"/>
      <c r="G266" s="247"/>
      <c r="H266" s="245"/>
      <c r="I266" s="246"/>
      <c r="J266" s="247"/>
      <c r="K266" s="234"/>
      <c r="L266" s="234"/>
      <c r="M266" s="234"/>
      <c r="N266" s="234"/>
      <c r="O266" s="234"/>
      <c r="P266" s="234"/>
    </row>
    <row r="267" spans="1:16" x14ac:dyDescent="0.25">
      <c r="A267" s="242">
        <v>43193</v>
      </c>
      <c r="B267" s="243">
        <v>180159020</v>
      </c>
      <c r="C267" s="248">
        <v>4</v>
      </c>
      <c r="D267" s="247">
        <v>287350</v>
      </c>
      <c r="E267" s="245"/>
      <c r="F267" s="248"/>
      <c r="G267" s="247"/>
      <c r="H267" s="245"/>
      <c r="I267" s="246"/>
      <c r="J267" s="247"/>
      <c r="K267" s="234"/>
      <c r="L267" s="234"/>
      <c r="M267" s="234"/>
      <c r="N267" s="234"/>
      <c r="O267" s="234"/>
      <c r="P267" s="234"/>
    </row>
    <row r="268" spans="1:16" x14ac:dyDescent="0.25">
      <c r="A268" s="242">
        <v>43193</v>
      </c>
      <c r="B268" s="243">
        <v>180159023</v>
      </c>
      <c r="C268" s="248">
        <v>10</v>
      </c>
      <c r="D268" s="247">
        <v>1085963</v>
      </c>
      <c r="E268" s="245"/>
      <c r="F268" s="248"/>
      <c r="G268" s="247"/>
      <c r="H268" s="245"/>
      <c r="I268" s="246">
        <v>3027326</v>
      </c>
      <c r="J268" s="247" t="s">
        <v>17</v>
      </c>
      <c r="K268" s="234"/>
      <c r="L268" s="234"/>
      <c r="M268" s="234"/>
      <c r="N268" s="234"/>
      <c r="O268" s="234"/>
      <c r="P268" s="234"/>
    </row>
    <row r="269" spans="1:16" x14ac:dyDescent="0.25">
      <c r="A269" s="242">
        <v>43194</v>
      </c>
      <c r="B269" s="243">
        <v>180159068</v>
      </c>
      <c r="C269" s="248">
        <v>15</v>
      </c>
      <c r="D269" s="247">
        <v>1131463</v>
      </c>
      <c r="E269" s="245">
        <v>180041650</v>
      </c>
      <c r="F269" s="248">
        <v>7</v>
      </c>
      <c r="G269" s="247">
        <v>786013</v>
      </c>
      <c r="H269" s="245"/>
      <c r="I269" s="246"/>
      <c r="J269" s="247"/>
      <c r="K269" s="234"/>
      <c r="L269" s="234"/>
      <c r="M269" s="234"/>
      <c r="N269" s="234"/>
      <c r="O269" s="234"/>
      <c r="P269" s="234"/>
    </row>
    <row r="270" spans="1:16" x14ac:dyDescent="0.25">
      <c r="A270" s="242">
        <v>43194</v>
      </c>
      <c r="B270" s="243">
        <v>180159090</v>
      </c>
      <c r="C270" s="248">
        <v>17</v>
      </c>
      <c r="D270" s="247">
        <v>1627325</v>
      </c>
      <c r="E270" s="245"/>
      <c r="F270" s="248"/>
      <c r="G270" s="247"/>
      <c r="H270" s="245"/>
      <c r="I270" s="246"/>
      <c r="J270" s="247"/>
      <c r="K270" s="234"/>
      <c r="L270" s="234"/>
      <c r="M270" s="234"/>
      <c r="N270" s="234"/>
      <c r="O270" s="234"/>
      <c r="P270" s="234"/>
    </row>
    <row r="271" spans="1:16" x14ac:dyDescent="0.25">
      <c r="A271" s="242">
        <v>43194</v>
      </c>
      <c r="B271" s="243">
        <v>180159095</v>
      </c>
      <c r="C271" s="248">
        <v>9</v>
      </c>
      <c r="D271" s="247">
        <v>714438</v>
      </c>
      <c r="E271" s="245"/>
      <c r="F271" s="248"/>
      <c r="G271" s="247"/>
      <c r="H271" s="245"/>
      <c r="I271" s="246"/>
      <c r="J271" s="247"/>
      <c r="K271" s="234"/>
      <c r="L271" s="234"/>
      <c r="M271" s="234"/>
      <c r="N271" s="234"/>
      <c r="O271" s="234"/>
      <c r="P271" s="234"/>
    </row>
    <row r="272" spans="1:16" x14ac:dyDescent="0.25">
      <c r="A272" s="242">
        <v>43194</v>
      </c>
      <c r="B272" s="243">
        <v>180159142</v>
      </c>
      <c r="C272" s="248">
        <v>10</v>
      </c>
      <c r="D272" s="247">
        <v>1021913</v>
      </c>
      <c r="E272" s="245"/>
      <c r="F272" s="248"/>
      <c r="G272" s="247"/>
      <c r="H272" s="245"/>
      <c r="I272" s="246"/>
      <c r="J272" s="247"/>
      <c r="K272" s="234"/>
      <c r="L272" s="234"/>
      <c r="M272" s="234"/>
      <c r="N272" s="234"/>
      <c r="O272" s="234"/>
      <c r="P272" s="234"/>
    </row>
    <row r="273" spans="1:16" x14ac:dyDescent="0.25">
      <c r="A273" s="242">
        <v>43194</v>
      </c>
      <c r="B273" s="243">
        <v>180159149</v>
      </c>
      <c r="C273" s="248">
        <v>3</v>
      </c>
      <c r="D273" s="247">
        <v>305813</v>
      </c>
      <c r="E273" s="245"/>
      <c r="F273" s="248"/>
      <c r="G273" s="247"/>
      <c r="H273" s="245"/>
      <c r="I273" s="246"/>
      <c r="J273" s="247"/>
      <c r="K273" s="234"/>
      <c r="L273" s="234"/>
      <c r="M273" s="234"/>
      <c r="N273" s="234"/>
      <c r="O273" s="234"/>
      <c r="P273" s="234"/>
    </row>
    <row r="274" spans="1:16" x14ac:dyDescent="0.25">
      <c r="A274" s="242">
        <v>43194</v>
      </c>
      <c r="B274" s="243">
        <v>180159152</v>
      </c>
      <c r="C274" s="248">
        <v>1</v>
      </c>
      <c r="D274" s="247">
        <v>147175</v>
      </c>
      <c r="E274" s="245"/>
      <c r="F274" s="248"/>
      <c r="G274" s="247"/>
      <c r="H274" s="245"/>
      <c r="I274" s="246">
        <v>4449464</v>
      </c>
      <c r="J274" s="247" t="s">
        <v>17</v>
      </c>
      <c r="K274" s="234"/>
      <c r="L274" s="234"/>
      <c r="M274" s="234"/>
      <c r="N274" s="234"/>
      <c r="O274" s="234"/>
      <c r="P274" s="234"/>
    </row>
    <row r="275" spans="1:16" x14ac:dyDescent="0.25">
      <c r="A275" s="242">
        <v>43195</v>
      </c>
      <c r="B275" s="243">
        <v>180159196</v>
      </c>
      <c r="C275" s="248">
        <v>11</v>
      </c>
      <c r="D275" s="247">
        <v>921375</v>
      </c>
      <c r="E275" s="245">
        <v>180041681</v>
      </c>
      <c r="F275" s="248">
        <v>6</v>
      </c>
      <c r="G275" s="247">
        <v>649075</v>
      </c>
      <c r="H275" s="245"/>
      <c r="I275" s="246"/>
      <c r="J275" s="247"/>
      <c r="K275" s="234"/>
      <c r="L275" s="234"/>
      <c r="M275" s="234"/>
      <c r="N275" s="234"/>
      <c r="O275" s="234"/>
      <c r="P275" s="234"/>
    </row>
    <row r="276" spans="1:16" x14ac:dyDescent="0.25">
      <c r="A276" s="242">
        <v>43195</v>
      </c>
      <c r="B276" s="243">
        <v>180159211</v>
      </c>
      <c r="C276" s="248">
        <v>7</v>
      </c>
      <c r="D276" s="247">
        <v>728000</v>
      </c>
      <c r="E276" s="245"/>
      <c r="F276" s="248"/>
      <c r="G276" s="247"/>
      <c r="H276" s="245"/>
      <c r="I276" s="246"/>
      <c r="J276" s="247"/>
      <c r="K276" s="234"/>
      <c r="L276" s="234"/>
      <c r="M276" s="234"/>
      <c r="N276" s="234"/>
      <c r="O276" s="234"/>
      <c r="P276" s="234"/>
    </row>
    <row r="277" spans="1:16" x14ac:dyDescent="0.25">
      <c r="A277" s="242">
        <v>43195</v>
      </c>
      <c r="B277" s="243">
        <v>180159257</v>
      </c>
      <c r="C277" s="248">
        <v>3</v>
      </c>
      <c r="D277" s="247">
        <v>265825</v>
      </c>
      <c r="E277" s="245"/>
      <c r="F277" s="248"/>
      <c r="G277" s="247"/>
      <c r="H277" s="245"/>
      <c r="I277" s="246"/>
      <c r="J277" s="247"/>
      <c r="K277" s="234"/>
      <c r="L277" s="234"/>
      <c r="M277" s="234"/>
      <c r="N277" s="234"/>
      <c r="O277" s="234"/>
      <c r="P277" s="234"/>
    </row>
    <row r="278" spans="1:16" x14ac:dyDescent="0.25">
      <c r="A278" s="242">
        <v>43195</v>
      </c>
      <c r="B278" s="243">
        <v>180159263</v>
      </c>
      <c r="C278" s="248">
        <v>11</v>
      </c>
      <c r="D278" s="247">
        <v>1136100</v>
      </c>
      <c r="E278" s="245"/>
      <c r="F278" s="248"/>
      <c r="G278" s="247"/>
      <c r="H278" s="245"/>
      <c r="I278" s="246">
        <v>2402225</v>
      </c>
      <c r="J278" s="247" t="s">
        <v>17</v>
      </c>
      <c r="K278" s="234"/>
      <c r="L278" s="234"/>
      <c r="M278" s="234"/>
      <c r="N278" s="234"/>
      <c r="O278" s="234"/>
      <c r="P278" s="234"/>
    </row>
    <row r="279" spans="1:16" x14ac:dyDescent="0.25">
      <c r="A279" s="242">
        <v>43196</v>
      </c>
      <c r="B279" s="243">
        <v>180159299</v>
      </c>
      <c r="C279" s="248">
        <v>5</v>
      </c>
      <c r="D279" s="247">
        <v>487025</v>
      </c>
      <c r="E279" s="245">
        <v>180041708</v>
      </c>
      <c r="F279" s="248">
        <v>7</v>
      </c>
      <c r="G279" s="247">
        <v>655288</v>
      </c>
      <c r="H279" s="245"/>
      <c r="I279" s="246"/>
      <c r="J279" s="247"/>
      <c r="K279" s="234"/>
      <c r="L279" s="234"/>
      <c r="M279" s="234"/>
      <c r="N279" s="234"/>
      <c r="O279" s="234"/>
      <c r="P279" s="234"/>
    </row>
    <row r="280" spans="1:16" x14ac:dyDescent="0.25">
      <c r="A280" s="242">
        <v>43196</v>
      </c>
      <c r="B280" s="243">
        <v>180159315</v>
      </c>
      <c r="C280" s="248">
        <v>5</v>
      </c>
      <c r="D280" s="247">
        <v>518350</v>
      </c>
      <c r="E280" s="245"/>
      <c r="F280" s="248"/>
      <c r="G280" s="247"/>
      <c r="H280" s="245"/>
      <c r="I280" s="246"/>
      <c r="J280" s="247"/>
      <c r="K280" s="234"/>
      <c r="L280" s="234"/>
      <c r="M280" s="234"/>
      <c r="N280" s="234"/>
      <c r="O280" s="234"/>
      <c r="P280" s="234"/>
    </row>
    <row r="281" spans="1:16" x14ac:dyDescent="0.25">
      <c r="A281" s="242">
        <v>43196</v>
      </c>
      <c r="B281" s="243">
        <v>180159321</v>
      </c>
      <c r="C281" s="248">
        <v>2</v>
      </c>
      <c r="D281" s="247">
        <v>175613</v>
      </c>
      <c r="E281" s="245"/>
      <c r="F281" s="248"/>
      <c r="G281" s="247"/>
      <c r="H281" s="245"/>
      <c r="I281" s="246"/>
      <c r="J281" s="247"/>
      <c r="K281" s="234"/>
      <c r="L281" s="234"/>
      <c r="M281" s="234"/>
      <c r="N281" s="234"/>
      <c r="O281" s="234"/>
      <c r="P281" s="234"/>
    </row>
    <row r="282" spans="1:16" x14ac:dyDescent="0.25">
      <c r="A282" s="242">
        <v>43196</v>
      </c>
      <c r="B282" s="243">
        <v>180159355</v>
      </c>
      <c r="C282" s="248">
        <v>7</v>
      </c>
      <c r="D282" s="247">
        <v>691163</v>
      </c>
      <c r="E282" s="245"/>
      <c r="F282" s="248"/>
      <c r="G282" s="247"/>
      <c r="H282" s="245"/>
      <c r="I282" s="246"/>
      <c r="J282" s="247"/>
      <c r="K282" s="234"/>
      <c r="L282" s="234"/>
      <c r="M282" s="234"/>
      <c r="N282" s="234"/>
      <c r="O282" s="234"/>
      <c r="P282" s="234"/>
    </row>
    <row r="283" spans="1:16" x14ac:dyDescent="0.25">
      <c r="A283" s="242">
        <v>43196</v>
      </c>
      <c r="B283" s="243">
        <v>180159365</v>
      </c>
      <c r="C283" s="248">
        <v>1</v>
      </c>
      <c r="D283" s="247">
        <v>56788</v>
      </c>
      <c r="E283" s="245"/>
      <c r="F283" s="248"/>
      <c r="G283" s="247"/>
      <c r="H283" s="245"/>
      <c r="I283" s="246">
        <v>1273651</v>
      </c>
      <c r="J283" s="247" t="s">
        <v>17</v>
      </c>
      <c r="K283" s="234"/>
      <c r="L283" s="234"/>
      <c r="M283" s="234"/>
      <c r="N283" s="234"/>
      <c r="O283" s="234"/>
      <c r="P283" s="234"/>
    </row>
    <row r="284" spans="1:16" x14ac:dyDescent="0.25">
      <c r="A284" s="242">
        <v>43197</v>
      </c>
      <c r="B284" s="243">
        <v>180159453</v>
      </c>
      <c r="C284" s="248">
        <v>8</v>
      </c>
      <c r="D284" s="247">
        <v>656075</v>
      </c>
      <c r="E284" s="245">
        <v>180041760</v>
      </c>
      <c r="F284" s="248">
        <v>6</v>
      </c>
      <c r="G284" s="247">
        <v>561838</v>
      </c>
      <c r="H284" s="245"/>
      <c r="I284" s="246"/>
      <c r="J284" s="247"/>
      <c r="K284" s="234"/>
      <c r="L284" s="234"/>
      <c r="M284" s="234"/>
      <c r="N284" s="234"/>
      <c r="O284" s="234"/>
      <c r="P284" s="234"/>
    </row>
    <row r="285" spans="1:16" x14ac:dyDescent="0.25">
      <c r="A285" s="242">
        <v>43197</v>
      </c>
      <c r="B285" s="243">
        <v>180159455</v>
      </c>
      <c r="C285" s="248">
        <v>13</v>
      </c>
      <c r="D285" s="247">
        <v>949813</v>
      </c>
      <c r="E285" s="245"/>
      <c r="F285" s="248"/>
      <c r="G285" s="247"/>
      <c r="H285" s="245"/>
      <c r="I285" s="246">
        <v>1044050</v>
      </c>
      <c r="J285" s="247" t="s">
        <v>17</v>
      </c>
      <c r="K285" s="234"/>
      <c r="L285" s="234"/>
      <c r="M285" s="234"/>
      <c r="N285" s="234"/>
      <c r="O285" s="234"/>
      <c r="P285" s="234"/>
    </row>
    <row r="286" spans="1:16" x14ac:dyDescent="0.25">
      <c r="A286" s="242">
        <v>43199</v>
      </c>
      <c r="B286" s="243">
        <v>180159641</v>
      </c>
      <c r="C286" s="248">
        <v>13</v>
      </c>
      <c r="D286" s="247">
        <v>1159025</v>
      </c>
      <c r="E286" s="245">
        <v>180041816</v>
      </c>
      <c r="F286" s="248">
        <v>6</v>
      </c>
      <c r="G286" s="247">
        <v>577763</v>
      </c>
      <c r="H286" s="245"/>
      <c r="I286" s="246"/>
      <c r="J286" s="247"/>
      <c r="K286" s="234"/>
      <c r="L286" s="234"/>
      <c r="M286" s="234"/>
      <c r="N286" s="234"/>
      <c r="O286" s="234"/>
      <c r="P286" s="234"/>
    </row>
    <row r="287" spans="1:16" x14ac:dyDescent="0.25">
      <c r="A287" s="242">
        <v>43199</v>
      </c>
      <c r="B287" s="243">
        <v>180159669</v>
      </c>
      <c r="C287" s="248">
        <v>30</v>
      </c>
      <c r="D287" s="247">
        <v>3342675</v>
      </c>
      <c r="E287" s="245"/>
      <c r="F287" s="248"/>
      <c r="G287" s="247"/>
      <c r="H287" s="245"/>
      <c r="I287" s="246"/>
      <c r="J287" s="247"/>
      <c r="K287" s="234"/>
      <c r="L287" s="234"/>
      <c r="M287" s="234"/>
      <c r="N287" s="234"/>
      <c r="O287" s="234"/>
      <c r="P287" s="234"/>
    </row>
    <row r="288" spans="1:16" x14ac:dyDescent="0.25">
      <c r="A288" s="242">
        <v>43199</v>
      </c>
      <c r="B288" s="243">
        <v>180159679</v>
      </c>
      <c r="C288" s="248">
        <v>6</v>
      </c>
      <c r="D288" s="247">
        <v>479588</v>
      </c>
      <c r="E288" s="245"/>
      <c r="F288" s="248"/>
      <c r="G288" s="247"/>
      <c r="H288" s="245"/>
      <c r="I288" s="246"/>
      <c r="J288" s="247"/>
      <c r="K288" s="234"/>
      <c r="L288" s="234"/>
      <c r="M288" s="234"/>
      <c r="N288" s="234"/>
      <c r="O288" s="234"/>
      <c r="P288" s="234"/>
    </row>
    <row r="289" spans="1:16" x14ac:dyDescent="0.25">
      <c r="A289" s="242">
        <v>43199</v>
      </c>
      <c r="B289" s="243">
        <v>180159714</v>
      </c>
      <c r="C289" s="248">
        <v>19</v>
      </c>
      <c r="D289" s="247">
        <v>2028075</v>
      </c>
      <c r="E289" s="245"/>
      <c r="F289" s="248"/>
      <c r="G289" s="247"/>
      <c r="H289" s="245"/>
      <c r="I289" s="246"/>
      <c r="J289" s="247"/>
      <c r="K289" s="234"/>
      <c r="L289" s="234"/>
      <c r="M289" s="234"/>
      <c r="N289" s="234"/>
      <c r="O289" s="234"/>
      <c r="P289" s="234"/>
    </row>
    <row r="290" spans="1:16" x14ac:dyDescent="0.25">
      <c r="A290" s="242">
        <v>43199</v>
      </c>
      <c r="B290" s="243">
        <v>180159730</v>
      </c>
      <c r="C290" s="248">
        <v>2</v>
      </c>
      <c r="D290" s="247">
        <v>140263</v>
      </c>
      <c r="E290" s="245"/>
      <c r="F290" s="248"/>
      <c r="G290" s="247"/>
      <c r="H290" s="245"/>
      <c r="I290" s="246">
        <v>6571863</v>
      </c>
      <c r="J290" s="247" t="s">
        <v>17</v>
      </c>
      <c r="K290" s="234"/>
      <c r="L290" s="234"/>
      <c r="M290" s="234"/>
      <c r="N290" s="234"/>
      <c r="O290" s="234"/>
      <c r="P290" s="234"/>
    </row>
    <row r="291" spans="1:16" x14ac:dyDescent="0.25">
      <c r="A291" s="242">
        <v>43200</v>
      </c>
      <c r="B291" s="243">
        <v>180159754</v>
      </c>
      <c r="C291" s="248">
        <v>10</v>
      </c>
      <c r="D291" s="247">
        <v>797038</v>
      </c>
      <c r="E291" s="245">
        <v>180041843</v>
      </c>
      <c r="F291" s="248">
        <v>19</v>
      </c>
      <c r="G291" s="247">
        <v>1622338</v>
      </c>
      <c r="H291" s="245"/>
      <c r="I291" s="246"/>
      <c r="J291" s="247"/>
      <c r="K291" s="234"/>
      <c r="L291" s="234"/>
      <c r="M291" s="234"/>
      <c r="N291" s="234"/>
      <c r="O291" s="234"/>
      <c r="P291" s="234"/>
    </row>
    <row r="292" spans="1:16" x14ac:dyDescent="0.25">
      <c r="A292" s="242">
        <v>43200</v>
      </c>
      <c r="B292" s="243">
        <v>180159785</v>
      </c>
      <c r="C292" s="248">
        <v>23</v>
      </c>
      <c r="D292" s="247">
        <v>2410713</v>
      </c>
      <c r="E292" s="245"/>
      <c r="F292" s="248"/>
      <c r="G292" s="247"/>
      <c r="H292" s="245"/>
      <c r="I292" s="246"/>
      <c r="J292" s="247"/>
      <c r="K292" s="234"/>
      <c r="L292" s="234"/>
      <c r="M292" s="234"/>
      <c r="N292" s="234"/>
      <c r="O292" s="234"/>
      <c r="P292" s="234"/>
    </row>
    <row r="293" spans="1:16" x14ac:dyDescent="0.25">
      <c r="A293" s="242">
        <v>43200</v>
      </c>
      <c r="B293" s="243">
        <v>180159792</v>
      </c>
      <c r="C293" s="248">
        <v>1</v>
      </c>
      <c r="D293" s="247">
        <v>119088</v>
      </c>
      <c r="E293" s="245"/>
      <c r="F293" s="248"/>
      <c r="G293" s="247"/>
      <c r="H293" s="245"/>
      <c r="I293" s="246"/>
      <c r="J293" s="247"/>
      <c r="K293" s="234"/>
      <c r="L293" s="234"/>
      <c r="M293" s="234"/>
      <c r="N293" s="234"/>
      <c r="O293" s="234"/>
      <c r="P293" s="234"/>
    </row>
    <row r="294" spans="1:16" x14ac:dyDescent="0.25">
      <c r="A294" s="242">
        <v>43200</v>
      </c>
      <c r="B294" s="243">
        <v>180159830</v>
      </c>
      <c r="C294" s="248">
        <v>2</v>
      </c>
      <c r="D294" s="247">
        <v>251563</v>
      </c>
      <c r="E294" s="245"/>
      <c r="F294" s="248"/>
      <c r="G294" s="247"/>
      <c r="H294" s="245"/>
      <c r="I294" s="246"/>
      <c r="J294" s="247"/>
      <c r="K294" s="234"/>
      <c r="L294" s="234"/>
      <c r="M294" s="234"/>
      <c r="N294" s="234"/>
      <c r="O294" s="234"/>
      <c r="P294" s="234"/>
    </row>
    <row r="295" spans="1:16" x14ac:dyDescent="0.25">
      <c r="A295" s="242">
        <v>43200</v>
      </c>
      <c r="B295" s="243">
        <v>180159838</v>
      </c>
      <c r="C295" s="248">
        <v>1</v>
      </c>
      <c r="D295" s="247">
        <v>119088</v>
      </c>
      <c r="E295" s="245"/>
      <c r="F295" s="248"/>
      <c r="G295" s="247"/>
      <c r="H295" s="245"/>
      <c r="I295" s="246">
        <v>2075152</v>
      </c>
      <c r="J295" s="247" t="s">
        <v>17</v>
      </c>
      <c r="K295" s="234"/>
      <c r="L295" s="234"/>
      <c r="M295" s="234"/>
      <c r="N295" s="234"/>
      <c r="O295" s="234"/>
      <c r="P295" s="234"/>
    </row>
    <row r="296" spans="1:16" x14ac:dyDescent="0.25">
      <c r="A296" s="242">
        <v>43201</v>
      </c>
      <c r="B296" s="243">
        <v>180159874</v>
      </c>
      <c r="C296" s="248">
        <v>7</v>
      </c>
      <c r="D296" s="247">
        <v>700088</v>
      </c>
      <c r="E296" s="245">
        <v>180041878</v>
      </c>
      <c r="F296" s="248">
        <v>12</v>
      </c>
      <c r="G296" s="247">
        <v>1222113</v>
      </c>
      <c r="H296" s="245"/>
      <c r="I296" s="246"/>
      <c r="J296" s="247"/>
      <c r="K296" s="234"/>
      <c r="L296" s="234"/>
      <c r="M296" s="234"/>
      <c r="N296" s="234"/>
      <c r="O296" s="234"/>
      <c r="P296" s="234"/>
    </row>
    <row r="297" spans="1:16" x14ac:dyDescent="0.25">
      <c r="A297" s="242">
        <v>43201</v>
      </c>
      <c r="B297" s="243">
        <v>180159902</v>
      </c>
      <c r="C297" s="248">
        <v>13</v>
      </c>
      <c r="D297" s="247">
        <v>1234713</v>
      </c>
      <c r="E297" s="245"/>
      <c r="F297" s="248"/>
      <c r="G297" s="247"/>
      <c r="H297" s="245"/>
      <c r="I297" s="246"/>
      <c r="J297" s="247"/>
      <c r="K297" s="234"/>
      <c r="L297" s="234"/>
      <c r="M297" s="234"/>
      <c r="N297" s="234"/>
      <c r="O297" s="234"/>
      <c r="P297" s="234"/>
    </row>
    <row r="298" spans="1:16" x14ac:dyDescent="0.25">
      <c r="A298" s="242">
        <v>43201</v>
      </c>
      <c r="B298" s="243">
        <v>180159913</v>
      </c>
      <c r="C298" s="248">
        <v>2</v>
      </c>
      <c r="D298" s="247">
        <v>159075</v>
      </c>
      <c r="E298" s="245"/>
      <c r="F298" s="248"/>
      <c r="G298" s="247"/>
      <c r="H298" s="245"/>
      <c r="I298" s="246"/>
      <c r="J298" s="247"/>
      <c r="K298" s="234"/>
      <c r="L298" s="234"/>
      <c r="M298" s="234"/>
      <c r="N298" s="234"/>
      <c r="O298" s="234"/>
      <c r="P298" s="234"/>
    </row>
    <row r="299" spans="1:16" x14ac:dyDescent="0.25">
      <c r="A299" s="242">
        <v>43201</v>
      </c>
      <c r="B299" s="243">
        <v>180159953</v>
      </c>
      <c r="C299" s="248">
        <v>12</v>
      </c>
      <c r="D299" s="247">
        <v>1042388</v>
      </c>
      <c r="E299" s="245"/>
      <c r="F299" s="248"/>
      <c r="G299" s="247"/>
      <c r="H299" s="245"/>
      <c r="I299" s="246"/>
      <c r="J299" s="247"/>
      <c r="K299" s="234"/>
      <c r="L299" s="234"/>
      <c r="M299" s="234"/>
      <c r="N299" s="234"/>
      <c r="O299" s="234"/>
      <c r="P299" s="234"/>
    </row>
    <row r="300" spans="1:16" x14ac:dyDescent="0.25">
      <c r="A300" s="242">
        <v>43201</v>
      </c>
      <c r="B300" s="243">
        <v>180159955</v>
      </c>
      <c r="C300" s="248">
        <v>3</v>
      </c>
      <c r="D300" s="247">
        <v>274400</v>
      </c>
      <c r="E300" s="245"/>
      <c r="F300" s="248"/>
      <c r="G300" s="247"/>
      <c r="H300" s="245"/>
      <c r="I300" s="246">
        <v>2188551</v>
      </c>
      <c r="J300" s="247" t="s">
        <v>17</v>
      </c>
      <c r="K300" s="234"/>
      <c r="L300" s="234"/>
      <c r="M300" s="234"/>
      <c r="N300" s="234"/>
      <c r="O300" s="234"/>
      <c r="P300" s="234"/>
    </row>
    <row r="301" spans="1:16" x14ac:dyDescent="0.25">
      <c r="A301" s="242">
        <v>43202</v>
      </c>
      <c r="B301" s="243">
        <v>180159998</v>
      </c>
      <c r="C301" s="248">
        <v>9</v>
      </c>
      <c r="D301" s="247">
        <v>598763</v>
      </c>
      <c r="E301" s="245">
        <v>180041911</v>
      </c>
      <c r="F301" s="248">
        <v>12</v>
      </c>
      <c r="G301" s="247">
        <v>1386175</v>
      </c>
      <c r="H301" s="245"/>
      <c r="I301" s="246"/>
      <c r="J301" s="247"/>
      <c r="K301" s="234"/>
      <c r="L301" s="234"/>
      <c r="M301" s="234"/>
      <c r="N301" s="234"/>
      <c r="O301" s="234"/>
      <c r="P301" s="234"/>
    </row>
    <row r="302" spans="1:16" x14ac:dyDescent="0.25">
      <c r="A302" s="242">
        <v>43202</v>
      </c>
      <c r="B302" s="243">
        <v>180160022</v>
      </c>
      <c r="C302" s="248">
        <v>13</v>
      </c>
      <c r="D302" s="247">
        <v>1453200</v>
      </c>
      <c r="E302" s="245"/>
      <c r="F302" s="248"/>
      <c r="G302" s="247"/>
      <c r="H302" s="245"/>
      <c r="I302" s="246"/>
      <c r="J302" s="247"/>
      <c r="K302" s="234"/>
      <c r="L302" s="234"/>
      <c r="M302" s="234"/>
      <c r="N302" s="234"/>
      <c r="O302" s="234"/>
      <c r="P302" s="234"/>
    </row>
    <row r="303" spans="1:16" x14ac:dyDescent="0.25">
      <c r="A303" s="242">
        <v>43202</v>
      </c>
      <c r="B303" s="243">
        <v>180160033</v>
      </c>
      <c r="C303" s="248">
        <v>2</v>
      </c>
      <c r="D303" s="247">
        <v>292863</v>
      </c>
      <c r="E303" s="245"/>
      <c r="F303" s="248"/>
      <c r="G303" s="247"/>
      <c r="H303" s="245"/>
      <c r="I303" s="246"/>
      <c r="J303" s="247"/>
      <c r="K303" s="234"/>
      <c r="L303" s="234"/>
      <c r="M303" s="234"/>
      <c r="N303" s="234"/>
      <c r="O303" s="234"/>
      <c r="P303" s="234"/>
    </row>
    <row r="304" spans="1:16" x14ac:dyDescent="0.25">
      <c r="A304" s="242">
        <v>43202</v>
      </c>
      <c r="B304" s="243">
        <v>180160061</v>
      </c>
      <c r="C304" s="248">
        <v>6</v>
      </c>
      <c r="D304" s="247">
        <v>574263</v>
      </c>
      <c r="E304" s="245"/>
      <c r="F304" s="248"/>
      <c r="G304" s="247"/>
      <c r="H304" s="245"/>
      <c r="I304" s="246"/>
      <c r="J304" s="247"/>
      <c r="K304" s="234"/>
      <c r="L304" s="234"/>
      <c r="M304" s="234"/>
      <c r="N304" s="234"/>
      <c r="O304" s="234"/>
      <c r="P304" s="234"/>
    </row>
    <row r="305" spans="1:16" x14ac:dyDescent="0.25">
      <c r="A305" s="242">
        <v>43202</v>
      </c>
      <c r="B305" s="243">
        <v>180160073</v>
      </c>
      <c r="C305" s="248">
        <v>2</v>
      </c>
      <c r="D305" s="247">
        <v>218138</v>
      </c>
      <c r="E305" s="245"/>
      <c r="F305" s="248"/>
      <c r="G305" s="247"/>
      <c r="H305" s="245"/>
      <c r="I305" s="246">
        <v>1751052</v>
      </c>
      <c r="J305" s="247" t="s">
        <v>17</v>
      </c>
      <c r="K305" s="234"/>
      <c r="L305" s="234"/>
      <c r="M305" s="234"/>
      <c r="N305" s="234"/>
      <c r="O305" s="234"/>
      <c r="P305" s="234"/>
    </row>
    <row r="306" spans="1:16" x14ac:dyDescent="0.25">
      <c r="A306" s="242">
        <v>43203</v>
      </c>
      <c r="B306" s="243">
        <v>180160118</v>
      </c>
      <c r="C306" s="248">
        <v>4</v>
      </c>
      <c r="D306" s="247">
        <v>383075</v>
      </c>
      <c r="E306" s="245">
        <v>180041938</v>
      </c>
      <c r="F306" s="248">
        <v>7</v>
      </c>
      <c r="G306" s="247">
        <v>567175</v>
      </c>
      <c r="H306" s="245"/>
      <c r="I306" s="246"/>
      <c r="J306" s="247"/>
      <c r="K306" s="234"/>
      <c r="L306" s="234"/>
      <c r="M306" s="234"/>
      <c r="N306" s="234"/>
      <c r="O306" s="234"/>
      <c r="P306" s="234"/>
    </row>
    <row r="307" spans="1:16" x14ac:dyDescent="0.25">
      <c r="A307" s="242">
        <v>43203</v>
      </c>
      <c r="B307" s="243">
        <v>180160136</v>
      </c>
      <c r="C307" s="248">
        <v>6</v>
      </c>
      <c r="D307" s="247">
        <v>639188</v>
      </c>
      <c r="E307" s="245"/>
      <c r="F307" s="248"/>
      <c r="G307" s="247"/>
      <c r="H307" s="245"/>
      <c r="I307" s="246"/>
      <c r="J307" s="247"/>
      <c r="K307" s="234"/>
      <c r="L307" s="234"/>
      <c r="M307" s="234"/>
      <c r="N307" s="234"/>
      <c r="O307" s="234"/>
      <c r="P307" s="234"/>
    </row>
    <row r="308" spans="1:16" x14ac:dyDescent="0.25">
      <c r="A308" s="242">
        <v>43203</v>
      </c>
      <c r="B308" s="243">
        <v>180160137</v>
      </c>
      <c r="C308" s="248">
        <v>4</v>
      </c>
      <c r="D308" s="247">
        <v>296625</v>
      </c>
      <c r="E308" s="245"/>
      <c r="F308" s="248"/>
      <c r="G308" s="247"/>
      <c r="H308" s="245"/>
      <c r="I308" s="246"/>
      <c r="J308" s="247"/>
      <c r="K308" s="234"/>
      <c r="L308" s="234"/>
      <c r="M308" s="234"/>
      <c r="N308" s="234"/>
      <c r="O308" s="234"/>
      <c r="P308" s="234"/>
    </row>
    <row r="309" spans="1:16" x14ac:dyDescent="0.25">
      <c r="A309" s="242">
        <v>43203</v>
      </c>
      <c r="B309" s="243">
        <v>180160178</v>
      </c>
      <c r="C309" s="248">
        <v>4</v>
      </c>
      <c r="D309" s="247">
        <v>276238</v>
      </c>
      <c r="E309" s="245"/>
      <c r="F309" s="248"/>
      <c r="G309" s="247"/>
      <c r="H309" s="245"/>
      <c r="I309" s="246"/>
      <c r="J309" s="247"/>
      <c r="K309" s="234"/>
      <c r="L309" s="234"/>
      <c r="M309" s="234"/>
      <c r="N309" s="234"/>
      <c r="O309" s="234"/>
      <c r="P309" s="234"/>
    </row>
    <row r="310" spans="1:16" x14ac:dyDescent="0.25">
      <c r="A310" s="242">
        <v>43203</v>
      </c>
      <c r="B310" s="243">
        <v>180160184</v>
      </c>
      <c r="C310" s="248">
        <v>8</v>
      </c>
      <c r="D310" s="247">
        <v>985513</v>
      </c>
      <c r="E310" s="245"/>
      <c r="F310" s="248"/>
      <c r="G310" s="247"/>
      <c r="H310" s="245"/>
      <c r="I310" s="246"/>
      <c r="J310" s="247"/>
      <c r="K310" s="234"/>
      <c r="L310" s="234"/>
      <c r="M310" s="234"/>
      <c r="N310" s="234"/>
      <c r="O310" s="234"/>
      <c r="P310" s="234"/>
    </row>
    <row r="311" spans="1:16" x14ac:dyDescent="0.25">
      <c r="A311" s="242">
        <v>43203</v>
      </c>
      <c r="B311" s="243">
        <v>180160185</v>
      </c>
      <c r="C311" s="248">
        <v>3</v>
      </c>
      <c r="D311" s="247">
        <v>344925</v>
      </c>
      <c r="E311" s="245"/>
      <c r="F311" s="248"/>
      <c r="G311" s="247"/>
      <c r="H311" s="245"/>
      <c r="I311" s="246">
        <v>2358389</v>
      </c>
      <c r="J311" s="247" t="s">
        <v>17</v>
      </c>
      <c r="K311" s="234"/>
      <c r="L311" s="234"/>
      <c r="M311" s="234"/>
      <c r="N311" s="234"/>
      <c r="O311" s="234"/>
      <c r="P311" s="234"/>
    </row>
    <row r="312" spans="1:16" x14ac:dyDescent="0.25">
      <c r="A312" s="242">
        <v>43204</v>
      </c>
      <c r="B312" s="243">
        <v>180160235</v>
      </c>
      <c r="C312" s="248">
        <v>8</v>
      </c>
      <c r="D312" s="247">
        <v>653188</v>
      </c>
      <c r="E312" s="245">
        <v>180041966</v>
      </c>
      <c r="F312" s="248">
        <v>15</v>
      </c>
      <c r="G312" s="247">
        <v>1568263</v>
      </c>
      <c r="H312" s="245"/>
      <c r="I312" s="246"/>
      <c r="J312" s="247"/>
      <c r="K312" s="234"/>
      <c r="L312" s="234"/>
      <c r="M312" s="234"/>
      <c r="N312" s="234"/>
      <c r="O312" s="234"/>
      <c r="P312" s="234"/>
    </row>
    <row r="313" spans="1:16" x14ac:dyDescent="0.25">
      <c r="A313" s="242">
        <v>43204</v>
      </c>
      <c r="B313" s="243">
        <v>180160245</v>
      </c>
      <c r="C313" s="248">
        <v>7</v>
      </c>
      <c r="D313" s="247">
        <v>724500</v>
      </c>
      <c r="E313" s="245"/>
      <c r="F313" s="248"/>
      <c r="G313" s="247"/>
      <c r="H313" s="245"/>
      <c r="I313" s="246"/>
      <c r="J313" s="247"/>
      <c r="K313" s="234"/>
      <c r="L313" s="234"/>
      <c r="M313" s="234"/>
      <c r="N313" s="234"/>
      <c r="O313" s="234"/>
      <c r="P313" s="234"/>
    </row>
    <row r="314" spans="1:16" x14ac:dyDescent="0.25">
      <c r="A314" s="242">
        <v>43204</v>
      </c>
      <c r="B314" s="243">
        <v>180160293</v>
      </c>
      <c r="C314" s="248">
        <v>3</v>
      </c>
      <c r="D314" s="247">
        <v>281663</v>
      </c>
      <c r="E314" s="245"/>
      <c r="F314" s="248"/>
      <c r="G314" s="247"/>
      <c r="H314" s="245"/>
      <c r="I314" s="246"/>
      <c r="J314" s="247"/>
      <c r="K314" s="234"/>
      <c r="L314" s="234"/>
      <c r="M314" s="234"/>
      <c r="N314" s="234"/>
      <c r="O314" s="234"/>
      <c r="P314" s="234"/>
    </row>
    <row r="315" spans="1:16" x14ac:dyDescent="0.25">
      <c r="A315" s="242">
        <v>43204</v>
      </c>
      <c r="B315" s="243">
        <v>180160299</v>
      </c>
      <c r="C315" s="248">
        <v>3</v>
      </c>
      <c r="D315" s="247">
        <v>173075</v>
      </c>
      <c r="E315" s="245"/>
      <c r="F315" s="248"/>
      <c r="G315" s="247"/>
      <c r="H315" s="245"/>
      <c r="I315" s="246">
        <v>264163</v>
      </c>
      <c r="J315" s="247" t="s">
        <v>17</v>
      </c>
      <c r="K315" s="234"/>
      <c r="L315" s="234"/>
      <c r="M315" s="234"/>
      <c r="N315" s="234"/>
      <c r="O315" s="234"/>
      <c r="P315" s="234"/>
    </row>
    <row r="316" spans="1:16" x14ac:dyDescent="0.25">
      <c r="A316" s="242">
        <v>43206</v>
      </c>
      <c r="B316" s="243">
        <v>180160448</v>
      </c>
      <c r="C316" s="248">
        <v>25</v>
      </c>
      <c r="D316" s="247">
        <v>1546563</v>
      </c>
      <c r="E316" s="245">
        <v>180042044</v>
      </c>
      <c r="F316" s="248">
        <v>8</v>
      </c>
      <c r="G316" s="247">
        <v>969325</v>
      </c>
      <c r="H316" s="245"/>
      <c r="I316" s="246"/>
      <c r="J316" s="247"/>
      <c r="K316" s="234"/>
      <c r="L316" s="234"/>
      <c r="M316" s="234"/>
      <c r="N316" s="234"/>
      <c r="O316" s="234"/>
      <c r="P316" s="234"/>
    </row>
    <row r="317" spans="1:16" x14ac:dyDescent="0.25">
      <c r="A317" s="242">
        <v>43206</v>
      </c>
      <c r="B317" s="243">
        <v>180160473</v>
      </c>
      <c r="C317" s="248">
        <v>13</v>
      </c>
      <c r="D317" s="247">
        <v>1464750</v>
      </c>
      <c r="E317" s="245"/>
      <c r="F317" s="248"/>
      <c r="G317" s="247"/>
      <c r="H317" s="245"/>
      <c r="I317" s="246"/>
      <c r="J317" s="247"/>
      <c r="K317" s="234"/>
      <c r="L317" s="234"/>
      <c r="M317" s="234"/>
      <c r="N317" s="234"/>
      <c r="O317" s="234"/>
      <c r="P317" s="234"/>
    </row>
    <row r="318" spans="1:16" x14ac:dyDescent="0.25">
      <c r="A318" s="242">
        <v>43206</v>
      </c>
      <c r="B318" s="243">
        <v>180160474</v>
      </c>
      <c r="C318" s="248">
        <v>2</v>
      </c>
      <c r="D318" s="247">
        <v>169663</v>
      </c>
      <c r="E318" s="245"/>
      <c r="F318" s="248"/>
      <c r="G318" s="247"/>
      <c r="H318" s="245"/>
      <c r="I318" s="246"/>
      <c r="J318" s="247"/>
      <c r="K318" s="234"/>
      <c r="L318" s="234"/>
      <c r="M318" s="234"/>
      <c r="N318" s="234"/>
      <c r="O318" s="234"/>
      <c r="P318" s="234"/>
    </row>
    <row r="319" spans="1:16" x14ac:dyDescent="0.25">
      <c r="A319" s="242">
        <v>43206</v>
      </c>
      <c r="B319" s="243">
        <v>180160509</v>
      </c>
      <c r="C319" s="248">
        <v>2</v>
      </c>
      <c r="D319" s="247">
        <v>142800</v>
      </c>
      <c r="E319" s="245"/>
      <c r="F319" s="248"/>
      <c r="G319" s="247"/>
      <c r="H319" s="245"/>
      <c r="I319" s="246"/>
      <c r="J319" s="247"/>
      <c r="K319" s="234"/>
      <c r="L319" s="234"/>
      <c r="M319" s="234"/>
      <c r="N319" s="234"/>
      <c r="O319" s="234"/>
      <c r="P319" s="234"/>
    </row>
    <row r="320" spans="1:16" x14ac:dyDescent="0.25">
      <c r="A320" s="242">
        <v>43206</v>
      </c>
      <c r="B320" s="243">
        <v>180160513</v>
      </c>
      <c r="C320" s="248">
        <v>15</v>
      </c>
      <c r="D320" s="247">
        <v>1458275</v>
      </c>
      <c r="E320" s="245"/>
      <c r="F320" s="248"/>
      <c r="G320" s="247"/>
      <c r="H320" s="245"/>
      <c r="I320" s="246">
        <v>3812726</v>
      </c>
      <c r="J320" s="247" t="s">
        <v>17</v>
      </c>
      <c r="K320" s="234"/>
      <c r="L320" s="234"/>
      <c r="M320" s="234"/>
      <c r="N320" s="234"/>
      <c r="O320" s="234"/>
      <c r="P320" s="234"/>
    </row>
    <row r="321" spans="1:16" x14ac:dyDescent="0.25">
      <c r="A321" s="242">
        <v>43207</v>
      </c>
      <c r="B321" s="243">
        <v>180160545</v>
      </c>
      <c r="C321" s="248">
        <v>4</v>
      </c>
      <c r="D321" s="247">
        <v>338363</v>
      </c>
      <c r="E321" s="245">
        <v>180042068</v>
      </c>
      <c r="F321" s="248">
        <v>9</v>
      </c>
      <c r="G321" s="247">
        <v>976500</v>
      </c>
      <c r="H321" s="245"/>
      <c r="I321" s="246"/>
      <c r="J321" s="247"/>
      <c r="K321" s="234"/>
      <c r="L321" s="234"/>
      <c r="M321" s="234"/>
      <c r="N321" s="234"/>
      <c r="O321" s="234"/>
      <c r="P321" s="234"/>
    </row>
    <row r="322" spans="1:16" x14ac:dyDescent="0.25">
      <c r="A322" s="242">
        <v>43207</v>
      </c>
      <c r="B322" s="243">
        <v>180160573</v>
      </c>
      <c r="C322" s="248">
        <v>13</v>
      </c>
      <c r="D322" s="247">
        <v>1606063</v>
      </c>
      <c r="E322" s="245"/>
      <c r="F322" s="248"/>
      <c r="G322" s="247"/>
      <c r="H322" s="245"/>
      <c r="I322" s="246"/>
      <c r="J322" s="247"/>
      <c r="K322" s="234"/>
      <c r="L322" s="234"/>
      <c r="M322" s="234"/>
      <c r="N322" s="234"/>
      <c r="O322" s="234"/>
      <c r="P322" s="234"/>
    </row>
    <row r="323" spans="1:16" x14ac:dyDescent="0.25">
      <c r="A323" s="242">
        <v>43207</v>
      </c>
      <c r="B323" s="243">
        <v>180160616</v>
      </c>
      <c r="C323" s="248">
        <v>6</v>
      </c>
      <c r="D323" s="247">
        <v>727475</v>
      </c>
      <c r="E323" s="245"/>
      <c r="F323" s="248"/>
      <c r="G323" s="247"/>
      <c r="H323" s="245"/>
      <c r="I323" s="246"/>
      <c r="J323" s="247"/>
      <c r="K323" s="234"/>
      <c r="L323" s="234"/>
      <c r="M323" s="234"/>
      <c r="N323" s="234"/>
      <c r="O323" s="234"/>
      <c r="P323" s="234"/>
    </row>
    <row r="324" spans="1:16" x14ac:dyDescent="0.25">
      <c r="A324" s="242">
        <v>43207</v>
      </c>
      <c r="B324" s="243">
        <v>180160618</v>
      </c>
      <c r="C324" s="248">
        <v>2</v>
      </c>
      <c r="D324" s="247">
        <v>162138</v>
      </c>
      <c r="E324" s="245"/>
      <c r="F324" s="248"/>
      <c r="G324" s="247"/>
      <c r="H324" s="245"/>
      <c r="I324" s="246">
        <v>1857539</v>
      </c>
      <c r="J324" s="247" t="s">
        <v>17</v>
      </c>
      <c r="K324" s="234"/>
      <c r="L324" s="234"/>
      <c r="M324" s="234"/>
      <c r="N324" s="234"/>
      <c r="O324" s="234"/>
      <c r="P324" s="234"/>
    </row>
    <row r="325" spans="1:16" x14ac:dyDescent="0.25">
      <c r="A325" s="242">
        <v>43208</v>
      </c>
      <c r="B325" s="243">
        <v>180160660</v>
      </c>
      <c r="C325" s="248">
        <v>8</v>
      </c>
      <c r="D325" s="247">
        <v>782688</v>
      </c>
      <c r="E325" s="245"/>
      <c r="F325" s="248"/>
      <c r="G325" s="247"/>
      <c r="H325" s="245"/>
      <c r="I325" s="246"/>
      <c r="J325" s="247"/>
      <c r="K325" s="234"/>
      <c r="L325" s="234"/>
      <c r="M325" s="234"/>
      <c r="N325" s="234"/>
      <c r="O325" s="234"/>
      <c r="P325" s="234"/>
    </row>
    <row r="326" spans="1:16" x14ac:dyDescent="0.25">
      <c r="A326" s="242">
        <v>43208</v>
      </c>
      <c r="B326" s="243">
        <v>180160684</v>
      </c>
      <c r="C326" s="248">
        <v>16</v>
      </c>
      <c r="D326" s="247">
        <v>1530375</v>
      </c>
      <c r="E326" s="245"/>
      <c r="F326" s="248"/>
      <c r="G326" s="247"/>
      <c r="H326" s="245"/>
      <c r="I326" s="246"/>
      <c r="J326" s="247"/>
      <c r="K326" s="234"/>
      <c r="L326" s="234"/>
      <c r="M326" s="234"/>
      <c r="N326" s="234"/>
      <c r="O326" s="234"/>
      <c r="P326" s="234"/>
    </row>
    <row r="327" spans="1:16" x14ac:dyDescent="0.25">
      <c r="A327" s="242">
        <v>43208</v>
      </c>
      <c r="B327" s="243">
        <v>180160735</v>
      </c>
      <c r="C327" s="248">
        <v>3</v>
      </c>
      <c r="D327" s="247">
        <v>281050</v>
      </c>
      <c r="E327" s="245"/>
      <c r="F327" s="248"/>
      <c r="G327" s="247"/>
      <c r="H327" s="245"/>
      <c r="I327" s="246"/>
      <c r="J327" s="247"/>
      <c r="K327" s="234"/>
      <c r="L327" s="234"/>
      <c r="M327" s="234"/>
      <c r="N327" s="234"/>
      <c r="O327" s="234"/>
      <c r="P327" s="234"/>
    </row>
    <row r="328" spans="1:16" x14ac:dyDescent="0.25">
      <c r="A328" s="242">
        <v>43208</v>
      </c>
      <c r="B328" s="243">
        <v>180160751</v>
      </c>
      <c r="C328" s="248">
        <v>5</v>
      </c>
      <c r="D328" s="247">
        <v>552388</v>
      </c>
      <c r="E328" s="245"/>
      <c r="F328" s="248"/>
      <c r="G328" s="247"/>
      <c r="H328" s="245"/>
      <c r="I328" s="246">
        <v>3146501</v>
      </c>
      <c r="J328" s="247" t="s">
        <v>17</v>
      </c>
      <c r="K328" s="234"/>
      <c r="L328" s="234"/>
      <c r="M328" s="234"/>
      <c r="N328" s="234"/>
      <c r="O328" s="234"/>
      <c r="P328" s="234"/>
    </row>
    <row r="329" spans="1:16" x14ac:dyDescent="0.25">
      <c r="A329" s="242">
        <v>43209</v>
      </c>
      <c r="B329" s="243">
        <v>180160783</v>
      </c>
      <c r="C329" s="248">
        <v>7</v>
      </c>
      <c r="D329" s="247">
        <v>854000</v>
      </c>
      <c r="E329" s="245">
        <v>180042129</v>
      </c>
      <c r="F329" s="248">
        <v>7</v>
      </c>
      <c r="G329" s="247">
        <v>642163</v>
      </c>
      <c r="H329" s="245"/>
      <c r="I329" s="246"/>
      <c r="J329" s="247"/>
      <c r="K329" s="234"/>
      <c r="L329" s="234"/>
      <c r="M329" s="234"/>
      <c r="N329" s="234"/>
      <c r="O329" s="234"/>
      <c r="P329" s="234"/>
    </row>
    <row r="330" spans="1:16" x14ac:dyDescent="0.25">
      <c r="A330" s="242">
        <v>43209</v>
      </c>
      <c r="B330" s="243">
        <v>180160805</v>
      </c>
      <c r="C330" s="248">
        <v>12</v>
      </c>
      <c r="D330" s="247">
        <v>1392913</v>
      </c>
      <c r="E330" s="245"/>
      <c r="F330" s="248"/>
      <c r="G330" s="247"/>
      <c r="H330" s="245"/>
      <c r="I330" s="246"/>
      <c r="J330" s="247"/>
      <c r="K330" s="234"/>
      <c r="L330" s="234"/>
      <c r="M330" s="234"/>
      <c r="N330" s="234"/>
      <c r="O330" s="234"/>
      <c r="P330" s="234"/>
    </row>
    <row r="331" spans="1:16" x14ac:dyDescent="0.25">
      <c r="A331" s="242">
        <v>43209</v>
      </c>
      <c r="B331" s="243">
        <v>180160817</v>
      </c>
      <c r="C331" s="248">
        <v>1</v>
      </c>
      <c r="D331" s="247">
        <v>188650</v>
      </c>
      <c r="E331" s="245"/>
      <c r="F331" s="248"/>
      <c r="G331" s="247"/>
      <c r="H331" s="245"/>
      <c r="I331" s="246"/>
      <c r="J331" s="247"/>
      <c r="K331" s="234"/>
      <c r="L331" s="234"/>
      <c r="M331" s="234"/>
      <c r="N331" s="234"/>
      <c r="O331" s="234"/>
      <c r="P331" s="234"/>
    </row>
    <row r="332" spans="1:16" x14ac:dyDescent="0.25">
      <c r="A332" s="242">
        <v>43209</v>
      </c>
      <c r="B332" s="243">
        <v>180160843</v>
      </c>
      <c r="C332" s="248">
        <v>3</v>
      </c>
      <c r="D332" s="247">
        <v>396113</v>
      </c>
      <c r="E332" s="245"/>
      <c r="F332" s="248"/>
      <c r="G332" s="247"/>
      <c r="H332" s="245"/>
      <c r="I332" s="246"/>
      <c r="J332" s="247"/>
      <c r="K332" s="234"/>
      <c r="L332" s="234"/>
      <c r="M332" s="234"/>
      <c r="N332" s="234"/>
      <c r="O332" s="234"/>
      <c r="P332" s="234"/>
    </row>
    <row r="333" spans="1:16" x14ac:dyDescent="0.25">
      <c r="A333" s="242">
        <v>43209</v>
      </c>
      <c r="B333" s="243">
        <v>180160849</v>
      </c>
      <c r="C333" s="248">
        <v>3</v>
      </c>
      <c r="D333" s="247">
        <v>388763</v>
      </c>
      <c r="E333" s="245"/>
      <c r="F333" s="248"/>
      <c r="G333" s="247"/>
      <c r="H333" s="245"/>
      <c r="I333" s="246">
        <v>2578276</v>
      </c>
      <c r="J333" s="247" t="s">
        <v>17</v>
      </c>
      <c r="K333" s="234"/>
      <c r="L333" s="234"/>
      <c r="M333" s="234"/>
      <c r="N333" s="234"/>
      <c r="O333" s="234"/>
      <c r="P333" s="234"/>
    </row>
    <row r="334" spans="1:16" x14ac:dyDescent="0.25">
      <c r="A334" s="242">
        <v>43210</v>
      </c>
      <c r="B334" s="243">
        <v>180160899</v>
      </c>
      <c r="C334" s="248">
        <v>4</v>
      </c>
      <c r="D334" s="247">
        <v>375288</v>
      </c>
      <c r="E334" s="245">
        <v>180042153</v>
      </c>
      <c r="F334" s="248">
        <v>5</v>
      </c>
      <c r="G334" s="247">
        <v>375988</v>
      </c>
      <c r="H334" s="245"/>
      <c r="I334" s="246"/>
      <c r="J334" s="247"/>
      <c r="K334" s="234"/>
      <c r="L334" s="234"/>
      <c r="M334" s="234"/>
      <c r="N334" s="234"/>
      <c r="O334" s="234"/>
      <c r="P334" s="234"/>
    </row>
    <row r="335" spans="1:16" x14ac:dyDescent="0.25">
      <c r="A335" s="242">
        <v>43210</v>
      </c>
      <c r="B335" s="243">
        <v>180160924</v>
      </c>
      <c r="C335" s="248">
        <v>19</v>
      </c>
      <c r="D335" s="247">
        <v>2008825</v>
      </c>
      <c r="E335" s="245"/>
      <c r="F335" s="248"/>
      <c r="G335" s="247"/>
      <c r="H335" s="245"/>
      <c r="I335" s="246"/>
      <c r="J335" s="247"/>
      <c r="K335" s="234"/>
      <c r="L335" s="234"/>
      <c r="M335" s="234"/>
      <c r="N335" s="234"/>
      <c r="O335" s="234"/>
      <c r="P335" s="234"/>
    </row>
    <row r="336" spans="1:16" x14ac:dyDescent="0.25">
      <c r="A336" s="242">
        <v>43210</v>
      </c>
      <c r="B336" s="243">
        <v>180160942</v>
      </c>
      <c r="C336" s="248">
        <v>3</v>
      </c>
      <c r="D336" s="247">
        <v>191538</v>
      </c>
      <c r="E336" s="245"/>
      <c r="F336" s="248"/>
      <c r="G336" s="247"/>
      <c r="H336" s="245"/>
      <c r="I336" s="246"/>
      <c r="J336" s="247"/>
      <c r="K336" s="234"/>
      <c r="L336" s="234"/>
      <c r="M336" s="234"/>
      <c r="N336" s="234"/>
      <c r="O336" s="234"/>
      <c r="P336" s="234"/>
    </row>
    <row r="337" spans="1:16" x14ac:dyDescent="0.25">
      <c r="A337" s="242">
        <v>43210</v>
      </c>
      <c r="B337" s="243">
        <v>180160958</v>
      </c>
      <c r="C337" s="248">
        <v>1</v>
      </c>
      <c r="D337" s="247">
        <v>112000</v>
      </c>
      <c r="E337" s="245"/>
      <c r="F337" s="248"/>
      <c r="G337" s="247"/>
      <c r="H337" s="245"/>
      <c r="I337" s="246">
        <v>2311663</v>
      </c>
      <c r="J337" s="247" t="s">
        <v>17</v>
      </c>
      <c r="K337" s="234"/>
      <c r="L337" s="234"/>
      <c r="M337" s="234"/>
      <c r="N337" s="234"/>
      <c r="O337" s="234"/>
      <c r="P337" s="234"/>
    </row>
    <row r="338" spans="1:16" x14ac:dyDescent="0.25">
      <c r="A338" s="242">
        <v>43211</v>
      </c>
      <c r="B338" s="243">
        <v>180161021</v>
      </c>
      <c r="C338" s="248">
        <v>4</v>
      </c>
      <c r="D338" s="247">
        <v>402150</v>
      </c>
      <c r="E338" s="245">
        <v>180042186</v>
      </c>
      <c r="F338" s="248">
        <v>13</v>
      </c>
      <c r="G338" s="247">
        <v>1273388</v>
      </c>
      <c r="H338" s="245"/>
      <c r="I338" s="246"/>
      <c r="J338" s="247"/>
      <c r="K338" s="234"/>
      <c r="L338" s="234"/>
      <c r="M338" s="234"/>
      <c r="N338" s="234"/>
      <c r="O338" s="234"/>
      <c r="P338" s="234"/>
    </row>
    <row r="339" spans="1:16" x14ac:dyDescent="0.25">
      <c r="A339" s="242">
        <v>43211</v>
      </c>
      <c r="B339" s="243">
        <v>180161069</v>
      </c>
      <c r="C339" s="248">
        <v>3</v>
      </c>
      <c r="D339" s="247">
        <v>297938</v>
      </c>
      <c r="E339" s="245"/>
      <c r="F339" s="248"/>
      <c r="G339" s="247"/>
      <c r="H339" s="245"/>
      <c r="I339" s="246"/>
      <c r="J339" s="247"/>
      <c r="K339" s="234"/>
      <c r="L339" s="234"/>
      <c r="M339" s="234"/>
      <c r="N339" s="234"/>
      <c r="O339" s="234"/>
      <c r="P339" s="234"/>
    </row>
    <row r="340" spans="1:16" x14ac:dyDescent="0.25">
      <c r="A340" s="242">
        <v>43211</v>
      </c>
      <c r="B340" s="243">
        <v>180161075</v>
      </c>
      <c r="C340" s="248">
        <v>7</v>
      </c>
      <c r="D340" s="247">
        <v>797650</v>
      </c>
      <c r="E340" s="245"/>
      <c r="F340" s="248"/>
      <c r="G340" s="247"/>
      <c r="H340" s="245"/>
      <c r="I340" s="246">
        <v>224351</v>
      </c>
      <c r="J340" s="247" t="s">
        <v>17</v>
      </c>
      <c r="K340" s="234"/>
      <c r="L340" s="234"/>
      <c r="M340" s="234"/>
      <c r="N340" s="234"/>
      <c r="O340" s="234"/>
      <c r="P340" s="234"/>
    </row>
    <row r="341" spans="1:16" x14ac:dyDescent="0.25">
      <c r="A341" s="242">
        <v>43213</v>
      </c>
      <c r="B341" s="243">
        <v>180161203</v>
      </c>
      <c r="C341" s="248">
        <v>2</v>
      </c>
      <c r="D341" s="247">
        <v>159338</v>
      </c>
      <c r="E341" s="245">
        <v>180042238</v>
      </c>
      <c r="F341" s="248">
        <v>6</v>
      </c>
      <c r="G341" s="247">
        <v>667013</v>
      </c>
      <c r="H341" s="245"/>
      <c r="I341" s="246"/>
      <c r="J341" s="247"/>
      <c r="K341" s="234"/>
      <c r="L341" s="234"/>
      <c r="M341" s="234"/>
      <c r="N341" s="234"/>
      <c r="O341" s="234"/>
      <c r="P341" s="234"/>
    </row>
    <row r="342" spans="1:16" x14ac:dyDescent="0.25">
      <c r="A342" s="242">
        <v>43213</v>
      </c>
      <c r="B342" s="243">
        <v>180161220</v>
      </c>
      <c r="C342" s="248">
        <v>13</v>
      </c>
      <c r="D342" s="247">
        <v>1239788</v>
      </c>
      <c r="E342" s="245"/>
      <c r="F342" s="248"/>
      <c r="G342" s="247"/>
      <c r="H342" s="245"/>
      <c r="I342" s="246"/>
      <c r="J342" s="247"/>
      <c r="K342" s="234"/>
      <c r="L342" s="234"/>
      <c r="M342" s="234"/>
      <c r="N342" s="234"/>
      <c r="O342" s="234"/>
      <c r="P342" s="234"/>
    </row>
    <row r="343" spans="1:16" x14ac:dyDescent="0.25">
      <c r="A343" s="242">
        <v>43213</v>
      </c>
      <c r="B343" s="243">
        <v>180161262</v>
      </c>
      <c r="C343" s="248">
        <v>9</v>
      </c>
      <c r="D343" s="247">
        <v>958300</v>
      </c>
      <c r="E343" s="245"/>
      <c r="F343" s="248"/>
      <c r="G343" s="247"/>
      <c r="H343" s="245"/>
      <c r="I343" s="246">
        <v>1690413</v>
      </c>
      <c r="J343" s="247" t="s">
        <v>17</v>
      </c>
      <c r="K343" s="234"/>
      <c r="L343" s="234"/>
      <c r="M343" s="234"/>
      <c r="N343" s="234"/>
      <c r="O343" s="234"/>
      <c r="P343" s="234"/>
    </row>
    <row r="344" spans="1:16" x14ac:dyDescent="0.25">
      <c r="A344" s="242">
        <v>43214</v>
      </c>
      <c r="B344" s="243">
        <v>180161301</v>
      </c>
      <c r="C344" s="248">
        <v>1</v>
      </c>
      <c r="D344" s="247">
        <v>127050</v>
      </c>
      <c r="E344" s="245">
        <v>180042263</v>
      </c>
      <c r="F344" s="248">
        <v>11</v>
      </c>
      <c r="G344" s="247">
        <v>1246963</v>
      </c>
      <c r="H344" s="245"/>
      <c r="I344" s="246"/>
      <c r="J344" s="247"/>
      <c r="K344" s="234"/>
      <c r="L344" s="234"/>
      <c r="M344" s="234"/>
      <c r="N344" s="234"/>
      <c r="O344" s="234"/>
      <c r="P344" s="234"/>
    </row>
    <row r="345" spans="1:16" x14ac:dyDescent="0.25">
      <c r="A345" s="242">
        <v>43214</v>
      </c>
      <c r="B345" s="243">
        <v>180161322</v>
      </c>
      <c r="C345" s="248">
        <v>12</v>
      </c>
      <c r="D345" s="247">
        <v>1197438</v>
      </c>
      <c r="E345" s="245"/>
      <c r="F345" s="248"/>
      <c r="G345" s="247"/>
      <c r="H345" s="245"/>
      <c r="I345" s="246"/>
      <c r="J345" s="247"/>
      <c r="K345" s="234"/>
      <c r="L345" s="234"/>
      <c r="M345" s="234"/>
      <c r="N345" s="234"/>
      <c r="O345" s="234"/>
      <c r="P345" s="234"/>
    </row>
    <row r="346" spans="1:16" x14ac:dyDescent="0.25">
      <c r="A346" s="242">
        <v>43214</v>
      </c>
      <c r="B346" s="243">
        <v>180161339</v>
      </c>
      <c r="C346" s="248">
        <v>1</v>
      </c>
      <c r="D346" s="247">
        <v>110075</v>
      </c>
      <c r="E346" s="245"/>
      <c r="F346" s="248"/>
      <c r="G346" s="247"/>
      <c r="H346" s="245"/>
      <c r="I346" s="246"/>
      <c r="J346" s="247"/>
      <c r="K346" s="234"/>
      <c r="L346" s="234"/>
      <c r="M346" s="234"/>
      <c r="N346" s="234"/>
      <c r="O346" s="234"/>
      <c r="P346" s="234"/>
    </row>
    <row r="347" spans="1:16" x14ac:dyDescent="0.25">
      <c r="A347" s="242">
        <v>43214</v>
      </c>
      <c r="B347" s="243">
        <v>180161370</v>
      </c>
      <c r="C347" s="248">
        <v>4</v>
      </c>
      <c r="D347" s="247">
        <v>448700</v>
      </c>
      <c r="E347" s="245"/>
      <c r="F347" s="248"/>
      <c r="G347" s="247"/>
      <c r="H347" s="245"/>
      <c r="I347" s="246"/>
      <c r="J347" s="247"/>
      <c r="K347" s="234"/>
      <c r="L347" s="234"/>
      <c r="M347" s="234"/>
      <c r="N347" s="234"/>
      <c r="O347" s="234"/>
      <c r="P347" s="234"/>
    </row>
    <row r="348" spans="1:16" x14ac:dyDescent="0.25">
      <c r="A348" s="242">
        <v>43214</v>
      </c>
      <c r="B348" s="243">
        <v>180161373</v>
      </c>
      <c r="C348" s="248">
        <v>1</v>
      </c>
      <c r="D348" s="247">
        <v>118650</v>
      </c>
      <c r="E348" s="245"/>
      <c r="F348" s="248"/>
      <c r="G348" s="247"/>
      <c r="H348" s="245"/>
      <c r="I348" s="246">
        <v>754950</v>
      </c>
      <c r="J348" s="247" t="s">
        <v>17</v>
      </c>
      <c r="K348" s="234"/>
      <c r="L348" s="234"/>
      <c r="M348" s="234"/>
      <c r="N348" s="234"/>
      <c r="O348" s="234"/>
      <c r="P348" s="234"/>
    </row>
    <row r="349" spans="1:16" x14ac:dyDescent="0.25">
      <c r="A349" s="242">
        <v>43215</v>
      </c>
      <c r="B349" s="243">
        <v>180161407</v>
      </c>
      <c r="C349" s="248">
        <v>1</v>
      </c>
      <c r="D349" s="247">
        <v>46463</v>
      </c>
      <c r="E349" s="245">
        <v>180042291</v>
      </c>
      <c r="F349" s="248">
        <v>9</v>
      </c>
      <c r="G349" s="247">
        <v>1189388</v>
      </c>
      <c r="H349" s="245"/>
      <c r="I349" s="246"/>
      <c r="J349" s="247"/>
      <c r="K349" s="234"/>
      <c r="L349" s="234"/>
      <c r="M349" s="234"/>
      <c r="N349" s="234"/>
      <c r="O349" s="234"/>
      <c r="P349" s="234"/>
    </row>
    <row r="350" spans="1:16" x14ac:dyDescent="0.25">
      <c r="A350" s="242">
        <v>43215</v>
      </c>
      <c r="B350" s="243">
        <v>180161428</v>
      </c>
      <c r="C350" s="248">
        <v>8</v>
      </c>
      <c r="D350" s="247">
        <v>742000</v>
      </c>
      <c r="E350" s="245"/>
      <c r="F350" s="248"/>
      <c r="G350" s="247"/>
      <c r="H350" s="245"/>
      <c r="I350" s="246"/>
      <c r="J350" s="247"/>
      <c r="K350" s="234"/>
      <c r="L350" s="234"/>
      <c r="M350" s="234"/>
      <c r="N350" s="234"/>
      <c r="O350" s="234"/>
      <c r="P350" s="234"/>
    </row>
    <row r="351" spans="1:16" x14ac:dyDescent="0.25">
      <c r="A351" s="242">
        <v>43215</v>
      </c>
      <c r="B351" s="243">
        <v>180161480</v>
      </c>
      <c r="C351" s="248">
        <v>4</v>
      </c>
      <c r="D351" s="247">
        <v>401538</v>
      </c>
      <c r="E351" s="245"/>
      <c r="F351" s="248"/>
      <c r="G351" s="247"/>
      <c r="H351" s="245"/>
      <c r="I351" s="246"/>
      <c r="J351" s="247"/>
      <c r="K351" s="234"/>
      <c r="L351" s="234"/>
      <c r="M351" s="234"/>
      <c r="N351" s="234"/>
      <c r="O351" s="234"/>
      <c r="P351" s="234"/>
    </row>
    <row r="352" spans="1:16" x14ac:dyDescent="0.25">
      <c r="A352" s="242">
        <v>43215</v>
      </c>
      <c r="B352" s="243">
        <v>180161492</v>
      </c>
      <c r="C352" s="248">
        <v>1</v>
      </c>
      <c r="D352" s="247">
        <v>144288</v>
      </c>
      <c r="E352" s="245"/>
      <c r="F352" s="248"/>
      <c r="G352" s="247"/>
      <c r="H352" s="245"/>
      <c r="I352" s="246">
        <v>144901</v>
      </c>
      <c r="J352" s="247" t="s">
        <v>17</v>
      </c>
      <c r="K352" s="234"/>
      <c r="L352" s="234"/>
      <c r="M352" s="234"/>
      <c r="N352" s="234"/>
      <c r="O352" s="234"/>
      <c r="P352" s="234"/>
    </row>
    <row r="353" spans="1:16" x14ac:dyDescent="0.25">
      <c r="A353" s="242">
        <v>43216</v>
      </c>
      <c r="B353" s="243">
        <v>180161515</v>
      </c>
      <c r="C353" s="248">
        <v>3</v>
      </c>
      <c r="D353" s="247">
        <v>345013</v>
      </c>
      <c r="E353" s="245">
        <v>180042321</v>
      </c>
      <c r="F353" s="248">
        <v>9</v>
      </c>
      <c r="G353" s="247">
        <v>943688</v>
      </c>
      <c r="H353" s="245"/>
      <c r="I353" s="246"/>
      <c r="J353" s="247"/>
      <c r="K353" s="234"/>
      <c r="L353" s="234"/>
      <c r="M353" s="234"/>
      <c r="N353" s="234"/>
      <c r="O353" s="234"/>
      <c r="P353" s="234"/>
    </row>
    <row r="354" spans="1:16" x14ac:dyDescent="0.25">
      <c r="A354" s="242">
        <v>43216</v>
      </c>
      <c r="B354" s="243">
        <v>180161548</v>
      </c>
      <c r="C354" s="248">
        <v>3</v>
      </c>
      <c r="D354" s="247">
        <v>310800</v>
      </c>
      <c r="E354" s="245"/>
      <c r="F354" s="248"/>
      <c r="G354" s="247"/>
      <c r="H354" s="245"/>
      <c r="I354" s="246"/>
      <c r="J354" s="247"/>
      <c r="K354" s="234"/>
      <c r="L354" s="234"/>
      <c r="M354" s="234"/>
      <c r="N354" s="234"/>
      <c r="O354" s="234"/>
      <c r="P354" s="234"/>
    </row>
    <row r="355" spans="1:16" x14ac:dyDescent="0.25">
      <c r="A355" s="242">
        <v>43216</v>
      </c>
      <c r="B355" s="243">
        <v>180161556</v>
      </c>
      <c r="C355" s="248">
        <v>1</v>
      </c>
      <c r="D355" s="247">
        <v>45763</v>
      </c>
      <c r="E355" s="245"/>
      <c r="F355" s="248"/>
      <c r="G355" s="247"/>
      <c r="H355" s="245"/>
      <c r="I355" s="246"/>
      <c r="J355" s="247"/>
      <c r="K355" s="234"/>
      <c r="L355" s="234"/>
      <c r="M355" s="234"/>
      <c r="N355" s="234"/>
      <c r="O355" s="234"/>
      <c r="P355" s="234"/>
    </row>
    <row r="356" spans="1:16" x14ac:dyDescent="0.25">
      <c r="A356" s="242">
        <v>43216</v>
      </c>
      <c r="B356" s="243">
        <v>180161600</v>
      </c>
      <c r="C356" s="248">
        <v>6</v>
      </c>
      <c r="D356" s="247">
        <v>617138</v>
      </c>
      <c r="E356" s="245"/>
      <c r="F356" s="248"/>
      <c r="G356" s="247"/>
      <c r="H356" s="245"/>
      <c r="I356" s="246"/>
      <c r="J356" s="247"/>
      <c r="K356" s="234"/>
      <c r="L356" s="234"/>
      <c r="M356" s="234"/>
      <c r="N356" s="234"/>
      <c r="O356" s="234"/>
      <c r="P356" s="234"/>
    </row>
    <row r="357" spans="1:16" x14ac:dyDescent="0.25">
      <c r="A357" s="242">
        <v>43216</v>
      </c>
      <c r="B357" s="243">
        <v>180161603</v>
      </c>
      <c r="C357" s="248">
        <v>1</v>
      </c>
      <c r="D357" s="247">
        <v>87063</v>
      </c>
      <c r="E357" s="245"/>
      <c r="F357" s="248"/>
      <c r="G357" s="247"/>
      <c r="H357" s="245"/>
      <c r="I357" s="246"/>
      <c r="J357" s="247"/>
      <c r="K357" s="234"/>
      <c r="L357" s="234"/>
      <c r="M357" s="234"/>
      <c r="N357" s="234"/>
      <c r="O357" s="234"/>
      <c r="P357" s="234"/>
    </row>
    <row r="358" spans="1:16" x14ac:dyDescent="0.25">
      <c r="A358" s="242">
        <v>43216</v>
      </c>
      <c r="B358" s="243">
        <v>180161613</v>
      </c>
      <c r="C358" s="248">
        <v>9</v>
      </c>
      <c r="D358" s="247">
        <v>920063</v>
      </c>
      <c r="E358" s="245"/>
      <c r="F358" s="248"/>
      <c r="G358" s="247"/>
      <c r="H358" s="245"/>
      <c r="I358" s="246">
        <v>1382152</v>
      </c>
      <c r="J358" s="247" t="s">
        <v>17</v>
      </c>
      <c r="K358" s="234"/>
      <c r="L358" s="234"/>
      <c r="M358" s="234"/>
      <c r="N358" s="234"/>
      <c r="O358" s="234"/>
      <c r="P358" s="234"/>
    </row>
    <row r="359" spans="1:16" x14ac:dyDescent="0.25">
      <c r="A359" s="242">
        <v>43217</v>
      </c>
      <c r="B359" s="243">
        <v>180161639</v>
      </c>
      <c r="C359" s="248">
        <v>1</v>
      </c>
      <c r="D359" s="247">
        <v>80500</v>
      </c>
      <c r="E359" s="245">
        <v>180042350</v>
      </c>
      <c r="F359" s="248">
        <v>6</v>
      </c>
      <c r="G359" s="247">
        <v>706650</v>
      </c>
      <c r="H359" s="245"/>
      <c r="I359" s="246"/>
      <c r="J359" s="247"/>
      <c r="K359" s="234"/>
      <c r="L359" s="234"/>
      <c r="M359" s="234"/>
      <c r="N359" s="234"/>
      <c r="O359" s="234"/>
      <c r="P359" s="234"/>
    </row>
    <row r="360" spans="1:16" x14ac:dyDescent="0.25">
      <c r="A360" s="242">
        <v>43217</v>
      </c>
      <c r="B360" s="243">
        <v>180161665</v>
      </c>
      <c r="C360" s="248">
        <v>10</v>
      </c>
      <c r="D360" s="247">
        <v>923213</v>
      </c>
      <c r="E360" s="245"/>
      <c r="F360" s="248"/>
      <c r="G360" s="247"/>
      <c r="H360" s="245"/>
      <c r="I360" s="246"/>
      <c r="J360" s="247"/>
      <c r="K360" s="234"/>
      <c r="L360" s="234"/>
      <c r="M360" s="234"/>
      <c r="N360" s="234"/>
      <c r="O360" s="234"/>
      <c r="P360" s="234"/>
    </row>
    <row r="361" spans="1:16" x14ac:dyDescent="0.25">
      <c r="A361" s="242">
        <v>43217</v>
      </c>
      <c r="B361" s="243">
        <v>180161683</v>
      </c>
      <c r="C361" s="248">
        <v>2</v>
      </c>
      <c r="D361" s="247">
        <v>256113</v>
      </c>
      <c r="E361" s="245"/>
      <c r="F361" s="248"/>
      <c r="G361" s="247"/>
      <c r="H361" s="245"/>
      <c r="I361" s="246"/>
      <c r="J361" s="247"/>
      <c r="K361" s="234"/>
      <c r="L361" s="234"/>
      <c r="M361" s="234"/>
      <c r="N361" s="234"/>
      <c r="O361" s="234"/>
      <c r="P361" s="234"/>
    </row>
    <row r="362" spans="1:16" x14ac:dyDescent="0.25">
      <c r="A362" s="242">
        <v>43217</v>
      </c>
      <c r="B362" s="243">
        <v>180161700</v>
      </c>
      <c r="C362" s="248">
        <v>2</v>
      </c>
      <c r="D362" s="247">
        <v>103163</v>
      </c>
      <c r="E362" s="245"/>
      <c r="F362" s="248"/>
      <c r="G362" s="247"/>
      <c r="H362" s="245"/>
      <c r="I362" s="246"/>
      <c r="J362" s="247"/>
      <c r="K362" s="234"/>
      <c r="L362" s="234"/>
      <c r="M362" s="234"/>
      <c r="N362" s="234"/>
      <c r="O362" s="234"/>
      <c r="P362" s="234"/>
    </row>
    <row r="363" spans="1:16" x14ac:dyDescent="0.25">
      <c r="A363" s="242">
        <v>43217</v>
      </c>
      <c r="B363" s="243">
        <v>180161715</v>
      </c>
      <c r="C363" s="248">
        <v>3</v>
      </c>
      <c r="D363" s="247">
        <v>239663</v>
      </c>
      <c r="E363" s="245"/>
      <c r="F363" s="248"/>
      <c r="G363" s="247"/>
      <c r="H363" s="245"/>
      <c r="I363" s="246">
        <v>896002</v>
      </c>
      <c r="J363" s="247" t="s">
        <v>17</v>
      </c>
      <c r="K363" s="234"/>
      <c r="L363" s="234"/>
      <c r="M363" s="234"/>
      <c r="N363" s="234"/>
      <c r="O363" s="234"/>
      <c r="P363" s="234"/>
    </row>
    <row r="364" spans="1:16" x14ac:dyDescent="0.25">
      <c r="A364" s="242">
        <v>43218</v>
      </c>
      <c r="B364" s="243">
        <v>180161794</v>
      </c>
      <c r="C364" s="248">
        <v>23</v>
      </c>
      <c r="D364" s="247">
        <v>2311750</v>
      </c>
      <c r="E364" s="245">
        <v>180042378</v>
      </c>
      <c r="F364" s="248">
        <v>4</v>
      </c>
      <c r="G364" s="247">
        <v>378263</v>
      </c>
      <c r="H364" s="245"/>
      <c r="I364" s="246"/>
      <c r="J364" s="247"/>
      <c r="K364" s="234"/>
      <c r="L364" s="234"/>
      <c r="M364" s="234"/>
      <c r="N364" s="234"/>
      <c r="O364" s="234"/>
      <c r="P364" s="234"/>
    </row>
    <row r="365" spans="1:16" x14ac:dyDescent="0.25">
      <c r="A365" s="242">
        <v>43218</v>
      </c>
      <c r="B365" s="243">
        <v>180161824</v>
      </c>
      <c r="C365" s="248">
        <v>9</v>
      </c>
      <c r="D365" s="247">
        <v>884188</v>
      </c>
      <c r="E365" s="245"/>
      <c r="F365" s="248"/>
      <c r="G365" s="247"/>
      <c r="H365" s="245"/>
      <c r="I365" s="246"/>
      <c r="J365" s="247"/>
      <c r="K365" s="234"/>
      <c r="L365" s="234"/>
      <c r="M365" s="234"/>
      <c r="N365" s="234"/>
      <c r="O365" s="234"/>
      <c r="P365" s="234"/>
    </row>
    <row r="366" spans="1:16" x14ac:dyDescent="0.25">
      <c r="A366" s="242">
        <v>43218</v>
      </c>
      <c r="B366" s="243">
        <v>180161835</v>
      </c>
      <c r="C366" s="248">
        <v>1</v>
      </c>
      <c r="D366" s="247">
        <v>92050</v>
      </c>
      <c r="E366" s="245"/>
      <c r="F366" s="248"/>
      <c r="G366" s="247"/>
      <c r="H366" s="245"/>
      <c r="I366" s="246"/>
      <c r="J366" s="247"/>
      <c r="K366" s="234"/>
      <c r="L366" s="234"/>
      <c r="M366" s="234"/>
      <c r="N366" s="234"/>
      <c r="O366" s="234"/>
      <c r="P366" s="234"/>
    </row>
    <row r="367" spans="1:16" x14ac:dyDescent="0.25">
      <c r="A367" s="242">
        <v>43218</v>
      </c>
      <c r="B367" s="243">
        <v>180161847</v>
      </c>
      <c r="C367" s="248">
        <v>4</v>
      </c>
      <c r="D367" s="247">
        <v>310713</v>
      </c>
      <c r="E367" s="245"/>
      <c r="F367" s="248"/>
      <c r="G367" s="247"/>
      <c r="H367" s="245"/>
      <c r="I367" s="246">
        <v>3220438</v>
      </c>
      <c r="J367" s="247" t="s">
        <v>17</v>
      </c>
      <c r="K367" s="234"/>
      <c r="L367" s="234"/>
      <c r="M367" s="234"/>
      <c r="N367" s="234"/>
      <c r="O367" s="234"/>
      <c r="P367" s="234"/>
    </row>
    <row r="368" spans="1:16" x14ac:dyDescent="0.25">
      <c r="A368" s="236">
        <v>43220</v>
      </c>
      <c r="B368" s="235">
        <v>180161993</v>
      </c>
      <c r="C368" s="241">
        <v>30</v>
      </c>
      <c r="D368" s="34">
        <v>3125238</v>
      </c>
      <c r="E368" s="238">
        <v>180042437</v>
      </c>
      <c r="F368" s="241">
        <v>6</v>
      </c>
      <c r="G368" s="237">
        <v>733775</v>
      </c>
      <c r="H368" s="238"/>
      <c r="I368" s="240"/>
      <c r="J368" s="237"/>
      <c r="K368" s="234"/>
      <c r="L368" s="234"/>
      <c r="M368" s="234"/>
      <c r="N368" s="234"/>
      <c r="O368" s="234"/>
      <c r="P368" s="234"/>
    </row>
    <row r="369" spans="1:16" x14ac:dyDescent="0.25">
      <c r="A369" s="236">
        <v>43220</v>
      </c>
      <c r="B369" s="235">
        <v>180162053</v>
      </c>
      <c r="C369" s="241">
        <v>9</v>
      </c>
      <c r="D369" s="34">
        <v>929163</v>
      </c>
      <c r="E369" s="238"/>
      <c r="F369" s="241"/>
      <c r="G369" s="237"/>
      <c r="H369" s="238"/>
      <c r="I369" s="240"/>
      <c r="J369" s="237"/>
      <c r="K369" s="234"/>
      <c r="L369" s="234"/>
      <c r="M369" s="234"/>
      <c r="N369" s="234"/>
      <c r="O369" s="234"/>
      <c r="P369" s="234"/>
    </row>
    <row r="370" spans="1:16" x14ac:dyDescent="0.25">
      <c r="A370" s="236">
        <v>43220</v>
      </c>
      <c r="B370" s="235">
        <v>180162059</v>
      </c>
      <c r="C370" s="241">
        <v>2</v>
      </c>
      <c r="D370" s="34">
        <v>209038</v>
      </c>
      <c r="E370" s="238"/>
      <c r="F370" s="241"/>
      <c r="G370" s="237"/>
      <c r="H370" s="238"/>
      <c r="I370" s="240"/>
      <c r="J370" s="237"/>
      <c r="K370" s="234"/>
      <c r="L370" s="234"/>
      <c r="M370" s="234"/>
      <c r="N370" s="234"/>
      <c r="O370" s="234"/>
      <c r="P370" s="234"/>
    </row>
    <row r="371" spans="1:16" x14ac:dyDescent="0.25">
      <c r="A371" s="236"/>
      <c r="B371" s="235"/>
      <c r="C371" s="241"/>
      <c r="D371" s="34"/>
      <c r="E371" s="238"/>
      <c r="F371" s="241"/>
      <c r="G371" s="237"/>
      <c r="H371" s="238"/>
      <c r="I371" s="240"/>
      <c r="J371" s="237"/>
      <c r="K371" s="234"/>
      <c r="L371" s="234"/>
      <c r="M371" s="234"/>
      <c r="N371" s="234"/>
      <c r="O371" s="234"/>
      <c r="P371" s="234"/>
    </row>
    <row r="372" spans="1:16" x14ac:dyDescent="0.25">
      <c r="A372" s="236"/>
      <c r="B372" s="235"/>
      <c r="C372" s="241"/>
      <c r="D372" s="34"/>
      <c r="E372" s="238"/>
      <c r="F372" s="241"/>
      <c r="G372" s="237"/>
      <c r="H372" s="238"/>
      <c r="I372" s="240"/>
      <c r="J372" s="237"/>
      <c r="K372" s="234"/>
      <c r="L372" s="234"/>
      <c r="M372" s="234"/>
      <c r="N372" s="234"/>
      <c r="O372" s="234"/>
      <c r="P372" s="234"/>
    </row>
    <row r="373" spans="1:16" x14ac:dyDescent="0.25">
      <c r="A373" s="236"/>
      <c r="B373" s="235"/>
      <c r="C373" s="241"/>
      <c r="D373" s="34"/>
      <c r="E373" s="238"/>
      <c r="F373" s="241"/>
      <c r="G373" s="237"/>
      <c r="H373" s="238"/>
      <c r="I373" s="240"/>
      <c r="J373" s="237"/>
      <c r="K373" s="234"/>
      <c r="L373" s="234"/>
      <c r="M373" s="234"/>
      <c r="N373" s="234"/>
      <c r="O373" s="234"/>
      <c r="P373" s="234"/>
    </row>
    <row r="374" spans="1:16" x14ac:dyDescent="0.25">
      <c r="A374" s="236"/>
      <c r="B374" s="235"/>
      <c r="C374" s="241"/>
      <c r="D374" s="34"/>
      <c r="E374" s="238"/>
      <c r="F374" s="241"/>
      <c r="G374" s="237"/>
      <c r="H374" s="238"/>
      <c r="I374" s="240"/>
      <c r="J374" s="237"/>
      <c r="K374" s="234"/>
      <c r="L374" s="234"/>
      <c r="M374" s="234"/>
      <c r="N374" s="234"/>
      <c r="O374" s="234"/>
      <c r="P374" s="234"/>
    </row>
    <row r="375" spans="1:16" x14ac:dyDescent="0.25">
      <c r="A375" s="236"/>
      <c r="B375" s="235"/>
      <c r="C375" s="241"/>
      <c r="D375" s="34"/>
      <c r="E375" s="238"/>
      <c r="F375" s="241"/>
      <c r="G375" s="237"/>
      <c r="H375" s="238"/>
      <c r="I375" s="240"/>
      <c r="J375" s="237"/>
      <c r="K375" s="234"/>
      <c r="L375" s="234"/>
      <c r="M375" s="234"/>
      <c r="N375" s="234"/>
      <c r="O375" s="234"/>
      <c r="P375" s="234"/>
    </row>
    <row r="376" spans="1:16" x14ac:dyDescent="0.25">
      <c r="A376" s="236"/>
      <c r="B376" s="224" t="s">
        <v>11</v>
      </c>
      <c r="C376" s="233">
        <f>SUM(C7:C375)</f>
        <v>2616</v>
      </c>
      <c r="D376" s="225">
        <f>SUM(D7:D375)</f>
        <v>250219470</v>
      </c>
      <c r="E376" s="224" t="s">
        <v>11</v>
      </c>
      <c r="F376" s="233">
        <f>SUM(F7:F375)</f>
        <v>558</v>
      </c>
      <c r="G376" s="225">
        <f>SUM(G7:G375)</f>
        <v>58182797</v>
      </c>
      <c r="H376" s="225">
        <f>SUM(H7:H375)</f>
        <v>0</v>
      </c>
      <c r="I376" s="233">
        <f>SUM(I7:I375)</f>
        <v>188507010</v>
      </c>
      <c r="J376" s="5"/>
      <c r="K376" s="234"/>
      <c r="L376" s="234"/>
      <c r="M376" s="234"/>
      <c r="N376" s="234"/>
      <c r="O376" s="234"/>
      <c r="P376" s="234"/>
    </row>
    <row r="377" spans="1:16" x14ac:dyDescent="0.25">
      <c r="A377" s="236"/>
      <c r="B377" s="224"/>
      <c r="C377" s="233"/>
      <c r="D377" s="225"/>
      <c r="E377" s="224"/>
      <c r="F377" s="233"/>
      <c r="G377" s="5"/>
      <c r="H377" s="235"/>
      <c r="I377" s="241"/>
      <c r="J377" s="5"/>
      <c r="K377" s="234"/>
      <c r="L377" s="234"/>
      <c r="M377" s="234"/>
      <c r="N377" s="234"/>
      <c r="O377" s="234"/>
      <c r="P377" s="234"/>
    </row>
    <row r="378" spans="1:16" x14ac:dyDescent="0.25">
      <c r="A378" s="236"/>
      <c r="B378" s="227"/>
      <c r="C378" s="241"/>
      <c r="D378" s="237"/>
      <c r="E378" s="224"/>
      <c r="F378" s="241"/>
      <c r="G378" s="326" t="s">
        <v>12</v>
      </c>
      <c r="H378" s="326"/>
      <c r="I378" s="240"/>
      <c r="J378" s="228">
        <f>SUM(D7:D375)</f>
        <v>250219470</v>
      </c>
      <c r="K378" s="234"/>
      <c r="L378" s="234"/>
      <c r="M378" s="234"/>
      <c r="N378" s="234"/>
      <c r="O378" s="234"/>
      <c r="P378" s="234"/>
    </row>
    <row r="379" spans="1:16" x14ac:dyDescent="0.25">
      <c r="A379" s="226"/>
      <c r="B379" s="235"/>
      <c r="C379" s="241"/>
      <c r="D379" s="237"/>
      <c r="E379" s="238"/>
      <c r="F379" s="241"/>
      <c r="G379" s="326" t="s">
        <v>13</v>
      </c>
      <c r="H379" s="326"/>
      <c r="I379" s="240"/>
      <c r="J379" s="228">
        <f>SUM(G7:G375)</f>
        <v>58182797</v>
      </c>
      <c r="K379" s="234"/>
      <c r="L379" s="234"/>
      <c r="M379" s="234"/>
      <c r="N379" s="234"/>
      <c r="O379" s="234"/>
      <c r="P379" s="234"/>
    </row>
    <row r="380" spans="1:16" x14ac:dyDescent="0.25">
      <c r="A380" s="236"/>
      <c r="B380" s="238"/>
      <c r="C380" s="241"/>
      <c r="D380" s="237"/>
      <c r="E380" s="238"/>
      <c r="F380" s="241"/>
      <c r="G380" s="326" t="s">
        <v>14</v>
      </c>
      <c r="H380" s="326"/>
      <c r="I380" s="41"/>
      <c r="J380" s="230">
        <f>J378-J379</f>
        <v>192036673</v>
      </c>
      <c r="K380" s="234"/>
      <c r="L380" s="234"/>
      <c r="M380" s="234"/>
      <c r="N380" s="234"/>
      <c r="O380" s="234"/>
      <c r="P380" s="234"/>
    </row>
    <row r="381" spans="1:16" x14ac:dyDescent="0.25">
      <c r="A381" s="229"/>
      <c r="B381" s="231"/>
      <c r="C381" s="241"/>
      <c r="D381" s="232"/>
      <c r="E381" s="238"/>
      <c r="F381" s="241"/>
      <c r="G381" s="326" t="s">
        <v>15</v>
      </c>
      <c r="H381" s="326"/>
      <c r="I381" s="240"/>
      <c r="J381" s="228">
        <f>SUM(H7:H375)</f>
        <v>0</v>
      </c>
      <c r="K381" s="234"/>
      <c r="L381" s="234"/>
      <c r="M381" s="234"/>
      <c r="N381" s="234"/>
      <c r="O381" s="234"/>
      <c r="P381" s="234"/>
    </row>
    <row r="382" spans="1:16" x14ac:dyDescent="0.25">
      <c r="A382" s="236"/>
      <c r="B382" s="231"/>
      <c r="C382" s="241"/>
      <c r="D382" s="232"/>
      <c r="E382" s="238"/>
      <c r="F382" s="241"/>
      <c r="G382" s="326" t="s">
        <v>16</v>
      </c>
      <c r="H382" s="326"/>
      <c r="I382" s="240"/>
      <c r="J382" s="228">
        <f>J380+J381</f>
        <v>192036673</v>
      </c>
      <c r="K382" s="234"/>
      <c r="L382" s="234"/>
      <c r="M382" s="234"/>
      <c r="N382" s="234"/>
      <c r="O382" s="234"/>
      <c r="P382" s="234"/>
    </row>
    <row r="383" spans="1:16" x14ac:dyDescent="0.25">
      <c r="A383" s="236"/>
      <c r="B383" s="231"/>
      <c r="C383" s="241"/>
      <c r="D383" s="232"/>
      <c r="E383" s="238"/>
      <c r="F383" s="241"/>
      <c r="G383" s="326" t="s">
        <v>5</v>
      </c>
      <c r="H383" s="326"/>
      <c r="I383" s="240"/>
      <c r="J383" s="228">
        <f>SUM(I7:I375)</f>
        <v>188507010</v>
      </c>
      <c r="K383" s="234"/>
      <c r="L383" s="234"/>
      <c r="M383" s="234"/>
      <c r="N383" s="234"/>
      <c r="O383" s="234"/>
      <c r="P383" s="234"/>
    </row>
    <row r="384" spans="1:16" x14ac:dyDescent="0.25">
      <c r="A384" s="236"/>
      <c r="B384" s="231"/>
      <c r="C384" s="241"/>
      <c r="D384" s="232"/>
      <c r="E384" s="238"/>
      <c r="F384" s="241"/>
      <c r="G384" s="326" t="s">
        <v>32</v>
      </c>
      <c r="H384" s="326"/>
      <c r="I384" s="241" t="str">
        <f>IF(J384&gt;0,"SALDO",IF(J384&lt;0,"PIUTANG",IF(J384=0,"LUNAS")))</f>
        <v>PIUTANG</v>
      </c>
      <c r="J384" s="228">
        <f>J383-J382</f>
        <v>-3529663</v>
      </c>
      <c r="K384" s="234"/>
      <c r="L384" s="234"/>
      <c r="M384" s="234"/>
      <c r="N384" s="234"/>
      <c r="O384" s="234"/>
      <c r="P384" s="234"/>
    </row>
    <row r="385" spans="1:16" x14ac:dyDescent="0.25">
      <c r="A385" s="236"/>
      <c r="K385" s="234"/>
      <c r="L385" s="234"/>
      <c r="M385" s="234"/>
      <c r="N385" s="234"/>
      <c r="O385" s="234"/>
      <c r="P385" s="23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84:H384"/>
    <mergeCell ref="G378:H378"/>
    <mergeCell ref="G379:H379"/>
    <mergeCell ref="G380:H380"/>
    <mergeCell ref="G381:H381"/>
    <mergeCell ref="G382:H382"/>
    <mergeCell ref="G383:H383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43"/>
  <sheetViews>
    <sheetView workbookViewId="0">
      <pane ySplit="7" topLeftCell="A17" activePane="bottomLeft" state="frozen"/>
      <selection pane="bottomLeft" activeCell="B21" sqref="B2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27" t="s">
        <v>22</v>
      </c>
      <c r="G1" s="327"/>
      <c r="H1" s="327"/>
      <c r="I1" s="38" t="s">
        <v>90</v>
      </c>
      <c r="J1" s="20"/>
      <c r="L1" s="37">
        <f>SUM(D16:D17)</f>
        <v>305200</v>
      </c>
      <c r="M1" s="37">
        <v>305200</v>
      </c>
      <c r="N1" s="37">
        <f>L1-M1</f>
        <v>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220">
        <f>J37*-1</f>
        <v>0</v>
      </c>
      <c r="J2" s="20"/>
      <c r="L2" s="219">
        <f>SUM(H16:H17)</f>
        <v>93000</v>
      </c>
      <c r="M2" s="219">
        <v>93000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398200</v>
      </c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6" x14ac:dyDescent="0.25">
      <c r="A7" s="347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54"/>
      <c r="I7" s="352"/>
      <c r="J7" s="340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242">
        <v>43192</v>
      </c>
      <c r="B20" s="243">
        <v>180158843</v>
      </c>
      <c r="C20" s="248">
        <v>200</v>
      </c>
      <c r="D20" s="247">
        <v>9327500</v>
      </c>
      <c r="E20" s="245"/>
      <c r="F20" s="243"/>
      <c r="G20" s="247"/>
      <c r="H20" s="246">
        <v>50500</v>
      </c>
      <c r="I20" s="246">
        <v>4663750</v>
      </c>
      <c r="J20" s="247" t="s">
        <v>17</v>
      </c>
      <c r="K20" s="219"/>
      <c r="L20" s="219"/>
      <c r="M20" s="219"/>
      <c r="N20" s="219"/>
      <c r="O20" s="219"/>
      <c r="P20" s="219"/>
    </row>
    <row r="21" spans="1:16" s="234" customFormat="1" x14ac:dyDescent="0.25">
      <c r="A21" s="98">
        <v>43206</v>
      </c>
      <c r="B21" s="99">
        <v>180160490</v>
      </c>
      <c r="C21" s="100">
        <v>1</v>
      </c>
      <c r="D21" s="34">
        <v>105088</v>
      </c>
      <c r="E21" s="245"/>
      <c r="F21" s="243"/>
      <c r="G21" s="247"/>
      <c r="H21" s="102">
        <v>10000</v>
      </c>
      <c r="I21" s="246">
        <v>4714250</v>
      </c>
      <c r="J21" s="247" t="s">
        <v>17</v>
      </c>
      <c r="K21" s="219"/>
      <c r="L21" s="219"/>
      <c r="M21" s="219"/>
      <c r="N21" s="219"/>
      <c r="O21" s="219"/>
      <c r="P21" s="219"/>
    </row>
    <row r="22" spans="1:16" s="234" customFormat="1" x14ac:dyDescent="0.25">
      <c r="A22" s="98"/>
      <c r="B22" s="99"/>
      <c r="C22" s="100"/>
      <c r="D22" s="34"/>
      <c r="E22" s="101"/>
      <c r="F22" s="99"/>
      <c r="G22" s="34"/>
      <c r="H22" s="102"/>
      <c r="I22" s="102">
        <v>115088</v>
      </c>
      <c r="J22" s="34" t="s">
        <v>17</v>
      </c>
      <c r="K22" s="219"/>
      <c r="L22" s="219"/>
      <c r="M22" s="219"/>
      <c r="N22" s="219"/>
      <c r="O22" s="219"/>
      <c r="P22" s="219"/>
    </row>
    <row r="23" spans="1:16" s="234" customFormat="1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  <c r="K23" s="219"/>
      <c r="L23" s="219"/>
      <c r="M23" s="219"/>
      <c r="N23" s="219"/>
      <c r="O23" s="219"/>
      <c r="P23" s="219"/>
    </row>
    <row r="24" spans="1:16" s="234" customFormat="1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  <c r="K24" s="219"/>
      <c r="L24" s="219"/>
      <c r="M24" s="219"/>
      <c r="N24" s="219"/>
      <c r="O24" s="219"/>
      <c r="P24" s="219"/>
    </row>
    <row r="25" spans="1:16" s="234" customFormat="1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  <c r="K25" s="219"/>
      <c r="L25" s="219"/>
      <c r="M25" s="219"/>
      <c r="N25" s="219"/>
      <c r="O25" s="219"/>
      <c r="P25" s="219"/>
    </row>
    <row r="26" spans="1:16" s="234" customFormat="1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  <c r="K26" s="219"/>
      <c r="L26" s="219"/>
      <c r="M26" s="219"/>
      <c r="N26" s="219"/>
      <c r="O26" s="219"/>
      <c r="P26" s="219"/>
    </row>
    <row r="27" spans="1:16" s="234" customFormat="1" x14ac:dyDescent="0.25">
      <c r="A27" s="98"/>
      <c r="B27" s="99"/>
      <c r="C27" s="100"/>
      <c r="D27" s="34"/>
      <c r="E27" s="101"/>
      <c r="F27" s="99"/>
      <c r="G27" s="34"/>
      <c r="H27" s="102"/>
      <c r="I27" s="102"/>
      <c r="J27" s="34"/>
      <c r="K27" s="219"/>
      <c r="L27" s="219"/>
      <c r="M27" s="219"/>
      <c r="N27" s="219"/>
      <c r="O27" s="219"/>
      <c r="P27" s="219"/>
    </row>
    <row r="28" spans="1:16" s="234" customFormat="1" x14ac:dyDescent="0.25">
      <c r="A28" s="236"/>
      <c r="B28" s="235"/>
      <c r="C28" s="241"/>
      <c r="D28" s="237"/>
      <c r="E28" s="238"/>
      <c r="F28" s="235"/>
      <c r="G28" s="237"/>
      <c r="H28" s="240"/>
      <c r="I28" s="240"/>
      <c r="J28" s="237"/>
      <c r="K28" s="219"/>
      <c r="L28" s="219"/>
      <c r="M28" s="219"/>
      <c r="N28" s="219"/>
      <c r="O28" s="219"/>
      <c r="P28" s="219"/>
    </row>
    <row r="29" spans="1:16" s="234" customFormat="1" x14ac:dyDescent="0.25">
      <c r="A29" s="4"/>
      <c r="B29" s="8" t="s">
        <v>11</v>
      </c>
      <c r="C29" s="77">
        <f>SUM(C8:C28)</f>
        <v>251</v>
      </c>
      <c r="D29" s="9"/>
      <c r="E29" s="224" t="s">
        <v>11</v>
      </c>
      <c r="F29" s="224">
        <f>SUM(F8:F28)</f>
        <v>1</v>
      </c>
      <c r="G29" s="225">
        <f>SUM(G8:G28)</f>
        <v>98525</v>
      </c>
      <c r="H29" s="240"/>
      <c r="I29" s="240"/>
      <c r="J29" s="237"/>
      <c r="K29" s="219"/>
      <c r="L29" s="219"/>
      <c r="M29" s="219"/>
      <c r="N29" s="219"/>
      <c r="O29" s="219"/>
      <c r="P29" s="219"/>
    </row>
    <row r="30" spans="1:16" s="234" customFormat="1" x14ac:dyDescent="0.25">
      <c r="A30" s="4"/>
      <c r="B30" s="8"/>
      <c r="C30" s="77"/>
      <c r="D30" s="9"/>
      <c r="E30" s="238"/>
      <c r="F30" s="235"/>
      <c r="G30" s="237"/>
      <c r="H30" s="240"/>
      <c r="I30" s="240"/>
      <c r="J30" s="237"/>
      <c r="K30" s="219"/>
      <c r="L30" s="219"/>
      <c r="M30" s="219"/>
      <c r="N30" s="219"/>
      <c r="O30" s="219"/>
      <c r="P30" s="219"/>
    </row>
    <row r="31" spans="1:16" s="234" customFormat="1" x14ac:dyDescent="0.25">
      <c r="A31" s="10"/>
      <c r="B31" s="11"/>
      <c r="C31" s="40"/>
      <c r="D31" s="6"/>
      <c r="E31" s="8"/>
      <c r="F31" s="235"/>
      <c r="G31" s="326" t="s">
        <v>12</v>
      </c>
      <c r="H31" s="326"/>
      <c r="I31" s="39"/>
      <c r="J31" s="13">
        <f>SUM(D8:D28)</f>
        <v>16240439</v>
      </c>
      <c r="K31" s="219"/>
      <c r="L31" s="219"/>
      <c r="M31" s="219"/>
      <c r="N31" s="219"/>
      <c r="O31" s="219"/>
      <c r="P31" s="219"/>
    </row>
    <row r="32" spans="1:16" s="234" customFormat="1" x14ac:dyDescent="0.25">
      <c r="A32" s="4"/>
      <c r="B32" s="3"/>
      <c r="C32" s="40"/>
      <c r="D32" s="6"/>
      <c r="E32" s="8"/>
      <c r="F32" s="235"/>
      <c r="G32" s="326" t="s">
        <v>13</v>
      </c>
      <c r="H32" s="326"/>
      <c r="I32" s="39"/>
      <c r="J32" s="13">
        <f>SUM(G8:G28)</f>
        <v>98525</v>
      </c>
      <c r="K32" s="219"/>
      <c r="L32" s="219"/>
      <c r="M32" s="219"/>
      <c r="N32" s="219"/>
      <c r="O32" s="219"/>
      <c r="P32" s="219"/>
    </row>
    <row r="33" spans="1:16" s="234" customFormat="1" x14ac:dyDescent="0.25">
      <c r="A33" s="14"/>
      <c r="B33" s="7"/>
      <c r="C33" s="40"/>
      <c r="D33" s="6"/>
      <c r="E33" s="7"/>
      <c r="F33" s="235"/>
      <c r="G33" s="326" t="s">
        <v>14</v>
      </c>
      <c r="H33" s="326"/>
      <c r="I33" s="41"/>
      <c r="J33" s="15">
        <f>J31-J32</f>
        <v>16141914</v>
      </c>
      <c r="K33" s="219"/>
      <c r="L33" s="219"/>
      <c r="M33" s="219"/>
      <c r="N33" s="219"/>
      <c r="O33" s="219"/>
      <c r="P33" s="219"/>
    </row>
    <row r="34" spans="1:16" s="234" customFormat="1" x14ac:dyDescent="0.25">
      <c r="A34" s="4"/>
      <c r="B34" s="16"/>
      <c r="C34" s="40"/>
      <c r="D34" s="17"/>
      <c r="E34" s="7"/>
      <c r="F34" s="8"/>
      <c r="G34" s="326" t="s">
        <v>15</v>
      </c>
      <c r="H34" s="326"/>
      <c r="I34" s="39"/>
      <c r="J34" s="13">
        <f>SUM(H8:H30)</f>
        <v>363500</v>
      </c>
      <c r="K34" s="219"/>
      <c r="L34" s="219"/>
      <c r="M34" s="219"/>
      <c r="N34" s="219"/>
      <c r="O34" s="219"/>
      <c r="P34" s="219"/>
    </row>
    <row r="35" spans="1:16" x14ac:dyDescent="0.25">
      <c r="A35" s="4"/>
      <c r="B35" s="16"/>
      <c r="C35" s="40"/>
      <c r="D35" s="17"/>
      <c r="E35" s="7"/>
      <c r="F35" s="8"/>
      <c r="G35" s="326" t="s">
        <v>16</v>
      </c>
      <c r="H35" s="326"/>
      <c r="I35" s="39"/>
      <c r="J35" s="13">
        <f>J33+J34</f>
        <v>16505414</v>
      </c>
    </row>
    <row r="36" spans="1:16" x14ac:dyDescent="0.25">
      <c r="A36" s="4"/>
      <c r="B36" s="16"/>
      <c r="C36" s="40"/>
      <c r="D36" s="17"/>
      <c r="E36" s="7"/>
      <c r="F36" s="3"/>
      <c r="G36" s="326" t="s">
        <v>5</v>
      </c>
      <c r="H36" s="326"/>
      <c r="I36" s="39"/>
      <c r="J36" s="13">
        <f>SUM(I8:I30)</f>
        <v>16505414</v>
      </c>
    </row>
    <row r="37" spans="1:16" x14ac:dyDescent="0.25">
      <c r="A37" s="4"/>
      <c r="B37" s="16"/>
      <c r="C37" s="40"/>
      <c r="D37" s="17"/>
      <c r="E37" s="7"/>
      <c r="F37" s="3"/>
      <c r="G37" s="326" t="s">
        <v>32</v>
      </c>
      <c r="H37" s="326"/>
      <c r="I37" s="40" t="str">
        <f>IF(J37&gt;0,"SALDO",IF(J37&lt;0,"PIUTANG",IF(J37=0,"LUNAS")))</f>
        <v>LUNAS</v>
      </c>
      <c r="J37" s="13">
        <f>J36-J35</f>
        <v>0</v>
      </c>
    </row>
    <row r="38" spans="1:16" x14ac:dyDescent="0.25">
      <c r="F38" s="37"/>
      <c r="G38" s="37"/>
      <c r="J38" s="37"/>
    </row>
    <row r="39" spans="1:16" x14ac:dyDescent="0.25">
      <c r="C39" s="37"/>
      <c r="D39" s="37"/>
      <c r="F39" s="37"/>
      <c r="G39" s="37"/>
      <c r="J39" s="37"/>
      <c r="L39"/>
      <c r="M39"/>
      <c r="N39"/>
      <c r="O39"/>
      <c r="P39"/>
    </row>
    <row r="40" spans="1:16" x14ac:dyDescent="0.25">
      <c r="C40" s="37"/>
      <c r="D40" s="37"/>
      <c r="F40" s="37"/>
      <c r="G40" s="37"/>
      <c r="J40" s="37"/>
      <c r="L40"/>
      <c r="M40"/>
      <c r="N40"/>
      <c r="O40"/>
      <c r="P40"/>
    </row>
    <row r="41" spans="1:16" x14ac:dyDescent="0.25">
      <c r="C41" s="37"/>
      <c r="D41" s="37"/>
      <c r="F41" s="37"/>
      <c r="G41" s="37"/>
      <c r="J41" s="37"/>
      <c r="L41"/>
      <c r="M41"/>
      <c r="N41"/>
      <c r="O41"/>
      <c r="P41"/>
    </row>
    <row r="42" spans="1:16" x14ac:dyDescent="0.25">
      <c r="C42" s="37"/>
      <c r="D42" s="37"/>
      <c r="F42" s="37"/>
      <c r="G42" s="37"/>
      <c r="J42" s="37"/>
      <c r="L42"/>
      <c r="M42"/>
      <c r="N42"/>
      <c r="O42"/>
      <c r="P42"/>
    </row>
    <row r="43" spans="1:16" x14ac:dyDescent="0.25">
      <c r="C43" s="37"/>
      <c r="D43" s="37"/>
      <c r="L43"/>
      <c r="M43"/>
      <c r="N43"/>
      <c r="O43"/>
      <c r="P43"/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47"/>
  <sheetViews>
    <sheetView workbookViewId="0">
      <pane ySplit="7" topLeftCell="A29" activePane="bottomLeft" state="frozen"/>
      <selection pane="bottomLeft" activeCell="D35" sqref="D35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27" t="s">
        <v>22</v>
      </c>
      <c r="G1" s="327"/>
      <c r="H1" s="327"/>
      <c r="I1" s="38" t="s">
        <v>37</v>
      </c>
      <c r="J1" s="20"/>
      <c r="L1" s="37">
        <f>SUM(D34:D35)</f>
        <v>3421775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J47*-1</f>
        <v>2157662</v>
      </c>
      <c r="J2" s="20"/>
      <c r="L2" s="37">
        <f>SUM(G34:G35)</f>
        <v>1264113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2157662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M5" s="37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  <c r="M6" s="37"/>
    </row>
    <row r="7" spans="1:17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0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2">
        <v>43167</v>
      </c>
      <c r="B18" s="243">
        <v>180156135</v>
      </c>
      <c r="C18" s="248">
        <v>7</v>
      </c>
      <c r="D18" s="247">
        <v>790650</v>
      </c>
      <c r="E18" s="245"/>
      <c r="F18" s="243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2">
        <v>43170</v>
      </c>
      <c r="B19" s="243">
        <v>180156491</v>
      </c>
      <c r="C19" s="248">
        <v>2</v>
      </c>
      <c r="D19" s="247">
        <v>202125</v>
      </c>
      <c r="E19" s="245"/>
      <c r="F19" s="243"/>
      <c r="G19" s="247"/>
      <c r="H19" s="246"/>
      <c r="I19" s="246"/>
      <c r="J19" s="247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2">
        <v>43174</v>
      </c>
      <c r="B20" s="243">
        <v>180156920</v>
      </c>
      <c r="C20" s="248">
        <v>5</v>
      </c>
      <c r="D20" s="247">
        <v>636738</v>
      </c>
      <c r="E20" s="245"/>
      <c r="F20" s="243"/>
      <c r="G20" s="247"/>
      <c r="H20" s="246"/>
      <c r="I20" s="246"/>
      <c r="J20" s="247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2">
        <v>43177</v>
      </c>
      <c r="B21" s="243">
        <v>180157253</v>
      </c>
      <c r="C21" s="248">
        <v>3</v>
      </c>
      <c r="D21" s="247">
        <v>294875</v>
      </c>
      <c r="E21" s="245"/>
      <c r="F21" s="243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2">
        <v>43180</v>
      </c>
      <c r="B22" s="243"/>
      <c r="C22" s="248"/>
      <c r="D22" s="247"/>
      <c r="E22" s="245">
        <v>180041281</v>
      </c>
      <c r="F22" s="243">
        <v>4</v>
      </c>
      <c r="G22" s="247">
        <v>482038</v>
      </c>
      <c r="H22" s="246"/>
      <c r="I22" s="246"/>
      <c r="J22" s="247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2">
        <v>43181</v>
      </c>
      <c r="B23" s="243">
        <v>180157708</v>
      </c>
      <c r="C23" s="248">
        <v>1</v>
      </c>
      <c r="D23" s="247">
        <v>107363</v>
      </c>
      <c r="E23" s="245"/>
      <c r="F23" s="243"/>
      <c r="G23" s="247"/>
      <c r="H23" s="246"/>
      <c r="I23" s="246"/>
      <c r="J23" s="247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2">
        <v>43184</v>
      </c>
      <c r="B24" s="243">
        <v>180158018</v>
      </c>
      <c r="C24" s="248">
        <v>1</v>
      </c>
      <c r="D24" s="247">
        <v>133788</v>
      </c>
      <c r="E24" s="245"/>
      <c r="F24" s="243"/>
      <c r="G24" s="247"/>
      <c r="H24" s="246"/>
      <c r="I24" s="246"/>
      <c r="J24" s="247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2">
        <v>43188</v>
      </c>
      <c r="B25" s="243">
        <v>180158449</v>
      </c>
      <c r="C25" s="248">
        <v>9</v>
      </c>
      <c r="D25" s="247">
        <v>1117288</v>
      </c>
      <c r="E25" s="245"/>
      <c r="F25" s="243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2">
        <v>43191</v>
      </c>
      <c r="B26" s="243">
        <v>180158759</v>
      </c>
      <c r="C26" s="248">
        <v>6</v>
      </c>
      <c r="D26" s="247">
        <v>1019025</v>
      </c>
      <c r="E26" s="245"/>
      <c r="F26" s="243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2">
        <v>43195</v>
      </c>
      <c r="B27" s="243">
        <v>180159202</v>
      </c>
      <c r="C27" s="248">
        <v>4</v>
      </c>
      <c r="D27" s="247">
        <v>580125</v>
      </c>
      <c r="E27" s="245"/>
      <c r="F27" s="243"/>
      <c r="G27" s="247"/>
      <c r="H27" s="246"/>
      <c r="I27" s="246">
        <v>2647226</v>
      </c>
      <c r="J27" s="247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2">
        <v>43198</v>
      </c>
      <c r="B28" s="243">
        <v>180159544</v>
      </c>
      <c r="C28" s="248">
        <v>12</v>
      </c>
      <c r="D28" s="247">
        <v>1739675</v>
      </c>
      <c r="E28" s="245"/>
      <c r="F28" s="243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2">
        <v>43202</v>
      </c>
      <c r="B29" s="243">
        <v>180160003</v>
      </c>
      <c r="C29" s="248">
        <v>10</v>
      </c>
      <c r="D29" s="247">
        <v>1060413</v>
      </c>
      <c r="E29" s="245"/>
      <c r="F29" s="243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2">
        <v>43205</v>
      </c>
      <c r="B30" s="243">
        <v>180160356</v>
      </c>
      <c r="C30" s="248">
        <v>8</v>
      </c>
      <c r="D30" s="247">
        <v>1013688</v>
      </c>
      <c r="E30" s="245"/>
      <c r="F30" s="243"/>
      <c r="G30" s="247"/>
      <c r="H30" s="246"/>
      <c r="I30" s="246"/>
      <c r="J30" s="247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2">
        <v>43208</v>
      </c>
      <c r="B31" s="243"/>
      <c r="C31" s="248"/>
      <c r="D31" s="247"/>
      <c r="E31" s="245">
        <v>180042098</v>
      </c>
      <c r="F31" s="243">
        <v>9</v>
      </c>
      <c r="G31" s="247">
        <v>1209425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2">
        <v>43209</v>
      </c>
      <c r="B32" s="243">
        <v>180160840</v>
      </c>
      <c r="C32" s="248">
        <v>19</v>
      </c>
      <c r="D32" s="247">
        <v>2200625</v>
      </c>
      <c r="E32" s="245"/>
      <c r="F32" s="243"/>
      <c r="G32" s="247"/>
      <c r="H32" s="246"/>
      <c r="I32" s="246">
        <v>4804976</v>
      </c>
      <c r="J32" s="247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2">
        <v>43212</v>
      </c>
      <c r="B33" s="243">
        <v>180161136</v>
      </c>
      <c r="C33" s="248">
        <v>16</v>
      </c>
      <c r="D33" s="247">
        <v>1822013</v>
      </c>
      <c r="E33" s="245"/>
      <c r="F33" s="243"/>
      <c r="G33" s="247"/>
      <c r="H33" s="246"/>
      <c r="I33" s="246">
        <v>1822013</v>
      </c>
      <c r="J33" s="247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98">
        <v>43216</v>
      </c>
      <c r="B34" s="99">
        <v>180161567</v>
      </c>
      <c r="C34" s="100">
        <v>5</v>
      </c>
      <c r="D34" s="34">
        <v>484050</v>
      </c>
      <c r="E34" s="101">
        <v>180042323</v>
      </c>
      <c r="F34" s="99">
        <v>6</v>
      </c>
      <c r="G34" s="34">
        <v>1264113</v>
      </c>
      <c r="H34" s="102"/>
      <c r="I34" s="102"/>
      <c r="J34" s="34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98">
        <v>43219</v>
      </c>
      <c r="B35" s="99">
        <v>180161943</v>
      </c>
      <c r="C35" s="100">
        <v>24</v>
      </c>
      <c r="D35" s="34">
        <v>2937725</v>
      </c>
      <c r="E35" s="101"/>
      <c r="F35" s="99"/>
      <c r="G35" s="34"/>
      <c r="H35" s="102"/>
      <c r="I35" s="102"/>
      <c r="J35" s="34"/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98"/>
      <c r="B36" s="99"/>
      <c r="C36" s="100"/>
      <c r="D36" s="34"/>
      <c r="E36" s="101"/>
      <c r="F36" s="99"/>
      <c r="G36" s="34"/>
      <c r="H36" s="102"/>
      <c r="I36" s="102"/>
      <c r="J36" s="34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98"/>
      <c r="B37" s="99"/>
      <c r="C37" s="100"/>
      <c r="D37" s="34"/>
      <c r="E37" s="101"/>
      <c r="F37" s="99"/>
      <c r="G37" s="34"/>
      <c r="H37" s="102"/>
      <c r="I37" s="102"/>
      <c r="J37" s="34"/>
      <c r="K37" s="138"/>
      <c r="L37" s="138"/>
      <c r="M37" s="138"/>
      <c r="N37" s="138"/>
      <c r="O37" s="138"/>
      <c r="P37" s="138"/>
      <c r="Q37" s="138"/>
    </row>
    <row r="38" spans="1:17" x14ac:dyDescent="0.25">
      <c r="A38" s="4"/>
      <c r="B38" s="3"/>
      <c r="C38" s="40"/>
      <c r="D38" s="6"/>
      <c r="E38" s="7"/>
      <c r="F38" s="3"/>
      <c r="G38" s="6"/>
      <c r="H38" s="39"/>
      <c r="I38" s="39"/>
      <c r="J38" s="6"/>
      <c r="M38" s="37"/>
    </row>
    <row r="39" spans="1:17" x14ac:dyDescent="0.25">
      <c r="A39" s="4"/>
      <c r="B39" s="8" t="s">
        <v>11</v>
      </c>
      <c r="C39" s="77">
        <f>SUM(C8:C38)</f>
        <v>184</v>
      </c>
      <c r="D39" s="9"/>
      <c r="E39" s="8" t="s">
        <v>11</v>
      </c>
      <c r="F39" s="8">
        <f>SUM(F8:F38)</f>
        <v>33</v>
      </c>
      <c r="G39" s="5"/>
      <c r="H39" s="40"/>
      <c r="I39" s="40"/>
      <c r="J39" s="5"/>
      <c r="M39" s="37"/>
    </row>
    <row r="40" spans="1:17" x14ac:dyDescent="0.25">
      <c r="A40" s="4"/>
      <c r="B40" s="8"/>
      <c r="C40" s="77"/>
      <c r="D40" s="9"/>
      <c r="E40" s="8"/>
      <c r="F40" s="8"/>
      <c r="G40" s="32"/>
      <c r="H40" s="52"/>
      <c r="I40" s="40"/>
      <c r="J40" s="5"/>
      <c r="M40" s="37"/>
    </row>
    <row r="41" spans="1:17" x14ac:dyDescent="0.25">
      <c r="A41" s="10"/>
      <c r="B41" s="11"/>
      <c r="C41" s="40"/>
      <c r="D41" s="6"/>
      <c r="E41" s="8"/>
      <c r="F41" s="3"/>
      <c r="G41" s="326" t="s">
        <v>12</v>
      </c>
      <c r="H41" s="326"/>
      <c r="I41" s="39"/>
      <c r="J41" s="13">
        <f>SUM(D8:D38)</f>
        <v>21787856</v>
      </c>
      <c r="M41" s="37"/>
    </row>
    <row r="42" spans="1:17" x14ac:dyDescent="0.25">
      <c r="A42" s="4"/>
      <c r="B42" s="3"/>
      <c r="C42" s="40"/>
      <c r="D42" s="6"/>
      <c r="E42" s="7"/>
      <c r="F42" s="3"/>
      <c r="G42" s="326" t="s">
        <v>13</v>
      </c>
      <c r="H42" s="326"/>
      <c r="I42" s="39"/>
      <c r="J42" s="13">
        <f>SUM(G8:G38)</f>
        <v>4368176</v>
      </c>
      <c r="M42" s="37"/>
    </row>
    <row r="43" spans="1:17" x14ac:dyDescent="0.25">
      <c r="A43" s="14"/>
      <c r="B43" s="7"/>
      <c r="C43" s="40"/>
      <c r="D43" s="6"/>
      <c r="E43" s="7"/>
      <c r="F43" s="3"/>
      <c r="G43" s="326" t="s">
        <v>14</v>
      </c>
      <c r="H43" s="326"/>
      <c r="I43" s="41"/>
      <c r="J43" s="15">
        <f>J41-J42</f>
        <v>17419680</v>
      </c>
      <c r="M43" s="37"/>
    </row>
    <row r="44" spans="1:17" x14ac:dyDescent="0.25">
      <c r="A44" s="4"/>
      <c r="B44" s="16"/>
      <c r="C44" s="40"/>
      <c r="D44" s="17"/>
      <c r="E44" s="7"/>
      <c r="F44" s="3"/>
      <c r="G44" s="326" t="s">
        <v>15</v>
      </c>
      <c r="H44" s="326"/>
      <c r="I44" s="39"/>
      <c r="J44" s="13">
        <f>SUM(H8:H39)</f>
        <v>0</v>
      </c>
      <c r="M44" s="37"/>
    </row>
    <row r="45" spans="1:17" x14ac:dyDescent="0.25">
      <c r="A45" s="4"/>
      <c r="B45" s="16"/>
      <c r="C45" s="40"/>
      <c r="D45" s="17"/>
      <c r="E45" s="7"/>
      <c r="F45" s="3"/>
      <c r="G45" s="326" t="s">
        <v>16</v>
      </c>
      <c r="H45" s="326"/>
      <c r="I45" s="39"/>
      <c r="J45" s="13">
        <f>J43+J44</f>
        <v>17419680</v>
      </c>
      <c r="M45" s="37"/>
    </row>
    <row r="46" spans="1:17" x14ac:dyDescent="0.25">
      <c r="A46" s="4"/>
      <c r="B46" s="16"/>
      <c r="C46" s="40"/>
      <c r="D46" s="17"/>
      <c r="E46" s="7"/>
      <c r="F46" s="3"/>
      <c r="G46" s="326" t="s">
        <v>5</v>
      </c>
      <c r="H46" s="326"/>
      <c r="I46" s="39"/>
      <c r="J46" s="13">
        <f>SUM(I8:I39)</f>
        <v>15262018</v>
      </c>
      <c r="M46" s="37"/>
    </row>
    <row r="47" spans="1:17" x14ac:dyDescent="0.25">
      <c r="A47" s="4"/>
      <c r="B47" s="16"/>
      <c r="C47" s="40"/>
      <c r="D47" s="17"/>
      <c r="E47" s="7"/>
      <c r="F47" s="3"/>
      <c r="G47" s="326" t="s">
        <v>32</v>
      </c>
      <c r="H47" s="326"/>
      <c r="I47" s="40" t="str">
        <f>IF(J47&gt;0,"SALDO",IF(J47&lt;0,"PIUTANG",IF(J47=0,"LUNAS")))</f>
        <v>PIUTANG</v>
      </c>
      <c r="J47" s="13">
        <f>J46-J45</f>
        <v>-2157662</v>
      </c>
      <c r="M47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7:H47"/>
    <mergeCell ref="G41:H41"/>
    <mergeCell ref="G42:H42"/>
    <mergeCell ref="G43:H43"/>
    <mergeCell ref="G44:H44"/>
    <mergeCell ref="G45:H45"/>
    <mergeCell ref="G46:H4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29"/>
  <sheetViews>
    <sheetView workbookViewId="0">
      <pane ySplit="7" topLeftCell="A8" activePane="bottomLeft" state="frozen"/>
      <selection pane="bottomLeft" activeCell="E17" sqref="E1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27" t="s">
        <v>21</v>
      </c>
      <c r="G2" s="327"/>
      <c r="H2" s="327"/>
      <c r="I2" s="38">
        <f>J29*-1</f>
        <v>2998288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8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3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6"/>
      <c r="I7" s="352"/>
      <c r="J7" s="340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242">
        <v>43172</v>
      </c>
      <c r="B13" s="243">
        <v>180156707</v>
      </c>
      <c r="C13" s="129">
        <v>48</v>
      </c>
      <c r="D13" s="247">
        <v>4860275</v>
      </c>
      <c r="E13" s="245">
        <v>180041044</v>
      </c>
      <c r="F13" s="243">
        <v>8</v>
      </c>
      <c r="G13" s="247">
        <v>962938</v>
      </c>
      <c r="H13" s="245"/>
      <c r="I13" s="246">
        <v>3898000</v>
      </c>
      <c r="J13" s="247" t="s">
        <v>17</v>
      </c>
      <c r="L13" s="239"/>
    </row>
    <row r="14" spans="1:13" s="234" customFormat="1" x14ac:dyDescent="0.25">
      <c r="A14" s="242">
        <v>43183</v>
      </c>
      <c r="B14" s="243">
        <v>180157905</v>
      </c>
      <c r="C14" s="129">
        <v>41</v>
      </c>
      <c r="D14" s="247">
        <v>4288550</v>
      </c>
      <c r="E14" s="245">
        <v>180041337</v>
      </c>
      <c r="F14" s="243">
        <v>6</v>
      </c>
      <c r="G14" s="247">
        <v>639275</v>
      </c>
      <c r="H14" s="245"/>
      <c r="I14" s="246">
        <v>3650000</v>
      </c>
      <c r="J14" s="247" t="s">
        <v>17</v>
      </c>
      <c r="L14" s="239"/>
    </row>
    <row r="15" spans="1:13" s="234" customFormat="1" x14ac:dyDescent="0.25">
      <c r="A15" s="242">
        <v>43215</v>
      </c>
      <c r="B15" s="243">
        <v>180159183</v>
      </c>
      <c r="C15" s="129">
        <v>64</v>
      </c>
      <c r="D15" s="247">
        <v>6653063</v>
      </c>
      <c r="E15" s="245">
        <v>180041676</v>
      </c>
      <c r="F15" s="243">
        <v>9</v>
      </c>
      <c r="G15" s="247">
        <v>1080800</v>
      </c>
      <c r="H15" s="245"/>
      <c r="I15" s="246">
        <v>5573000</v>
      </c>
      <c r="J15" s="247" t="s">
        <v>17</v>
      </c>
      <c r="L15" s="239"/>
    </row>
    <row r="16" spans="1:13" s="234" customFormat="1" x14ac:dyDescent="0.25">
      <c r="A16" s="98">
        <v>43205</v>
      </c>
      <c r="B16" s="99">
        <v>180160370</v>
      </c>
      <c r="C16" s="254">
        <v>51</v>
      </c>
      <c r="D16" s="34">
        <v>5532713</v>
      </c>
      <c r="E16" s="101">
        <v>180042017</v>
      </c>
      <c r="F16" s="99">
        <v>13</v>
      </c>
      <c r="G16" s="34">
        <v>1468775</v>
      </c>
      <c r="H16" s="101"/>
      <c r="I16" s="102">
        <v>4064000</v>
      </c>
      <c r="J16" s="34" t="s">
        <v>17</v>
      </c>
      <c r="L16" s="239"/>
    </row>
    <row r="17" spans="1:12" s="234" customFormat="1" x14ac:dyDescent="0.25">
      <c r="A17" s="98">
        <v>43215</v>
      </c>
      <c r="B17" s="99">
        <v>180161418</v>
      </c>
      <c r="C17" s="254">
        <v>47</v>
      </c>
      <c r="D17" s="34">
        <v>4712050</v>
      </c>
      <c r="E17" s="101">
        <v>180042293</v>
      </c>
      <c r="F17" s="99">
        <v>17</v>
      </c>
      <c r="G17" s="34">
        <v>1715263</v>
      </c>
      <c r="H17" s="101"/>
      <c r="I17" s="102"/>
      <c r="J17" s="34"/>
      <c r="L17" s="239"/>
    </row>
    <row r="18" spans="1:12" s="234" customFormat="1" x14ac:dyDescent="0.25">
      <c r="A18" s="98"/>
      <c r="B18" s="99"/>
      <c r="C18" s="254"/>
      <c r="D18" s="34"/>
      <c r="E18" s="101"/>
      <c r="F18" s="99"/>
      <c r="G18" s="34"/>
      <c r="H18" s="101"/>
      <c r="I18" s="102"/>
      <c r="J18" s="34"/>
      <c r="L18" s="239"/>
    </row>
    <row r="19" spans="1:12" s="234" customFormat="1" x14ac:dyDescent="0.25">
      <c r="A19" s="98"/>
      <c r="B19" s="99"/>
      <c r="C19" s="254"/>
      <c r="D19" s="34"/>
      <c r="E19" s="101"/>
      <c r="F19" s="99"/>
      <c r="G19" s="34"/>
      <c r="H19" s="101"/>
      <c r="I19" s="102"/>
      <c r="J19" s="34"/>
      <c r="L19" s="239"/>
    </row>
    <row r="20" spans="1:12" x14ac:dyDescent="0.25">
      <c r="A20" s="4"/>
      <c r="B20" s="3"/>
      <c r="C20" s="26"/>
      <c r="D20" s="6"/>
      <c r="E20" s="7"/>
      <c r="F20" s="3"/>
      <c r="G20" s="6"/>
      <c r="H20" s="7"/>
      <c r="I20" s="39"/>
      <c r="J20" s="6"/>
    </row>
    <row r="21" spans="1:12" x14ac:dyDescent="0.25">
      <c r="A21" s="4"/>
      <c r="B21" s="8" t="s">
        <v>11</v>
      </c>
      <c r="C21" s="27">
        <f>SUM(C8:C20)</f>
        <v>351</v>
      </c>
      <c r="D21" s="9"/>
      <c r="E21" s="8" t="s">
        <v>11</v>
      </c>
      <c r="F21" s="8">
        <f>SUM(F8:F20)</f>
        <v>66</v>
      </c>
      <c r="G21" s="5"/>
      <c r="H21" s="3"/>
      <c r="I21" s="40"/>
      <c r="J21" s="5"/>
    </row>
    <row r="22" spans="1:12" x14ac:dyDescent="0.25">
      <c r="A22" s="4"/>
      <c r="B22" s="8"/>
      <c r="C22" s="27"/>
      <c r="D22" s="9"/>
      <c r="E22" s="8"/>
      <c r="F22" s="8"/>
      <c r="G22" s="32"/>
      <c r="H22" s="33"/>
      <c r="I22" s="40"/>
      <c r="J22" s="5"/>
    </row>
    <row r="23" spans="1:12" x14ac:dyDescent="0.25">
      <c r="A23" s="10"/>
      <c r="B23" s="11"/>
      <c r="C23" s="26"/>
      <c r="D23" s="6"/>
      <c r="E23" s="8"/>
      <c r="F23" s="3"/>
      <c r="G23" s="326" t="s">
        <v>12</v>
      </c>
      <c r="H23" s="326"/>
      <c r="I23" s="39"/>
      <c r="J23" s="13">
        <f>SUM(D8:D20)</f>
        <v>37899052</v>
      </c>
    </row>
    <row r="24" spans="1:12" x14ac:dyDescent="0.25">
      <c r="A24" s="4"/>
      <c r="B24" s="3"/>
      <c r="C24" s="26"/>
      <c r="D24" s="6"/>
      <c r="E24" s="7"/>
      <c r="F24" s="3"/>
      <c r="G24" s="326" t="s">
        <v>13</v>
      </c>
      <c r="H24" s="326"/>
      <c r="I24" s="39"/>
      <c r="J24" s="13">
        <f>SUM(G8:G20)</f>
        <v>7488764</v>
      </c>
    </row>
    <row r="25" spans="1:12" x14ac:dyDescent="0.25">
      <c r="A25" s="14"/>
      <c r="B25" s="7"/>
      <c r="C25" s="26"/>
      <c r="D25" s="6"/>
      <c r="E25" s="7"/>
      <c r="F25" s="3"/>
      <c r="G25" s="326" t="s">
        <v>14</v>
      </c>
      <c r="H25" s="326"/>
      <c r="I25" s="41"/>
      <c r="J25" s="15">
        <f>J23-J24</f>
        <v>30410288</v>
      </c>
    </row>
    <row r="26" spans="1:12" x14ac:dyDescent="0.25">
      <c r="A26" s="4"/>
      <c r="B26" s="16"/>
      <c r="C26" s="26"/>
      <c r="D26" s="17"/>
      <c r="E26" s="7"/>
      <c r="F26" s="3"/>
      <c r="G26" s="326" t="s">
        <v>15</v>
      </c>
      <c r="H26" s="326"/>
      <c r="I26" s="39"/>
      <c r="J26" s="13">
        <f>SUM(H8:H21)</f>
        <v>0</v>
      </c>
    </row>
    <row r="27" spans="1:12" x14ac:dyDescent="0.25">
      <c r="A27" s="4"/>
      <c r="B27" s="16"/>
      <c r="C27" s="26"/>
      <c r="D27" s="17"/>
      <c r="E27" s="7"/>
      <c r="F27" s="3"/>
      <c r="G27" s="326" t="s">
        <v>16</v>
      </c>
      <c r="H27" s="326"/>
      <c r="I27" s="39"/>
      <c r="J27" s="13">
        <f>J25+J26</f>
        <v>30410288</v>
      </c>
    </row>
    <row r="28" spans="1:12" x14ac:dyDescent="0.25">
      <c r="A28" s="4"/>
      <c r="B28" s="16"/>
      <c r="C28" s="26"/>
      <c r="D28" s="17"/>
      <c r="E28" s="7"/>
      <c r="F28" s="3"/>
      <c r="G28" s="326" t="s">
        <v>5</v>
      </c>
      <c r="H28" s="326"/>
      <c r="I28" s="39"/>
      <c r="J28" s="13">
        <f>SUM(I8:I21)</f>
        <v>27412000</v>
      </c>
    </row>
    <row r="29" spans="1:12" x14ac:dyDescent="0.25">
      <c r="A29" s="4"/>
      <c r="B29" s="16"/>
      <c r="C29" s="26"/>
      <c r="D29" s="17"/>
      <c r="E29" s="7"/>
      <c r="F29" s="3"/>
      <c r="G29" s="326" t="s">
        <v>32</v>
      </c>
      <c r="H29" s="326"/>
      <c r="I29" s="40" t="str">
        <f>IF(J29&gt;0,"SALDO",IF(J29&lt;0,"PIUTANG",IF(J29=0,"LUNAS")))</f>
        <v>PIUTANG</v>
      </c>
      <c r="J29" s="13">
        <f>J28-J27</f>
        <v>-2998288</v>
      </c>
    </row>
  </sheetData>
  <mergeCells count="15">
    <mergeCell ref="G29:H29"/>
    <mergeCell ref="G23:H23"/>
    <mergeCell ref="G24:H24"/>
    <mergeCell ref="G25:H25"/>
    <mergeCell ref="G26:H26"/>
    <mergeCell ref="G27:H27"/>
    <mergeCell ref="G28:H2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8" activePane="bottomLeft" state="frozen"/>
      <selection pane="bottomLeft" activeCell="J15" sqref="E15:J15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194</v>
      </c>
      <c r="D1" s="218"/>
      <c r="E1" s="218"/>
      <c r="F1" s="327" t="s">
        <v>22</v>
      </c>
      <c r="G1" s="327"/>
      <c r="H1" s="327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7" t="s">
        <v>21</v>
      </c>
      <c r="G2" s="327"/>
      <c r="H2" s="327"/>
      <c r="I2" s="220">
        <f>J33*-1</f>
        <v>1840163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8" t="s">
        <v>121</v>
      </c>
      <c r="G3" s="318"/>
      <c r="H3" s="318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0" x14ac:dyDescent="0.25">
      <c r="A7" s="347"/>
      <c r="B7" s="319" t="s">
        <v>7</v>
      </c>
      <c r="C7" s="321" t="s">
        <v>8</v>
      </c>
      <c r="D7" s="320" t="s">
        <v>9</v>
      </c>
      <c r="E7" s="319" t="s">
        <v>10</v>
      </c>
      <c r="F7" s="319" t="s">
        <v>8</v>
      </c>
      <c r="G7" s="320" t="s">
        <v>9</v>
      </c>
      <c r="H7" s="354"/>
      <c r="I7" s="352"/>
      <c r="J7" s="340"/>
    </row>
    <row r="8" spans="1:10" x14ac:dyDescent="0.25">
      <c r="A8" s="242">
        <v>43179</v>
      </c>
      <c r="B8" s="243">
        <v>180157553</v>
      </c>
      <c r="C8" s="248">
        <v>106</v>
      </c>
      <c r="D8" s="247">
        <v>10864788</v>
      </c>
      <c r="E8" s="245"/>
      <c r="F8" s="243"/>
      <c r="G8" s="247"/>
      <c r="H8" s="246"/>
      <c r="I8" s="246"/>
      <c r="J8" s="247"/>
    </row>
    <row r="9" spans="1:10" x14ac:dyDescent="0.25">
      <c r="A9" s="242">
        <v>43183</v>
      </c>
      <c r="B9" s="243">
        <v>180157890</v>
      </c>
      <c r="C9" s="248">
        <v>1</v>
      </c>
      <c r="D9" s="247">
        <v>179725</v>
      </c>
      <c r="E9" s="245"/>
      <c r="F9" s="243"/>
      <c r="G9" s="247"/>
      <c r="H9" s="246"/>
      <c r="I9" s="246"/>
      <c r="J9" s="247"/>
    </row>
    <row r="10" spans="1:10" x14ac:dyDescent="0.25">
      <c r="A10" s="242"/>
      <c r="B10" s="243"/>
      <c r="C10" s="248"/>
      <c r="D10" s="247"/>
      <c r="E10" s="245"/>
      <c r="F10" s="243"/>
      <c r="G10" s="247"/>
      <c r="H10" s="246"/>
      <c r="I10" s="246">
        <v>9000000</v>
      </c>
      <c r="J10" s="247" t="s">
        <v>17</v>
      </c>
    </row>
    <row r="11" spans="1:10" x14ac:dyDescent="0.25">
      <c r="A11" s="242">
        <v>43202</v>
      </c>
      <c r="B11" s="243">
        <v>180160085</v>
      </c>
      <c r="C11" s="248">
        <v>73</v>
      </c>
      <c r="D11" s="247">
        <v>7337225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43204</v>
      </c>
      <c r="B12" s="243"/>
      <c r="C12" s="248"/>
      <c r="D12" s="247"/>
      <c r="E12" s="245">
        <v>180041990</v>
      </c>
      <c r="F12" s="243">
        <v>24</v>
      </c>
      <c r="G12" s="247">
        <v>2296350</v>
      </c>
      <c r="H12" s="246"/>
      <c r="I12" s="246"/>
      <c r="J12" s="247"/>
    </row>
    <row r="13" spans="1:10" x14ac:dyDescent="0.25">
      <c r="A13" s="242">
        <v>43210</v>
      </c>
      <c r="B13" s="243"/>
      <c r="C13" s="248"/>
      <c r="D13" s="247"/>
      <c r="E13" s="245"/>
      <c r="F13" s="243"/>
      <c r="G13" s="247"/>
      <c r="H13" s="246"/>
      <c r="I13" s="246">
        <v>6300000</v>
      </c>
      <c r="J13" s="247" t="s">
        <v>17</v>
      </c>
    </row>
    <row r="14" spans="1:10" x14ac:dyDescent="0.25">
      <c r="A14" s="98">
        <v>43214</v>
      </c>
      <c r="B14" s="99">
        <v>180161306</v>
      </c>
      <c r="C14" s="100">
        <v>76</v>
      </c>
      <c r="D14" s="34">
        <v>8050963</v>
      </c>
      <c r="E14" s="245">
        <v>180042275</v>
      </c>
      <c r="F14" s="243">
        <v>10</v>
      </c>
      <c r="G14" s="247">
        <v>996188</v>
      </c>
      <c r="H14" s="246"/>
      <c r="I14" s="246"/>
      <c r="J14" s="247"/>
    </row>
    <row r="15" spans="1:10" x14ac:dyDescent="0.25">
      <c r="A15" s="98">
        <v>43220</v>
      </c>
      <c r="B15" s="99"/>
      <c r="C15" s="100"/>
      <c r="D15" s="34"/>
      <c r="E15" s="101"/>
      <c r="F15" s="99"/>
      <c r="G15" s="34"/>
      <c r="H15" s="102"/>
      <c r="I15" s="102">
        <v>6000000</v>
      </c>
      <c r="J15" s="34" t="s">
        <v>17</v>
      </c>
    </row>
    <row r="16" spans="1:10" x14ac:dyDescent="0.25">
      <c r="A16" s="98"/>
      <c r="B16" s="99"/>
      <c r="C16" s="100"/>
      <c r="D16" s="34"/>
      <c r="E16" s="101"/>
      <c r="F16" s="99"/>
      <c r="G16" s="34"/>
      <c r="H16" s="102"/>
      <c r="I16" s="102"/>
      <c r="J16" s="34"/>
    </row>
    <row r="17" spans="1:10" x14ac:dyDescent="0.25">
      <c r="A17" s="98"/>
      <c r="B17" s="99"/>
      <c r="C17" s="100"/>
      <c r="D17" s="34"/>
      <c r="E17" s="101"/>
      <c r="F17" s="99"/>
      <c r="G17" s="34"/>
      <c r="H17" s="102"/>
      <c r="I17" s="102"/>
      <c r="J17" s="34"/>
    </row>
    <row r="18" spans="1:10" x14ac:dyDescent="0.25">
      <c r="A18" s="98"/>
      <c r="B18" s="99"/>
      <c r="C18" s="100"/>
      <c r="D18" s="34"/>
      <c r="E18" s="101"/>
      <c r="F18" s="99"/>
      <c r="G18" s="34"/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256</v>
      </c>
      <c r="D25" s="225"/>
      <c r="E25" s="224" t="s">
        <v>11</v>
      </c>
      <c r="F25" s="224">
        <f>SUM(F8:F24)</f>
        <v>34</v>
      </c>
      <c r="G25" s="225">
        <f>SUM(G8:G24)</f>
        <v>3292538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26" t="s">
        <v>12</v>
      </c>
      <c r="H27" s="326"/>
      <c r="I27" s="240"/>
      <c r="J27" s="228">
        <f>SUM(D8:D24)</f>
        <v>26432701</v>
      </c>
    </row>
    <row r="28" spans="1:10" x14ac:dyDescent="0.25">
      <c r="A28" s="236"/>
      <c r="B28" s="235"/>
      <c r="C28" s="241"/>
      <c r="D28" s="237"/>
      <c r="E28" s="224"/>
      <c r="F28" s="235"/>
      <c r="G28" s="326" t="s">
        <v>13</v>
      </c>
      <c r="H28" s="326"/>
      <c r="I28" s="240"/>
      <c r="J28" s="228">
        <f>SUM(G8:G24)</f>
        <v>3292538</v>
      </c>
    </row>
    <row r="29" spans="1:10" x14ac:dyDescent="0.25">
      <c r="A29" s="229"/>
      <c r="B29" s="238"/>
      <c r="C29" s="241"/>
      <c r="D29" s="237"/>
      <c r="E29" s="238"/>
      <c r="F29" s="235"/>
      <c r="G29" s="326" t="s">
        <v>14</v>
      </c>
      <c r="H29" s="326"/>
      <c r="I29" s="41"/>
      <c r="J29" s="230">
        <f>J27-J28</f>
        <v>23140163</v>
      </c>
    </row>
    <row r="30" spans="1:10" x14ac:dyDescent="0.25">
      <c r="A30" s="236"/>
      <c r="B30" s="231"/>
      <c r="C30" s="241"/>
      <c r="D30" s="232"/>
      <c r="E30" s="238"/>
      <c r="F30" s="224"/>
      <c r="G30" s="326" t="s">
        <v>15</v>
      </c>
      <c r="H30" s="326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26" t="s">
        <v>16</v>
      </c>
      <c r="H31" s="326"/>
      <c r="I31" s="240"/>
      <c r="J31" s="228">
        <f>J29+J30</f>
        <v>23140163</v>
      </c>
    </row>
    <row r="32" spans="1:10" x14ac:dyDescent="0.25">
      <c r="A32" s="236"/>
      <c r="B32" s="231"/>
      <c r="C32" s="241"/>
      <c r="D32" s="232"/>
      <c r="E32" s="238"/>
      <c r="F32" s="235"/>
      <c r="G32" s="326" t="s">
        <v>5</v>
      </c>
      <c r="H32" s="326"/>
      <c r="I32" s="240"/>
      <c r="J32" s="228">
        <f>SUM(I8:I26)</f>
        <v>21300000</v>
      </c>
    </row>
    <row r="33" spans="1:16" x14ac:dyDescent="0.25">
      <c r="A33" s="236"/>
      <c r="B33" s="231"/>
      <c r="C33" s="241"/>
      <c r="D33" s="232"/>
      <c r="E33" s="238"/>
      <c r="F33" s="235"/>
      <c r="G33" s="326" t="s">
        <v>32</v>
      </c>
      <c r="H33" s="326"/>
      <c r="I33" s="241" t="str">
        <f>IF(J33&gt;0,"SALDO",IF(J33&lt;0,"PIUTANG",IF(J33=0,"LUNAS")))</f>
        <v>PIUTANG</v>
      </c>
      <c r="J33" s="228">
        <f>J32-J31</f>
        <v>-1840163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8" activePane="bottomLeft" state="frozen"/>
      <selection pane="bottomLeft" activeCell="I12" sqref="I12:I14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197</v>
      </c>
      <c r="D1" s="218"/>
      <c r="E1" s="218"/>
      <c r="F1" s="327" t="s">
        <v>22</v>
      </c>
      <c r="G1" s="327"/>
      <c r="H1" s="327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7" t="s">
        <v>21</v>
      </c>
      <c r="G2" s="327"/>
      <c r="H2" s="327"/>
      <c r="I2" s="220">
        <f>J33*-1</f>
        <v>-987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8" t="s">
        <v>121</v>
      </c>
      <c r="G3" s="318"/>
      <c r="H3" s="318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0" x14ac:dyDescent="0.25">
      <c r="A7" s="347"/>
      <c r="B7" s="319" t="s">
        <v>7</v>
      </c>
      <c r="C7" s="321" t="s">
        <v>8</v>
      </c>
      <c r="D7" s="320" t="s">
        <v>9</v>
      </c>
      <c r="E7" s="319" t="s">
        <v>10</v>
      </c>
      <c r="F7" s="319" t="s">
        <v>8</v>
      </c>
      <c r="G7" s="320" t="s">
        <v>9</v>
      </c>
      <c r="H7" s="354"/>
      <c r="I7" s="352"/>
      <c r="J7" s="340"/>
    </row>
    <row r="8" spans="1:10" x14ac:dyDescent="0.25">
      <c r="A8" s="242">
        <v>43205</v>
      </c>
      <c r="B8" s="243">
        <v>180160357</v>
      </c>
      <c r="C8" s="248">
        <v>67</v>
      </c>
      <c r="D8" s="247">
        <v>6721050</v>
      </c>
      <c r="E8" s="245">
        <v>180042029</v>
      </c>
      <c r="F8" s="243">
        <v>20</v>
      </c>
      <c r="G8" s="247">
        <v>2055463</v>
      </c>
      <c r="H8" s="246"/>
      <c r="I8" s="246">
        <v>1850000</v>
      </c>
      <c r="J8" s="247" t="s">
        <v>17</v>
      </c>
    </row>
    <row r="9" spans="1:10" x14ac:dyDescent="0.25">
      <c r="A9" s="242">
        <v>43205</v>
      </c>
      <c r="B9" s="243">
        <v>180160392</v>
      </c>
      <c r="C9" s="248">
        <v>1</v>
      </c>
      <c r="D9" s="247">
        <v>97213</v>
      </c>
      <c r="E9" s="245"/>
      <c r="F9" s="243"/>
      <c r="G9" s="247"/>
      <c r="H9" s="246"/>
      <c r="I9" s="246">
        <v>2500000</v>
      </c>
      <c r="J9" s="247" t="s">
        <v>17</v>
      </c>
    </row>
    <row r="10" spans="1:10" x14ac:dyDescent="0.25">
      <c r="A10" s="242">
        <v>43207</v>
      </c>
      <c r="B10" s="243"/>
      <c r="C10" s="248"/>
      <c r="D10" s="247"/>
      <c r="E10" s="245"/>
      <c r="F10" s="243"/>
      <c r="G10" s="247"/>
      <c r="H10" s="246"/>
      <c r="I10" s="246">
        <v>250000</v>
      </c>
      <c r="J10" s="247" t="s">
        <v>17</v>
      </c>
    </row>
    <row r="11" spans="1:10" x14ac:dyDescent="0.25">
      <c r="A11" s="242">
        <v>43207</v>
      </c>
      <c r="B11" s="243"/>
      <c r="C11" s="248"/>
      <c r="D11" s="247"/>
      <c r="E11" s="245"/>
      <c r="F11" s="243"/>
      <c r="G11" s="247"/>
      <c r="H11" s="246"/>
      <c r="I11" s="246">
        <v>163000</v>
      </c>
      <c r="J11" s="247" t="s">
        <v>17</v>
      </c>
    </row>
    <row r="12" spans="1:10" x14ac:dyDescent="0.25">
      <c r="A12" s="98">
        <v>43215</v>
      </c>
      <c r="B12" s="99">
        <v>180161452</v>
      </c>
      <c r="C12" s="100">
        <v>63</v>
      </c>
      <c r="D12" s="34">
        <v>6738463</v>
      </c>
      <c r="E12" s="101">
        <v>180042308</v>
      </c>
      <c r="F12" s="99">
        <v>9</v>
      </c>
      <c r="G12" s="34">
        <v>957250</v>
      </c>
      <c r="H12" s="102"/>
      <c r="I12" s="102">
        <v>4550000</v>
      </c>
      <c r="J12" s="34" t="s">
        <v>17</v>
      </c>
    </row>
    <row r="13" spans="1:10" x14ac:dyDescent="0.25">
      <c r="A13" s="98"/>
      <c r="B13" s="99"/>
      <c r="C13" s="100"/>
      <c r="D13" s="34"/>
      <c r="E13" s="101"/>
      <c r="F13" s="99"/>
      <c r="G13" s="34"/>
      <c r="H13" s="102"/>
      <c r="I13" s="102">
        <v>1150000</v>
      </c>
      <c r="J13" s="34" t="s">
        <v>17</v>
      </c>
    </row>
    <row r="14" spans="1:10" x14ac:dyDescent="0.25">
      <c r="A14" s="98"/>
      <c r="B14" s="99"/>
      <c r="C14" s="100"/>
      <c r="D14" s="34"/>
      <c r="E14" s="101"/>
      <c r="F14" s="99"/>
      <c r="G14" s="34"/>
      <c r="H14" s="102"/>
      <c r="I14" s="102">
        <v>82000</v>
      </c>
      <c r="J14" s="34" t="s">
        <v>17</v>
      </c>
    </row>
    <row r="15" spans="1:10" x14ac:dyDescent="0.25">
      <c r="A15" s="98"/>
      <c r="B15" s="99"/>
      <c r="C15" s="100"/>
      <c r="D15" s="34"/>
      <c r="E15" s="101"/>
      <c r="F15" s="99"/>
      <c r="G15" s="34"/>
      <c r="H15" s="102"/>
      <c r="I15" s="102"/>
      <c r="J15" s="34"/>
    </row>
    <row r="16" spans="1:10" x14ac:dyDescent="0.25">
      <c r="A16" s="98"/>
      <c r="B16" s="99"/>
      <c r="C16" s="100"/>
      <c r="D16" s="34"/>
      <c r="E16" s="101"/>
      <c r="F16" s="99"/>
      <c r="G16" s="34"/>
      <c r="H16" s="102"/>
      <c r="I16" s="102"/>
      <c r="J16" s="34"/>
    </row>
    <row r="17" spans="1:10" x14ac:dyDescent="0.25">
      <c r="A17" s="98"/>
      <c r="B17" s="99"/>
      <c r="C17" s="100"/>
      <c r="D17" s="34"/>
      <c r="E17" s="101"/>
      <c r="F17" s="99"/>
      <c r="G17" s="34"/>
      <c r="H17" s="102"/>
      <c r="I17" s="102"/>
      <c r="J17" s="34"/>
    </row>
    <row r="18" spans="1:10" x14ac:dyDescent="0.25">
      <c r="A18" s="98"/>
      <c r="B18" s="99"/>
      <c r="C18" s="100"/>
      <c r="D18" s="34"/>
      <c r="E18" s="101"/>
      <c r="F18" s="99"/>
      <c r="G18" s="34"/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131</v>
      </c>
      <c r="D25" s="225"/>
      <c r="E25" s="224" t="s">
        <v>11</v>
      </c>
      <c r="F25" s="224">
        <f>SUM(F8:F24)</f>
        <v>29</v>
      </c>
      <c r="G25" s="225">
        <f>SUM(G8:G24)</f>
        <v>3012713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26" t="s">
        <v>12</v>
      </c>
      <c r="H27" s="326"/>
      <c r="I27" s="240"/>
      <c r="J27" s="228">
        <f>SUM(D8:D24)</f>
        <v>13556726</v>
      </c>
    </row>
    <row r="28" spans="1:10" x14ac:dyDescent="0.25">
      <c r="A28" s="236"/>
      <c r="B28" s="235"/>
      <c r="C28" s="241"/>
      <c r="D28" s="237"/>
      <c r="E28" s="224"/>
      <c r="F28" s="235"/>
      <c r="G28" s="326" t="s">
        <v>13</v>
      </c>
      <c r="H28" s="326"/>
      <c r="I28" s="240"/>
      <c r="J28" s="228">
        <f>SUM(G8:G24)</f>
        <v>3012713</v>
      </c>
    </row>
    <row r="29" spans="1:10" x14ac:dyDescent="0.25">
      <c r="A29" s="229"/>
      <c r="B29" s="238"/>
      <c r="C29" s="241"/>
      <c r="D29" s="237"/>
      <c r="E29" s="238"/>
      <c r="F29" s="235"/>
      <c r="G29" s="326" t="s">
        <v>14</v>
      </c>
      <c r="H29" s="326"/>
      <c r="I29" s="41"/>
      <c r="J29" s="230">
        <f>J27-J28</f>
        <v>10544013</v>
      </c>
    </row>
    <row r="30" spans="1:10" x14ac:dyDescent="0.25">
      <c r="A30" s="236"/>
      <c r="B30" s="231"/>
      <c r="C30" s="241"/>
      <c r="D30" s="232"/>
      <c r="E30" s="238"/>
      <c r="F30" s="224"/>
      <c r="G30" s="326" t="s">
        <v>15</v>
      </c>
      <c r="H30" s="326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26" t="s">
        <v>16</v>
      </c>
      <c r="H31" s="326"/>
      <c r="I31" s="240"/>
      <c r="J31" s="228">
        <f>J29+J30</f>
        <v>10544013</v>
      </c>
    </row>
    <row r="32" spans="1:10" x14ac:dyDescent="0.25">
      <c r="A32" s="236"/>
      <c r="B32" s="231"/>
      <c r="C32" s="241"/>
      <c r="D32" s="232"/>
      <c r="E32" s="238"/>
      <c r="F32" s="235"/>
      <c r="G32" s="326" t="s">
        <v>5</v>
      </c>
      <c r="H32" s="326"/>
      <c r="I32" s="240"/>
      <c r="J32" s="228">
        <f>SUM(I8:I26)</f>
        <v>10545000</v>
      </c>
    </row>
    <row r="33" spans="1:16" x14ac:dyDescent="0.25">
      <c r="A33" s="236"/>
      <c r="B33" s="231"/>
      <c r="C33" s="241"/>
      <c r="D33" s="232"/>
      <c r="E33" s="238"/>
      <c r="F33" s="235"/>
      <c r="G33" s="326" t="s">
        <v>32</v>
      </c>
      <c r="H33" s="326"/>
      <c r="I33" s="241" t="str">
        <f>IF(J33&gt;0,"SALDO",IF(J33&lt;0,"PIUTANG",IF(J33=0,"LUNAS")))</f>
        <v>SALDO</v>
      </c>
      <c r="J33" s="228">
        <f>J32-J31</f>
        <v>987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7"/>
  <sheetViews>
    <sheetView workbookViewId="0">
      <pane ySplit="7" topLeftCell="A35" activePane="bottomLeft" state="frozen"/>
      <selection pane="bottomLeft" activeCell="D42" sqref="D42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199</v>
      </c>
      <c r="D1" s="218"/>
      <c r="E1" s="218"/>
      <c r="F1" s="327" t="s">
        <v>22</v>
      </c>
      <c r="G1" s="327"/>
      <c r="H1" s="327"/>
      <c r="I1" s="220"/>
      <c r="J1" s="218"/>
    </row>
    <row r="2" spans="1:10" x14ac:dyDescent="0.25">
      <c r="A2" s="218" t="s">
        <v>1</v>
      </c>
      <c r="B2" s="218"/>
      <c r="C2" s="222" t="s">
        <v>94</v>
      </c>
      <c r="D2" s="218"/>
      <c r="E2" s="218"/>
      <c r="F2" s="327" t="s">
        <v>21</v>
      </c>
      <c r="G2" s="327"/>
      <c r="H2" s="327"/>
      <c r="I2" s="220">
        <f>J51*-1</f>
        <v>9145766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22" t="s">
        <v>121</v>
      </c>
      <c r="G3" s="322"/>
      <c r="H3" s="322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0" x14ac:dyDescent="0.25">
      <c r="A7" s="347"/>
      <c r="B7" s="323" t="s">
        <v>7</v>
      </c>
      <c r="C7" s="325" t="s">
        <v>8</v>
      </c>
      <c r="D7" s="324" t="s">
        <v>9</v>
      </c>
      <c r="E7" s="323" t="s">
        <v>10</v>
      </c>
      <c r="F7" s="323" t="s">
        <v>8</v>
      </c>
      <c r="G7" s="324" t="s">
        <v>9</v>
      </c>
      <c r="H7" s="354"/>
      <c r="I7" s="352"/>
      <c r="J7" s="340"/>
    </row>
    <row r="8" spans="1:10" x14ac:dyDescent="0.25">
      <c r="A8" s="242">
        <v>43207</v>
      </c>
      <c r="B8" s="243">
        <v>180160587</v>
      </c>
      <c r="C8" s="248">
        <v>2</v>
      </c>
      <c r="D8" s="247">
        <v>177363</v>
      </c>
      <c r="E8" s="245"/>
      <c r="F8" s="243"/>
      <c r="G8" s="247"/>
      <c r="H8" s="246"/>
      <c r="I8" s="246"/>
      <c r="J8" s="247"/>
    </row>
    <row r="9" spans="1:10" x14ac:dyDescent="0.25">
      <c r="A9" s="242">
        <v>43207</v>
      </c>
      <c r="B9" s="243">
        <v>180160620</v>
      </c>
      <c r="C9" s="248">
        <v>1</v>
      </c>
      <c r="D9" s="247">
        <v>59588</v>
      </c>
      <c r="E9" s="245"/>
      <c r="F9" s="243"/>
      <c r="G9" s="247"/>
      <c r="H9" s="246"/>
      <c r="I9" s="246"/>
      <c r="J9" s="247"/>
    </row>
    <row r="10" spans="1:10" x14ac:dyDescent="0.25">
      <c r="A10" s="242">
        <v>43208</v>
      </c>
      <c r="B10" s="243">
        <v>180160754</v>
      </c>
      <c r="C10" s="248">
        <v>1</v>
      </c>
      <c r="D10" s="247">
        <v>112788</v>
      </c>
      <c r="E10" s="245"/>
      <c r="F10" s="243"/>
      <c r="G10" s="247"/>
      <c r="H10" s="246"/>
      <c r="I10" s="246"/>
      <c r="J10" s="247"/>
    </row>
    <row r="11" spans="1:10" x14ac:dyDescent="0.25">
      <c r="A11" s="242">
        <v>43208</v>
      </c>
      <c r="B11" s="243">
        <v>180160756</v>
      </c>
      <c r="C11" s="248">
        <v>1</v>
      </c>
      <c r="D11" s="247">
        <v>121888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43208</v>
      </c>
      <c r="B12" s="243">
        <v>180160757</v>
      </c>
      <c r="C12" s="248">
        <v>1</v>
      </c>
      <c r="D12" s="247">
        <v>96338</v>
      </c>
      <c r="E12" s="245"/>
      <c r="F12" s="243"/>
      <c r="G12" s="247"/>
      <c r="H12" s="246"/>
      <c r="I12" s="246"/>
      <c r="J12" s="247"/>
    </row>
    <row r="13" spans="1:10" x14ac:dyDescent="0.25">
      <c r="A13" s="242">
        <v>43208</v>
      </c>
      <c r="B13" s="243">
        <v>180160758</v>
      </c>
      <c r="C13" s="248">
        <v>1</v>
      </c>
      <c r="D13" s="247">
        <v>52938</v>
      </c>
      <c r="E13" s="245"/>
      <c r="F13" s="243"/>
      <c r="G13" s="247"/>
      <c r="H13" s="246"/>
      <c r="I13" s="246"/>
      <c r="J13" s="247"/>
    </row>
    <row r="14" spans="1:10" x14ac:dyDescent="0.25">
      <c r="A14" s="242">
        <v>43208</v>
      </c>
      <c r="B14" s="243">
        <v>180160759</v>
      </c>
      <c r="C14" s="248">
        <v>1</v>
      </c>
      <c r="D14" s="247">
        <v>49438</v>
      </c>
      <c r="E14" s="245"/>
      <c r="F14" s="243"/>
      <c r="G14" s="247"/>
      <c r="H14" s="246"/>
      <c r="I14" s="246"/>
      <c r="J14" s="247"/>
    </row>
    <row r="15" spans="1:10" x14ac:dyDescent="0.25">
      <c r="A15" s="242">
        <v>43208</v>
      </c>
      <c r="B15" s="243">
        <v>180160768</v>
      </c>
      <c r="C15" s="248">
        <v>1</v>
      </c>
      <c r="D15" s="247">
        <v>113575</v>
      </c>
      <c r="E15" s="245"/>
      <c r="F15" s="243"/>
      <c r="G15" s="247"/>
      <c r="H15" s="246"/>
      <c r="I15" s="246"/>
      <c r="J15" s="247"/>
    </row>
    <row r="16" spans="1:10" x14ac:dyDescent="0.25">
      <c r="A16" s="242">
        <v>43208</v>
      </c>
      <c r="B16" s="243">
        <v>180160777</v>
      </c>
      <c r="C16" s="248">
        <v>1</v>
      </c>
      <c r="D16" s="247">
        <v>100013</v>
      </c>
      <c r="E16" s="245"/>
      <c r="F16" s="243"/>
      <c r="G16" s="247"/>
      <c r="H16" s="246"/>
      <c r="I16" s="246"/>
      <c r="J16" s="247"/>
    </row>
    <row r="17" spans="1:10" x14ac:dyDescent="0.25">
      <c r="A17" s="242">
        <v>43208</v>
      </c>
      <c r="B17" s="243">
        <v>180160778</v>
      </c>
      <c r="C17" s="248">
        <v>1</v>
      </c>
      <c r="D17" s="247">
        <v>98088</v>
      </c>
      <c r="E17" s="245"/>
      <c r="F17" s="243"/>
      <c r="G17" s="247"/>
      <c r="H17" s="246"/>
      <c r="I17" s="246"/>
      <c r="J17" s="247"/>
    </row>
    <row r="18" spans="1:10" x14ac:dyDescent="0.25">
      <c r="A18" s="242">
        <v>43208</v>
      </c>
      <c r="B18" s="243">
        <v>180160779</v>
      </c>
      <c r="C18" s="248">
        <v>1</v>
      </c>
      <c r="D18" s="247">
        <v>92575</v>
      </c>
      <c r="E18" s="245"/>
      <c r="F18" s="243"/>
      <c r="G18" s="247"/>
      <c r="H18" s="246"/>
      <c r="I18" s="246"/>
      <c r="J18" s="247"/>
    </row>
    <row r="19" spans="1:10" x14ac:dyDescent="0.25">
      <c r="A19" s="242">
        <v>43208</v>
      </c>
      <c r="B19" s="243">
        <v>180160888</v>
      </c>
      <c r="C19" s="248">
        <v>6</v>
      </c>
      <c r="D19" s="247">
        <v>609788</v>
      </c>
      <c r="E19" s="245"/>
      <c r="F19" s="243"/>
      <c r="G19" s="247"/>
      <c r="H19" s="246"/>
      <c r="I19" s="246"/>
      <c r="J19" s="247"/>
    </row>
    <row r="20" spans="1:10" x14ac:dyDescent="0.25">
      <c r="A20" s="242">
        <v>43210</v>
      </c>
      <c r="B20" s="243">
        <v>180160965</v>
      </c>
      <c r="C20" s="248">
        <v>1</v>
      </c>
      <c r="D20" s="247">
        <v>100975</v>
      </c>
      <c r="E20" s="245"/>
      <c r="F20" s="243"/>
      <c r="G20" s="247"/>
      <c r="H20" s="246"/>
      <c r="I20" s="246"/>
      <c r="J20" s="247"/>
    </row>
    <row r="21" spans="1:10" x14ac:dyDescent="0.25">
      <c r="A21" s="242">
        <v>43210</v>
      </c>
      <c r="B21" s="243">
        <v>180160967</v>
      </c>
      <c r="C21" s="248">
        <v>2</v>
      </c>
      <c r="D21" s="247">
        <v>179113</v>
      </c>
      <c r="E21" s="245"/>
      <c r="F21" s="243"/>
      <c r="G21" s="247"/>
      <c r="H21" s="246"/>
      <c r="I21" s="246"/>
      <c r="J21" s="247"/>
    </row>
    <row r="22" spans="1:10" x14ac:dyDescent="0.25">
      <c r="A22" s="242">
        <v>43210</v>
      </c>
      <c r="B22" s="243">
        <v>180160968</v>
      </c>
      <c r="C22" s="248">
        <v>1</v>
      </c>
      <c r="D22" s="247">
        <v>79013</v>
      </c>
      <c r="E22" s="245"/>
      <c r="F22" s="243"/>
      <c r="G22" s="247"/>
      <c r="H22" s="246"/>
      <c r="I22" s="246"/>
      <c r="J22" s="247"/>
    </row>
    <row r="23" spans="1:10" x14ac:dyDescent="0.25">
      <c r="A23" s="242">
        <v>43210</v>
      </c>
      <c r="B23" s="243">
        <v>180160970</v>
      </c>
      <c r="C23" s="248">
        <v>1</v>
      </c>
      <c r="D23" s="247">
        <v>188650</v>
      </c>
      <c r="E23" s="245"/>
      <c r="F23" s="243"/>
      <c r="G23" s="247"/>
      <c r="H23" s="246"/>
      <c r="I23" s="246"/>
      <c r="J23" s="247"/>
    </row>
    <row r="24" spans="1:10" x14ac:dyDescent="0.25">
      <c r="A24" s="242">
        <v>43210</v>
      </c>
      <c r="B24" s="243">
        <v>180160991</v>
      </c>
      <c r="C24" s="248">
        <v>1</v>
      </c>
      <c r="D24" s="247">
        <v>100013</v>
      </c>
      <c r="E24" s="245"/>
      <c r="F24" s="243"/>
      <c r="G24" s="247"/>
      <c r="H24" s="246"/>
      <c r="I24" s="246">
        <v>2332144</v>
      </c>
      <c r="J24" s="247" t="s">
        <v>17</v>
      </c>
    </row>
    <row r="25" spans="1:10" x14ac:dyDescent="0.25">
      <c r="A25" s="242">
        <v>43211</v>
      </c>
      <c r="B25" s="243">
        <v>180161117</v>
      </c>
      <c r="C25" s="248">
        <v>5</v>
      </c>
      <c r="D25" s="247">
        <v>543813</v>
      </c>
      <c r="E25" s="245"/>
      <c r="F25" s="243"/>
      <c r="G25" s="247"/>
      <c r="H25" s="246"/>
      <c r="I25" s="246"/>
      <c r="J25" s="247"/>
    </row>
    <row r="26" spans="1:10" x14ac:dyDescent="0.25">
      <c r="A26" s="242">
        <v>43213</v>
      </c>
      <c r="B26" s="243">
        <v>180161217</v>
      </c>
      <c r="C26" s="248">
        <v>9</v>
      </c>
      <c r="D26" s="247">
        <v>981138</v>
      </c>
      <c r="E26" s="245"/>
      <c r="F26" s="243"/>
      <c r="G26" s="247"/>
      <c r="H26" s="246"/>
      <c r="I26" s="246"/>
      <c r="J26" s="247"/>
    </row>
    <row r="27" spans="1:10" x14ac:dyDescent="0.25">
      <c r="A27" s="242">
        <v>43213</v>
      </c>
      <c r="B27" s="243">
        <v>180161272</v>
      </c>
      <c r="C27" s="248">
        <v>3</v>
      </c>
      <c r="D27" s="247">
        <v>293738</v>
      </c>
      <c r="E27" s="245"/>
      <c r="F27" s="243"/>
      <c r="G27" s="247"/>
      <c r="H27" s="246"/>
      <c r="I27" s="246"/>
      <c r="J27" s="247"/>
    </row>
    <row r="28" spans="1:10" x14ac:dyDescent="0.25">
      <c r="A28" s="242">
        <v>43213</v>
      </c>
      <c r="B28" s="243">
        <v>180161295</v>
      </c>
      <c r="C28" s="248">
        <v>4</v>
      </c>
      <c r="D28" s="247">
        <v>386050</v>
      </c>
      <c r="E28" s="245"/>
      <c r="F28" s="243"/>
      <c r="G28" s="247"/>
      <c r="H28" s="246"/>
      <c r="I28" s="246"/>
      <c r="J28" s="247"/>
    </row>
    <row r="29" spans="1:10" x14ac:dyDescent="0.25">
      <c r="A29" s="242">
        <v>43214</v>
      </c>
      <c r="B29" s="243">
        <v>180161303</v>
      </c>
      <c r="C29" s="248">
        <v>20</v>
      </c>
      <c r="D29" s="247">
        <v>2196600</v>
      </c>
      <c r="E29" s="245"/>
      <c r="F29" s="243"/>
      <c r="G29" s="247"/>
      <c r="H29" s="246"/>
      <c r="I29" s="246"/>
      <c r="J29" s="247"/>
    </row>
    <row r="30" spans="1:10" x14ac:dyDescent="0.25">
      <c r="A30" s="242">
        <v>43214</v>
      </c>
      <c r="B30" s="243">
        <v>180161390</v>
      </c>
      <c r="C30" s="248">
        <v>6</v>
      </c>
      <c r="D30" s="247">
        <v>519488</v>
      </c>
      <c r="E30" s="245"/>
      <c r="F30" s="243"/>
      <c r="G30" s="247"/>
      <c r="H30" s="246"/>
      <c r="I30" s="246"/>
      <c r="J30" s="247"/>
    </row>
    <row r="31" spans="1:10" x14ac:dyDescent="0.25">
      <c r="A31" s="242">
        <v>43215</v>
      </c>
      <c r="B31" s="243">
        <v>180161491</v>
      </c>
      <c r="C31" s="248">
        <v>5</v>
      </c>
      <c r="D31" s="247">
        <v>419388</v>
      </c>
      <c r="E31" s="245"/>
      <c r="F31" s="243"/>
      <c r="G31" s="247"/>
      <c r="H31" s="246"/>
      <c r="I31" s="246">
        <v>5340215</v>
      </c>
      <c r="J31" s="247" t="s">
        <v>17</v>
      </c>
    </row>
    <row r="32" spans="1:10" x14ac:dyDescent="0.25">
      <c r="A32" s="98">
        <v>43216</v>
      </c>
      <c r="B32" s="99">
        <v>180161547</v>
      </c>
      <c r="C32" s="100">
        <v>6</v>
      </c>
      <c r="D32" s="34">
        <v>638313</v>
      </c>
      <c r="E32" s="101"/>
      <c r="F32" s="99"/>
      <c r="G32" s="34"/>
      <c r="H32" s="102"/>
      <c r="I32" s="102"/>
      <c r="J32" s="34"/>
    </row>
    <row r="33" spans="1:10" x14ac:dyDescent="0.25">
      <c r="A33" s="98">
        <v>43216</v>
      </c>
      <c r="B33" s="99">
        <v>180161614</v>
      </c>
      <c r="C33" s="100">
        <v>9</v>
      </c>
      <c r="D33" s="34">
        <v>803513</v>
      </c>
      <c r="E33" s="101"/>
      <c r="F33" s="99"/>
      <c r="G33" s="34"/>
      <c r="H33" s="102"/>
      <c r="I33" s="102"/>
      <c r="J33" s="34"/>
    </row>
    <row r="34" spans="1:10" x14ac:dyDescent="0.25">
      <c r="A34" s="98">
        <v>43217</v>
      </c>
      <c r="B34" s="99">
        <v>180161635</v>
      </c>
      <c r="C34" s="100">
        <v>38</v>
      </c>
      <c r="D34" s="34">
        <v>4224850</v>
      </c>
      <c r="E34" s="101"/>
      <c r="F34" s="99"/>
      <c r="G34" s="34"/>
      <c r="H34" s="102"/>
      <c r="I34" s="102"/>
      <c r="J34" s="34"/>
    </row>
    <row r="35" spans="1:10" x14ac:dyDescent="0.25">
      <c r="A35" s="98">
        <v>43217</v>
      </c>
      <c r="B35" s="99">
        <v>180161652</v>
      </c>
      <c r="C35" s="100">
        <v>5</v>
      </c>
      <c r="D35" s="34">
        <v>319113</v>
      </c>
      <c r="E35" s="101"/>
      <c r="F35" s="99"/>
      <c r="G35" s="34"/>
      <c r="H35" s="102"/>
      <c r="I35" s="102"/>
      <c r="J35" s="34"/>
    </row>
    <row r="36" spans="1:10" x14ac:dyDescent="0.25">
      <c r="A36" s="98">
        <v>43217</v>
      </c>
      <c r="B36" s="99">
        <v>180161719</v>
      </c>
      <c r="C36" s="100">
        <v>7</v>
      </c>
      <c r="D36" s="34">
        <v>557025</v>
      </c>
      <c r="E36" s="101"/>
      <c r="F36" s="99"/>
      <c r="G36" s="34"/>
      <c r="H36" s="102"/>
      <c r="I36" s="102"/>
      <c r="J36" s="34"/>
    </row>
    <row r="37" spans="1:10" x14ac:dyDescent="0.25">
      <c r="A37" s="98">
        <v>43217</v>
      </c>
      <c r="B37" s="99">
        <v>180161721</v>
      </c>
      <c r="C37" s="100">
        <v>1</v>
      </c>
      <c r="D37" s="34">
        <v>47163</v>
      </c>
      <c r="E37" s="101"/>
      <c r="F37" s="99"/>
      <c r="G37" s="34"/>
      <c r="H37" s="102"/>
      <c r="I37" s="102"/>
      <c r="J37" s="34"/>
    </row>
    <row r="38" spans="1:10" x14ac:dyDescent="0.25">
      <c r="A38" s="98">
        <v>43218</v>
      </c>
      <c r="B38" s="99">
        <v>180161778</v>
      </c>
      <c r="C38" s="100">
        <v>11</v>
      </c>
      <c r="D38" s="34">
        <v>947013</v>
      </c>
      <c r="E38" s="101"/>
      <c r="F38" s="99"/>
      <c r="G38" s="34"/>
      <c r="H38" s="102"/>
      <c r="I38" s="102"/>
      <c r="J38" s="34"/>
    </row>
    <row r="39" spans="1:10" x14ac:dyDescent="0.25">
      <c r="A39" s="98">
        <v>43218</v>
      </c>
      <c r="B39" s="99">
        <v>180161848</v>
      </c>
      <c r="C39" s="100">
        <v>4</v>
      </c>
      <c r="D39" s="34">
        <v>310713</v>
      </c>
      <c r="E39" s="101"/>
      <c r="F39" s="99"/>
      <c r="G39" s="34"/>
      <c r="H39" s="102"/>
      <c r="I39" s="102"/>
      <c r="J39" s="34"/>
    </row>
    <row r="40" spans="1:10" x14ac:dyDescent="0.25">
      <c r="A40" s="98">
        <v>43220</v>
      </c>
      <c r="B40" s="99">
        <v>180161997</v>
      </c>
      <c r="C40" s="100">
        <v>13</v>
      </c>
      <c r="D40" s="34">
        <v>1101888</v>
      </c>
      <c r="E40" s="101"/>
      <c r="F40" s="99"/>
      <c r="G40" s="34"/>
      <c r="H40" s="102"/>
      <c r="I40" s="102"/>
      <c r="J40" s="34"/>
    </row>
    <row r="41" spans="1:10" x14ac:dyDescent="0.25">
      <c r="A41" s="98">
        <v>43220</v>
      </c>
      <c r="B41" s="99">
        <v>180162063</v>
      </c>
      <c r="C41" s="100">
        <v>2</v>
      </c>
      <c r="D41" s="34">
        <v>196175</v>
      </c>
      <c r="E41" s="101"/>
      <c r="F41" s="99"/>
      <c r="G41" s="34"/>
      <c r="H41" s="102"/>
      <c r="I41" s="102"/>
      <c r="J41" s="34"/>
    </row>
    <row r="42" spans="1:10" x14ac:dyDescent="0.25">
      <c r="A42" s="236"/>
      <c r="B42" s="235"/>
      <c r="C42" s="241"/>
      <c r="D42" s="237"/>
      <c r="E42" s="238"/>
      <c r="F42" s="235"/>
      <c r="G42" s="237"/>
      <c r="H42" s="240"/>
      <c r="I42" s="240"/>
      <c r="J42" s="237"/>
    </row>
    <row r="43" spans="1:10" x14ac:dyDescent="0.25">
      <c r="A43" s="236"/>
      <c r="B43" s="224" t="s">
        <v>11</v>
      </c>
      <c r="C43" s="233">
        <f>SUM(C8:C42)</f>
        <v>172</v>
      </c>
      <c r="D43" s="225"/>
      <c r="E43" s="224" t="s">
        <v>11</v>
      </c>
      <c r="F43" s="224">
        <f>SUM(F8:F42)</f>
        <v>0</v>
      </c>
      <c r="G43" s="225">
        <f>SUM(G8:G42)</f>
        <v>0</v>
      </c>
      <c r="H43" s="240"/>
      <c r="I43" s="240"/>
      <c r="J43" s="237"/>
    </row>
    <row r="44" spans="1:10" x14ac:dyDescent="0.25">
      <c r="A44" s="236"/>
      <c r="B44" s="224"/>
      <c r="C44" s="233"/>
      <c r="D44" s="225"/>
      <c r="E44" s="238"/>
      <c r="F44" s="235"/>
      <c r="G44" s="237"/>
      <c r="H44" s="240"/>
      <c r="I44" s="240"/>
      <c r="J44" s="237"/>
    </row>
    <row r="45" spans="1:10" x14ac:dyDescent="0.25">
      <c r="A45" s="226"/>
      <c r="B45" s="227"/>
      <c r="C45" s="241"/>
      <c r="D45" s="237"/>
      <c r="E45" s="224"/>
      <c r="F45" s="235"/>
      <c r="G45" s="326" t="s">
        <v>12</v>
      </c>
      <c r="H45" s="326"/>
      <c r="I45" s="240"/>
      <c r="J45" s="228">
        <f>SUM(D8:D42)</f>
        <v>16818125</v>
      </c>
    </row>
    <row r="46" spans="1:10" x14ac:dyDescent="0.25">
      <c r="A46" s="236"/>
      <c r="B46" s="235"/>
      <c r="C46" s="241"/>
      <c r="D46" s="237"/>
      <c r="E46" s="224"/>
      <c r="F46" s="235"/>
      <c r="G46" s="326" t="s">
        <v>13</v>
      </c>
      <c r="H46" s="326"/>
      <c r="I46" s="240"/>
      <c r="J46" s="228">
        <f>SUM(G8:G42)</f>
        <v>0</v>
      </c>
    </row>
    <row r="47" spans="1:10" x14ac:dyDescent="0.25">
      <c r="A47" s="229"/>
      <c r="B47" s="238"/>
      <c r="C47" s="241"/>
      <c r="D47" s="237"/>
      <c r="E47" s="238"/>
      <c r="F47" s="235"/>
      <c r="G47" s="326" t="s">
        <v>14</v>
      </c>
      <c r="H47" s="326"/>
      <c r="I47" s="41"/>
      <c r="J47" s="230">
        <f>J45-J46</f>
        <v>16818125</v>
      </c>
    </row>
    <row r="48" spans="1:10" x14ac:dyDescent="0.25">
      <c r="A48" s="236"/>
      <c r="B48" s="231"/>
      <c r="C48" s="241"/>
      <c r="D48" s="232"/>
      <c r="E48" s="238"/>
      <c r="F48" s="224"/>
      <c r="G48" s="326" t="s">
        <v>15</v>
      </c>
      <c r="H48" s="326"/>
      <c r="I48" s="240"/>
      <c r="J48" s="228">
        <f>SUM(H8:H44)</f>
        <v>0</v>
      </c>
    </row>
    <row r="49" spans="1:16" x14ac:dyDescent="0.25">
      <c r="A49" s="236"/>
      <c r="B49" s="231"/>
      <c r="C49" s="241"/>
      <c r="D49" s="232"/>
      <c r="E49" s="238"/>
      <c r="F49" s="224"/>
      <c r="G49" s="326" t="s">
        <v>16</v>
      </c>
      <c r="H49" s="326"/>
      <c r="I49" s="240"/>
      <c r="J49" s="228">
        <f>J47+J48</f>
        <v>16818125</v>
      </c>
    </row>
    <row r="50" spans="1:16" x14ac:dyDescent="0.25">
      <c r="A50" s="236"/>
      <c r="B50" s="231"/>
      <c r="C50" s="241"/>
      <c r="D50" s="232"/>
      <c r="E50" s="238"/>
      <c r="F50" s="235"/>
      <c r="G50" s="326" t="s">
        <v>5</v>
      </c>
      <c r="H50" s="326"/>
      <c r="I50" s="240"/>
      <c r="J50" s="228">
        <f>SUM(I8:I44)</f>
        <v>7672359</v>
      </c>
    </row>
    <row r="51" spans="1:16" x14ac:dyDescent="0.25">
      <c r="A51" s="236"/>
      <c r="B51" s="231"/>
      <c r="C51" s="241"/>
      <c r="D51" s="232"/>
      <c r="E51" s="238"/>
      <c r="F51" s="235"/>
      <c r="G51" s="326" t="s">
        <v>32</v>
      </c>
      <c r="H51" s="326"/>
      <c r="I51" s="241" t="str">
        <f>IF(J51&gt;0,"SALDO",IF(J51&lt;0,"PIUTANG",IF(J51=0,"LUNAS")))</f>
        <v>PIUTANG</v>
      </c>
      <c r="J51" s="228">
        <f>J50-J49</f>
        <v>-9145766</v>
      </c>
    </row>
    <row r="52" spans="1:16" x14ac:dyDescent="0.25">
      <c r="F52" s="219"/>
      <c r="G52" s="219"/>
      <c r="J52" s="219"/>
    </row>
    <row r="53" spans="1:16" x14ac:dyDescent="0.25">
      <c r="C53" s="219"/>
      <c r="D53" s="219"/>
      <c r="F53" s="219"/>
      <c r="G53" s="219"/>
      <c r="J53" s="219"/>
      <c r="L53" s="234"/>
      <c r="M53" s="234"/>
      <c r="N53" s="234"/>
      <c r="O53" s="234"/>
      <c r="P53" s="234"/>
    </row>
    <row r="54" spans="1:16" x14ac:dyDescent="0.25">
      <c r="C54" s="219"/>
      <c r="D54" s="219"/>
      <c r="F54" s="219"/>
      <c r="G54" s="219"/>
      <c r="J54" s="219"/>
      <c r="L54" s="234"/>
      <c r="M54" s="234"/>
      <c r="N54" s="234"/>
      <c r="O54" s="234"/>
      <c r="P54" s="234"/>
    </row>
    <row r="55" spans="1:16" x14ac:dyDescent="0.25">
      <c r="C55" s="219"/>
      <c r="D55" s="219"/>
      <c r="F55" s="219"/>
      <c r="G55" s="219"/>
      <c r="J55" s="219"/>
      <c r="L55" s="234"/>
      <c r="M55" s="234"/>
      <c r="N55" s="234"/>
      <c r="O55" s="234"/>
      <c r="P55" s="234"/>
    </row>
    <row r="56" spans="1:16" x14ac:dyDescent="0.25">
      <c r="C56" s="219"/>
      <c r="D56" s="219"/>
      <c r="F56" s="219"/>
      <c r="G56" s="219"/>
      <c r="J56" s="219"/>
      <c r="L56" s="234"/>
      <c r="M56" s="234"/>
      <c r="N56" s="234"/>
      <c r="O56" s="234"/>
      <c r="P56" s="234"/>
    </row>
    <row r="57" spans="1:16" x14ac:dyDescent="0.25">
      <c r="C57" s="219"/>
      <c r="D57" s="219"/>
      <c r="L57" s="234"/>
      <c r="M57" s="234"/>
      <c r="N57" s="234"/>
      <c r="O57" s="234"/>
      <c r="P57" s="234"/>
    </row>
  </sheetData>
  <mergeCells count="15">
    <mergeCell ref="G51:H51"/>
    <mergeCell ref="G45:H45"/>
    <mergeCell ref="G46:H46"/>
    <mergeCell ref="G47:H47"/>
    <mergeCell ref="G48:H48"/>
    <mergeCell ref="G49:H49"/>
    <mergeCell ref="G50:H5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29" activePane="bottomLeft" state="frozen"/>
      <selection pane="bottomLeft" activeCell="H33" sqref="H3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27" t="s">
        <v>21</v>
      </c>
      <c r="G2" s="327"/>
      <c r="H2" s="327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54"/>
      <c r="I7" s="352"/>
      <c r="J7" s="340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26" t="s">
        <v>12</v>
      </c>
      <c r="H46" s="326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26" t="s">
        <v>13</v>
      </c>
      <c r="H47" s="326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26" t="s">
        <v>14</v>
      </c>
      <c r="H48" s="326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26" t="s">
        <v>15</v>
      </c>
      <c r="H49" s="326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26" t="s">
        <v>16</v>
      </c>
      <c r="H50" s="326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26" t="s">
        <v>5</v>
      </c>
      <c r="H51" s="326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26" t="s">
        <v>32</v>
      </c>
      <c r="H52" s="326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C3" sqref="C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6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0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6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26" t="s">
        <v>12</v>
      </c>
      <c r="H69" s="326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26" t="s">
        <v>13</v>
      </c>
      <c r="H70" s="326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26" t="s">
        <v>14</v>
      </c>
      <c r="H71" s="326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26" t="s">
        <v>15</v>
      </c>
      <c r="H72" s="326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26" t="s">
        <v>16</v>
      </c>
      <c r="H73" s="326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26" t="s">
        <v>5</v>
      </c>
      <c r="H74" s="326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26" t="s">
        <v>32</v>
      </c>
      <c r="H75" s="326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I34" sqref="I3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55" t="s">
        <v>21</v>
      </c>
      <c r="H1" s="355"/>
      <c r="I1" s="355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55" t="s">
        <v>111</v>
      </c>
      <c r="H2" s="355"/>
      <c r="I2" s="355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55" t="s">
        <v>112</v>
      </c>
      <c r="H3" s="355"/>
      <c r="I3" s="355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3" x14ac:dyDescent="0.25">
      <c r="A7" s="347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6"/>
      <c r="I7" s="352"/>
      <c r="J7" s="340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26" t="s">
        <v>12</v>
      </c>
      <c r="H44" s="326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26" t="s">
        <v>13</v>
      </c>
      <c r="H45" s="326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26" t="s">
        <v>14</v>
      </c>
      <c r="H46" s="326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26" t="s">
        <v>15</v>
      </c>
      <c r="H47" s="326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26" t="s">
        <v>16</v>
      </c>
      <c r="H48" s="326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26" t="s">
        <v>5</v>
      </c>
      <c r="H49" s="326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26" t="s">
        <v>32</v>
      </c>
      <c r="H50" s="326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L38" sqref="L3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27" t="s">
        <v>21</v>
      </c>
      <c r="G2" s="327"/>
      <c r="H2" s="327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6"/>
      <c r="I7" s="352"/>
      <c r="J7" s="340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8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8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26" t="s">
        <v>12</v>
      </c>
      <c r="H49" s="326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26" t="s">
        <v>13</v>
      </c>
      <c r="H50" s="326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26" t="s">
        <v>14</v>
      </c>
      <c r="H51" s="326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26" t="s">
        <v>15</v>
      </c>
      <c r="H52" s="326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26" t="s">
        <v>16</v>
      </c>
      <c r="H53" s="326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26" t="s">
        <v>5</v>
      </c>
      <c r="H54" s="326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26" t="s">
        <v>32</v>
      </c>
      <c r="H55" s="326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I111" sqref="I111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27" t="s">
        <v>22</v>
      </c>
      <c r="G1" s="327"/>
      <c r="H1" s="327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2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6"/>
      <c r="I7" s="352"/>
      <c r="J7" s="340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9">
        <v>42796</v>
      </c>
      <c r="B76" s="300">
        <v>170114592</v>
      </c>
      <c r="C76" s="301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9"/>
      <c r="B77" s="300"/>
      <c r="C77" s="301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26" t="s">
        <v>12</v>
      </c>
      <c r="H120" s="326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26" t="s">
        <v>13</v>
      </c>
      <c r="H121" s="326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26" t="s">
        <v>14</v>
      </c>
      <c r="H122" s="326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26" t="s">
        <v>15</v>
      </c>
      <c r="H123" s="326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26" t="s">
        <v>16</v>
      </c>
      <c r="H124" s="326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26" t="s">
        <v>5</v>
      </c>
      <c r="H125" s="326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26" t="s">
        <v>32</v>
      </c>
      <c r="H126" s="326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8" activePane="bottomLeft" state="frozen"/>
      <selection pane="bottomLeft" activeCell="E17" sqref="E17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6" t="s">
        <v>49</v>
      </c>
      <c r="B1" s="356"/>
      <c r="C1" s="356"/>
    </row>
    <row r="2" spans="1:5" ht="15" customHeight="1" x14ac:dyDescent="0.25">
      <c r="A2" s="356"/>
      <c r="B2" s="356"/>
      <c r="C2" s="356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90" t="s">
        <v>6</v>
      </c>
    </row>
    <row r="5" spans="1:5" s="269" customFormat="1" ht="18.75" customHeight="1" x14ac:dyDescent="0.25">
      <c r="A5" s="185" t="s">
        <v>50</v>
      </c>
      <c r="B5" s="283">
        <v>43220</v>
      </c>
      <c r="C5" s="284">
        <f>'Taufik ST'!I2</f>
        <v>4753525</v>
      </c>
      <c r="E5" s="292" t="s">
        <v>160</v>
      </c>
    </row>
    <row r="6" spans="1:5" s="269" customFormat="1" ht="18.75" customHeight="1" x14ac:dyDescent="0.25">
      <c r="A6" s="185" t="s">
        <v>66</v>
      </c>
      <c r="B6" s="283">
        <v>43213</v>
      </c>
      <c r="C6" s="284">
        <f>'Indra Fashion'!I2</f>
        <v>5521400</v>
      </c>
      <c r="E6" s="292" t="s">
        <v>161</v>
      </c>
    </row>
    <row r="7" spans="1:5" s="269" customFormat="1" ht="18.75" customHeight="1" x14ac:dyDescent="0.25">
      <c r="A7" s="185" t="s">
        <v>67</v>
      </c>
      <c r="B7" s="283">
        <v>43220</v>
      </c>
      <c r="C7" s="284">
        <f>Atlantis!I2</f>
        <v>3529663</v>
      </c>
      <c r="E7" s="292" t="s">
        <v>159</v>
      </c>
    </row>
    <row r="8" spans="1:5" s="269" customFormat="1" ht="18.75" customHeight="1" x14ac:dyDescent="0.25">
      <c r="A8" s="185" t="s">
        <v>51</v>
      </c>
      <c r="B8" s="283">
        <v>43220</v>
      </c>
      <c r="C8" s="284">
        <f>Bandros!I2</f>
        <v>9927926</v>
      </c>
      <c r="E8" s="292" t="s">
        <v>162</v>
      </c>
    </row>
    <row r="9" spans="1:5" s="269" customFormat="1" ht="18.75" customHeight="1" x14ac:dyDescent="0.25">
      <c r="A9" s="185" t="s">
        <v>195</v>
      </c>
      <c r="B9" s="283">
        <v>43214</v>
      </c>
      <c r="C9" s="284">
        <f>'Bentang Fashion'!I2</f>
        <v>1840163</v>
      </c>
      <c r="E9" s="292" t="s">
        <v>196</v>
      </c>
    </row>
    <row r="10" spans="1:5" s="269" customFormat="1" ht="18.75" customHeight="1" x14ac:dyDescent="0.25">
      <c r="A10" s="185" t="s">
        <v>198</v>
      </c>
      <c r="B10" s="283" t="s">
        <v>40</v>
      </c>
      <c r="C10" s="284">
        <f>Azalea!I2</f>
        <v>-987</v>
      </c>
      <c r="E10" s="292" t="s">
        <v>201</v>
      </c>
    </row>
    <row r="11" spans="1:5" s="269" customFormat="1" ht="18.75" customHeight="1" x14ac:dyDescent="0.25">
      <c r="A11" s="185" t="s">
        <v>200</v>
      </c>
      <c r="B11" s="283">
        <v>43214</v>
      </c>
      <c r="C11" s="284">
        <f>ESP!I2</f>
        <v>9145766</v>
      </c>
      <c r="E11" s="292"/>
    </row>
    <row r="12" spans="1:5" s="269" customFormat="1" ht="18.75" customHeight="1" x14ac:dyDescent="0.25">
      <c r="A12" s="185" t="s">
        <v>52</v>
      </c>
      <c r="B12" s="283" t="s">
        <v>40</v>
      </c>
      <c r="C12" s="284">
        <v>0</v>
      </c>
      <c r="E12" s="292" t="s">
        <v>163</v>
      </c>
    </row>
    <row r="13" spans="1:5" s="269" customFormat="1" ht="18.75" customHeight="1" x14ac:dyDescent="0.25">
      <c r="A13" s="185" t="s">
        <v>53</v>
      </c>
      <c r="B13" s="283" t="s">
        <v>40</v>
      </c>
      <c r="C13" s="284">
        <v>0</v>
      </c>
      <c r="E13" s="292" t="s">
        <v>165</v>
      </c>
    </row>
    <row r="14" spans="1:5" s="269" customFormat="1" ht="18.75" customHeight="1" x14ac:dyDescent="0.25">
      <c r="A14" s="185" t="s">
        <v>152</v>
      </c>
      <c r="B14" s="283">
        <f>Imas!A29</f>
        <v>42667</v>
      </c>
      <c r="C14" s="284">
        <f>Imas!I2</f>
        <v>3266276</v>
      </c>
      <c r="E14" s="292" t="s">
        <v>166</v>
      </c>
    </row>
    <row r="15" spans="1:5" s="269" customFormat="1" ht="18.75" customHeight="1" x14ac:dyDescent="0.25">
      <c r="A15" s="185" t="s">
        <v>153</v>
      </c>
      <c r="B15" s="283">
        <f>Sofya!A60</f>
        <v>42891</v>
      </c>
      <c r="C15" s="284">
        <f>Sofya!I2</f>
        <v>419663</v>
      </c>
      <c r="E15" s="292" t="s">
        <v>166</v>
      </c>
    </row>
    <row r="16" spans="1:5" s="269" customFormat="1" ht="18.75" customHeight="1" x14ac:dyDescent="0.25">
      <c r="A16" s="185" t="s">
        <v>70</v>
      </c>
      <c r="B16" s="283">
        <v>42767</v>
      </c>
      <c r="C16" s="284">
        <f>Jarkasih!J3</f>
        <v>5929850</v>
      </c>
      <c r="E16" s="292" t="s">
        <v>164</v>
      </c>
    </row>
    <row r="17" spans="1:5" s="269" customFormat="1" ht="18.75" customHeight="1" x14ac:dyDescent="0.25">
      <c r="A17" s="185" t="s">
        <v>154</v>
      </c>
      <c r="B17" s="283" t="s">
        <v>40</v>
      </c>
      <c r="C17" s="284">
        <v>0</v>
      </c>
      <c r="E17" s="292" t="s">
        <v>167</v>
      </c>
    </row>
    <row r="18" spans="1:5" s="269" customFormat="1" ht="18.75" customHeight="1" x14ac:dyDescent="0.25">
      <c r="A18" s="185" t="s">
        <v>76</v>
      </c>
      <c r="B18" s="283">
        <f>Bambang!A43</f>
        <v>42876</v>
      </c>
      <c r="C18" s="284">
        <f>Bambang!I2</f>
        <v>258363.5</v>
      </c>
      <c r="E18" s="292" t="s">
        <v>168</v>
      </c>
    </row>
    <row r="19" spans="1:5" s="269" customFormat="1" ht="18.75" customHeight="1" x14ac:dyDescent="0.25">
      <c r="A19" s="185" t="s">
        <v>77</v>
      </c>
      <c r="B19" s="283">
        <v>43195</v>
      </c>
      <c r="C19" s="284">
        <f>'Agus A'!I2</f>
        <v>2998288</v>
      </c>
      <c r="E19" s="292" t="s">
        <v>166</v>
      </c>
    </row>
    <row r="20" spans="1:5" s="269" customFormat="1" ht="18.75" customHeight="1" x14ac:dyDescent="0.25">
      <c r="A20" s="185" t="s">
        <v>89</v>
      </c>
      <c r="B20" s="283" t="s">
        <v>40</v>
      </c>
      <c r="C20" s="284">
        <f>AnipAssunah!I2</f>
        <v>0</v>
      </c>
      <c r="E20" s="292" t="s">
        <v>169</v>
      </c>
    </row>
    <row r="21" spans="1:5" s="269" customFormat="1" ht="18.75" customHeight="1" x14ac:dyDescent="0.25">
      <c r="A21" s="185" t="s">
        <v>175</v>
      </c>
      <c r="B21" s="283" t="s">
        <v>40</v>
      </c>
      <c r="C21" s="284">
        <v>0</v>
      </c>
      <c r="E21" s="291"/>
    </row>
    <row r="22" spans="1:5" s="269" customFormat="1" ht="18.75" customHeight="1" x14ac:dyDescent="0.25">
      <c r="A22" s="29"/>
      <c r="B22" s="29"/>
      <c r="C22" s="232"/>
      <c r="E22" s="291"/>
    </row>
    <row r="23" spans="1:5" s="269" customFormat="1" ht="15" customHeight="1" x14ac:dyDescent="0.25">
      <c r="A23" s="359" t="s">
        <v>11</v>
      </c>
      <c r="B23" s="360"/>
      <c r="C23" s="357">
        <f>SUM(C5:C22)</f>
        <v>47589896.5</v>
      </c>
    </row>
    <row r="24" spans="1:5" s="269" customFormat="1" ht="15" customHeight="1" x14ac:dyDescent="0.25">
      <c r="A24" s="361"/>
      <c r="B24" s="362"/>
      <c r="C24" s="358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64" t="s">
        <v>22</v>
      </c>
      <c r="G1" s="364"/>
      <c r="H1" s="364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64" t="s">
        <v>21</v>
      </c>
      <c r="G2" s="364"/>
      <c r="H2" s="364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7"/>
      <c r="G3" s="297"/>
      <c r="H3" s="297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65"/>
      <c r="B5" s="365"/>
      <c r="C5" s="365"/>
      <c r="D5" s="365"/>
      <c r="E5" s="365"/>
      <c r="F5" s="365"/>
      <c r="G5" s="365"/>
      <c r="H5" s="365"/>
      <c r="I5" s="365"/>
      <c r="J5" s="365"/>
    </row>
    <row r="6" spans="1:13" x14ac:dyDescent="0.25">
      <c r="A6" s="366" t="s">
        <v>2</v>
      </c>
      <c r="B6" s="367" t="s">
        <v>3</v>
      </c>
      <c r="C6" s="367"/>
      <c r="D6" s="367"/>
      <c r="E6" s="367"/>
      <c r="F6" s="367"/>
      <c r="G6" s="367"/>
      <c r="H6" s="368" t="s">
        <v>4</v>
      </c>
      <c r="I6" s="370" t="s">
        <v>5</v>
      </c>
      <c r="J6" s="371" t="s">
        <v>6</v>
      </c>
    </row>
    <row r="7" spans="1:13" x14ac:dyDescent="0.25">
      <c r="A7" s="366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69"/>
      <c r="I7" s="370"/>
      <c r="J7" s="371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7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8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8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63" t="s">
        <v>12</v>
      </c>
      <c r="H89" s="36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63" t="s">
        <v>13</v>
      </c>
      <c r="H90" s="36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63" t="s">
        <v>14</v>
      </c>
      <c r="H91" s="36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63" t="s">
        <v>15</v>
      </c>
      <c r="H92" s="36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63" t="s">
        <v>16</v>
      </c>
      <c r="H93" s="36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63" t="s">
        <v>5</v>
      </c>
      <c r="H94" s="36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63" t="s">
        <v>32</v>
      </c>
      <c r="H95" s="36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27" t="s">
        <v>22</v>
      </c>
      <c r="G1" s="327"/>
      <c r="H1" s="327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27" t="s">
        <v>21</v>
      </c>
      <c r="G2" s="327"/>
      <c r="H2" s="327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39" t="s">
        <v>6</v>
      </c>
    </row>
    <row r="6" spans="1:15" x14ac:dyDescent="0.25">
      <c r="A6" s="347"/>
      <c r="B6" s="165" t="s">
        <v>7</v>
      </c>
      <c r="C6" s="306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54"/>
      <c r="I6" s="352"/>
      <c r="J6" s="340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26" t="s">
        <v>12</v>
      </c>
      <c r="H121" s="326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26" t="s">
        <v>13</v>
      </c>
      <c r="H122" s="326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26" t="s">
        <v>14</v>
      </c>
      <c r="H123" s="326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26" t="s">
        <v>15</v>
      </c>
      <c r="H124" s="326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26" t="s">
        <v>16</v>
      </c>
      <c r="H125" s="326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26" t="s">
        <v>5</v>
      </c>
      <c r="H126" s="326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26" t="s">
        <v>32</v>
      </c>
      <c r="H127" s="326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27" t="s">
        <v>22</v>
      </c>
      <c r="G1" s="327"/>
      <c r="H1" s="327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27" t="s">
        <v>21</v>
      </c>
      <c r="G2" s="327"/>
      <c r="H2" s="327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8"/>
      <c r="B4" s="328"/>
      <c r="C4" s="328"/>
      <c r="D4" s="328"/>
      <c r="E4" s="328"/>
      <c r="F4" s="328"/>
      <c r="G4" s="328"/>
      <c r="H4" s="328"/>
      <c r="I4" s="328"/>
      <c r="J4" s="328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9" t="s">
        <v>2</v>
      </c>
      <c r="B5" s="330" t="s">
        <v>3</v>
      </c>
      <c r="C5" s="330"/>
      <c r="D5" s="330"/>
      <c r="E5" s="330"/>
      <c r="F5" s="330"/>
      <c r="G5" s="330"/>
      <c r="H5" s="330" t="s">
        <v>4</v>
      </c>
      <c r="I5" s="372" t="s">
        <v>5</v>
      </c>
      <c r="J5" s="332" t="s">
        <v>6</v>
      </c>
      <c r="L5" s="37"/>
      <c r="M5" s="37"/>
      <c r="N5" s="37"/>
      <c r="O5" s="37"/>
      <c r="P5" s="37"/>
      <c r="Q5" s="37"/>
    </row>
    <row r="6" spans="1:17" x14ac:dyDescent="0.25">
      <c r="A6" s="32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30"/>
      <c r="I6" s="372"/>
      <c r="J6" s="332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26" t="s">
        <v>12</v>
      </c>
      <c r="H31" s="326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26" t="s">
        <v>13</v>
      </c>
      <c r="H32" s="326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26" t="s">
        <v>14</v>
      </c>
      <c r="H33" s="326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26" t="s">
        <v>15</v>
      </c>
      <c r="H34" s="326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26" t="s">
        <v>16</v>
      </c>
      <c r="H35" s="326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26" t="s">
        <v>5</v>
      </c>
      <c r="H36" s="326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26" t="s">
        <v>32</v>
      </c>
      <c r="H37" s="326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27" t="s">
        <v>22</v>
      </c>
      <c r="G1" s="327"/>
      <c r="H1" s="327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J59*-1</f>
        <v>-34807202</v>
      </c>
      <c r="J2" s="20"/>
    </row>
    <row r="4" spans="1:10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0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39" t="s">
        <v>6</v>
      </c>
    </row>
    <row r="6" spans="1:10" x14ac:dyDescent="0.25">
      <c r="A6" s="347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54"/>
      <c r="I6" s="352"/>
      <c r="J6" s="340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73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74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73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74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73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74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73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74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73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74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73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74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73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74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73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74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73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74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73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74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26" t="s">
        <v>12</v>
      </c>
      <c r="H53" s="326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26" t="s">
        <v>13</v>
      </c>
      <c r="H54" s="326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26" t="s">
        <v>14</v>
      </c>
      <c r="H55" s="326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26" t="s">
        <v>15</v>
      </c>
      <c r="H56" s="326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26" t="s">
        <v>16</v>
      </c>
      <c r="H57" s="326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26" t="s">
        <v>5</v>
      </c>
      <c r="H58" s="326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26" t="s">
        <v>32</v>
      </c>
      <c r="H59" s="326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27" t="s">
        <v>21</v>
      </c>
      <c r="G2" s="327"/>
      <c r="H2" s="327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239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  <c r="L6" s="239"/>
    </row>
    <row r="7" spans="1:12" x14ac:dyDescent="0.25">
      <c r="A7" s="347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54"/>
      <c r="I7" s="352"/>
      <c r="J7" s="340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26" t="s">
        <v>12</v>
      </c>
      <c r="H53" s="326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26" t="s">
        <v>13</v>
      </c>
      <c r="H54" s="326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26" t="s">
        <v>14</v>
      </c>
      <c r="H55" s="326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26" t="s">
        <v>15</v>
      </c>
      <c r="H56" s="326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26" t="s">
        <v>16</v>
      </c>
      <c r="H57" s="326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26" t="s">
        <v>5</v>
      </c>
      <c r="H58" s="326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26" t="s">
        <v>32</v>
      </c>
      <c r="H59" s="326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27" t="s">
        <v>22</v>
      </c>
      <c r="G1" s="327"/>
      <c r="H1" s="327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7" t="s">
        <v>21</v>
      </c>
      <c r="G2" s="327"/>
      <c r="H2" s="327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6"/>
      <c r="G3" s="286"/>
      <c r="H3" s="28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72" t="s">
        <v>5</v>
      </c>
      <c r="J6" s="332" t="s">
        <v>6</v>
      </c>
      <c r="L6" s="219"/>
      <c r="M6" s="219"/>
      <c r="N6" s="219"/>
      <c r="O6" s="219"/>
      <c r="P6" s="219"/>
      <c r="Q6" s="219"/>
    </row>
    <row r="7" spans="1:17" x14ac:dyDescent="0.25">
      <c r="A7" s="329"/>
      <c r="B7" s="287" t="s">
        <v>7</v>
      </c>
      <c r="C7" s="289" t="s">
        <v>8</v>
      </c>
      <c r="D7" s="288" t="s">
        <v>9</v>
      </c>
      <c r="E7" s="287" t="s">
        <v>10</v>
      </c>
      <c r="F7" s="289" t="s">
        <v>8</v>
      </c>
      <c r="G7" s="288" t="s">
        <v>9</v>
      </c>
      <c r="H7" s="330"/>
      <c r="I7" s="372"/>
      <c r="J7" s="332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9">
        <v>42811</v>
      </c>
      <c r="B18" s="300">
        <v>170116921</v>
      </c>
      <c r="C18" s="302">
        <v>6</v>
      </c>
      <c r="D18" s="108">
        <v>568225</v>
      </c>
      <c r="E18" s="303"/>
      <c r="F18" s="302"/>
      <c r="G18" s="108"/>
      <c r="H18" s="304"/>
      <c r="I18" s="304">
        <v>500300</v>
      </c>
      <c r="J18" s="108" t="s">
        <v>171</v>
      </c>
    </row>
    <row r="19" spans="1:17" x14ac:dyDescent="0.25">
      <c r="A19" s="299">
        <v>42816</v>
      </c>
      <c r="B19" s="300">
        <v>170117541</v>
      </c>
      <c r="C19" s="302">
        <v>50</v>
      </c>
      <c r="D19" s="108">
        <v>5275113</v>
      </c>
      <c r="E19" s="303"/>
      <c r="F19" s="302"/>
      <c r="G19" s="108"/>
      <c r="H19" s="304"/>
      <c r="I19" s="304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6" t="s">
        <v>12</v>
      </c>
      <c r="H32" s="326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6" t="s">
        <v>13</v>
      </c>
      <c r="H33" s="326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26" t="s">
        <v>14</v>
      </c>
      <c r="H34" s="326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26" t="s">
        <v>15</v>
      </c>
      <c r="H35" s="326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6" t="s">
        <v>16</v>
      </c>
      <c r="H36" s="326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26" t="s">
        <v>5</v>
      </c>
      <c r="H37" s="326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26" t="s">
        <v>32</v>
      </c>
      <c r="H38" s="326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27" t="s">
        <v>22</v>
      </c>
      <c r="G1" s="327"/>
      <c r="H1" s="327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8" t="s">
        <v>63</v>
      </c>
      <c r="B5" s="328"/>
      <c r="C5" s="328"/>
      <c r="D5" s="328"/>
      <c r="E5" s="328"/>
      <c r="F5" s="328"/>
      <c r="G5" s="328"/>
      <c r="H5" s="328"/>
      <c r="I5" s="328"/>
      <c r="J5" s="328"/>
    </row>
    <row r="6" spans="1:19" x14ac:dyDescent="0.25">
      <c r="A6" s="333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31" t="s">
        <v>5</v>
      </c>
      <c r="J6" s="332" t="s">
        <v>6</v>
      </c>
    </row>
    <row r="7" spans="1:19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0"/>
      <c r="I7" s="331"/>
      <c r="J7" s="332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5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5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26" t="s">
        <v>12</v>
      </c>
      <c r="H32" s="326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26" t="s">
        <v>13</v>
      </c>
      <c r="H33" s="326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26" t="s">
        <v>14</v>
      </c>
      <c r="H34" s="326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26" t="s">
        <v>15</v>
      </c>
      <c r="H35" s="326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26" t="s">
        <v>16</v>
      </c>
      <c r="H36" s="326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26" t="s">
        <v>5</v>
      </c>
      <c r="H37" s="326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26" t="s">
        <v>32</v>
      </c>
      <c r="H38" s="326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27" t="s">
        <v>21</v>
      </c>
      <c r="G2" s="327"/>
      <c r="H2" s="327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3" x14ac:dyDescent="0.25">
      <c r="A7" s="347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6"/>
      <c r="I7" s="352"/>
      <c r="J7" s="340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26" t="s">
        <v>12</v>
      </c>
      <c r="H73" s="326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26" t="s">
        <v>13</v>
      </c>
      <c r="H74" s="326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26" t="s">
        <v>14</v>
      </c>
      <c r="H75" s="326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26" t="s">
        <v>15</v>
      </c>
      <c r="H76" s="326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26" t="s">
        <v>16</v>
      </c>
      <c r="H77" s="326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26" t="s">
        <v>5</v>
      </c>
      <c r="H78" s="326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26" t="s">
        <v>32</v>
      </c>
      <c r="H79" s="326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27" t="s">
        <v>127</v>
      </c>
      <c r="G2" s="327"/>
      <c r="H2" s="327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18"/>
      <c r="N5" s="18"/>
      <c r="O5" s="37"/>
    </row>
    <row r="6" spans="1:15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76" t="s">
        <v>4</v>
      </c>
      <c r="I6" s="378" t="s">
        <v>5</v>
      </c>
      <c r="J6" s="379" t="s">
        <v>6</v>
      </c>
      <c r="L6" s="18"/>
      <c r="N6" s="18"/>
      <c r="O6" s="37"/>
    </row>
    <row r="7" spans="1:15" x14ac:dyDescent="0.25">
      <c r="A7" s="329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77"/>
      <c r="I7" s="378"/>
      <c r="J7" s="379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5" t="s">
        <v>12</v>
      </c>
      <c r="H19" s="375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5" t="s">
        <v>13</v>
      </c>
      <c r="H20" s="375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5" t="s">
        <v>14</v>
      </c>
      <c r="H21" s="375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5" t="s">
        <v>15</v>
      </c>
      <c r="H22" s="375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5" t="s">
        <v>16</v>
      </c>
      <c r="H23" s="375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5" t="s">
        <v>5</v>
      </c>
      <c r="H24" s="375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5" t="s">
        <v>32</v>
      </c>
      <c r="H25" s="375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27" t="s">
        <v>22</v>
      </c>
      <c r="G1" s="327"/>
      <c r="H1" s="327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0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26" t="s">
        <v>12</v>
      </c>
      <c r="H53" s="326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26" t="s">
        <v>13</v>
      </c>
      <c r="H54" s="326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26" t="s">
        <v>14</v>
      </c>
      <c r="H55" s="326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26" t="s">
        <v>15</v>
      </c>
      <c r="H56" s="326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26" t="s">
        <v>16</v>
      </c>
      <c r="H57" s="326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26" t="s">
        <v>5</v>
      </c>
      <c r="H58" s="326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26" t="s">
        <v>32</v>
      </c>
      <c r="H59" s="326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27" t="s">
        <v>22</v>
      </c>
      <c r="G1" s="327"/>
      <c r="H1" s="327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6"/>
      <c r="I7" s="352"/>
      <c r="J7" s="340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6" t="s">
        <v>12</v>
      </c>
      <c r="H35" s="326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26" t="s">
        <v>13</v>
      </c>
      <c r="H36" s="326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26" t="s">
        <v>14</v>
      </c>
      <c r="H37" s="326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26" t="s">
        <v>15</v>
      </c>
      <c r="H38" s="326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26" t="s">
        <v>16</v>
      </c>
      <c r="H39" s="326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26" t="s">
        <v>5</v>
      </c>
      <c r="H40" s="326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26" t="s">
        <v>32</v>
      </c>
      <c r="H41" s="326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27" t="s">
        <v>22</v>
      </c>
      <c r="G1" s="327"/>
      <c r="H1" s="327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27" t="s">
        <v>21</v>
      </c>
      <c r="G2" s="327"/>
      <c r="H2" s="327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6"/>
      <c r="I7" s="352"/>
      <c r="J7" s="340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26" t="s">
        <v>12</v>
      </c>
      <c r="H35" s="326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26" t="s">
        <v>13</v>
      </c>
      <c r="H36" s="326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26" t="s">
        <v>14</v>
      </c>
      <c r="H37" s="326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26" t="s">
        <v>15</v>
      </c>
      <c r="H38" s="326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26" t="s">
        <v>16</v>
      </c>
      <c r="H39" s="326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26" t="s">
        <v>5</v>
      </c>
      <c r="H40" s="326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26" t="s">
        <v>32</v>
      </c>
      <c r="H41" s="326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27" t="s">
        <v>22</v>
      </c>
      <c r="G1" s="327"/>
      <c r="H1" s="327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27" t="s">
        <v>21</v>
      </c>
      <c r="G2" s="327"/>
      <c r="H2" s="327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7" x14ac:dyDescent="0.25">
      <c r="A7" s="347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6"/>
      <c r="I7" s="352"/>
      <c r="J7" s="340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6" t="s">
        <v>12</v>
      </c>
      <c r="H35" s="326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26" t="s">
        <v>13</v>
      </c>
      <c r="H36" s="326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26" t="s">
        <v>14</v>
      </c>
      <c r="H37" s="326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26" t="s">
        <v>15</v>
      </c>
      <c r="H38" s="326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6" t="s">
        <v>16</v>
      </c>
      <c r="H39" s="326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26" t="s">
        <v>5</v>
      </c>
      <c r="H40" s="326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26" t="s">
        <v>32</v>
      </c>
      <c r="H41" s="326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27" t="s">
        <v>21</v>
      </c>
      <c r="G2" s="327"/>
      <c r="H2" s="327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6"/>
      <c r="I7" s="352"/>
      <c r="J7" s="340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26" t="s">
        <v>12</v>
      </c>
      <c r="H35" s="326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26" t="s">
        <v>13</v>
      </c>
      <c r="H36" s="326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26" t="s">
        <v>14</v>
      </c>
      <c r="H37" s="326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26" t="s">
        <v>15</v>
      </c>
      <c r="H38" s="326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26" t="s">
        <v>16</v>
      </c>
      <c r="H39" s="326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26" t="s">
        <v>5</v>
      </c>
      <c r="H40" s="326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26" t="s">
        <v>32</v>
      </c>
      <c r="H41" s="326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27" t="s">
        <v>22</v>
      </c>
      <c r="G1" s="327"/>
      <c r="H1" s="327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27" t="s">
        <v>21</v>
      </c>
      <c r="G2" s="327"/>
      <c r="H2" s="327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6"/>
      <c r="I7" s="352"/>
      <c r="J7" s="340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6" t="s">
        <v>12</v>
      </c>
      <c r="H35" s="326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26" t="s">
        <v>13</v>
      </c>
      <c r="H36" s="326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26" t="s">
        <v>14</v>
      </c>
      <c r="H37" s="326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26" t="s">
        <v>15</v>
      </c>
      <c r="H38" s="326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6" t="s">
        <v>16</v>
      </c>
      <c r="H39" s="326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26" t="s">
        <v>5</v>
      </c>
      <c r="H40" s="326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26" t="s">
        <v>32</v>
      </c>
      <c r="H41" s="326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27" t="s">
        <v>22</v>
      </c>
      <c r="G1" s="327"/>
      <c r="H1" s="327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6" x14ac:dyDescent="0.25">
      <c r="A7" s="347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6"/>
      <c r="I7" s="352"/>
      <c r="J7" s="340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26" t="s">
        <v>12</v>
      </c>
      <c r="H158" s="326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26" t="s">
        <v>13</v>
      </c>
      <c r="H159" s="326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26" t="s">
        <v>14</v>
      </c>
      <c r="H160" s="326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26" t="s">
        <v>15</v>
      </c>
      <c r="H161" s="326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26" t="s">
        <v>16</v>
      </c>
      <c r="H162" s="326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26" t="s">
        <v>5</v>
      </c>
      <c r="H163" s="326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26" t="s">
        <v>32</v>
      </c>
      <c r="H164" s="326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27" t="s">
        <v>22</v>
      </c>
      <c r="G1" s="327"/>
      <c r="H1" s="327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27" t="s">
        <v>21</v>
      </c>
      <c r="G2" s="327"/>
      <c r="H2" s="327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72" t="s">
        <v>5</v>
      </c>
      <c r="J6" s="332" t="s">
        <v>6</v>
      </c>
      <c r="L6" s="219"/>
      <c r="M6" s="219"/>
      <c r="N6" s="219"/>
      <c r="O6" s="219"/>
      <c r="P6" s="219"/>
      <c r="Q6" s="219"/>
    </row>
    <row r="7" spans="1:17" x14ac:dyDescent="0.25">
      <c r="A7" s="329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30"/>
      <c r="I7" s="372"/>
      <c r="J7" s="332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3">
        <v>170112843</v>
      </c>
      <c r="C16" s="294">
        <v>2</v>
      </c>
      <c r="D16" s="295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3">
        <v>170112848</v>
      </c>
      <c r="C17" s="294">
        <v>1</v>
      </c>
      <c r="D17" s="295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6" t="s">
        <v>12</v>
      </c>
      <c r="H32" s="326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6" t="s">
        <v>13</v>
      </c>
      <c r="H33" s="326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26" t="s">
        <v>14</v>
      </c>
      <c r="H34" s="326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26" t="s">
        <v>15</v>
      </c>
      <c r="H35" s="326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6" t="s">
        <v>16</v>
      </c>
      <c r="H36" s="326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26" t="s">
        <v>5</v>
      </c>
      <c r="H37" s="326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26" t="s">
        <v>32</v>
      </c>
      <c r="H38" s="326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27" t="s">
        <v>22</v>
      </c>
      <c r="G1" s="327"/>
      <c r="H1" s="327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74"/>
      <c r="M5" s="18"/>
      <c r="O5" s="18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  <c r="L6" s="174"/>
    </row>
    <row r="7" spans="1:15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6"/>
      <c r="I7" s="352"/>
      <c r="J7" s="340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26" t="s">
        <v>12</v>
      </c>
      <c r="H57" s="326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26" t="s">
        <v>13</v>
      </c>
      <c r="H58" s="326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26" t="s">
        <v>14</v>
      </c>
      <c r="H59" s="326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26" t="s">
        <v>15</v>
      </c>
      <c r="H60" s="326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26" t="s">
        <v>16</v>
      </c>
      <c r="H61" s="326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26" t="s">
        <v>5</v>
      </c>
      <c r="H62" s="326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26" t="s">
        <v>32</v>
      </c>
      <c r="H63" s="326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27" t="s">
        <v>22</v>
      </c>
      <c r="G1" s="327"/>
      <c r="H1" s="327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27" t="s">
        <v>21</v>
      </c>
      <c r="G2" s="327"/>
      <c r="H2" s="327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1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1" x14ac:dyDescent="0.25">
      <c r="A7" s="347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0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5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5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5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26" t="s">
        <v>12</v>
      </c>
      <c r="H116" s="326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26" t="s">
        <v>13</v>
      </c>
      <c r="H117" s="326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26" t="s">
        <v>14</v>
      </c>
      <c r="H118" s="326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26" t="s">
        <v>15</v>
      </c>
      <c r="H119" s="326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26" t="s">
        <v>16</v>
      </c>
      <c r="H120" s="326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26" t="s">
        <v>5</v>
      </c>
      <c r="H121" s="326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26" t="s">
        <v>32</v>
      </c>
      <c r="H122" s="326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27" t="s">
        <v>22</v>
      </c>
      <c r="G1" s="327"/>
      <c r="H1" s="327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7" t="s">
        <v>21</v>
      </c>
      <c r="G2" s="327"/>
      <c r="H2" s="327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72" t="s">
        <v>5</v>
      </c>
      <c r="J6" s="332" t="s">
        <v>6</v>
      </c>
      <c r="L6" s="219"/>
      <c r="M6" s="219"/>
      <c r="N6" s="219"/>
      <c r="O6" s="219"/>
      <c r="P6" s="219"/>
      <c r="Q6" s="219"/>
    </row>
    <row r="7" spans="1:17" x14ac:dyDescent="0.25">
      <c r="A7" s="329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30"/>
      <c r="I7" s="372"/>
      <c r="J7" s="332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6" t="s">
        <v>12</v>
      </c>
      <c r="H32" s="326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6" t="s">
        <v>13</v>
      </c>
      <c r="H33" s="326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26" t="s">
        <v>14</v>
      </c>
      <c r="H34" s="326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26" t="s">
        <v>15</v>
      </c>
      <c r="H35" s="326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6" t="s">
        <v>16</v>
      </c>
      <c r="H36" s="326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26" t="s">
        <v>5</v>
      </c>
      <c r="H37" s="326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26" t="s">
        <v>32</v>
      </c>
      <c r="H38" s="326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27" t="s">
        <v>22</v>
      </c>
      <c r="G1" s="327"/>
      <c r="H1" s="327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27" t="s">
        <v>21</v>
      </c>
      <c r="G2" s="327"/>
      <c r="H2" s="327"/>
      <c r="I2" s="21">
        <f>J72*-1</f>
        <v>0</v>
      </c>
    </row>
    <row r="4" spans="1:10" ht="19.5" x14ac:dyDescent="0.25">
      <c r="A4" s="328"/>
      <c r="B4" s="328"/>
      <c r="C4" s="328"/>
      <c r="D4" s="328"/>
      <c r="E4" s="328"/>
      <c r="F4" s="328"/>
      <c r="G4" s="328"/>
      <c r="H4" s="328"/>
      <c r="I4" s="328"/>
      <c r="J4" s="328"/>
    </row>
    <row r="5" spans="1:10" x14ac:dyDescent="0.25">
      <c r="A5" s="329" t="s">
        <v>2</v>
      </c>
      <c r="B5" s="330" t="s">
        <v>3</v>
      </c>
      <c r="C5" s="330"/>
      <c r="D5" s="330"/>
      <c r="E5" s="330"/>
      <c r="F5" s="330"/>
      <c r="G5" s="330"/>
      <c r="H5" s="380" t="s">
        <v>4</v>
      </c>
      <c r="I5" s="378" t="s">
        <v>5</v>
      </c>
      <c r="J5" s="379" t="s">
        <v>6</v>
      </c>
    </row>
    <row r="6" spans="1:10" x14ac:dyDescent="0.25">
      <c r="A6" s="329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8"/>
      <c r="J6" s="379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5" t="s">
        <v>12</v>
      </c>
      <c r="H66" s="375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5" t="s">
        <v>13</v>
      </c>
      <c r="H67" s="375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5" t="s">
        <v>14</v>
      </c>
      <c r="H68" s="375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5" t="s">
        <v>15</v>
      </c>
      <c r="H69" s="375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5" t="s">
        <v>16</v>
      </c>
      <c r="H70" s="375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5" t="s">
        <v>5</v>
      </c>
      <c r="H71" s="375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5" t="s">
        <v>32</v>
      </c>
      <c r="H72" s="375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27" t="s">
        <v>22</v>
      </c>
      <c r="G1" s="327"/>
      <c r="H1" s="327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J40*-1</f>
        <v>0</v>
      </c>
      <c r="J2" s="20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39" t="s">
        <v>6</v>
      </c>
    </row>
    <row r="6" spans="1:15" x14ac:dyDescent="0.25">
      <c r="A6" s="347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54"/>
      <c r="I6" s="352"/>
      <c r="J6" s="340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26" t="s">
        <v>12</v>
      </c>
      <c r="H34" s="326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26" t="s">
        <v>13</v>
      </c>
      <c r="H35" s="326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26" t="s">
        <v>14</v>
      </c>
      <c r="H36" s="326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26" t="s">
        <v>15</v>
      </c>
      <c r="H37" s="326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26" t="s">
        <v>16</v>
      </c>
      <c r="H38" s="326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26" t="s">
        <v>5</v>
      </c>
      <c r="H39" s="326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26" t="s">
        <v>32</v>
      </c>
      <c r="H40" s="326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27" t="s">
        <v>22</v>
      </c>
      <c r="G1" s="327"/>
      <c r="H1" s="327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27" t="s">
        <v>21</v>
      </c>
      <c r="G2" s="327"/>
      <c r="H2" s="327"/>
      <c r="I2" s="21">
        <f>J71*-1</f>
        <v>12110891</v>
      </c>
    </row>
    <row r="4" spans="1:10" ht="19.5" x14ac:dyDescent="0.25">
      <c r="A4" s="328"/>
      <c r="B4" s="328"/>
      <c r="C4" s="328"/>
      <c r="D4" s="328"/>
      <c r="E4" s="328"/>
      <c r="F4" s="328"/>
      <c r="G4" s="328"/>
      <c r="H4" s="328"/>
      <c r="I4" s="328"/>
      <c r="J4" s="328"/>
    </row>
    <row r="5" spans="1:10" x14ac:dyDescent="0.25">
      <c r="A5" s="329" t="s">
        <v>2</v>
      </c>
      <c r="B5" s="330" t="s">
        <v>3</v>
      </c>
      <c r="C5" s="330"/>
      <c r="D5" s="330"/>
      <c r="E5" s="330"/>
      <c r="F5" s="330"/>
      <c r="G5" s="330"/>
      <c r="H5" s="380" t="s">
        <v>4</v>
      </c>
      <c r="I5" s="378" t="s">
        <v>5</v>
      </c>
      <c r="J5" s="379" t="s">
        <v>6</v>
      </c>
    </row>
    <row r="6" spans="1:10" x14ac:dyDescent="0.25">
      <c r="A6" s="329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8"/>
      <c r="J6" s="379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5" t="s">
        <v>12</v>
      </c>
      <c r="H65" s="375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5" t="s">
        <v>13</v>
      </c>
      <c r="H66" s="375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5" t="s">
        <v>14</v>
      </c>
      <c r="H67" s="375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5" t="s">
        <v>15</v>
      </c>
      <c r="H68" s="375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5" t="s">
        <v>16</v>
      </c>
      <c r="H69" s="375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5" t="s">
        <v>5</v>
      </c>
      <c r="H70" s="375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5" t="s">
        <v>32</v>
      </c>
      <c r="H71" s="375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2018-03-20T10:01:33Z</cp:lastPrinted>
  <dcterms:created xsi:type="dcterms:W3CDTF">2016-05-07T01:49:09Z</dcterms:created>
  <dcterms:modified xsi:type="dcterms:W3CDTF">2018-04-30T10:22:23Z</dcterms:modified>
</cp:coreProperties>
</file>