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7C648A53-14ED-457E-903B-288E6A884329}" xr6:coauthVersionLast="32" xr6:coauthVersionMax="32" xr10:uidLastSave="{00000000-0000-0000-0000-000000000000}"/>
  <bookViews>
    <workbookView xWindow="0" yWindow="0" windowWidth="20490" windowHeight="7695" tabRatio="713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PO ALAS KAKI" sheetId="5" r:id="rId5"/>
    <sheet name="Data Supplier " sheetId="6" r:id="rId6"/>
    <sheet name="Sheet1" sheetId="8" r:id="rId7"/>
    <sheet name="Sheet3" sheetId="9" r:id="rId8"/>
  </sheets>
  <definedNames>
    <definedName name="_xlnm._FilterDatabase" localSheetId="5" hidden="1">'Data Supplier '!$A$2:$K$43</definedName>
    <definedName name="_xlnm._FilterDatabase" localSheetId="2" hidden="1">'PO disetujui owner'!$A$1:$L$109</definedName>
  </definedNames>
  <calcPr calcId="179017"/>
  <pivotCaches>
    <pivotCache cacheId="7" r:id="rId9"/>
    <pivotCache cacheId="8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3" l="1"/>
  <c r="F107" i="3" l="1"/>
  <c r="K107" i="3"/>
  <c r="F106" i="3"/>
  <c r="K106" i="3"/>
  <c r="F105" i="3"/>
  <c r="K105" i="3"/>
  <c r="F104" i="3"/>
  <c r="K104" i="3"/>
  <c r="F103" i="3"/>
  <c r="K103" i="3"/>
  <c r="F102" i="3"/>
  <c r="K102" i="3"/>
  <c r="F101" i="3"/>
  <c r="K101" i="3"/>
  <c r="F100" i="3"/>
  <c r="K100" i="3"/>
  <c r="F99" i="3"/>
  <c r="K99" i="3"/>
  <c r="F98" i="3"/>
  <c r="K98" i="3"/>
  <c r="F97" i="3"/>
  <c r="K97" i="3"/>
  <c r="F96" i="3"/>
  <c r="K96" i="3"/>
  <c r="F95" i="3"/>
  <c r="K95" i="3"/>
  <c r="F94" i="3"/>
  <c r="K94" i="3"/>
  <c r="F93" i="3"/>
  <c r="K93" i="3"/>
  <c r="F92" i="3"/>
  <c r="K92" i="3"/>
  <c r="F91" i="3"/>
  <c r="K91" i="3"/>
  <c r="F56" i="3"/>
  <c r="K56" i="3"/>
  <c r="F90" i="3"/>
  <c r="K90" i="3"/>
  <c r="F89" i="3"/>
  <c r="K89" i="3"/>
  <c r="F88" i="3"/>
  <c r="K88" i="3"/>
  <c r="F87" i="3"/>
  <c r="K87" i="3"/>
  <c r="F86" i="3"/>
  <c r="K86" i="3"/>
  <c r="F85" i="3"/>
  <c r="K85" i="3"/>
  <c r="F84" i="3"/>
  <c r="K84" i="3"/>
  <c r="F83" i="3"/>
  <c r="K83" i="3"/>
  <c r="F82" i="3"/>
  <c r="K82" i="3"/>
  <c r="F81" i="3"/>
  <c r="K81" i="3"/>
  <c r="F80" i="3"/>
  <c r="K80" i="3"/>
  <c r="F79" i="3"/>
  <c r="K79" i="3"/>
  <c r="F78" i="3"/>
  <c r="K78" i="3"/>
  <c r="F77" i="3"/>
  <c r="K77" i="3"/>
  <c r="F76" i="3"/>
  <c r="K76" i="3"/>
  <c r="F75" i="3"/>
  <c r="K75" i="3"/>
  <c r="F74" i="3"/>
  <c r="K74" i="3"/>
  <c r="F73" i="3"/>
  <c r="K73" i="3"/>
  <c r="F72" i="3"/>
  <c r="K72" i="3"/>
  <c r="F71" i="3"/>
  <c r="K71" i="3"/>
  <c r="F70" i="3"/>
  <c r="K70" i="3"/>
  <c r="F69" i="3"/>
  <c r="K69" i="3"/>
  <c r="F68" i="3"/>
  <c r="K68" i="3"/>
  <c r="F67" i="3"/>
  <c r="K67" i="3"/>
  <c r="F66" i="3"/>
  <c r="K66" i="3"/>
  <c r="B115" i="7"/>
  <c r="F65" i="3" l="1"/>
  <c r="K65" i="3"/>
  <c r="F64" i="3"/>
  <c r="K64" i="3"/>
  <c r="F63" i="3"/>
  <c r="K63" i="3"/>
  <c r="F47" i="3" l="1"/>
  <c r="K47" i="3"/>
  <c r="F44" i="3"/>
  <c r="K44" i="3"/>
  <c r="F46" i="3"/>
  <c r="K46" i="3"/>
  <c r="F41" i="3"/>
  <c r="K41" i="3"/>
  <c r="F62" i="3"/>
  <c r="K62" i="3"/>
  <c r="F61" i="3" l="1"/>
  <c r="K61" i="3"/>
  <c r="F55" i="3" l="1"/>
  <c r="K55" i="3"/>
  <c r="F54" i="3"/>
  <c r="K54" i="3"/>
  <c r="F53" i="3"/>
  <c r="K53" i="3"/>
  <c r="F52" i="3"/>
  <c r="K52" i="3"/>
  <c r="F51" i="3"/>
  <c r="K51" i="3"/>
  <c r="F50" i="3"/>
  <c r="K50" i="3"/>
  <c r="F49" i="3"/>
  <c r="K49" i="3"/>
  <c r="F48" i="3"/>
  <c r="K48" i="3"/>
  <c r="F45" i="3"/>
  <c r="K45" i="3"/>
  <c r="F6" i="3" l="1"/>
  <c r="K6" i="3"/>
  <c r="F39" i="3"/>
  <c r="K39" i="3"/>
  <c r="F43" i="3" l="1"/>
  <c r="K43" i="3"/>
  <c r="F42" i="3"/>
  <c r="K42" i="3"/>
  <c r="F60" i="3"/>
  <c r="K60" i="3"/>
  <c r="F59" i="3"/>
  <c r="K59" i="3"/>
  <c r="F58" i="3"/>
  <c r="K58" i="3"/>
  <c r="F57" i="3"/>
  <c r="K57" i="3"/>
  <c r="F38" i="3"/>
  <c r="K38" i="3"/>
  <c r="K4" i="3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K40" i="3" l="1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K5" i="3" l="1"/>
  <c r="K7" i="3"/>
  <c r="K8" i="3"/>
  <c r="K9" i="3"/>
  <c r="K10" i="3"/>
  <c r="K11" i="3"/>
  <c r="K12" i="3"/>
  <c r="K13" i="3"/>
  <c r="K14" i="3"/>
  <c r="K15" i="3"/>
  <c r="K2" i="3"/>
  <c r="K16" i="3"/>
  <c r="K17" i="3"/>
  <c r="K18" i="3"/>
  <c r="K3" i="3"/>
  <c r="K21" i="3"/>
  <c r="K19" i="3"/>
  <c r="K20" i="3"/>
  <c r="K22" i="3"/>
  <c r="K23" i="3"/>
  <c r="K37" i="3"/>
  <c r="K26" i="3"/>
  <c r="K108" i="3"/>
  <c r="K27" i="3"/>
  <c r="K28" i="3"/>
  <c r="K29" i="3"/>
  <c r="K109" i="3"/>
  <c r="K36" i="3"/>
  <c r="K30" i="3"/>
  <c r="K32" i="3"/>
  <c r="K33" i="3"/>
  <c r="K35" i="3"/>
  <c r="K34" i="3"/>
  <c r="K31" i="3"/>
  <c r="K24" i="3"/>
  <c r="K25" i="3"/>
  <c r="K112" i="3" l="1"/>
  <c r="F25" i="3"/>
  <c r="F113" i="3"/>
  <c r="F24" i="3"/>
  <c r="I112" i="3"/>
  <c r="G112" i="3"/>
  <c r="G114" i="3" s="1"/>
  <c r="E112" i="3"/>
  <c r="E114" i="3" s="1"/>
  <c r="I114" i="3" l="1"/>
  <c r="D2" i="3"/>
  <c r="D112" i="3" s="1"/>
  <c r="D114" i="3" s="1"/>
  <c r="F15" i="3" l="1"/>
  <c r="F21" i="3"/>
  <c r="F2" i="3"/>
  <c r="F14" i="3" l="1"/>
  <c r="F17" i="3"/>
  <c r="F9" i="3" l="1"/>
  <c r="F10" i="3"/>
  <c r="F11" i="3"/>
  <c r="F12" i="3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3" i="3"/>
  <c r="F3" i="3"/>
  <c r="F31" i="3"/>
  <c r="F34" i="3"/>
  <c r="F35" i="3"/>
  <c r="F33" i="3"/>
  <c r="F22" i="3"/>
  <c r="J2" i="1" l="1"/>
  <c r="J3" i="1"/>
  <c r="J5" i="1"/>
  <c r="J6" i="1"/>
  <c r="J7" i="1"/>
  <c r="J8" i="1"/>
  <c r="F8" i="3"/>
  <c r="F5" i="3"/>
  <c r="F37" i="3"/>
  <c r="F16" i="3"/>
  <c r="F26" i="3"/>
  <c r="F108" i="3"/>
  <c r="F27" i="3"/>
  <c r="F4" i="3"/>
  <c r="F13" i="3"/>
  <c r="F28" i="3"/>
  <c r="F19" i="3"/>
  <c r="F29" i="3"/>
  <c r="F109" i="3"/>
  <c r="F36" i="3"/>
  <c r="F40" i="3"/>
  <c r="F30" i="3"/>
  <c r="F32" i="3"/>
  <c r="F20" i="3"/>
  <c r="F18" i="3"/>
  <c r="F7" i="3"/>
  <c r="F112" i="3" l="1"/>
  <c r="F114" i="3" s="1"/>
</calcChain>
</file>

<file path=xl/sharedStrings.xml><?xml version="1.0" encoding="utf-8"?>
<sst xmlns="http://schemas.openxmlformats.org/spreadsheetml/2006/main" count="915" uniqueCount="364">
  <si>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</si>
  <si>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</si>
  <si>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</si>
  <si>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</si>
  <si>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</si>
  <si>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</si>
  <si>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</si>
  <si>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</si>
  <si>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</si>
  <si>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</si>
  <si>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</si>
  <si>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</si>
  <si>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</si>
  <si>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</si>
  <si>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</si>
  <si>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</si>
  <si>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</si>
  <si>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</si>
  <si>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</si>
  <si>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</si>
  <si>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</si>
  <si>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</si>
  <si>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</si>
  <si>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</si>
  <si>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</si>
  <si>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</si>
  <si>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</si>
  <si>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</si>
  <si>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</si>
  <si>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</si>
  <si>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</si>
  <si>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</si>
  <si>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</si>
  <si>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</si>
  <si>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</si>
  <si>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</si>
  <si>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</si>
  <si>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</si>
  <si>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</si>
  <si>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</si>
  <si>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</si>
  <si>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</si>
  <si>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</si>
  <si>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</si>
  <si>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</si>
  <si>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</si>
  <si>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</si>
  <si>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</si>
  <si>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</si>
  <si>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</si>
  <si>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</si>
  <si>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</si>
  <si>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</si>
  <si>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</si>
  <si>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</si>
  <si>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</si>
  <si>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</si>
  <si>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</si>
  <si>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</si>
  <si>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</si>
  <si>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</si>
  <si>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</si>
  <si>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</si>
  <si>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</si>
  <si>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</si>
  <si>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</si>
  <si>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</si>
  <si>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</si>
  <si>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</si>
  <si>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</si>
  <si>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</si>
  <si>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</si>
  <si>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</si>
  <si>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</si>
  <si>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</si>
  <si>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</si>
  <si>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</si>
  <si>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</si>
  <si>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</si>
  <si>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</si>
  <si>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</si>
  <si>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</si>
  <si>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</si>
  <si>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</si>
  <si>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</si>
  <si>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</si>
  <si>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</si>
  <si>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</si>
  <si>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</si>
  <si>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</si>
  <si>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</si>
  <si>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</si>
  <si>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</si>
  <si>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</si>
  <si>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</si>
  <si>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</si>
  <si>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</si>
  <si>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</si>
  <si>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</si>
  <si>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</si>
  <si>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</si>
  <si>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</si>
  <si>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</si>
  <si>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</si>
  <si>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</si>
  <si>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</si>
  <si>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</si>
  <si>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Belum PO, sudah dicek dan ready utk PO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</si>
  <si>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</si>
  <si>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</si>
  <si>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</si>
  <si>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</si>
  <si>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</si>
  <si>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Aksesoris sdh lengkap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</si>
  <si>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</si>
  <si>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</si>
  <si>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</si>
  <si>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</si>
  <si>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</si>
  <si>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</si>
  <si>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</si>
  <si>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</si>
  <si>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</si>
  <si>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</si>
  <si>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</si>
  <si>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</si>
  <si>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</si>
  <si>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</si>
  <si>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</si>
  <si>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</si>
  <si>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</si>
  <si>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</si>
  <si>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</si>
  <si>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</si>
  <si>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</si>
  <si>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</si>
  <si>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</si>
  <si>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</si>
  <si>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Maman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</si>
  <si>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</si>
  <si>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</si>
  <si>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</si>
  <si>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</si>
  <si>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</si>
  <si>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</si>
  <si>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</si>
  <si>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</si>
  <si>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</si>
  <si>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</si>
  <si>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</si>
  <si>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</si>
  <si>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</si>
  <si>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</si>
  <si>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</si>
  <si>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</si>
  <si>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</si>
  <si>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</si>
  <si>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</si>
  <si>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</si>
  <si>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</si>
  <si>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</si>
  <si>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</si>
  <si>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</si>
  <si>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</si>
  <si>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</si>
  <si>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</si>
  <si>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</si>
  <si>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</si>
  <si>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</si>
  <si>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</si>
  <si>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</si>
  <si>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</si>
  <si>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</si>
  <si>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</si>
  <si>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</si>
  <si>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(blank)</t>
  </si>
  <si>
    <t>(All)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</si>
  <si>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</si>
  <si>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</si>
  <si>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</si>
  <si>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</si>
  <si>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</si>
  <si>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</si>
  <si>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</si>
  <si>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</si>
  <si>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</si>
  <si>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</si>
  <si>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</si>
  <si>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</si>
  <si>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</si>
  <si>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</si>
  <si>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</si>
  <si>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</si>
  <si>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</si>
  <si>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</si>
  <si>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</si>
  <si>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</si>
  <si>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</si>
  <si>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</si>
  <si>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</si>
  <si>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</si>
  <si>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</si>
  <si>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</si>
  <si>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</si>
  <si>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aksesoris sudah diambil lengkap</t>
  </si>
  <si>
    <t>Artikel di RND 5, 2 blm terima form nego kode KCN 951, KCN 217, aksesoris sudah diambil lengkap</t>
  </si>
  <si>
    <t>2 form nego blm diterima, aksesoris blm dikasih</t>
  </si>
  <si>
    <t>Aksesoris blm lengkap</t>
  </si>
  <si>
    <t>Sudah ambil PO, blm semua lengkap</t>
  </si>
  <si>
    <t>Progress PO</t>
  </si>
  <si>
    <t>Barang masuk rizal</t>
  </si>
  <si>
    <t>Kode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</si>
  <si>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</si>
  <si>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</si>
  <si>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</si>
  <si>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</si>
  <si>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</si>
  <si>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</si>
  <si>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</si>
  <si>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</si>
  <si>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</si>
  <si>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</si>
  <si>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sudah diambil aksesoris lengkap</t>
  </si>
  <si>
    <t>sudah ambil PO</t>
  </si>
  <si>
    <t>Aksesoris belum dikasih</t>
  </si>
  <si>
    <t>sudah ambil aksesoris lengkap</t>
  </si>
  <si>
    <t>ITC</t>
  </si>
  <si>
    <t>1300010858465</t>
  </si>
  <si>
    <t>Vera Meriati Bukti</t>
  </si>
  <si>
    <t>KRO</t>
  </si>
  <si>
    <t>1 artikel blm diapprove, kode IUT 365. 
4 artikel blm PO utk fix branding  dulu kode KJW 434, IWR 252, IWR 641. 
kode IWR 189 proses QC.</t>
  </si>
  <si>
    <t>1320016653488</t>
  </si>
  <si>
    <t>Diana Sitompul</t>
  </si>
  <si>
    <t>KKT</t>
  </si>
  <si>
    <t>Artikel kuzatura di RND total 4, 1 blm nego kode KHY 990, aksesoris sdh diambil lengkap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</si>
  <si>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</si>
  <si>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</si>
  <si>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</si>
  <si>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</si>
  <si>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</si>
  <si>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</si>
  <si>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</si>
  <si>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</si>
  <si>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</si>
  <si>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</si>
  <si>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</si>
  <si>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</si>
  <si>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</si>
  <si>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</si>
  <si>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</si>
  <si>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Blm PO, sudah di cek dan ready untuk PO</t>
  </si>
  <si>
    <t>H Rendy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</si>
  <si>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</si>
  <si>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</si>
  <si>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</si>
  <si>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</si>
  <si>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</si>
  <si>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</si>
  <si>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</si>
  <si>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</si>
  <si>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</si>
  <si>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</si>
  <si>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</si>
  <si>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</si>
  <si>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</si>
  <si>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</si>
  <si>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</si>
  <si>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</si>
  <si>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</si>
  <si>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</si>
  <si>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</si>
  <si>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</si>
  <si>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</si>
  <si>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</si>
  <si>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</si>
  <si>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2 artikel blm approve owner kode IYK 646 dan IYK 859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</si>
  <si>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</si>
  <si>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</si>
  <si>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</si>
  <si>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</si>
  <si>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</si>
  <si>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</si>
  <si>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</si>
  <si>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</si>
  <si>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Artikel ada 9, 1 blm approve kode ITW 153.
Aksesoris blm diambil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</si>
  <si>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</si>
  <si>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</si>
  <si>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</si>
  <si>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</si>
  <si>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</si>
  <si>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</si>
  <si>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</si>
  <si>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</si>
  <si>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</si>
  <si>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</si>
  <si>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</si>
  <si>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</si>
  <si>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</si>
  <si>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</si>
  <si>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</si>
  <si>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</si>
  <si>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</si>
  <si>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</si>
  <si>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</si>
  <si>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</si>
  <si>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</si>
  <si>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</si>
  <si>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</si>
  <si>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</si>
  <si>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</si>
  <si>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</si>
  <si>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</si>
  <si>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</si>
  <si>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</si>
  <si>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</si>
  <si>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</si>
  <si>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</si>
  <si>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</si>
  <si>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</si>
  <si>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</si>
  <si>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blm PO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</si>
  <si>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</si>
  <si>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</si>
  <si>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</si>
  <si>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</si>
  <si>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</si>
  <si>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</si>
  <si>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</si>
  <si>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</si>
  <si>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</si>
  <si>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5 artikel backup deni hamdani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</si>
  <si>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</si>
  <si>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</si>
  <si>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</si>
  <si>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</si>
  <si>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</si>
  <si>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</si>
  <si>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</si>
  <si>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</si>
  <si>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</si>
  <si>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</si>
  <si>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</si>
  <si>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Blm PO, blm approve owner semua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</si>
  <si>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</si>
  <si>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</si>
  <si>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</si>
  <si>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</si>
  <si>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</si>
  <si>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</si>
  <si>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</si>
  <si>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</si>
  <si>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</si>
  <si>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</si>
  <si>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1 form nego blm diterima, konfirmasi ambil PO tgl 9 mei 2018</t>
  </si>
  <si>
    <t>BLm ambil aksesoris</t>
  </si>
  <si>
    <t>Pending PO 2 kode KIK 935 dan KIK 401.
Aksesoris blm diambil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</si>
  <si>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</si>
  <si>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</si>
  <si>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</si>
  <si>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</si>
  <si>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</si>
  <si>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</si>
  <si>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</si>
  <si>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Approve owner baru 3 artikel, sudah update di WA untuk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</si>
</sst>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7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9" fontId="0" fillId="0" borderId="0" xfId="1" applyFont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8"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14.380432523147" createdVersion="6" refreshedVersion="6" minRefreshableVersion="3" recordCount="57" xr:uid="{60052146-2AA7-42A6-BBF3-42832286571A}">
  <cacheSource type="worksheet">
    <worksheetSource ref="A2:AP59" sheet="PO FASHION DAN TAS"/>
  </cacheSource>
  <cacheFields count="42">
    <cacheField name="NO" numFmtId="0">
      <sharedItems containsString="0" containsBlank="1" containsNumber="1" containsInteger="1" minValue="1" maxValue="4"/>
    </cacheField>
    <cacheField name="NAMA SUPPLIER" numFmtId="0">
      <sharedItems containsBlank="1" count="5">
        <s v="NOVAN"/>
        <m/>
        <s v="DUL"/>
        <s v="Maman"/>
        <s v="Harun"/>
      </sharedItems>
    </cacheField>
    <cacheField name="JENIS PRODUK" numFmtId="0">
      <sharedItems containsBlank="1" count="3">
        <s v="TAS"/>
        <m/>
        <s v="FASHION"/>
      </sharedItems>
    </cacheField>
    <cacheField name="KODE PRODUK" numFmtId="0">
      <sharedItems/>
    </cacheField>
    <cacheField name="AS" numFmtId="0">
      <sharedItems containsString="0" containsBlank="1" containsNumber="1" containsInteger="1" minValue="36" maxValue="36"/>
    </cacheField>
    <cacheField name="2" numFmtId="0">
      <sharedItems containsString="0" containsBlank="1" containsNumber="1" containsInteger="1" minValue="6" maxValue="6"/>
    </cacheField>
    <cacheField name="4" numFmtId="0">
      <sharedItems containsString="0" containsBlank="1" containsNumber="1" containsInteger="1" minValue="8" maxValue="8"/>
    </cacheField>
    <cacheField name="6" numFmtId="0">
      <sharedItems containsString="0" containsBlank="1" containsNumber="1" containsInteger="1" minValue="6" maxValue="10"/>
    </cacheField>
    <cacheField name="8" numFmtId="0">
      <sharedItems containsString="0" containsBlank="1" containsNumber="1" containsInteger="1" minValue="8" maxValue="12"/>
    </cacheField>
    <cacheField name="10" numFmtId="0">
      <sharedItems containsString="0" containsBlank="1" containsNumber="1" containsInteger="1" minValue="10" maxValue="10"/>
    </cacheField>
    <cacheField name="12" numFmtId="0">
      <sharedItems containsString="0" containsBlank="1" containsNumber="1" containsInteger="1" minValue="12" maxValue="12"/>
    </cacheField>
    <cacheField name="S" numFmtId="0">
      <sharedItems containsString="0" containsBlank="1" containsNumber="1" containsInteger="1" minValue="8" maxValue="8"/>
    </cacheField>
    <cacheField name="M" numFmtId="0">
      <sharedItems containsString="0" containsBlank="1" containsNumber="1" containsInteger="1" minValue="14" maxValue="14"/>
    </cacheField>
    <cacheField name="L" numFmtId="0">
      <sharedItems containsString="0" containsBlank="1" containsNumber="1" containsInteger="1" minValue="14" maxValue="14"/>
    </cacheField>
    <cacheField name="XL" numFmtId="0">
      <sharedItems containsString="0" containsBlank="1" containsNumber="1" containsInteger="1" minValue="8" maxValue="8"/>
    </cacheField>
    <cacheField name="TOTAL PO" numFmtId="0">
      <sharedItems containsSemiMixedTypes="0" containsString="0" containsNumber="1" containsInteger="1" minValue="36" maxValue="36"/>
    </cacheField>
    <cacheField name="TGL PO" numFmtId="165">
      <sharedItems containsDate="1" containsMixedTypes="1" minDate="2018-04-16T00:00:00" maxDate="2018-04-18T00:00:00"/>
    </cacheField>
    <cacheField name="TGL AMBIL PO" numFmtId="165">
      <sharedItems containsDate="1" containsMixedTypes="1" minDate="2018-04-16T00:00:00" maxDate="2018-04-18T00:00:00"/>
    </cacheField>
    <cacheField name="TGL MASUK BARANG" numFmtId="164">
      <sharedItems containsNonDate="0" containsString="0" containsBlank="1"/>
    </cacheField>
    <cacheField name="AS2" numFmtId="0">
      <sharedItems containsNonDate="0" containsString="0" containsBlank="1"/>
    </cacheField>
    <cacheField name="22" numFmtId="0">
      <sharedItems containsNonDate="0" containsString="0" containsBlank="1"/>
    </cacheField>
    <cacheField name="42" numFmtId="0">
      <sharedItems containsNonDate="0" containsString="0" containsBlank="1"/>
    </cacheField>
    <cacheField name="62" numFmtId="0">
      <sharedItems containsNonDate="0" containsString="0" containsBlank="1"/>
    </cacheField>
    <cacheField name="82" numFmtId="0">
      <sharedItems containsNonDate="0" containsString="0" containsBlank="1"/>
    </cacheField>
    <cacheField name="102" numFmtId="0">
      <sharedItems containsNonDate="0" containsString="0" containsBlank="1"/>
    </cacheField>
    <cacheField name="122" numFmtId="0">
      <sharedItems containsNonDate="0" containsString="0" containsBlank="1"/>
    </cacheField>
    <cacheField name="S2" numFmtId="0">
      <sharedItems containsNonDate="0" containsString="0" containsBlank="1"/>
    </cacheField>
    <cacheField name="M2" numFmtId="0">
      <sharedItems containsNonDate="0" containsString="0" containsBlank="1"/>
    </cacheField>
    <cacheField name="L2" numFmtId="0">
      <sharedItems containsNonDate="0" containsString="0" containsBlank="1"/>
    </cacheField>
    <cacheField name="XL2" numFmtId="0">
      <sharedItems containsNonDate="0" containsString="0" containsBlank="1"/>
    </cacheField>
    <cacheField name="TOTAL BARANG MASUK" numFmtId="0">
      <sharedItems containsNonDate="0" containsString="0" containsBlank="1"/>
    </cacheField>
    <cacheField name="AS3" numFmtId="0">
      <sharedItems containsString="0" containsBlank="1" containsNumber="1" containsInteger="1" minValue="0" maxValue="36"/>
    </cacheField>
    <cacheField name="23" numFmtId="0">
      <sharedItems containsBlank="1" containsMixedTypes="1" containsNumber="1" containsInteger="1" minValue="0" maxValue="6"/>
    </cacheField>
    <cacheField name="43" numFmtId="0">
      <sharedItems containsString="0" containsBlank="1" containsNumber="1" containsInteger="1" minValue="0" maxValue="8"/>
    </cacheField>
    <cacheField name="63" numFmtId="0">
      <sharedItems containsString="0" containsBlank="1" containsNumber="1" containsInteger="1" minValue="0" maxValue="10"/>
    </cacheField>
    <cacheField name="83" numFmtId="0">
      <sharedItems containsString="0" containsBlank="1" containsNumber="1" containsInteger="1" minValue="0" maxValue="12"/>
    </cacheField>
    <cacheField name="103" numFmtId="0">
      <sharedItems containsString="0" containsBlank="1" containsNumber="1" containsInteger="1" minValue="0" maxValue="10"/>
    </cacheField>
    <cacheField name="123" numFmtId="0">
      <sharedItems containsString="0" containsBlank="1" containsNumber="1" containsInteger="1" minValue="0" maxValue="12"/>
    </cacheField>
    <cacheField name="S3" numFmtId="0">
      <sharedItems containsString="0" containsBlank="1" containsNumber="1" containsInteger="1" minValue="0" maxValue="8"/>
    </cacheField>
    <cacheField name="M3" numFmtId="0">
      <sharedItems containsString="0" containsBlank="1" containsNumber="1" containsInteger="1" minValue="0" maxValue="14"/>
    </cacheField>
    <cacheField name="L3" numFmtId="0">
      <sharedItems containsString="0" containsBlank="1" containsNumber="1" containsInteger="1" minValue="0" maxValue="14"/>
    </cacheField>
    <cacheField name="XL3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27.812369560183" createdVersion="4" refreshedVersion="6" minRefreshableVersion="3" recordCount="108" xr:uid="{00000000-000A-0000-FFFF-FFFF00000000}">
  <cacheSource type="worksheet">
    <worksheetSource name="Table1"/>
  </cacheSource>
  <cacheFields count="12">
    <cacheField name="No" numFmtId="0">
      <sharedItems containsSemiMixedTypes="0" containsString="0" containsNumber="1" containsInteger="1" minValue="1" maxValue="108"/>
    </cacheField>
    <cacheField name="Nama Supplier" numFmtId="0">
      <sharedItems count="109">
        <s v="Dayut"/>
        <s v="Dewi"/>
        <s v="Asep Rodi"/>
        <s v="Gugum"/>
        <s v="Imas"/>
        <s v="Novan"/>
        <s v="Dul"/>
        <s v="Panji"/>
        <s v="Rizal"/>
        <s v="Bu Tuti"/>
        <s v="Kiki SR"/>
        <s v="Maman Tas"/>
        <s v="Harun"/>
        <s v="Ali Muhammad"/>
        <s v="Dede Ropik"/>
        <s v="Gingin"/>
        <s v="Oshe"/>
        <s v="Riki"/>
        <s v="Ace"/>
        <s v="Adin"/>
        <s v="Eri"/>
        <s v="Irfan"/>
        <s v="Raka"/>
        <s v="Erwin"/>
        <s v="Widiyawati"/>
        <s v="Ervin"/>
        <s v="Iwan Tas"/>
        <s v="Ana"/>
        <s v="Inna Rosdiana"/>
        <s v="Neng Mira"/>
        <s v="Ratna"/>
        <s v="Ali"/>
        <s v="Sofyan"/>
        <s v="Nuri"/>
        <s v="Gidil"/>
        <s v="Pepi"/>
        <s v="Ahmad Dior"/>
        <s v="Daden"/>
        <s v="Agung"/>
        <s v="Mela"/>
        <s v="Endang T"/>
        <s v="Ika Kartika"/>
        <s v="Agus Suryana"/>
        <s v="H Rendy"/>
        <s v="Joy"/>
        <s v="Irsan"/>
        <s v="Ujang R"/>
        <s v="Dewi sepatu"/>
        <s v="Rudiansyah"/>
        <s v="Wiwin"/>
        <s v="Aceng"/>
        <s v="Tantri"/>
        <s v="Hendra Rancamaya"/>
        <s v="Taryono"/>
        <s v="Euis Fatimah"/>
        <s v="Ajang"/>
        <s v="Herman Sepatu"/>
        <s v="Ahmad Yani"/>
        <s v="Dedi Riyadi"/>
        <s v="Imas Sepatu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Hendi"/>
        <s v="Indra Sepatu"/>
        <s v="Ujang Andi"/>
        <s v="Nining"/>
        <s v="Cecep Sepatu"/>
        <s v="Asep Hasan"/>
        <s v="Maman Seoatu"/>
        <s v="Rudi Hermawan"/>
        <s v="Ahmad"/>
        <s v="Jojo"/>
        <s v="Susi"/>
        <s v="Enok"/>
        <s v="Elmo"/>
        <s v="Abuya Indris"/>
        <s v="Siti Komariah"/>
        <s v="Jejen"/>
        <s v="Deri/Nendi"/>
        <s v="Kiki Sendal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Mamat"/>
        <s v="Sandi"/>
        <s v="Yani sepatu"/>
        <s v="Asep LDO"/>
        <s v="Aris"/>
        <s v="Ferry"/>
        <s v="Herman" u="1"/>
      </sharedItems>
    </cacheField>
    <cacheField name="Produk" numFmtId="0">
      <sharedItems/>
    </cacheField>
    <cacheField name="Kuzatura" numFmtId="0">
      <sharedItems containsSemiMixedTypes="0" containsString="0" containsNumber="1" containsInteger="1" minValue="0" maxValue="31"/>
    </cacheField>
    <cacheField name="Infikids" numFmtId="0">
      <sharedItems containsSemiMixedTypes="0" containsString="0" containsNumber="1" containsInteger="1" minValue="0" maxValue="25"/>
    </cacheField>
    <cacheField name="Total" numFmtId="0">
      <sharedItems containsSemiMixedTypes="0" containsString="0" containsNumber="1" containsInteger="1" minValue="1" maxValue="31"/>
    </cacheField>
    <cacheField name="PO Approve Owner (artikel)" numFmtId="0">
      <sharedItems containsSemiMixedTypes="0" containsString="0" containsNumber="1" containsInteger="1" minValue="0" maxValue="31"/>
    </cacheField>
    <cacheField name="Status PO" numFmtId="0">
      <sharedItems count="7">
        <s v="Sudah ambil PO, blm semua lengkap"/>
        <s v="Sudah ambil PO"/>
        <s v="Blm PO, sudah di cek dan ready untuk PO"/>
        <s v="Blm PO"/>
        <s v="Blm approve owner"/>
        <s v="Blm PO, blm approve owner semua"/>
        <s v="Belum PO, sudah dicek dan ready utk PO"/>
      </sharedItems>
    </cacheField>
    <cacheField name="QTY PO (artikel)" numFmtId="0">
      <sharedItems containsString="0" containsBlank="1" containsNumber="1" containsInteger="1" minValue="2" maxValue="31"/>
    </cacheField>
    <cacheField name="Tanggal Ambil PO" numFmtId="165">
      <sharedItems containsDate="1" containsBlank="1" containsMixedTypes="1" minDate="2018-02-05T00:00:00" maxDate="2018-07-06T00:00:00"/>
    </cacheField>
    <cacheField name="Belum PO (artikel)" numFmtId="3">
      <sharedItems containsSemiMixedTypes="0" containsString="0" containsNumber="1" containsInteger="1" minValue="0" maxValue="14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n v="1"/>
    <x v="0"/>
    <x v="0"/>
    <s v="IDR 126"/>
    <n v="36"/>
    <m/>
    <m/>
    <m/>
    <m/>
    <m/>
    <m/>
    <m/>
    <m/>
    <m/>
    <m/>
    <n v="36"/>
    <d v="2018-04-16T00:00:00"/>
    <d v="2018-04-16T00:00:00"/>
    <m/>
    <m/>
    <m/>
    <m/>
    <m/>
    <m/>
    <m/>
    <m/>
    <m/>
    <m/>
    <m/>
    <m/>
    <m/>
    <n v="36"/>
    <s v="-"/>
    <n v="0"/>
    <n v="0"/>
    <n v="0"/>
    <n v="0"/>
    <n v="0"/>
    <n v="0"/>
    <n v="0"/>
    <n v="0"/>
    <n v="0"/>
  </r>
  <r>
    <m/>
    <x v="1"/>
    <x v="1"/>
    <s v="IDR 362"/>
    <n v="36"/>
    <m/>
    <m/>
    <m/>
    <m/>
    <m/>
    <m/>
    <m/>
    <m/>
    <m/>
    <m/>
    <n v="36"/>
    <d v="2018-04-16T00:00:00"/>
    <d v="2018-04-16T00:00:00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n v="2"/>
    <x v="2"/>
    <x v="2"/>
    <s v="KJO 852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70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253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50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459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51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181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359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46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989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414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526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238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745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547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296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655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272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933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n v="3"/>
    <x v="3"/>
    <x v="0"/>
    <s v="IRT 55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498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59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36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674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31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81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43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79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RT 77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767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965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45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53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445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77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n v="4"/>
    <x v="4"/>
    <x v="0"/>
    <s v="IAC 169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79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333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51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289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764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18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823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53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92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39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69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731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55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47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57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955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n v="1"/>
    <x v="0"/>
    <s v="Fashion"/>
    <n v="24"/>
    <n v="0"/>
    <n v="24"/>
    <n v="24"/>
    <x v="0"/>
    <n v="15"/>
    <s v="20/04/2018"/>
    <n v="9"/>
    <s v="Yg bisa di PO 15 artikel, 9 lg blm karena branding blm oke dan ada beberapa desain sablon sdh konfirmasi ke pak lukman"/>
  </r>
  <r>
    <n v="2"/>
    <x v="1"/>
    <s v="Fashion"/>
    <n v="0"/>
    <n v="14"/>
    <n v="14"/>
    <n v="14"/>
    <x v="0"/>
    <n v="5"/>
    <d v="2018-04-21T00:00:00"/>
    <n v="9"/>
    <s v="Ada 2 artikel harus dikonfirm utk ganti sablon, PO pertama 5 artikel, yg jumpsuit di hold dulu krn proses QC"/>
  </r>
  <r>
    <n v="3"/>
    <x v="2"/>
    <s v="Fashion"/>
    <n v="8"/>
    <n v="10"/>
    <n v="18"/>
    <n v="18"/>
    <x v="0"/>
    <n v="14"/>
    <d v="2018-05-07T00:00:00"/>
    <n v="4"/>
    <s v="1 artikel blm diapprove, kode IUT 365. _x000a_4 artikel blm PO utk fix branding  dulu kode KJW 434, IWR 252, IWR 641. _x000a_kode IWR 189 proses QC."/>
  </r>
  <r>
    <n v="4"/>
    <x v="3"/>
    <s v="Fashion"/>
    <n v="14"/>
    <n v="7"/>
    <n v="21"/>
    <n v="21"/>
    <x v="0"/>
    <n v="20"/>
    <s v="17/04/2018"/>
    <n v="1"/>
    <s v="tambahan 2 PO sudah di ambil tgl 20/04/2018, 1 artikel infkd kode IKO 579 blm PO"/>
  </r>
  <r>
    <n v="5"/>
    <x v="4"/>
    <s v="Fashion"/>
    <n v="0"/>
    <n v="4"/>
    <n v="4"/>
    <n v="4"/>
    <x v="1"/>
    <n v="4"/>
    <s v="05/50/2018"/>
    <n v="0"/>
    <s v="Aksesoris blm diambil"/>
  </r>
  <r>
    <n v="6"/>
    <x v="5"/>
    <s v="Tas"/>
    <n v="0"/>
    <n v="2"/>
    <n v="2"/>
    <n v="2"/>
    <x v="1"/>
    <n v="2"/>
    <s v="16/04/2018"/>
    <n v="0"/>
    <s v="Aksesoris blm lengkap"/>
  </r>
  <r>
    <n v="7"/>
    <x v="6"/>
    <s v="Fashion"/>
    <n v="8"/>
    <n v="11"/>
    <n v="19"/>
    <n v="19"/>
    <x v="1"/>
    <n v="19"/>
    <s v="17/04/2018"/>
    <n v="0"/>
    <s v="Aksesoris blm lengkap"/>
  </r>
  <r>
    <n v="8"/>
    <x v="7"/>
    <s v="Fashion"/>
    <n v="31"/>
    <n v="0"/>
    <n v="31"/>
    <n v="31"/>
    <x v="1"/>
    <n v="31"/>
    <m/>
    <n v="0"/>
    <m/>
  </r>
  <r>
    <n v="9"/>
    <x v="8"/>
    <s v="Fashion"/>
    <n v="0"/>
    <n v="25"/>
    <n v="25"/>
    <n v="25"/>
    <x v="1"/>
    <n v="25"/>
    <m/>
    <n v="0"/>
    <m/>
  </r>
  <r>
    <n v="10"/>
    <x v="9"/>
    <s v="Fashion"/>
    <n v="0"/>
    <n v="5"/>
    <n v="5"/>
    <n v="5"/>
    <x v="1"/>
    <n v="5"/>
    <m/>
    <n v="0"/>
    <m/>
  </r>
  <r>
    <n v="11"/>
    <x v="10"/>
    <s v="Fashion"/>
    <n v="5"/>
    <n v="0"/>
    <n v="5"/>
    <n v="5"/>
    <x v="1"/>
    <n v="5"/>
    <m/>
    <n v="0"/>
    <s v="aksesoris sudah diambil lengkap"/>
  </r>
  <r>
    <n v="12"/>
    <x v="11"/>
    <s v="Tas"/>
    <n v="7"/>
    <n v="9"/>
    <n v="16"/>
    <n v="16"/>
    <x v="1"/>
    <n v="16"/>
    <s v="18/04/2018"/>
    <n v="0"/>
    <s v="aksesoris sudah diambil lengkap"/>
  </r>
  <r>
    <n v="13"/>
    <x v="12"/>
    <s v="Tas"/>
    <n v="8"/>
    <n v="12"/>
    <n v="20"/>
    <n v="20"/>
    <x v="1"/>
    <n v="20"/>
    <s v="19/04/2018"/>
    <n v="0"/>
    <s v="Artikel infkd di RND ada 18, form nego baru 12 dikarenakan 6 produk lg blm masuk, sudah ambil PO 20 artikel, aksesoris woven leather blm dikasih"/>
  </r>
  <r>
    <n v="14"/>
    <x v="13"/>
    <s v="Tas"/>
    <n v="3"/>
    <n v="6"/>
    <n v="9"/>
    <n v="9"/>
    <x v="1"/>
    <n v="9"/>
    <s v="20/04/2018"/>
    <n v="0"/>
    <s v="Aksesoris woven leather blm dikasih, tambahan 4 artikel blm diapprove (kuzatura)"/>
  </r>
  <r>
    <n v="15"/>
    <x v="14"/>
    <s v="Tas"/>
    <n v="2"/>
    <n v="0"/>
    <n v="2"/>
    <n v="2"/>
    <x v="1"/>
    <n v="2"/>
    <s v="20/04/2018"/>
    <n v="0"/>
    <s v="Aksesoris woven leather blm dikasih"/>
  </r>
  <r>
    <n v="16"/>
    <x v="15"/>
    <s v="Fashion"/>
    <n v="8"/>
    <n v="7"/>
    <n v="15"/>
    <n v="14"/>
    <x v="1"/>
    <n v="14"/>
    <s v="20/04/2018"/>
    <n v="0"/>
    <s v="Kode IMC 145 blm approve owner"/>
  </r>
  <r>
    <n v="17"/>
    <x v="16"/>
    <s v="Fashion"/>
    <n v="4"/>
    <n v="0"/>
    <n v="4"/>
    <n v="4"/>
    <x v="1"/>
    <n v="4"/>
    <s v="22/04/2018"/>
    <n v="0"/>
    <s v="Aksesoris sdh lengkap"/>
  </r>
  <r>
    <n v="18"/>
    <x v="17"/>
    <s v="Fashion"/>
    <n v="0"/>
    <n v="3"/>
    <n v="3"/>
    <n v="3"/>
    <x v="1"/>
    <n v="3"/>
    <s v="23/04/2018"/>
    <n v="0"/>
    <s v="aksesoris sudah diambil lengkap"/>
  </r>
  <r>
    <n v="19"/>
    <x v="18"/>
    <s v="Fashion"/>
    <n v="2"/>
    <n v="2"/>
    <n v="4"/>
    <n v="4"/>
    <x v="1"/>
    <n v="4"/>
    <s v="26/04/2018"/>
    <n v="0"/>
    <s v="Aksesoris blm dikasih"/>
  </r>
  <r>
    <n v="20"/>
    <x v="19"/>
    <s v="Fashion"/>
    <n v="19"/>
    <n v="0"/>
    <n v="19"/>
    <n v="19"/>
    <x v="1"/>
    <n v="19"/>
    <s v="26/04/2018"/>
    <n v="0"/>
    <s v="aksesoris sudah diambil lengkap"/>
  </r>
  <r>
    <n v="21"/>
    <x v="20"/>
    <s v="Fashion"/>
    <n v="3"/>
    <n v="1"/>
    <n v="4"/>
    <n v="4"/>
    <x v="1"/>
    <n v="4"/>
    <s v="26/04/2018"/>
    <n v="0"/>
    <s v="Artikel kuzatura di RND total 4, 1 blm nego kode KHY 990, aksesoris sdh diambil lengkap"/>
  </r>
  <r>
    <n v="22"/>
    <x v="21"/>
    <s v="Jaket"/>
    <n v="3"/>
    <n v="0"/>
    <n v="3"/>
    <n v="3"/>
    <x v="1"/>
    <n v="3"/>
    <s v="23/04/2018"/>
    <n v="0"/>
    <s v="Artikel di RND 5, 2 blm terima form nego kode KCN 951, KCN 217, aksesoris sudah diambil lengkap"/>
  </r>
  <r>
    <n v="23"/>
    <x v="22"/>
    <s v="Fashion"/>
    <n v="16"/>
    <n v="0"/>
    <n v="16"/>
    <n v="14"/>
    <x v="1"/>
    <n v="14"/>
    <s v="26/04/2018"/>
    <n v="0"/>
    <s v="2 form nego blm diterima, aksesoris blm dikasih"/>
  </r>
  <r>
    <n v="24"/>
    <x v="23"/>
    <s v="Fashion"/>
    <n v="4"/>
    <n v="0"/>
    <n v="4"/>
    <n v="4"/>
    <x v="1"/>
    <n v="4"/>
    <s v="23/04/2018"/>
    <n v="0"/>
    <s v="Aksesoris blm dikasih"/>
  </r>
  <r>
    <n v="25"/>
    <x v="24"/>
    <s v="Fashion"/>
    <n v="0"/>
    <n v="11"/>
    <n v="11"/>
    <n v="11"/>
    <x v="1"/>
    <n v="11"/>
    <s v="24/04/2018"/>
    <n v="0"/>
    <s v="aksesoris sudah diambil lengkap"/>
  </r>
  <r>
    <n v="26"/>
    <x v="25"/>
    <s v="Tas"/>
    <n v="3"/>
    <n v="1"/>
    <n v="4"/>
    <n v="4"/>
    <x v="1"/>
    <n v="4"/>
    <s v="26/04/2018"/>
    <n v="0"/>
    <s v="Aksesoris belum dikasih"/>
  </r>
  <r>
    <n v="27"/>
    <x v="26"/>
    <s v="Tas"/>
    <n v="4"/>
    <n v="0"/>
    <n v="4"/>
    <n v="4"/>
    <x v="1"/>
    <n v="4"/>
    <s v="26/04/2018"/>
    <n v="0"/>
    <s v="sudah diambil aksesoris lengkap"/>
  </r>
  <r>
    <n v="28"/>
    <x v="27"/>
    <s v="Fashion"/>
    <n v="4"/>
    <n v="1"/>
    <n v="5"/>
    <n v="5"/>
    <x v="1"/>
    <n v="5"/>
    <s v="27/04/2018"/>
    <n v="0"/>
    <s v="sudah ambil aksesoris lengkap"/>
  </r>
  <r>
    <n v="29"/>
    <x v="28"/>
    <s v="Fashion"/>
    <n v="5"/>
    <n v="0"/>
    <n v="5"/>
    <n v="5"/>
    <x v="1"/>
    <n v="5"/>
    <s v="27/04/2018"/>
    <n v="0"/>
    <s v="Aksesoris blm dikasih"/>
  </r>
  <r>
    <n v="30"/>
    <x v="29"/>
    <s v="Fashion"/>
    <n v="0"/>
    <n v="2"/>
    <n v="2"/>
    <n v="2"/>
    <x v="1"/>
    <n v="2"/>
    <s v="26/04/2018"/>
    <n v="0"/>
    <s v="sudah diambil aksesoris lengkap"/>
  </r>
  <r>
    <n v="31"/>
    <x v="30"/>
    <s v="Fashion"/>
    <n v="1"/>
    <n v="4"/>
    <n v="5"/>
    <n v="5"/>
    <x v="1"/>
    <n v="5"/>
    <s v="27/04/2018"/>
    <n v="0"/>
    <s v="sudah ambil aksesoris lengkap"/>
  </r>
  <r>
    <n v="32"/>
    <x v="31"/>
    <s v="Jaket"/>
    <n v="0"/>
    <n v="3"/>
    <n v="3"/>
    <n v="3"/>
    <x v="1"/>
    <n v="3"/>
    <s v="28/04/2018"/>
    <n v="0"/>
    <s v="aksesoris sudah diambil lengkap"/>
  </r>
  <r>
    <n v="33"/>
    <x v="32"/>
    <s v="Jaket"/>
    <n v="2"/>
    <n v="0"/>
    <n v="2"/>
    <n v="2"/>
    <x v="1"/>
    <n v="2"/>
    <s v="30/04/2018"/>
    <n v="0"/>
    <s v="sudah ambil aksesoris lengkap"/>
  </r>
  <r>
    <n v="34"/>
    <x v="33"/>
    <s v="Fashion"/>
    <n v="1"/>
    <n v="5"/>
    <n v="6"/>
    <n v="6"/>
    <x v="1"/>
    <n v="6"/>
    <s v="30/04/2018"/>
    <n v="0"/>
    <s v="aksesoris kancing denim masih kurang blm dikasih utk 1 artikel"/>
  </r>
  <r>
    <n v="35"/>
    <x v="34"/>
    <s v="Fashion"/>
    <n v="6"/>
    <n v="3"/>
    <n v="9"/>
    <n v="9"/>
    <x v="1"/>
    <n v="9"/>
    <d v="2018-02-05T00:00:00"/>
    <n v="0"/>
    <s v="Aksesoris sdh lengkap, cek lg utk sablon dimensinya"/>
  </r>
  <r>
    <n v="36"/>
    <x v="35"/>
    <s v="Ikat pinggang"/>
    <n v="2"/>
    <n v="0"/>
    <n v="2"/>
    <n v="2"/>
    <x v="1"/>
    <n v="2"/>
    <d v="2018-02-05T00:00:00"/>
    <n v="0"/>
    <s v="sudah ambil aksesoris lengkap"/>
  </r>
  <r>
    <n v="37"/>
    <x v="36"/>
    <s v="Sepatu"/>
    <n v="2"/>
    <n v="3"/>
    <n v="5"/>
    <n v="5"/>
    <x v="1"/>
    <n v="5"/>
    <d v="2018-07-05T00:00:00"/>
    <n v="0"/>
    <s v="Aksesoris dan jumlah PO blm dikasih"/>
  </r>
  <r>
    <n v="38"/>
    <x v="37"/>
    <s v="Fashion, tas, dompet"/>
    <n v="2"/>
    <n v="6"/>
    <n v="8"/>
    <n v="8"/>
    <x v="1"/>
    <n v="8"/>
    <d v="2018-05-05T00:00:00"/>
    <n v="0"/>
    <m/>
  </r>
  <r>
    <n v="39"/>
    <x v="38"/>
    <s v="Fashion"/>
    <n v="5"/>
    <n v="4"/>
    <n v="9"/>
    <n v="8"/>
    <x v="1"/>
    <n v="8"/>
    <d v="2018-07-05T00:00:00"/>
    <n v="0"/>
    <s v="Kode KKE 570 tdk di PO kan"/>
  </r>
  <r>
    <n v="40"/>
    <x v="39"/>
    <s v="Fashion"/>
    <n v="0"/>
    <n v="8"/>
    <n v="8"/>
    <n v="8"/>
    <x v="1"/>
    <n v="8"/>
    <m/>
    <n v="0"/>
    <s v="Artikel ada 9, 1 blm approve kode ITW 153._x000a_Aksesoris blm diambil"/>
  </r>
  <r>
    <n v="41"/>
    <x v="40"/>
    <s v="Fashion"/>
    <n v="1"/>
    <n v="3"/>
    <n v="4"/>
    <n v="4"/>
    <x v="2"/>
    <m/>
    <m/>
    <n v="4"/>
    <s v="Sdh konfirm ambil PO tgl 8/5/2018"/>
  </r>
  <r>
    <n v="42"/>
    <x v="41"/>
    <s v="Fashion"/>
    <n v="4"/>
    <n v="0"/>
    <n v="4"/>
    <n v="4"/>
    <x v="2"/>
    <m/>
    <m/>
    <n v="4"/>
    <s v="Pending PO 1 kode KIK 935"/>
  </r>
  <r>
    <n v="43"/>
    <x v="42"/>
    <s v="Sepatu"/>
    <n v="0"/>
    <n v="4"/>
    <n v="4"/>
    <n v="2"/>
    <x v="2"/>
    <m/>
    <m/>
    <n v="2"/>
    <s v="2 artikel blm approve owner kode IYK 646 dan IYK 859"/>
  </r>
  <r>
    <n v="44"/>
    <x v="43"/>
    <s v="Sepatu"/>
    <n v="0"/>
    <n v="4"/>
    <n v="4"/>
    <n v="4"/>
    <x v="3"/>
    <m/>
    <m/>
    <n v="4"/>
    <m/>
  </r>
  <r>
    <n v="45"/>
    <x v="44"/>
    <s v="Fashion"/>
    <n v="4"/>
    <n v="0"/>
    <n v="4"/>
    <n v="4"/>
    <x v="3"/>
    <m/>
    <m/>
    <n v="4"/>
    <s v="2 artikel back up kode KSD 290 dan KCN 217"/>
  </r>
  <r>
    <n v="46"/>
    <x v="45"/>
    <s v="Sepatu"/>
    <n v="0"/>
    <n v="4"/>
    <n v="4"/>
    <n v="4"/>
    <x v="3"/>
    <m/>
    <m/>
    <n v="4"/>
    <m/>
  </r>
  <r>
    <n v="47"/>
    <x v="46"/>
    <s v="Sepatu"/>
    <n v="0"/>
    <n v="1"/>
    <n v="1"/>
    <n v="1"/>
    <x v="3"/>
    <m/>
    <m/>
    <n v="1"/>
    <m/>
  </r>
  <r>
    <n v="48"/>
    <x v="47"/>
    <s v="Sepatu"/>
    <n v="0"/>
    <n v="3"/>
    <n v="3"/>
    <n v="3"/>
    <x v="3"/>
    <m/>
    <m/>
    <n v="3"/>
    <m/>
  </r>
  <r>
    <n v="49"/>
    <x v="48"/>
    <s v="Fashion"/>
    <n v="2"/>
    <n v="0"/>
    <n v="2"/>
    <n v="2"/>
    <x v="3"/>
    <m/>
    <m/>
    <n v="2"/>
    <m/>
  </r>
  <r>
    <n v="50"/>
    <x v="49"/>
    <s v="Fashion Jaket"/>
    <n v="2"/>
    <n v="0"/>
    <n v="2"/>
    <n v="2"/>
    <x v="3"/>
    <m/>
    <m/>
    <n v="2"/>
    <m/>
  </r>
  <r>
    <n v="51"/>
    <x v="50"/>
    <s v="Fashion"/>
    <n v="1"/>
    <n v="0"/>
    <n v="1"/>
    <n v="1"/>
    <x v="3"/>
    <m/>
    <m/>
    <n v="1"/>
    <m/>
  </r>
  <r>
    <n v="52"/>
    <x v="51"/>
    <s v="Fashion Celana"/>
    <n v="1"/>
    <n v="0"/>
    <n v="1"/>
    <n v="1"/>
    <x v="3"/>
    <m/>
    <m/>
    <n v="1"/>
    <m/>
  </r>
  <r>
    <n v="53"/>
    <x v="52"/>
    <s v="Tas"/>
    <n v="0"/>
    <n v="1"/>
    <n v="1"/>
    <n v="1"/>
    <x v="3"/>
    <m/>
    <m/>
    <n v="1"/>
    <m/>
  </r>
  <r>
    <n v="54"/>
    <x v="53"/>
    <s v="Dompet"/>
    <n v="1"/>
    <n v="0"/>
    <n v="1"/>
    <n v="1"/>
    <x v="3"/>
    <m/>
    <m/>
    <n v="1"/>
    <m/>
  </r>
  <r>
    <n v="55"/>
    <x v="54"/>
    <s v="Fashion"/>
    <n v="2"/>
    <n v="0"/>
    <n v="2"/>
    <n v="2"/>
    <x v="3"/>
    <m/>
    <m/>
    <n v="2"/>
    <m/>
  </r>
  <r>
    <n v="56"/>
    <x v="55"/>
    <s v="Sepatu"/>
    <n v="0"/>
    <n v="4"/>
    <n v="4"/>
    <n v="0"/>
    <x v="4"/>
    <m/>
    <m/>
    <n v="0"/>
    <m/>
  </r>
  <r>
    <n v="57"/>
    <x v="56"/>
    <s v="Sepatu"/>
    <n v="0"/>
    <n v="10"/>
    <n v="10"/>
    <n v="0"/>
    <x v="4"/>
    <m/>
    <m/>
    <n v="0"/>
    <m/>
  </r>
  <r>
    <n v="58"/>
    <x v="57"/>
    <s v="Sepatu"/>
    <n v="0"/>
    <n v="3"/>
    <n v="3"/>
    <n v="0"/>
    <x v="4"/>
    <m/>
    <m/>
    <n v="0"/>
    <m/>
  </r>
  <r>
    <n v="59"/>
    <x v="58"/>
    <s v="Sepatu"/>
    <n v="4"/>
    <n v="1"/>
    <n v="5"/>
    <n v="0"/>
    <x v="4"/>
    <m/>
    <m/>
    <n v="0"/>
    <m/>
  </r>
  <r>
    <n v="60"/>
    <x v="59"/>
    <s v="Sepatu"/>
    <n v="0"/>
    <n v="16"/>
    <n v="16"/>
    <n v="0"/>
    <x v="4"/>
    <m/>
    <m/>
    <n v="0"/>
    <m/>
  </r>
  <r>
    <n v="61"/>
    <x v="60"/>
    <s v="Sepatu"/>
    <n v="1"/>
    <n v="4"/>
    <n v="5"/>
    <n v="0"/>
    <x v="4"/>
    <m/>
    <m/>
    <n v="0"/>
    <m/>
  </r>
  <r>
    <n v="62"/>
    <x v="61"/>
    <s v="Dompet, sepatu"/>
    <n v="1"/>
    <n v="3"/>
    <n v="4"/>
    <n v="0"/>
    <x v="4"/>
    <m/>
    <m/>
    <n v="0"/>
    <m/>
  </r>
  <r>
    <n v="63"/>
    <x v="62"/>
    <s v="Sepatu"/>
    <n v="8"/>
    <n v="0"/>
    <n v="8"/>
    <n v="0"/>
    <x v="4"/>
    <m/>
    <m/>
    <n v="0"/>
    <m/>
  </r>
  <r>
    <n v="64"/>
    <x v="63"/>
    <s v="Sepatu"/>
    <n v="0"/>
    <n v="3"/>
    <n v="3"/>
    <n v="0"/>
    <x v="4"/>
    <m/>
    <m/>
    <n v="0"/>
    <m/>
  </r>
  <r>
    <n v="65"/>
    <x v="64"/>
    <s v="Gamis ce"/>
    <n v="0"/>
    <n v="1"/>
    <n v="1"/>
    <n v="0"/>
    <x v="4"/>
    <m/>
    <m/>
    <n v="0"/>
    <m/>
  </r>
  <r>
    <n v="66"/>
    <x v="65"/>
    <s v="Sepatu, tas"/>
    <n v="1"/>
    <n v="1"/>
    <n v="2"/>
    <n v="0"/>
    <x v="4"/>
    <m/>
    <m/>
    <n v="0"/>
    <s v="1 artikel kztr kode KWH 622 blm ada harga nego"/>
  </r>
  <r>
    <n v="67"/>
    <x v="66"/>
    <s v="Sepatu"/>
    <n v="0"/>
    <n v="7"/>
    <n v="7"/>
    <n v="0"/>
    <x v="4"/>
    <m/>
    <m/>
    <n v="0"/>
    <m/>
  </r>
  <r>
    <n v="68"/>
    <x v="67"/>
    <s v="Sepatu, dompet"/>
    <n v="6"/>
    <n v="0"/>
    <n v="6"/>
    <n v="0"/>
    <x v="4"/>
    <m/>
    <m/>
    <n v="0"/>
    <m/>
  </r>
  <r>
    <n v="69"/>
    <x v="68"/>
    <s v="Sepatu"/>
    <n v="0"/>
    <n v="2"/>
    <n v="2"/>
    <n v="0"/>
    <x v="4"/>
    <m/>
    <m/>
    <n v="0"/>
    <m/>
  </r>
  <r>
    <n v="70"/>
    <x v="69"/>
    <s v="Sepatu"/>
    <n v="3"/>
    <n v="0"/>
    <n v="3"/>
    <n v="0"/>
    <x v="4"/>
    <m/>
    <m/>
    <n v="0"/>
    <m/>
  </r>
  <r>
    <n v="71"/>
    <x v="70"/>
    <s v="Sepatu"/>
    <n v="0"/>
    <n v="2"/>
    <n v="2"/>
    <n v="0"/>
    <x v="4"/>
    <m/>
    <m/>
    <n v="0"/>
    <m/>
  </r>
  <r>
    <n v="72"/>
    <x v="71"/>
    <s v="Sepatu"/>
    <n v="0"/>
    <n v="1"/>
    <n v="1"/>
    <n v="0"/>
    <x v="4"/>
    <m/>
    <m/>
    <n v="0"/>
    <m/>
  </r>
  <r>
    <n v="73"/>
    <x v="72"/>
    <s v="Sepatu"/>
    <n v="0"/>
    <n v="1"/>
    <n v="1"/>
    <n v="0"/>
    <x v="4"/>
    <m/>
    <m/>
    <n v="0"/>
    <m/>
  </r>
  <r>
    <n v="74"/>
    <x v="73"/>
    <s v="Sepatu"/>
    <n v="0"/>
    <n v="3"/>
    <n v="3"/>
    <n v="0"/>
    <x v="4"/>
    <m/>
    <m/>
    <n v="0"/>
    <m/>
  </r>
  <r>
    <n v="75"/>
    <x v="74"/>
    <s v="Sepatu"/>
    <n v="0"/>
    <n v="2"/>
    <n v="2"/>
    <n v="0"/>
    <x v="4"/>
    <m/>
    <m/>
    <n v="0"/>
    <m/>
  </r>
  <r>
    <n v="76"/>
    <x v="75"/>
    <s v="Sepatu"/>
    <n v="1"/>
    <n v="0"/>
    <n v="1"/>
    <n v="0"/>
    <x v="4"/>
    <m/>
    <m/>
    <n v="0"/>
    <m/>
  </r>
  <r>
    <n v="77"/>
    <x v="76"/>
    <s v="Sepatu"/>
    <n v="1"/>
    <n v="1"/>
    <n v="2"/>
    <n v="0"/>
    <x v="4"/>
    <m/>
    <m/>
    <n v="0"/>
    <m/>
  </r>
  <r>
    <n v="78"/>
    <x v="77"/>
    <s v="Sepatu"/>
    <n v="0"/>
    <n v="2"/>
    <n v="2"/>
    <n v="0"/>
    <x v="4"/>
    <m/>
    <m/>
    <n v="0"/>
    <m/>
  </r>
  <r>
    <n v="79"/>
    <x v="78"/>
    <s v="Sepatu"/>
    <n v="2"/>
    <n v="0"/>
    <n v="2"/>
    <n v="0"/>
    <x v="4"/>
    <m/>
    <m/>
    <n v="0"/>
    <m/>
  </r>
  <r>
    <n v="80"/>
    <x v="79"/>
    <s v="Sepatu"/>
    <n v="0"/>
    <n v="2"/>
    <n v="2"/>
    <n v="0"/>
    <x v="4"/>
    <m/>
    <m/>
    <n v="0"/>
    <m/>
  </r>
  <r>
    <n v="81"/>
    <x v="80"/>
    <s v="Sepatu"/>
    <n v="1"/>
    <n v="5"/>
    <n v="6"/>
    <n v="0"/>
    <x v="4"/>
    <m/>
    <m/>
    <n v="0"/>
    <m/>
  </r>
  <r>
    <n v="82"/>
    <x v="81"/>
    <s v="Sepatu"/>
    <n v="0"/>
    <n v="2"/>
    <n v="2"/>
    <n v="0"/>
    <x v="4"/>
    <m/>
    <m/>
    <n v="0"/>
    <m/>
  </r>
  <r>
    <n v="83"/>
    <x v="82"/>
    <s v="Sepatu"/>
    <n v="1"/>
    <n v="7"/>
    <n v="8"/>
    <n v="0"/>
    <x v="4"/>
    <m/>
    <m/>
    <n v="0"/>
    <m/>
  </r>
  <r>
    <n v="84"/>
    <x v="83"/>
    <s v="Sepatu"/>
    <n v="0"/>
    <n v="3"/>
    <n v="3"/>
    <n v="0"/>
    <x v="4"/>
    <m/>
    <m/>
    <n v="0"/>
    <m/>
  </r>
  <r>
    <n v="85"/>
    <x v="84"/>
    <s v="Sepatu"/>
    <n v="7"/>
    <n v="0"/>
    <n v="7"/>
    <n v="0"/>
    <x v="4"/>
    <m/>
    <m/>
    <n v="0"/>
    <m/>
  </r>
  <r>
    <n v="86"/>
    <x v="85"/>
    <s v="Sepatu"/>
    <n v="0"/>
    <n v="1"/>
    <n v="1"/>
    <n v="0"/>
    <x v="4"/>
    <m/>
    <m/>
    <n v="0"/>
    <m/>
  </r>
  <r>
    <n v="87"/>
    <x v="86"/>
    <s v="Sepatu"/>
    <n v="2"/>
    <n v="0"/>
    <n v="2"/>
    <n v="0"/>
    <x v="4"/>
    <m/>
    <m/>
    <n v="0"/>
    <m/>
  </r>
  <r>
    <n v="88"/>
    <x v="87"/>
    <s v="Sepatu"/>
    <n v="2"/>
    <n v="0"/>
    <n v="2"/>
    <n v="0"/>
    <x v="4"/>
    <m/>
    <m/>
    <n v="0"/>
    <m/>
  </r>
  <r>
    <n v="89"/>
    <x v="88"/>
    <s v="Sepatu"/>
    <n v="0"/>
    <n v="6"/>
    <n v="6"/>
    <n v="0"/>
    <x v="4"/>
    <m/>
    <m/>
    <n v="0"/>
    <m/>
  </r>
  <r>
    <n v="90"/>
    <x v="89"/>
    <s v="Topi"/>
    <n v="9"/>
    <n v="0"/>
    <n v="9"/>
    <n v="0"/>
    <x v="4"/>
    <m/>
    <m/>
    <n v="0"/>
    <m/>
  </r>
  <r>
    <n v="91"/>
    <x v="90"/>
    <s v="Sendal"/>
    <n v="3"/>
    <n v="0"/>
    <n v="3"/>
    <n v="3"/>
    <x v="4"/>
    <m/>
    <m/>
    <n v="3"/>
    <m/>
  </r>
  <r>
    <n v="92"/>
    <x v="91"/>
    <s v="Sepatu"/>
    <n v="2"/>
    <n v="0"/>
    <n v="2"/>
    <n v="0"/>
    <x v="4"/>
    <m/>
    <m/>
    <n v="0"/>
    <m/>
  </r>
  <r>
    <n v="93"/>
    <x v="92"/>
    <s v="Sepatu"/>
    <n v="0"/>
    <n v="1"/>
    <n v="1"/>
    <n v="0"/>
    <x v="4"/>
    <m/>
    <m/>
    <n v="0"/>
    <m/>
  </r>
  <r>
    <n v="94"/>
    <x v="93"/>
    <s v="Sepatu"/>
    <n v="0"/>
    <n v="1"/>
    <n v="1"/>
    <n v="0"/>
    <x v="4"/>
    <m/>
    <m/>
    <n v="0"/>
    <m/>
  </r>
  <r>
    <n v="95"/>
    <x v="94"/>
    <s v="Sepatu"/>
    <n v="0"/>
    <n v="2"/>
    <n v="2"/>
    <n v="0"/>
    <x v="4"/>
    <m/>
    <m/>
    <n v="0"/>
    <m/>
  </r>
  <r>
    <n v="96"/>
    <x v="95"/>
    <s v="Sepatu"/>
    <n v="1"/>
    <n v="1"/>
    <n v="2"/>
    <n v="0"/>
    <x v="4"/>
    <m/>
    <m/>
    <n v="0"/>
    <m/>
  </r>
  <r>
    <n v="97"/>
    <x v="96"/>
    <s v="Sepatu"/>
    <n v="1"/>
    <n v="0"/>
    <n v="1"/>
    <n v="0"/>
    <x v="4"/>
    <m/>
    <m/>
    <n v="0"/>
    <m/>
  </r>
  <r>
    <n v="98"/>
    <x v="97"/>
    <s v="Dompet"/>
    <n v="8"/>
    <n v="0"/>
    <n v="8"/>
    <n v="0"/>
    <x v="4"/>
    <m/>
    <m/>
    <n v="0"/>
    <s v="5 artikel backup deni hamdani"/>
  </r>
  <r>
    <n v="99"/>
    <x v="98"/>
    <s v="Sepatu"/>
    <n v="0"/>
    <n v="1"/>
    <n v="1"/>
    <n v="0"/>
    <x v="4"/>
    <m/>
    <m/>
    <n v="0"/>
    <m/>
  </r>
  <r>
    <n v="100"/>
    <x v="99"/>
    <s v="Sepatu"/>
    <n v="0"/>
    <n v="3"/>
    <n v="3"/>
    <n v="0"/>
    <x v="4"/>
    <m/>
    <m/>
    <n v="0"/>
    <m/>
  </r>
  <r>
    <n v="101"/>
    <x v="100"/>
    <s v="Sepatu"/>
    <n v="0"/>
    <n v="2"/>
    <n v="2"/>
    <n v="0"/>
    <x v="4"/>
    <m/>
    <m/>
    <n v="0"/>
    <m/>
  </r>
  <r>
    <n v="102"/>
    <x v="101"/>
    <s v="Sepatu"/>
    <n v="0"/>
    <n v="2"/>
    <n v="2"/>
    <n v="0"/>
    <x v="4"/>
    <m/>
    <m/>
    <n v="0"/>
    <m/>
  </r>
  <r>
    <n v="103"/>
    <x v="102"/>
    <s v="Fashion, tas, sepatu"/>
    <n v="24"/>
    <n v="2"/>
    <n v="26"/>
    <n v="2"/>
    <x v="5"/>
    <m/>
    <m/>
    <n v="2"/>
    <s v="Approve owner baru 2 artikel"/>
  </r>
  <r>
    <n v="104"/>
    <x v="103"/>
    <s v="Sepatu"/>
    <n v="14"/>
    <n v="11"/>
    <n v="25"/>
    <n v="3"/>
    <x v="5"/>
    <m/>
    <m/>
    <n v="3"/>
    <s v="Approve owner baru 3 artikel"/>
  </r>
  <r>
    <n v="105"/>
    <x v="104"/>
    <s v="Sepatu"/>
    <n v="2"/>
    <n v="4"/>
    <n v="6"/>
    <n v="0"/>
    <x v="4"/>
    <m/>
    <m/>
    <n v="0"/>
    <m/>
  </r>
  <r>
    <n v="106"/>
    <x v="105"/>
    <s v="Sepatu, tas"/>
    <n v="19"/>
    <n v="10"/>
    <n v="29"/>
    <n v="0"/>
    <x v="4"/>
    <m/>
    <m/>
    <n v="0"/>
    <m/>
  </r>
  <r>
    <n v="107"/>
    <x v="106"/>
    <s v="Tas"/>
    <n v="0"/>
    <n v="1"/>
    <n v="1"/>
    <n v="1"/>
    <x v="6"/>
    <m/>
    <m/>
    <n v="1"/>
    <m/>
  </r>
  <r>
    <n v="108"/>
    <x v="107"/>
    <s v="Tas, dompet"/>
    <n v="15"/>
    <n v="0"/>
    <n v="15"/>
    <n v="14"/>
    <x v="6"/>
    <m/>
    <m/>
    <n v="14"/>
    <s v="1 form nego blm diterim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2" firstHeaderRow="0" firstDataRow="1" firstDataCol="1" rowPageCount="1" colPageCount="1"/>
  <pivotFields count="12">
    <pivotField showAll="0"/>
    <pivotField axis="axisRow" showAll="0">
      <items count="110">
        <item x="18"/>
        <item x="19"/>
        <item x="38"/>
        <item x="31"/>
        <item x="13"/>
        <item x="27"/>
        <item x="106"/>
        <item x="2"/>
        <item x="9"/>
        <item x="0"/>
        <item x="14"/>
        <item x="1"/>
        <item x="6"/>
        <item x="20"/>
        <item x="25"/>
        <item x="23"/>
        <item x="107"/>
        <item x="34"/>
        <item x="15"/>
        <item x="3"/>
        <item x="12"/>
        <item x="28"/>
        <item x="21"/>
        <item x="26"/>
        <item x="10"/>
        <item x="11"/>
        <item x="29"/>
        <item x="5"/>
        <item x="33"/>
        <item x="16"/>
        <item x="7"/>
        <item x="35"/>
        <item x="22"/>
        <item x="30"/>
        <item x="17"/>
        <item x="8"/>
        <item x="32"/>
        <item x="24"/>
        <item x="36"/>
        <item x="55"/>
        <item m="1" x="108"/>
        <item x="57"/>
        <item x="58"/>
        <item x="40"/>
        <item x="41"/>
        <item x="4"/>
        <item x="43"/>
        <item x="37"/>
        <item x="46"/>
        <item x="47"/>
        <item x="48"/>
        <item x="49"/>
        <item x="50"/>
        <item x="51"/>
        <item x="52"/>
        <item x="53"/>
        <item x="39"/>
        <item x="44"/>
        <item x="42"/>
        <item x="45"/>
        <item x="56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54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showAll="0"/>
    <pivotField showAll="0"/>
    <pivotField showAll="0"/>
    <pivotField showAll="0"/>
    <pivotField dataField="1" showAll="0"/>
    <pivotField axis="axisPage" multipleItemSelectionAllowed="1" showAll="0">
      <items count="8">
        <item x="6"/>
        <item x="4"/>
        <item x="3"/>
        <item x="2"/>
        <item x="1"/>
        <item x="0"/>
        <item x="5"/>
        <item t="default"/>
      </items>
    </pivotField>
    <pivotField dataField="1" showAll="0"/>
    <pivotField showAll="0"/>
    <pivotField dataField="1" numFmtId="3" showAll="0"/>
    <pivotField showAll="0"/>
  </pivotFields>
  <rowFields count="1">
    <field x="1"/>
  </rowFields>
  <rowItems count="1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7" hier="-1"/>
  </pageFields>
  <dataFields count="3">
    <dataField name="PO Approve Owner" fld="6" baseField="0" baseItem="0"/>
    <dataField name="Sudah PO" fld="8" baseField="1" baseItem="0"/>
    <dataField name="Sum of Belum PO (artikel)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04DCAC-EE50-4FBC-9BA1-C0ADF0AB1CF1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9" firstHeaderRow="1" firstDataRow="1" firstDataCol="1" rowPageCount="1" colPageCount="1"/>
  <pivotFields count="42"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37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36"/>
    <tableColumn id="5" xr3:uid="{00000000-0010-0000-0000-000005000000}" name="QTY" dataDxfId="35"/>
    <tableColumn id="6" xr3:uid="{00000000-0010-0000-0000-000006000000}" name="Tanggal PO" dataDxfId="34"/>
    <tableColumn id="7" xr3:uid="{00000000-0010-0000-0000-000007000000}" name="Tanggal Ambil PO" dataDxfId="33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32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L109" headerRowDxfId="31" dataDxfId="30" tableBorderDxfId="29">
  <autoFilter ref="A1:L109" xr:uid="{00000000-0009-0000-0100-000001000000}">
    <filterColumn colId="7">
      <filters>
        <filter val="Blm approve owner"/>
        <filter val="Blm PO, blm approve owner semua"/>
      </filters>
    </filterColumn>
  </autoFilter>
  <sortState ref="A2:L109">
    <sortCondition descending="1" ref="H2:H109"/>
  </sortState>
  <tableColumns count="12">
    <tableColumn id="1" xr3:uid="{00000000-0010-0000-0100-000001000000}" name="No" totalsRowLabel="Total" dataDxfId="28" totalsRowDxfId="27"/>
    <tableColumn id="2" xr3:uid="{00000000-0010-0000-0100-000002000000}" name="Nama Supplier" dataDxfId="26" totalsRowDxfId="25"/>
    <tableColumn id="3" xr3:uid="{00000000-0010-0000-0100-000003000000}" name="Produk" dataDxfId="24" totalsRowDxfId="23"/>
    <tableColumn id="4" xr3:uid="{00000000-0010-0000-0100-000004000000}" name="Kuzatura" dataDxfId="22" totalsRowDxfId="21"/>
    <tableColumn id="5" xr3:uid="{00000000-0010-0000-0100-000005000000}" name="Infikids" dataDxfId="20" totalsRowDxfId="19"/>
    <tableColumn id="6" xr3:uid="{00000000-0010-0000-0100-000006000000}" name="Total" dataDxfId="18" totalsRowDxfId="17">
      <calculatedColumnFormula>D2+E2</calculatedColumnFormula>
    </tableColumn>
    <tableColumn id="7" xr3:uid="{00000000-0010-0000-0100-000007000000}" name="PO Approve Owner (artikel)" dataDxfId="16" totalsRowDxfId="15"/>
    <tableColumn id="8" xr3:uid="{00000000-0010-0000-0100-000008000000}" name="Status PO" dataDxfId="14" totalsRowDxfId="13"/>
    <tableColumn id="9" xr3:uid="{00000000-0010-0000-0100-000009000000}" name="QTY PO (artikel)" dataDxfId="12" totalsRowDxfId="11"/>
    <tableColumn id="10" xr3:uid="{00000000-0010-0000-0100-00000A000000}" name="Tanggal Ambil PO" dataDxfId="0" totalsRowDxfId="10"/>
    <tableColumn id="12" xr3:uid="{DC72C724-081B-4C19-B265-3C0A17A6E078}" name="Belum PO (artikel)" dataDxfId="9" totalsRowDxfId="8">
      <calculatedColumnFormula>Table1[[#This Row],[PO Approve Owner (artikel)]]-Table1[[#This Row],[QTY PO (artikel)]]</calculatedColumnFormula>
    </tableColumn>
    <tableColumn id="11" xr3:uid="{00000000-0010-0000-0100-00000B000000}" name="Keterangan" totalsRowFunction="count" dataDxfId="7" totalsRowDxfId="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5"/>
  <sheetViews>
    <sheetView workbookViewId="0">
      <pane ySplit="3" topLeftCell="A103" activePane="bottomLeft" state="frozen"/>
      <selection pane="bottomLeft" activeCell="D73" sqref="D73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176</v>
      </c>
    </row>
    <row r="3" spans="1:4" x14ac:dyDescent="0.25">
      <c r="A3" s="32" t="s">
        <v>118</v>
      </c>
      <c r="B3" t="s">
        <v>121</v>
      </c>
      <c r="C3" t="s">
        <v>120</v>
      </c>
      <c r="D3" t="s">
        <v>137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4</v>
      </c>
      <c r="C17" s="10">
        <v>4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117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/>
      <c r="D20" s="10">
        <v>14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114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239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241</v>
      </c>
      <c r="B43" s="10">
        <v>0</v>
      </c>
      <c r="C43" s="10"/>
      <c r="D43" s="10">
        <v>0</v>
      </c>
    </row>
    <row r="44" spans="1:4" x14ac:dyDescent="0.25">
      <c r="A44" s="3" t="s">
        <v>243</v>
      </c>
      <c r="B44" s="10">
        <v>0</v>
      </c>
      <c r="C44" s="10"/>
      <c r="D44" s="10">
        <v>0</v>
      </c>
    </row>
    <row r="45" spans="1:4" x14ac:dyDescent="0.25">
      <c r="A45" s="3" t="s">
        <v>244</v>
      </c>
      <c r="B45" s="10">
        <v>0</v>
      </c>
      <c r="C45" s="10"/>
      <c r="D45" s="10">
        <v>0</v>
      </c>
    </row>
    <row r="46" spans="1:4" x14ac:dyDescent="0.25">
      <c r="A46" s="3" t="s">
        <v>245</v>
      </c>
      <c r="B46" s="10">
        <v>4</v>
      </c>
      <c r="C46" s="10"/>
      <c r="D46" s="10">
        <v>4</v>
      </c>
    </row>
    <row r="47" spans="1:4" x14ac:dyDescent="0.25">
      <c r="A47" s="3" t="s">
        <v>246</v>
      </c>
      <c r="B47" s="10">
        <v>4</v>
      </c>
      <c r="C47" s="10"/>
      <c r="D47" s="10">
        <v>4</v>
      </c>
    </row>
    <row r="48" spans="1:4" x14ac:dyDescent="0.25">
      <c r="A48" s="3" t="s">
        <v>249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251</v>
      </c>
      <c r="B49" s="10">
        <v>4</v>
      </c>
      <c r="C49" s="10"/>
      <c r="D49" s="10">
        <v>4</v>
      </c>
    </row>
    <row r="50" spans="1:4" x14ac:dyDescent="0.25">
      <c r="A50" s="3" t="s">
        <v>247</v>
      </c>
      <c r="B50" s="10">
        <v>8</v>
      </c>
      <c r="C50" s="10">
        <v>8</v>
      </c>
      <c r="D50" s="10">
        <v>0</v>
      </c>
    </row>
    <row r="51" spans="1:4" x14ac:dyDescent="0.25">
      <c r="A51" s="3" t="s">
        <v>252</v>
      </c>
      <c r="B51" s="10">
        <v>1</v>
      </c>
      <c r="C51" s="10"/>
      <c r="D51" s="10">
        <v>1</v>
      </c>
    </row>
    <row r="52" spans="1:4" x14ac:dyDescent="0.25">
      <c r="A52" s="3" t="s">
        <v>255</v>
      </c>
      <c r="B52" s="10">
        <v>3</v>
      </c>
      <c r="C52" s="10"/>
      <c r="D52" s="10">
        <v>3</v>
      </c>
    </row>
    <row r="53" spans="1:4" x14ac:dyDescent="0.25">
      <c r="A53" s="3" t="s">
        <v>259</v>
      </c>
      <c r="B53" s="10">
        <v>2</v>
      </c>
      <c r="C53" s="10"/>
      <c r="D53" s="10">
        <v>2</v>
      </c>
    </row>
    <row r="54" spans="1:4" x14ac:dyDescent="0.25">
      <c r="A54" s="3" t="s">
        <v>260</v>
      </c>
      <c r="B54" s="10">
        <v>2</v>
      </c>
      <c r="C54" s="10"/>
      <c r="D54" s="10">
        <v>2</v>
      </c>
    </row>
    <row r="55" spans="1:4" x14ac:dyDescent="0.25">
      <c r="A55" s="3" t="s">
        <v>262</v>
      </c>
      <c r="B55" s="10">
        <v>1</v>
      </c>
      <c r="C55" s="10"/>
      <c r="D55" s="10">
        <v>1</v>
      </c>
    </row>
    <row r="56" spans="1:4" x14ac:dyDescent="0.25">
      <c r="A56" s="3" t="s">
        <v>263</v>
      </c>
      <c r="B56" s="10">
        <v>1</v>
      </c>
      <c r="C56" s="10"/>
      <c r="D56" s="10">
        <v>1</v>
      </c>
    </row>
    <row r="57" spans="1:4" x14ac:dyDescent="0.25">
      <c r="A57" s="3" t="s">
        <v>265</v>
      </c>
      <c r="B57" s="10">
        <v>1</v>
      </c>
      <c r="C57" s="10"/>
      <c r="D57" s="10">
        <v>1</v>
      </c>
    </row>
    <row r="58" spans="1:4" x14ac:dyDescent="0.25">
      <c r="A58" s="3" t="s">
        <v>266</v>
      </c>
      <c r="B58" s="10">
        <v>1</v>
      </c>
      <c r="C58" s="10"/>
      <c r="D58" s="10">
        <v>1</v>
      </c>
    </row>
    <row r="59" spans="1:4" x14ac:dyDescent="0.25">
      <c r="A59" s="3" t="s">
        <v>271</v>
      </c>
      <c r="B59" s="10">
        <v>8</v>
      </c>
      <c r="C59" s="10">
        <v>8</v>
      </c>
      <c r="D59" s="10">
        <v>0</v>
      </c>
    </row>
    <row r="60" spans="1:4" x14ac:dyDescent="0.25">
      <c r="A60" s="3" t="s">
        <v>272</v>
      </c>
      <c r="B60" s="10">
        <v>4</v>
      </c>
      <c r="C60" s="10"/>
      <c r="D60" s="10">
        <v>4</v>
      </c>
    </row>
    <row r="61" spans="1:4" x14ac:dyDescent="0.25">
      <c r="A61" s="3" t="s">
        <v>274</v>
      </c>
      <c r="B61" s="10">
        <v>2</v>
      </c>
      <c r="C61" s="10"/>
      <c r="D61" s="10">
        <v>2</v>
      </c>
    </row>
    <row r="62" spans="1:4" x14ac:dyDescent="0.25">
      <c r="A62" s="3" t="s">
        <v>276</v>
      </c>
      <c r="B62" s="10">
        <v>4</v>
      </c>
      <c r="C62" s="10"/>
      <c r="D62" s="10">
        <v>4</v>
      </c>
    </row>
    <row r="63" spans="1:4" x14ac:dyDescent="0.25">
      <c r="A63" s="3" t="s">
        <v>292</v>
      </c>
      <c r="B63" s="10">
        <v>0</v>
      </c>
      <c r="C63" s="10"/>
      <c r="D63" s="10">
        <v>0</v>
      </c>
    </row>
    <row r="64" spans="1:4" x14ac:dyDescent="0.25">
      <c r="A64" s="3" t="s">
        <v>268</v>
      </c>
      <c r="B64" s="10">
        <v>0</v>
      </c>
      <c r="C64" s="10"/>
      <c r="D64" s="10">
        <v>0</v>
      </c>
    </row>
    <row r="65" spans="1:4" x14ac:dyDescent="0.25">
      <c r="A65" s="3" t="s">
        <v>270</v>
      </c>
      <c r="B65" s="10">
        <v>0</v>
      </c>
      <c r="C65" s="10"/>
      <c r="D65" s="10">
        <v>0</v>
      </c>
    </row>
    <row r="66" spans="1:4" x14ac:dyDescent="0.25">
      <c r="A66" s="3" t="s">
        <v>280</v>
      </c>
      <c r="B66" s="10">
        <v>0</v>
      </c>
      <c r="C66" s="10"/>
      <c r="D66" s="10">
        <v>0</v>
      </c>
    </row>
    <row r="67" spans="1:4" x14ac:dyDescent="0.25">
      <c r="A67" s="3" t="s">
        <v>282</v>
      </c>
      <c r="B67" s="10">
        <v>0</v>
      </c>
      <c r="C67" s="10"/>
      <c r="D67" s="10">
        <v>0</v>
      </c>
    </row>
    <row r="68" spans="1:4" x14ac:dyDescent="0.25">
      <c r="A68" s="3" t="s">
        <v>283</v>
      </c>
      <c r="B68" s="10">
        <v>0</v>
      </c>
      <c r="C68" s="10"/>
      <c r="D68" s="10">
        <v>0</v>
      </c>
    </row>
    <row r="69" spans="1:4" x14ac:dyDescent="0.25">
      <c r="A69" s="3" t="s">
        <v>286</v>
      </c>
      <c r="B69" s="10">
        <v>0</v>
      </c>
      <c r="C69" s="10"/>
      <c r="D69" s="10">
        <v>0</v>
      </c>
    </row>
    <row r="70" spans="1:4" x14ac:dyDescent="0.25">
      <c r="A70" s="3" t="s">
        <v>289</v>
      </c>
      <c r="B70" s="10">
        <v>0</v>
      </c>
      <c r="C70" s="10"/>
      <c r="D70" s="10">
        <v>0</v>
      </c>
    </row>
    <row r="71" spans="1:4" x14ac:dyDescent="0.25">
      <c r="A71" s="3" t="s">
        <v>293</v>
      </c>
      <c r="B71" s="10">
        <v>0</v>
      </c>
      <c r="C71" s="10"/>
      <c r="D71" s="10">
        <v>0</v>
      </c>
    </row>
    <row r="72" spans="1:4" x14ac:dyDescent="0.25">
      <c r="A72" s="3" t="s">
        <v>294</v>
      </c>
      <c r="B72" s="10">
        <v>0</v>
      </c>
      <c r="C72" s="10"/>
      <c r="D72" s="10">
        <v>0</v>
      </c>
    </row>
    <row r="73" spans="1:4" x14ac:dyDescent="0.25">
      <c r="A73" s="3" t="s">
        <v>296</v>
      </c>
      <c r="B73" s="10">
        <v>0</v>
      </c>
      <c r="C73" s="10"/>
      <c r="D73" s="10">
        <v>0</v>
      </c>
    </row>
    <row r="74" spans="1:4" x14ac:dyDescent="0.25">
      <c r="A74" s="3" t="s">
        <v>297</v>
      </c>
      <c r="B74" s="10">
        <v>0</v>
      </c>
      <c r="C74" s="10"/>
      <c r="D74" s="10">
        <v>0</v>
      </c>
    </row>
    <row r="75" spans="1:4" x14ac:dyDescent="0.25">
      <c r="A75" s="3" t="s">
        <v>298</v>
      </c>
      <c r="B75" s="10">
        <v>0</v>
      </c>
      <c r="C75" s="10"/>
      <c r="D75" s="10">
        <v>0</v>
      </c>
    </row>
    <row r="76" spans="1:4" x14ac:dyDescent="0.25">
      <c r="A76" s="3" t="s">
        <v>299</v>
      </c>
      <c r="B76" s="10">
        <v>0</v>
      </c>
      <c r="C76" s="10"/>
      <c r="D76" s="10">
        <v>0</v>
      </c>
    </row>
    <row r="77" spans="1:4" x14ac:dyDescent="0.25">
      <c r="A77" s="3" t="s">
        <v>300</v>
      </c>
      <c r="B77" s="10">
        <v>0</v>
      </c>
      <c r="C77" s="10"/>
      <c r="D77" s="10">
        <v>0</v>
      </c>
    </row>
    <row r="78" spans="1:4" x14ac:dyDescent="0.25">
      <c r="A78" s="3" t="s">
        <v>301</v>
      </c>
      <c r="B78" s="10">
        <v>0</v>
      </c>
      <c r="C78" s="10"/>
      <c r="D78" s="10">
        <v>0</v>
      </c>
    </row>
    <row r="79" spans="1:4" x14ac:dyDescent="0.25">
      <c r="A79" s="3" t="s">
        <v>302</v>
      </c>
      <c r="B79" s="10">
        <v>0</v>
      </c>
      <c r="C79" s="10"/>
      <c r="D79" s="10">
        <v>0</v>
      </c>
    </row>
    <row r="80" spans="1:4" x14ac:dyDescent="0.25">
      <c r="A80" s="3" t="s">
        <v>303</v>
      </c>
      <c r="B80" s="10">
        <v>0</v>
      </c>
      <c r="C80" s="10"/>
      <c r="D80" s="10">
        <v>0</v>
      </c>
    </row>
    <row r="81" spans="1:4" x14ac:dyDescent="0.25">
      <c r="A81" s="3" t="s">
        <v>304</v>
      </c>
      <c r="B81" s="10">
        <v>0</v>
      </c>
      <c r="C81" s="10"/>
      <c r="D81" s="10">
        <v>0</v>
      </c>
    </row>
    <row r="82" spans="1:4" x14ac:dyDescent="0.25">
      <c r="A82" s="3" t="s">
        <v>305</v>
      </c>
      <c r="B82" s="10">
        <v>0</v>
      </c>
      <c r="C82" s="10"/>
      <c r="D82" s="10">
        <v>0</v>
      </c>
    </row>
    <row r="83" spans="1:4" x14ac:dyDescent="0.25">
      <c r="A83" s="3" t="s">
        <v>306</v>
      </c>
      <c r="B83" s="10">
        <v>0</v>
      </c>
      <c r="C83" s="10"/>
      <c r="D83" s="10">
        <v>0</v>
      </c>
    </row>
    <row r="84" spans="1:4" x14ac:dyDescent="0.25">
      <c r="A84" s="3" t="s">
        <v>307</v>
      </c>
      <c r="B84" s="10">
        <v>0</v>
      </c>
      <c r="C84" s="10"/>
      <c r="D84" s="10">
        <v>0</v>
      </c>
    </row>
    <row r="85" spans="1:4" x14ac:dyDescent="0.25">
      <c r="A85" s="3" t="s">
        <v>308</v>
      </c>
      <c r="B85" s="10">
        <v>0</v>
      </c>
      <c r="C85" s="10"/>
      <c r="D85" s="10">
        <v>0</v>
      </c>
    </row>
    <row r="86" spans="1:4" x14ac:dyDescent="0.25">
      <c r="A86" s="3" t="s">
        <v>309</v>
      </c>
      <c r="B86" s="10">
        <v>0</v>
      </c>
      <c r="C86" s="10"/>
      <c r="D86" s="10">
        <v>0</v>
      </c>
    </row>
    <row r="87" spans="1:4" x14ac:dyDescent="0.25">
      <c r="A87" s="3" t="s">
        <v>310</v>
      </c>
      <c r="B87" s="10">
        <v>0</v>
      </c>
      <c r="C87" s="10"/>
      <c r="D87" s="10">
        <v>0</v>
      </c>
    </row>
    <row r="88" spans="1:4" x14ac:dyDescent="0.25">
      <c r="A88" s="3" t="s">
        <v>311</v>
      </c>
      <c r="B88" s="10">
        <v>0</v>
      </c>
      <c r="C88" s="10"/>
      <c r="D88" s="10">
        <v>0</v>
      </c>
    </row>
    <row r="89" spans="1:4" x14ac:dyDescent="0.25">
      <c r="A89" s="3" t="s">
        <v>312</v>
      </c>
      <c r="B89" s="10">
        <v>0</v>
      </c>
      <c r="C89" s="10"/>
      <c r="D89" s="10">
        <v>0</v>
      </c>
    </row>
    <row r="90" spans="1:4" x14ac:dyDescent="0.25">
      <c r="A90" s="3" t="s">
        <v>313</v>
      </c>
      <c r="B90" s="10">
        <v>0</v>
      </c>
      <c r="C90" s="10"/>
      <c r="D90" s="10">
        <v>0</v>
      </c>
    </row>
    <row r="91" spans="1:4" x14ac:dyDescent="0.25">
      <c r="A91" s="3" t="s">
        <v>314</v>
      </c>
      <c r="B91" s="10">
        <v>0</v>
      </c>
      <c r="C91" s="10"/>
      <c r="D91" s="10">
        <v>0</v>
      </c>
    </row>
    <row r="92" spans="1:4" x14ac:dyDescent="0.25">
      <c r="A92" s="3" t="s">
        <v>315</v>
      </c>
      <c r="B92" s="10">
        <v>0</v>
      </c>
      <c r="C92" s="10"/>
      <c r="D92" s="10">
        <v>0</v>
      </c>
    </row>
    <row r="93" spans="1:4" x14ac:dyDescent="0.25">
      <c r="A93" s="3" t="s">
        <v>316</v>
      </c>
      <c r="B93" s="10">
        <v>0</v>
      </c>
      <c r="C93" s="10"/>
      <c r="D93" s="10">
        <v>0</v>
      </c>
    </row>
    <row r="94" spans="1:4" x14ac:dyDescent="0.25">
      <c r="A94" s="3" t="s">
        <v>317</v>
      </c>
      <c r="B94" s="10">
        <v>2</v>
      </c>
      <c r="C94" s="10"/>
      <c r="D94" s="10">
        <v>2</v>
      </c>
    </row>
    <row r="95" spans="1:4" x14ac:dyDescent="0.25">
      <c r="A95" s="3" t="s">
        <v>318</v>
      </c>
      <c r="B95" s="10">
        <v>0</v>
      </c>
      <c r="C95" s="10"/>
      <c r="D95" s="10">
        <v>0</v>
      </c>
    </row>
    <row r="96" spans="1:4" x14ac:dyDescent="0.25">
      <c r="A96" s="3" t="s">
        <v>322</v>
      </c>
      <c r="B96" s="10">
        <v>3</v>
      </c>
      <c r="C96" s="10"/>
      <c r="D96" s="10">
        <v>3</v>
      </c>
    </row>
    <row r="97" spans="1:4" x14ac:dyDescent="0.25">
      <c r="A97" s="3" t="s">
        <v>323</v>
      </c>
      <c r="B97" s="10">
        <v>0</v>
      </c>
      <c r="C97" s="10"/>
      <c r="D97" s="10">
        <v>0</v>
      </c>
    </row>
    <row r="98" spans="1:4" x14ac:dyDescent="0.25">
      <c r="A98" s="3" t="s">
        <v>324</v>
      </c>
      <c r="B98" s="10">
        <v>0</v>
      </c>
      <c r="C98" s="10"/>
      <c r="D98" s="10">
        <v>0</v>
      </c>
    </row>
    <row r="99" spans="1:4" x14ac:dyDescent="0.25">
      <c r="A99" s="3" t="s">
        <v>325</v>
      </c>
      <c r="B99" s="10">
        <v>0</v>
      </c>
      <c r="C99" s="10"/>
      <c r="D99" s="10">
        <v>0</v>
      </c>
    </row>
    <row r="100" spans="1:4" x14ac:dyDescent="0.25">
      <c r="A100" s="3" t="s">
        <v>326</v>
      </c>
      <c r="B100" s="10">
        <v>0</v>
      </c>
      <c r="C100" s="10"/>
      <c r="D100" s="10">
        <v>0</v>
      </c>
    </row>
    <row r="101" spans="1:4" x14ac:dyDescent="0.25">
      <c r="A101" s="3" t="s">
        <v>327</v>
      </c>
      <c r="B101" s="10">
        <v>0</v>
      </c>
      <c r="C101" s="10"/>
      <c r="D101" s="10">
        <v>0</v>
      </c>
    </row>
    <row r="102" spans="1:4" x14ac:dyDescent="0.25">
      <c r="A102" s="3" t="s">
        <v>328</v>
      </c>
      <c r="B102" s="10">
        <v>0</v>
      </c>
      <c r="C102" s="10"/>
      <c r="D102" s="10">
        <v>0</v>
      </c>
    </row>
    <row r="103" spans="1:4" x14ac:dyDescent="0.25">
      <c r="A103" s="3" t="s">
        <v>329</v>
      </c>
      <c r="B103" s="10">
        <v>0</v>
      </c>
      <c r="C103" s="10"/>
      <c r="D103" s="10">
        <v>0</v>
      </c>
    </row>
    <row r="104" spans="1:4" x14ac:dyDescent="0.25">
      <c r="A104" s="3" t="s">
        <v>331</v>
      </c>
      <c r="B104" s="10">
        <v>0</v>
      </c>
      <c r="C104" s="10"/>
      <c r="D104" s="10">
        <v>0</v>
      </c>
    </row>
    <row r="105" spans="1:4" x14ac:dyDescent="0.25">
      <c r="A105" s="3" t="s">
        <v>332</v>
      </c>
      <c r="B105" s="10">
        <v>0</v>
      </c>
      <c r="C105" s="10"/>
      <c r="D105" s="10">
        <v>0</v>
      </c>
    </row>
    <row r="106" spans="1:4" x14ac:dyDescent="0.25">
      <c r="A106" s="3" t="s">
        <v>333</v>
      </c>
      <c r="B106" s="10">
        <v>0</v>
      </c>
      <c r="C106" s="10"/>
      <c r="D106" s="10">
        <v>0</v>
      </c>
    </row>
    <row r="107" spans="1:4" x14ac:dyDescent="0.25">
      <c r="A107" s="3" t="s">
        <v>334</v>
      </c>
      <c r="B107" s="10">
        <v>0</v>
      </c>
      <c r="C107" s="10"/>
      <c r="D107" s="10">
        <v>0</v>
      </c>
    </row>
    <row r="108" spans="1:4" x14ac:dyDescent="0.25">
      <c r="A108" s="3" t="s">
        <v>336</v>
      </c>
      <c r="B108" s="10">
        <v>2</v>
      </c>
      <c r="C108" s="10"/>
      <c r="D108" s="10">
        <v>2</v>
      </c>
    </row>
    <row r="109" spans="1:4" x14ac:dyDescent="0.25">
      <c r="A109" s="3" t="s">
        <v>338</v>
      </c>
      <c r="B109" s="10">
        <v>3</v>
      </c>
      <c r="C109" s="10"/>
      <c r="D109" s="10">
        <v>3</v>
      </c>
    </row>
    <row r="110" spans="1:4" x14ac:dyDescent="0.25">
      <c r="A110" s="3" t="s">
        <v>340</v>
      </c>
      <c r="B110" s="10">
        <v>0</v>
      </c>
      <c r="C110" s="10"/>
      <c r="D110" s="10">
        <v>0</v>
      </c>
    </row>
    <row r="111" spans="1:4" x14ac:dyDescent="0.25">
      <c r="A111" s="3" t="s">
        <v>341</v>
      </c>
      <c r="B111" s="10">
        <v>0</v>
      </c>
      <c r="C111" s="10"/>
      <c r="D111" s="10">
        <v>0</v>
      </c>
    </row>
    <row r="112" spans="1:4" x14ac:dyDescent="0.25">
      <c r="A112" s="3" t="s">
        <v>119</v>
      </c>
      <c r="B112" s="10">
        <v>430</v>
      </c>
      <c r="C112" s="10">
        <v>348</v>
      </c>
      <c r="D112" s="10">
        <v>82</v>
      </c>
    </row>
    <row r="115" spans="1:2" x14ac:dyDescent="0.25">
      <c r="A115" s="3" t="s">
        <v>209</v>
      </c>
      <c r="B115" s="75">
        <f>GETPIVOTDATA("Sudah PO",$A$3)/GETPIVOTDATA("PO Approve Owner",$A$3)</f>
        <v>0.80930232558139537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7"/>
  <sheetViews>
    <sheetView tabSelected="1" workbookViewId="0">
      <pane xSplit="2" ySplit="1" topLeftCell="C104" activePane="bottomRight" state="frozen"/>
      <selection pane="topRight" activeCell="C1" sqref="C1"/>
      <selection pane="bottomLeft" activeCell="A2" sqref="A2"/>
      <selection pane="bottomRight" activeCell="I125" sqref="I125"/>
    </sheetView>
  </sheetViews>
  <sheetFormatPr defaultRowHeight="15" x14ac:dyDescent="0.25"/>
  <cols>
    <col min="1" max="1" width="6.5703125" style="1" customWidth="1"/>
    <col min="2" max="2" width="18.7109375" style="4" bestFit="1" customWidth="1"/>
    <col min="3" max="3" width="12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18.5703125" style="24" customWidth="1"/>
    <col min="8" max="8" width="16.140625" style="24" customWidth="1"/>
    <col min="9" max="9" width="15.28515625" style="2" customWidth="1"/>
    <col min="10" max="10" width="17.7109375" style="5" customWidth="1"/>
    <col min="11" max="11" width="17.7109375" style="36" customWidth="1"/>
    <col min="12" max="12" width="32.7109375" style="19" customWidth="1"/>
    <col min="13" max="16384" width="9.140625" style="1"/>
  </cols>
  <sheetData>
    <row r="1" spans="1:1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25" t="s">
        <v>17</v>
      </c>
      <c r="I1" s="14" t="s">
        <v>94</v>
      </c>
      <c r="J1" s="83" t="s">
        <v>9</v>
      </c>
      <c r="K1" s="33" t="s">
        <v>131</v>
      </c>
      <c r="L1" s="21" t="s">
        <v>20</v>
      </c>
    </row>
    <row r="2" spans="1:12" ht="60" hidden="1" x14ac:dyDescent="0.25">
      <c r="A2" s="13">
        <v>1</v>
      </c>
      <c r="B2" s="9" t="s">
        <v>102</v>
      </c>
      <c r="C2" s="9" t="s">
        <v>41</v>
      </c>
      <c r="D2" s="8">
        <f>15+9</f>
        <v>24</v>
      </c>
      <c r="E2" s="8">
        <v>0</v>
      </c>
      <c r="F2" s="8">
        <f t="shared" ref="F2:F33" si="0">D2+E2</f>
        <v>24</v>
      </c>
      <c r="G2" s="22">
        <v>24</v>
      </c>
      <c r="H2" s="22" t="s">
        <v>208</v>
      </c>
      <c r="I2" s="8">
        <v>15</v>
      </c>
      <c r="J2" s="84">
        <v>43210</v>
      </c>
      <c r="K2" s="34">
        <f>Table1[[#This Row],[PO Approve Owner (artikel)]]-Table1[[#This Row],[QTY PO (artikel)]]</f>
        <v>9</v>
      </c>
      <c r="L2" s="17" t="s">
        <v>108</v>
      </c>
    </row>
    <row r="3" spans="1:12" ht="60" hidden="1" x14ac:dyDescent="0.25">
      <c r="A3" s="13">
        <v>2</v>
      </c>
      <c r="B3" s="9" t="s">
        <v>53</v>
      </c>
      <c r="C3" s="9" t="s">
        <v>41</v>
      </c>
      <c r="D3" s="8">
        <v>0</v>
      </c>
      <c r="E3" s="8">
        <v>14</v>
      </c>
      <c r="F3" s="8">
        <f t="shared" si="0"/>
        <v>14</v>
      </c>
      <c r="G3" s="22">
        <v>14</v>
      </c>
      <c r="H3" s="22" t="s">
        <v>208</v>
      </c>
      <c r="I3" s="8">
        <v>5</v>
      </c>
      <c r="J3" s="84">
        <v>43211</v>
      </c>
      <c r="K3" s="34">
        <f>Table1[[#This Row],[PO Approve Owner (artikel)]]-Table1[[#This Row],[QTY PO (artikel)]]</f>
        <v>9</v>
      </c>
      <c r="L3" s="17" t="s">
        <v>112</v>
      </c>
    </row>
    <row r="4" spans="1:12" ht="90" hidden="1" x14ac:dyDescent="0.25">
      <c r="A4" s="13">
        <v>3</v>
      </c>
      <c r="B4" s="9" t="s">
        <v>27</v>
      </c>
      <c r="C4" s="9" t="s">
        <v>41</v>
      </c>
      <c r="D4" s="8">
        <v>8</v>
      </c>
      <c r="E4" s="8">
        <v>10</v>
      </c>
      <c r="F4" s="8">
        <f t="shared" si="0"/>
        <v>18</v>
      </c>
      <c r="G4" s="22">
        <v>18</v>
      </c>
      <c r="H4" s="22" t="s">
        <v>208</v>
      </c>
      <c r="I4" s="8">
        <v>14</v>
      </c>
      <c r="J4" s="84"/>
      <c r="K4" s="34">
        <f>Table1[[#This Row],[PO Approve Owner (artikel)]]-Table1[[#This Row],[QTY PO (artikel)]]</f>
        <v>4</v>
      </c>
      <c r="L4" s="17" t="s">
        <v>230</v>
      </c>
    </row>
    <row r="5" spans="1:12" ht="45" hidden="1" x14ac:dyDescent="0.25">
      <c r="A5" s="13">
        <v>4</v>
      </c>
      <c r="B5" s="9" t="s">
        <v>19</v>
      </c>
      <c r="C5" s="9" t="s">
        <v>41</v>
      </c>
      <c r="D5" s="8">
        <v>14</v>
      </c>
      <c r="E5" s="8">
        <v>7</v>
      </c>
      <c r="F5" s="8">
        <f t="shared" si="0"/>
        <v>21</v>
      </c>
      <c r="G5" s="22">
        <v>21</v>
      </c>
      <c r="H5" s="22" t="s">
        <v>208</v>
      </c>
      <c r="I5" s="8">
        <v>20</v>
      </c>
      <c r="J5" s="84">
        <v>43207</v>
      </c>
      <c r="K5" s="34">
        <f>Table1[[#This Row],[PO Approve Owner (artikel)]]-Table1[[#This Row],[QTY PO (artikel)]]</f>
        <v>1</v>
      </c>
      <c r="L5" s="17" t="s">
        <v>273</v>
      </c>
    </row>
    <row r="6" spans="1:12" hidden="1" x14ac:dyDescent="0.25">
      <c r="A6" s="13">
        <v>5</v>
      </c>
      <c r="B6" s="9" t="s">
        <v>249</v>
      </c>
      <c r="C6" s="9" t="s">
        <v>41</v>
      </c>
      <c r="D6" s="8">
        <v>0</v>
      </c>
      <c r="E6" s="8">
        <v>4</v>
      </c>
      <c r="F6" s="8">
        <f t="shared" si="0"/>
        <v>4</v>
      </c>
      <c r="G6" s="22">
        <v>4</v>
      </c>
      <c r="H6" s="22" t="s">
        <v>18</v>
      </c>
      <c r="I6" s="8">
        <v>4</v>
      </c>
      <c r="J6" s="84" t="s">
        <v>357</v>
      </c>
      <c r="K6" s="34">
        <f>Table1[[#This Row],[PO Approve Owner (artikel)]]-Table1[[#This Row],[QTY PO (artikel)]]</f>
        <v>0</v>
      </c>
      <c r="L6" s="17" t="s">
        <v>253</v>
      </c>
    </row>
    <row r="7" spans="1:12" hidden="1" x14ac:dyDescent="0.25">
      <c r="A7" s="13">
        <v>6</v>
      </c>
      <c r="B7" s="9" t="s">
        <v>4</v>
      </c>
      <c r="C7" s="9" t="s">
        <v>40</v>
      </c>
      <c r="D7" s="8">
        <v>0</v>
      </c>
      <c r="E7" s="8">
        <v>2</v>
      </c>
      <c r="F7" s="8">
        <f t="shared" si="0"/>
        <v>2</v>
      </c>
      <c r="G7" s="22">
        <v>2</v>
      </c>
      <c r="H7" s="22" t="s">
        <v>18</v>
      </c>
      <c r="I7" s="8">
        <v>2</v>
      </c>
      <c r="J7" s="84">
        <v>43206</v>
      </c>
      <c r="K7" s="34">
        <f>Table1[[#This Row],[PO Approve Owner (artikel)]]-Table1[[#This Row],[QTY PO (artikel)]]</f>
        <v>0</v>
      </c>
      <c r="L7" s="17" t="s">
        <v>207</v>
      </c>
    </row>
    <row r="8" spans="1:12" hidden="1" x14ac:dyDescent="0.25">
      <c r="A8" s="13">
        <v>7</v>
      </c>
      <c r="B8" s="9" t="s">
        <v>12</v>
      </c>
      <c r="C8" s="9" t="s">
        <v>41</v>
      </c>
      <c r="D8" s="8">
        <v>8</v>
      </c>
      <c r="E8" s="8">
        <v>11</v>
      </c>
      <c r="F8" s="8">
        <f t="shared" si="0"/>
        <v>19</v>
      </c>
      <c r="G8" s="22">
        <v>19</v>
      </c>
      <c r="H8" s="22" t="s">
        <v>18</v>
      </c>
      <c r="I8" s="8">
        <v>19</v>
      </c>
      <c r="J8" s="84">
        <v>43207</v>
      </c>
      <c r="K8" s="34">
        <f>Table1[[#This Row],[PO Approve Owner (artikel)]]-Table1[[#This Row],[QTY PO (artikel)]]</f>
        <v>0</v>
      </c>
      <c r="L8" s="17" t="s">
        <v>207</v>
      </c>
    </row>
    <row r="9" spans="1:12" hidden="1" x14ac:dyDescent="0.25">
      <c r="A9" s="13">
        <v>8</v>
      </c>
      <c r="B9" s="9" t="s">
        <v>95</v>
      </c>
      <c r="C9" s="9" t="s">
        <v>41</v>
      </c>
      <c r="D9" s="8">
        <v>31</v>
      </c>
      <c r="E9" s="8">
        <v>0</v>
      </c>
      <c r="F9" s="8">
        <f t="shared" si="0"/>
        <v>31</v>
      </c>
      <c r="G9" s="22">
        <v>31</v>
      </c>
      <c r="H9" s="22" t="s">
        <v>18</v>
      </c>
      <c r="I9" s="8">
        <v>31</v>
      </c>
      <c r="J9" s="84"/>
      <c r="K9" s="34">
        <f>Table1[[#This Row],[PO Approve Owner (artikel)]]-Table1[[#This Row],[QTY PO (artikel)]]</f>
        <v>0</v>
      </c>
      <c r="L9" s="17"/>
    </row>
    <row r="10" spans="1:12" hidden="1" x14ac:dyDescent="0.25">
      <c r="A10" s="13">
        <v>9</v>
      </c>
      <c r="B10" s="9" t="s">
        <v>96</v>
      </c>
      <c r="C10" s="9" t="s">
        <v>41</v>
      </c>
      <c r="D10" s="8">
        <v>0</v>
      </c>
      <c r="E10" s="8">
        <v>25</v>
      </c>
      <c r="F10" s="8">
        <f t="shared" si="0"/>
        <v>25</v>
      </c>
      <c r="G10" s="22">
        <v>25</v>
      </c>
      <c r="H10" s="22" t="s">
        <v>18</v>
      </c>
      <c r="I10" s="8">
        <v>25</v>
      </c>
      <c r="J10" s="84"/>
      <c r="K10" s="34">
        <f>Table1[[#This Row],[PO Approve Owner (artikel)]]-Table1[[#This Row],[QTY PO (artikel)]]</f>
        <v>0</v>
      </c>
      <c r="L10" s="17"/>
    </row>
    <row r="11" spans="1:12" hidden="1" x14ac:dyDescent="0.25">
      <c r="A11" s="13">
        <v>10</v>
      </c>
      <c r="B11" s="9" t="s">
        <v>97</v>
      </c>
      <c r="C11" s="9" t="s">
        <v>41</v>
      </c>
      <c r="D11" s="8">
        <v>0</v>
      </c>
      <c r="E11" s="8">
        <v>5</v>
      </c>
      <c r="F11" s="8">
        <f t="shared" si="0"/>
        <v>5</v>
      </c>
      <c r="G11" s="22">
        <v>5</v>
      </c>
      <c r="H11" s="22" t="s">
        <v>18</v>
      </c>
      <c r="I11" s="8">
        <v>5</v>
      </c>
      <c r="J11" s="84"/>
      <c r="K11" s="34">
        <f>Table1[[#This Row],[PO Approve Owner (artikel)]]-Table1[[#This Row],[QTY PO (artikel)]]</f>
        <v>0</v>
      </c>
      <c r="L11" s="17"/>
    </row>
    <row r="12" spans="1:12" hidden="1" x14ac:dyDescent="0.25">
      <c r="A12" s="13">
        <v>11</v>
      </c>
      <c r="B12" s="9" t="s">
        <v>98</v>
      </c>
      <c r="C12" s="9" t="s">
        <v>41</v>
      </c>
      <c r="D12" s="8">
        <v>5</v>
      </c>
      <c r="E12" s="8">
        <v>0</v>
      </c>
      <c r="F12" s="8">
        <f t="shared" si="0"/>
        <v>5</v>
      </c>
      <c r="G12" s="22">
        <v>5</v>
      </c>
      <c r="H12" s="22" t="s">
        <v>18</v>
      </c>
      <c r="I12" s="8">
        <v>5</v>
      </c>
      <c r="J12" s="84"/>
      <c r="K12" s="34">
        <f>Table1[[#This Row],[PO Approve Owner (artikel)]]-Table1[[#This Row],[QTY PO (artikel)]]</f>
        <v>0</v>
      </c>
      <c r="L12" s="17" t="s">
        <v>204</v>
      </c>
    </row>
    <row r="13" spans="1:12" hidden="1" x14ac:dyDescent="0.25">
      <c r="A13" s="13">
        <v>12</v>
      </c>
      <c r="B13" s="9" t="s">
        <v>28</v>
      </c>
      <c r="C13" s="9" t="s">
        <v>40</v>
      </c>
      <c r="D13" s="8">
        <v>7</v>
      </c>
      <c r="E13" s="8">
        <v>9</v>
      </c>
      <c r="F13" s="8">
        <f t="shared" si="0"/>
        <v>16</v>
      </c>
      <c r="G13" s="22">
        <v>16</v>
      </c>
      <c r="H13" s="22" t="s">
        <v>18</v>
      </c>
      <c r="I13" s="8">
        <v>16</v>
      </c>
      <c r="J13" s="84">
        <v>43208</v>
      </c>
      <c r="K13" s="34">
        <f>Table1[[#This Row],[PO Approve Owner (artikel)]]-Table1[[#This Row],[QTY PO (artikel)]]</f>
        <v>0</v>
      </c>
      <c r="L13" s="17" t="s">
        <v>204</v>
      </c>
    </row>
    <row r="14" spans="1:12" ht="75" hidden="1" x14ac:dyDescent="0.25">
      <c r="A14" s="13">
        <v>13</v>
      </c>
      <c r="B14" s="9" t="s">
        <v>101</v>
      </c>
      <c r="C14" s="9" t="s">
        <v>40</v>
      </c>
      <c r="D14" s="8">
        <v>8</v>
      </c>
      <c r="E14" s="8">
        <v>12</v>
      </c>
      <c r="F14" s="8">
        <f t="shared" si="0"/>
        <v>20</v>
      </c>
      <c r="G14" s="22">
        <v>20</v>
      </c>
      <c r="H14" s="22" t="s">
        <v>18</v>
      </c>
      <c r="I14" s="8">
        <v>20</v>
      </c>
      <c r="J14" s="84">
        <v>43209</v>
      </c>
      <c r="K14" s="34">
        <f>Table1[[#This Row],[PO Approve Owner (artikel)]]-Table1[[#This Row],[QTY PO (artikel)]]</f>
        <v>0</v>
      </c>
      <c r="L14" s="17" t="s">
        <v>111</v>
      </c>
    </row>
    <row r="15" spans="1:12" ht="45" hidden="1" x14ac:dyDescent="0.25">
      <c r="A15" s="13">
        <v>14</v>
      </c>
      <c r="B15" s="9" t="s">
        <v>104</v>
      </c>
      <c r="C15" s="9" t="s">
        <v>40</v>
      </c>
      <c r="D15" s="8">
        <v>3</v>
      </c>
      <c r="E15" s="8">
        <v>6</v>
      </c>
      <c r="F15" s="8">
        <f t="shared" si="0"/>
        <v>9</v>
      </c>
      <c r="G15" s="22">
        <v>9</v>
      </c>
      <c r="H15" s="22" t="s">
        <v>18</v>
      </c>
      <c r="I15" s="8">
        <v>9</v>
      </c>
      <c r="J15" s="84">
        <v>43210</v>
      </c>
      <c r="K15" s="34">
        <f>Table1[[#This Row],[PO Approve Owner (artikel)]]-Table1[[#This Row],[QTY PO (artikel)]]</f>
        <v>0</v>
      </c>
      <c r="L15" s="17" t="s">
        <v>288</v>
      </c>
    </row>
    <row r="16" spans="1:12" ht="30" hidden="1" x14ac:dyDescent="0.25">
      <c r="A16" s="13">
        <v>15</v>
      </c>
      <c r="B16" s="9" t="s">
        <v>22</v>
      </c>
      <c r="C16" s="9" t="s">
        <v>40</v>
      </c>
      <c r="D16" s="8">
        <v>2</v>
      </c>
      <c r="E16" s="8">
        <v>0</v>
      </c>
      <c r="F16" s="8">
        <f t="shared" si="0"/>
        <v>2</v>
      </c>
      <c r="G16" s="22">
        <v>2</v>
      </c>
      <c r="H16" s="22" t="s">
        <v>18</v>
      </c>
      <c r="I16" s="8">
        <v>2</v>
      </c>
      <c r="J16" s="84">
        <v>43210</v>
      </c>
      <c r="K16" s="34">
        <f>Table1[[#This Row],[PO Approve Owner (artikel)]]-Table1[[#This Row],[QTY PO (artikel)]]</f>
        <v>0</v>
      </c>
      <c r="L16" s="17" t="s">
        <v>110</v>
      </c>
    </row>
    <row r="17" spans="1:12" hidden="1" x14ac:dyDescent="0.25">
      <c r="A17" s="13">
        <v>16</v>
      </c>
      <c r="B17" s="9" t="s">
        <v>100</v>
      </c>
      <c r="C17" s="9" t="s">
        <v>41</v>
      </c>
      <c r="D17" s="8">
        <v>8</v>
      </c>
      <c r="E17" s="8">
        <v>7</v>
      </c>
      <c r="F17" s="8">
        <f t="shared" si="0"/>
        <v>15</v>
      </c>
      <c r="G17" s="22">
        <v>14</v>
      </c>
      <c r="H17" s="22" t="s">
        <v>18</v>
      </c>
      <c r="I17" s="8">
        <v>14</v>
      </c>
      <c r="J17" s="84">
        <v>43210</v>
      </c>
      <c r="K17" s="34">
        <f>Table1[[#This Row],[PO Approve Owner (artikel)]]-Table1[[#This Row],[QTY PO (artikel)]]</f>
        <v>0</v>
      </c>
      <c r="L17" s="17" t="s">
        <v>254</v>
      </c>
    </row>
    <row r="18" spans="1:12" hidden="1" x14ac:dyDescent="0.25">
      <c r="A18" s="13">
        <v>17</v>
      </c>
      <c r="B18" s="9" t="s">
        <v>46</v>
      </c>
      <c r="C18" s="9" t="s">
        <v>41</v>
      </c>
      <c r="D18" s="8">
        <v>4</v>
      </c>
      <c r="E18" s="8">
        <v>0</v>
      </c>
      <c r="F18" s="8">
        <f t="shared" si="0"/>
        <v>4</v>
      </c>
      <c r="G18" s="22">
        <v>4</v>
      </c>
      <c r="H18" s="22" t="s">
        <v>18</v>
      </c>
      <c r="I18" s="8">
        <v>4</v>
      </c>
      <c r="J18" s="84">
        <v>43212</v>
      </c>
      <c r="K18" s="34">
        <f>Table1[[#This Row],[PO Approve Owner (artikel)]]-Table1[[#This Row],[QTY PO (artikel)]]</f>
        <v>0</v>
      </c>
      <c r="L18" s="17" t="s">
        <v>113</v>
      </c>
    </row>
    <row r="19" spans="1:12" hidden="1" x14ac:dyDescent="0.25">
      <c r="A19" s="13">
        <v>18</v>
      </c>
      <c r="B19" s="9" t="s">
        <v>33</v>
      </c>
      <c r="C19" s="9" t="s">
        <v>41</v>
      </c>
      <c r="D19" s="8">
        <v>0</v>
      </c>
      <c r="E19" s="8">
        <v>3</v>
      </c>
      <c r="F19" s="8">
        <f t="shared" si="0"/>
        <v>3</v>
      </c>
      <c r="G19" s="22">
        <v>3</v>
      </c>
      <c r="H19" s="22" t="s">
        <v>18</v>
      </c>
      <c r="I19" s="8">
        <v>3</v>
      </c>
      <c r="J19" s="84">
        <v>43213</v>
      </c>
      <c r="K19" s="34">
        <f>Table1[[#This Row],[PO Approve Owner (artikel)]]-Table1[[#This Row],[QTY PO (artikel)]]</f>
        <v>0</v>
      </c>
      <c r="L19" s="17" t="s">
        <v>204</v>
      </c>
    </row>
    <row r="20" spans="1:12" hidden="1" x14ac:dyDescent="0.25">
      <c r="A20" s="13">
        <v>19</v>
      </c>
      <c r="B20" s="9" t="s">
        <v>45</v>
      </c>
      <c r="C20" s="9" t="s">
        <v>41</v>
      </c>
      <c r="D20" s="8">
        <v>2</v>
      </c>
      <c r="E20" s="8">
        <v>2</v>
      </c>
      <c r="F20" s="8">
        <f t="shared" si="0"/>
        <v>4</v>
      </c>
      <c r="G20" s="22">
        <v>4</v>
      </c>
      <c r="H20" s="22" t="s">
        <v>18</v>
      </c>
      <c r="I20" s="8">
        <v>4</v>
      </c>
      <c r="J20" s="84">
        <v>43216</v>
      </c>
      <c r="K20" s="34">
        <f>Table1[[#This Row],[PO Approve Owner (artikel)]]-Table1[[#This Row],[QTY PO (artikel)]]</f>
        <v>0</v>
      </c>
      <c r="L20" s="17" t="s">
        <v>106</v>
      </c>
    </row>
    <row r="21" spans="1:12" hidden="1" x14ac:dyDescent="0.25">
      <c r="A21" s="13">
        <v>20</v>
      </c>
      <c r="B21" s="9" t="s">
        <v>103</v>
      </c>
      <c r="C21" s="9" t="s">
        <v>41</v>
      </c>
      <c r="D21" s="8">
        <v>19</v>
      </c>
      <c r="E21" s="8">
        <v>0</v>
      </c>
      <c r="F21" s="8">
        <f t="shared" si="0"/>
        <v>19</v>
      </c>
      <c r="G21" s="22">
        <v>19</v>
      </c>
      <c r="H21" s="22" t="s">
        <v>18</v>
      </c>
      <c r="I21" s="8">
        <v>19</v>
      </c>
      <c r="J21" s="84">
        <v>43216</v>
      </c>
      <c r="K21" s="34">
        <f>Table1[[#This Row],[PO Approve Owner (artikel)]]-Table1[[#This Row],[QTY PO (artikel)]]</f>
        <v>0</v>
      </c>
      <c r="L21" s="17" t="s">
        <v>204</v>
      </c>
    </row>
    <row r="22" spans="1:12" ht="45" hidden="1" x14ac:dyDescent="0.25">
      <c r="A22" s="13">
        <v>21</v>
      </c>
      <c r="B22" s="9" t="s">
        <v>47</v>
      </c>
      <c r="C22" s="9" t="s">
        <v>41</v>
      </c>
      <c r="D22" s="8">
        <v>3</v>
      </c>
      <c r="E22" s="8">
        <v>1</v>
      </c>
      <c r="F22" s="8">
        <f t="shared" si="0"/>
        <v>4</v>
      </c>
      <c r="G22" s="22">
        <v>4</v>
      </c>
      <c r="H22" s="22" t="s">
        <v>18</v>
      </c>
      <c r="I22" s="8">
        <v>4</v>
      </c>
      <c r="J22" s="84">
        <v>43216</v>
      </c>
      <c r="K22" s="34">
        <f>Table1[[#This Row],[PO Approve Owner (artikel)]]-Table1[[#This Row],[QTY PO (artikel)]]</f>
        <v>0</v>
      </c>
      <c r="L22" s="17" t="s">
        <v>234</v>
      </c>
    </row>
    <row r="23" spans="1:12" ht="45" hidden="1" x14ac:dyDescent="0.25">
      <c r="A23" s="13">
        <v>22</v>
      </c>
      <c r="B23" s="9" t="s">
        <v>54</v>
      </c>
      <c r="C23" s="9" t="s">
        <v>49</v>
      </c>
      <c r="D23" s="8">
        <v>3</v>
      </c>
      <c r="E23" s="8">
        <v>0</v>
      </c>
      <c r="F23" s="8">
        <f t="shared" si="0"/>
        <v>3</v>
      </c>
      <c r="G23" s="22">
        <v>3</v>
      </c>
      <c r="H23" s="22" t="s">
        <v>18</v>
      </c>
      <c r="I23" s="8">
        <v>3</v>
      </c>
      <c r="J23" s="84">
        <v>43213</v>
      </c>
      <c r="K23" s="34">
        <f>Table1[[#This Row],[PO Approve Owner (artikel)]]-Table1[[#This Row],[QTY PO (artikel)]]</f>
        <v>0</v>
      </c>
      <c r="L23" s="17" t="s">
        <v>205</v>
      </c>
    </row>
    <row r="24" spans="1:12" ht="30" hidden="1" x14ac:dyDescent="0.25">
      <c r="A24" s="13">
        <v>23</v>
      </c>
      <c r="B24" s="9" t="s">
        <v>114</v>
      </c>
      <c r="C24" s="9" t="s">
        <v>41</v>
      </c>
      <c r="D24" s="8">
        <v>16</v>
      </c>
      <c r="E24" s="8">
        <v>0</v>
      </c>
      <c r="F24" s="8">
        <f t="shared" si="0"/>
        <v>16</v>
      </c>
      <c r="G24" s="22">
        <v>14</v>
      </c>
      <c r="H24" s="22" t="s">
        <v>18</v>
      </c>
      <c r="I24" s="8">
        <v>14</v>
      </c>
      <c r="J24" s="84">
        <v>43216</v>
      </c>
      <c r="K24" s="34">
        <f>Table1[[#This Row],[PO Approve Owner (artikel)]]-Table1[[#This Row],[QTY PO (artikel)]]</f>
        <v>0</v>
      </c>
      <c r="L24" s="17" t="s">
        <v>206</v>
      </c>
    </row>
    <row r="25" spans="1:12" hidden="1" x14ac:dyDescent="0.25">
      <c r="A25" s="13">
        <v>24</v>
      </c>
      <c r="B25" s="9" t="s">
        <v>117</v>
      </c>
      <c r="C25" s="9" t="s">
        <v>41</v>
      </c>
      <c r="D25" s="8">
        <v>4</v>
      </c>
      <c r="E25" s="8">
        <v>0</v>
      </c>
      <c r="F25" s="8">
        <f t="shared" si="0"/>
        <v>4</v>
      </c>
      <c r="G25" s="22">
        <v>4</v>
      </c>
      <c r="H25" s="22" t="s">
        <v>18</v>
      </c>
      <c r="I25" s="8">
        <v>4</v>
      </c>
      <c r="J25" s="84">
        <v>43213</v>
      </c>
      <c r="K25" s="34">
        <f>Table1[[#This Row],[PO Approve Owner (artikel)]]-Table1[[#This Row],[QTY PO (artikel)]]</f>
        <v>0</v>
      </c>
      <c r="L25" s="17" t="s">
        <v>106</v>
      </c>
    </row>
    <row r="26" spans="1:12" hidden="1" x14ac:dyDescent="0.25">
      <c r="A26" s="13">
        <v>25</v>
      </c>
      <c r="B26" s="9" t="s">
        <v>23</v>
      </c>
      <c r="C26" s="9" t="s">
        <v>41</v>
      </c>
      <c r="D26" s="8">
        <v>0</v>
      </c>
      <c r="E26" s="8">
        <v>11</v>
      </c>
      <c r="F26" s="8">
        <f t="shared" si="0"/>
        <v>11</v>
      </c>
      <c r="G26" s="22">
        <v>11</v>
      </c>
      <c r="H26" s="22" t="s">
        <v>18</v>
      </c>
      <c r="I26" s="8">
        <v>11</v>
      </c>
      <c r="J26" s="84">
        <v>43214</v>
      </c>
      <c r="K26" s="34">
        <f>Table1[[#This Row],[PO Approve Owner (artikel)]]-Table1[[#This Row],[QTY PO (artikel)]]</f>
        <v>0</v>
      </c>
      <c r="L26" s="17" t="s">
        <v>204</v>
      </c>
    </row>
    <row r="27" spans="1:12" hidden="1" x14ac:dyDescent="0.25">
      <c r="A27" s="13">
        <v>26</v>
      </c>
      <c r="B27" s="9" t="s">
        <v>26</v>
      </c>
      <c r="C27" s="9" t="s">
        <v>40</v>
      </c>
      <c r="D27" s="8">
        <v>3</v>
      </c>
      <c r="E27" s="8">
        <v>1</v>
      </c>
      <c r="F27" s="8">
        <f t="shared" si="0"/>
        <v>4</v>
      </c>
      <c r="G27" s="22">
        <v>4</v>
      </c>
      <c r="H27" s="22" t="s">
        <v>223</v>
      </c>
      <c r="I27" s="8">
        <v>4</v>
      </c>
      <c r="J27" s="84">
        <v>43216</v>
      </c>
      <c r="K27" s="34">
        <f>Table1[[#This Row],[PO Approve Owner (artikel)]]-Table1[[#This Row],[QTY PO (artikel)]]</f>
        <v>0</v>
      </c>
      <c r="L27" s="17" t="s">
        <v>224</v>
      </c>
    </row>
    <row r="28" spans="1:12" hidden="1" x14ac:dyDescent="0.25">
      <c r="A28" s="13">
        <v>27</v>
      </c>
      <c r="B28" s="9" t="s">
        <v>29</v>
      </c>
      <c r="C28" s="9" t="s">
        <v>40</v>
      </c>
      <c r="D28" s="8">
        <v>4</v>
      </c>
      <c r="E28" s="8">
        <v>0</v>
      </c>
      <c r="F28" s="8">
        <f t="shared" si="0"/>
        <v>4</v>
      </c>
      <c r="G28" s="22">
        <v>4</v>
      </c>
      <c r="H28" s="22" t="s">
        <v>18</v>
      </c>
      <c r="I28" s="8">
        <v>4</v>
      </c>
      <c r="J28" s="84">
        <v>43216</v>
      </c>
      <c r="K28" s="34">
        <f>Table1[[#This Row],[PO Approve Owner (artikel)]]-Table1[[#This Row],[QTY PO (artikel)]]</f>
        <v>0</v>
      </c>
      <c r="L28" s="17" t="s">
        <v>222</v>
      </c>
    </row>
    <row r="29" spans="1:12" hidden="1" x14ac:dyDescent="0.25">
      <c r="A29" s="13">
        <v>28</v>
      </c>
      <c r="B29" s="9" t="s">
        <v>34</v>
      </c>
      <c r="C29" s="9" t="s">
        <v>41</v>
      </c>
      <c r="D29" s="8">
        <v>4</v>
      </c>
      <c r="E29" s="8">
        <v>1</v>
      </c>
      <c r="F29" s="8">
        <f t="shared" si="0"/>
        <v>5</v>
      </c>
      <c r="G29" s="22">
        <v>5</v>
      </c>
      <c r="H29" s="22" t="s">
        <v>223</v>
      </c>
      <c r="I29" s="8">
        <v>5</v>
      </c>
      <c r="J29" s="84">
        <v>43217</v>
      </c>
      <c r="K29" s="34">
        <f>Table1[[#This Row],[PO Approve Owner (artikel)]]-Table1[[#This Row],[QTY PO (artikel)]]</f>
        <v>0</v>
      </c>
      <c r="L29" s="17" t="s">
        <v>225</v>
      </c>
    </row>
    <row r="30" spans="1:12" hidden="1" x14ac:dyDescent="0.25">
      <c r="A30" s="13">
        <v>29</v>
      </c>
      <c r="B30" s="9" t="s">
        <v>38</v>
      </c>
      <c r="C30" s="9" t="s">
        <v>41</v>
      </c>
      <c r="D30" s="8">
        <v>5</v>
      </c>
      <c r="E30" s="8">
        <v>0</v>
      </c>
      <c r="F30" s="8">
        <f t="shared" si="0"/>
        <v>5</v>
      </c>
      <c r="G30" s="22">
        <v>5</v>
      </c>
      <c r="H30" s="22" t="s">
        <v>18</v>
      </c>
      <c r="I30" s="8">
        <v>5</v>
      </c>
      <c r="J30" s="84">
        <v>43217</v>
      </c>
      <c r="K30" s="34">
        <f>Table1[[#This Row],[PO Approve Owner (artikel)]]-Table1[[#This Row],[QTY PO (artikel)]]</f>
        <v>0</v>
      </c>
      <c r="L30" s="17" t="s">
        <v>106</v>
      </c>
    </row>
    <row r="31" spans="1:12" hidden="1" x14ac:dyDescent="0.25">
      <c r="A31" s="13">
        <v>30</v>
      </c>
      <c r="B31" s="9" t="s">
        <v>52</v>
      </c>
      <c r="C31" s="9" t="s">
        <v>41</v>
      </c>
      <c r="D31" s="8">
        <v>0</v>
      </c>
      <c r="E31" s="8">
        <v>2</v>
      </c>
      <c r="F31" s="8">
        <f t="shared" si="0"/>
        <v>2</v>
      </c>
      <c r="G31" s="22">
        <v>2</v>
      </c>
      <c r="H31" s="22" t="s">
        <v>18</v>
      </c>
      <c r="I31" s="8">
        <v>2</v>
      </c>
      <c r="J31" s="84">
        <v>43216</v>
      </c>
      <c r="K31" s="34">
        <f>Table1[[#This Row],[PO Approve Owner (artikel)]]-Table1[[#This Row],[QTY PO (artikel)]]</f>
        <v>0</v>
      </c>
      <c r="L31" s="17" t="s">
        <v>222</v>
      </c>
    </row>
    <row r="32" spans="1:12" hidden="1" x14ac:dyDescent="0.25">
      <c r="A32" s="13">
        <v>31</v>
      </c>
      <c r="B32" s="15" t="s">
        <v>44</v>
      </c>
      <c r="C32" s="15" t="s">
        <v>41</v>
      </c>
      <c r="D32" s="16">
        <v>1</v>
      </c>
      <c r="E32" s="16">
        <v>4</v>
      </c>
      <c r="F32" s="16">
        <f t="shared" si="0"/>
        <v>5</v>
      </c>
      <c r="G32" s="23">
        <v>5</v>
      </c>
      <c r="H32" s="23" t="s">
        <v>223</v>
      </c>
      <c r="I32" s="16">
        <v>5</v>
      </c>
      <c r="J32" s="84">
        <v>43217</v>
      </c>
      <c r="K32" s="35">
        <f>Table1[[#This Row],[PO Approve Owner (artikel)]]-Table1[[#This Row],[QTY PO (artikel)]]</f>
        <v>0</v>
      </c>
      <c r="L32" s="18" t="s">
        <v>225</v>
      </c>
    </row>
    <row r="33" spans="1:12" hidden="1" x14ac:dyDescent="0.25">
      <c r="A33" s="13">
        <v>32</v>
      </c>
      <c r="B33" s="15" t="s">
        <v>48</v>
      </c>
      <c r="C33" s="15" t="s">
        <v>49</v>
      </c>
      <c r="D33" s="16">
        <v>0</v>
      </c>
      <c r="E33" s="16">
        <v>3</v>
      </c>
      <c r="F33" s="16">
        <f t="shared" si="0"/>
        <v>3</v>
      </c>
      <c r="G33" s="23">
        <v>3</v>
      </c>
      <c r="H33" s="23" t="s">
        <v>223</v>
      </c>
      <c r="I33" s="16">
        <v>3</v>
      </c>
      <c r="J33" s="85">
        <v>43218</v>
      </c>
      <c r="K33" s="35">
        <f>Table1[[#This Row],[PO Approve Owner (artikel)]]-Table1[[#This Row],[QTY PO (artikel)]]</f>
        <v>0</v>
      </c>
      <c r="L33" s="18" t="s">
        <v>204</v>
      </c>
    </row>
    <row r="34" spans="1:12" hidden="1" x14ac:dyDescent="0.25">
      <c r="A34" s="13">
        <v>33</v>
      </c>
      <c r="B34" s="15" t="s">
        <v>51</v>
      </c>
      <c r="C34" s="15" t="s">
        <v>49</v>
      </c>
      <c r="D34" s="16">
        <v>2</v>
      </c>
      <c r="E34" s="16">
        <v>0</v>
      </c>
      <c r="F34" s="16">
        <f t="shared" ref="F34:F65" si="1">D34+E34</f>
        <v>2</v>
      </c>
      <c r="G34" s="23">
        <v>2</v>
      </c>
      <c r="H34" s="23" t="s">
        <v>18</v>
      </c>
      <c r="I34" s="16">
        <v>2</v>
      </c>
      <c r="J34" s="85">
        <v>43220</v>
      </c>
      <c r="K34" s="35">
        <f>Table1[[#This Row],[PO Approve Owner (artikel)]]-Table1[[#This Row],[QTY PO (artikel)]]</f>
        <v>0</v>
      </c>
      <c r="L34" s="18" t="s">
        <v>225</v>
      </c>
    </row>
    <row r="35" spans="1:12" ht="30" hidden="1" x14ac:dyDescent="0.25">
      <c r="A35" s="13">
        <v>34</v>
      </c>
      <c r="B35" s="15" t="s">
        <v>50</v>
      </c>
      <c r="C35" s="15" t="s">
        <v>41</v>
      </c>
      <c r="D35" s="16">
        <v>1</v>
      </c>
      <c r="E35" s="16">
        <v>5</v>
      </c>
      <c r="F35" s="16">
        <f t="shared" si="1"/>
        <v>6</v>
      </c>
      <c r="G35" s="23">
        <v>6</v>
      </c>
      <c r="H35" s="23" t="s">
        <v>223</v>
      </c>
      <c r="I35" s="16">
        <v>6</v>
      </c>
      <c r="J35" s="85">
        <v>43220</v>
      </c>
      <c r="K35" s="35">
        <f>Table1[[#This Row],[PO Approve Owner (artikel)]]-Table1[[#This Row],[QTY PO (artikel)]]</f>
        <v>0</v>
      </c>
      <c r="L35" s="18" t="s">
        <v>235</v>
      </c>
    </row>
    <row r="36" spans="1:12" ht="30" hidden="1" x14ac:dyDescent="0.25">
      <c r="A36" s="13">
        <v>35</v>
      </c>
      <c r="B36" s="15" t="s">
        <v>36</v>
      </c>
      <c r="C36" s="15" t="s">
        <v>41</v>
      </c>
      <c r="D36" s="16">
        <v>6</v>
      </c>
      <c r="E36" s="16">
        <v>3</v>
      </c>
      <c r="F36" s="16">
        <f t="shared" si="1"/>
        <v>9</v>
      </c>
      <c r="G36" s="23">
        <v>9</v>
      </c>
      <c r="H36" s="23" t="s">
        <v>18</v>
      </c>
      <c r="I36" s="16">
        <v>9</v>
      </c>
      <c r="J36" s="85" t="s">
        <v>358</v>
      </c>
      <c r="K36" s="35">
        <f>Table1[[#This Row],[PO Approve Owner (artikel)]]-Table1[[#This Row],[QTY PO (artikel)]]</f>
        <v>0</v>
      </c>
      <c r="L36" s="18" t="s">
        <v>236</v>
      </c>
    </row>
    <row r="37" spans="1:12" hidden="1" x14ac:dyDescent="0.25">
      <c r="A37" s="13">
        <v>36</v>
      </c>
      <c r="B37" s="15" t="s">
        <v>21</v>
      </c>
      <c r="C37" s="15" t="s">
        <v>42</v>
      </c>
      <c r="D37" s="16">
        <v>2</v>
      </c>
      <c r="E37" s="16">
        <v>0</v>
      </c>
      <c r="F37" s="16">
        <f t="shared" si="1"/>
        <v>2</v>
      </c>
      <c r="G37" s="23">
        <v>2</v>
      </c>
      <c r="H37" s="23" t="s">
        <v>18</v>
      </c>
      <c r="I37" s="16">
        <v>2</v>
      </c>
      <c r="J37" s="85" t="s">
        <v>358</v>
      </c>
      <c r="K37" s="35">
        <f>Table1[[#This Row],[PO Approve Owner (artikel)]]-Table1[[#This Row],[QTY PO (artikel)]]</f>
        <v>0</v>
      </c>
      <c r="L37" s="18" t="s">
        <v>225</v>
      </c>
    </row>
    <row r="38" spans="1:12" ht="30" hidden="1" x14ac:dyDescent="0.25">
      <c r="A38" s="13">
        <v>37</v>
      </c>
      <c r="B38" s="15" t="s">
        <v>239</v>
      </c>
      <c r="C38" s="15" t="s">
        <v>240</v>
      </c>
      <c r="D38" s="16">
        <v>2</v>
      </c>
      <c r="E38" s="16">
        <v>3</v>
      </c>
      <c r="F38" s="16">
        <f t="shared" si="1"/>
        <v>5</v>
      </c>
      <c r="G38" s="23">
        <v>5</v>
      </c>
      <c r="H38" s="23" t="s">
        <v>18</v>
      </c>
      <c r="I38" s="16">
        <v>5</v>
      </c>
      <c r="J38" s="85" t="s">
        <v>359</v>
      </c>
      <c r="K38" s="35">
        <f>Table1[[#This Row],[PO Approve Owner (artikel)]]-Table1[[#This Row],[QTY PO (artikel)]]</f>
        <v>0</v>
      </c>
      <c r="L38" s="18" t="s">
        <v>279</v>
      </c>
    </row>
    <row r="39" spans="1:12" s="2" customFormat="1" hidden="1" x14ac:dyDescent="0.25">
      <c r="A39" s="13">
        <v>38</v>
      </c>
      <c r="B39" s="15" t="s">
        <v>247</v>
      </c>
      <c r="C39" s="15" t="s">
        <v>248</v>
      </c>
      <c r="D39" s="16">
        <v>2</v>
      </c>
      <c r="E39" s="16">
        <v>6</v>
      </c>
      <c r="F39" s="16">
        <f t="shared" si="1"/>
        <v>8</v>
      </c>
      <c r="G39" s="23">
        <v>8</v>
      </c>
      <c r="H39" s="23" t="s">
        <v>18</v>
      </c>
      <c r="I39" s="16">
        <v>8</v>
      </c>
      <c r="J39" s="85" t="s">
        <v>357</v>
      </c>
      <c r="K39" s="35">
        <f>Table1[[#This Row],[PO Approve Owner (artikel)]]-Table1[[#This Row],[QTY PO (artikel)]]</f>
        <v>0</v>
      </c>
      <c r="L39" s="18"/>
    </row>
    <row r="40" spans="1:12" s="2" customFormat="1" hidden="1" x14ac:dyDescent="0.25">
      <c r="A40" s="13">
        <v>39</v>
      </c>
      <c r="B40" s="15" t="s">
        <v>37</v>
      </c>
      <c r="C40" s="15" t="s">
        <v>41</v>
      </c>
      <c r="D40" s="16">
        <v>5</v>
      </c>
      <c r="E40" s="16">
        <v>4</v>
      </c>
      <c r="F40" s="16">
        <f t="shared" si="1"/>
        <v>9</v>
      </c>
      <c r="G40" s="23">
        <v>8</v>
      </c>
      <c r="H40" s="23" t="s">
        <v>18</v>
      </c>
      <c r="I40" s="16">
        <v>8</v>
      </c>
      <c r="J40" s="85" t="s">
        <v>359</v>
      </c>
      <c r="K40" s="35">
        <f>Table1[[#This Row],[PO Approve Owner (artikel)]]-Table1[[#This Row],[QTY PO (artikel)]]</f>
        <v>0</v>
      </c>
      <c r="L40" s="18" t="s">
        <v>278</v>
      </c>
    </row>
    <row r="41" spans="1:12" s="2" customFormat="1" ht="45" hidden="1" x14ac:dyDescent="0.25">
      <c r="A41" s="13">
        <v>40</v>
      </c>
      <c r="B41" s="15" t="s">
        <v>271</v>
      </c>
      <c r="C41" s="15" t="s">
        <v>41</v>
      </c>
      <c r="D41" s="16">
        <v>0</v>
      </c>
      <c r="E41" s="16">
        <v>8</v>
      </c>
      <c r="F41" s="16">
        <f t="shared" si="1"/>
        <v>8</v>
      </c>
      <c r="G41" s="23">
        <v>8</v>
      </c>
      <c r="H41" s="23" t="s">
        <v>18</v>
      </c>
      <c r="I41" s="16">
        <v>8</v>
      </c>
      <c r="J41" s="85"/>
      <c r="K41" s="35">
        <f>Table1[[#This Row],[PO Approve Owner (artikel)]]-Table1[[#This Row],[QTY PO (artikel)]]</f>
        <v>0</v>
      </c>
      <c r="L41" s="18" t="s">
        <v>284</v>
      </c>
    </row>
    <row r="42" spans="1:12" s="2" customFormat="1" hidden="1" x14ac:dyDescent="0.25">
      <c r="A42" s="13">
        <v>41</v>
      </c>
      <c r="B42" s="15" t="s">
        <v>245</v>
      </c>
      <c r="C42" s="15" t="s">
        <v>41</v>
      </c>
      <c r="D42" s="16">
        <v>1</v>
      </c>
      <c r="E42" s="16">
        <v>3</v>
      </c>
      <c r="F42" s="16">
        <f t="shared" si="1"/>
        <v>4</v>
      </c>
      <c r="G42" s="23">
        <v>4</v>
      </c>
      <c r="H42" s="23" t="s">
        <v>18</v>
      </c>
      <c r="I42" s="16">
        <v>4</v>
      </c>
      <c r="J42" s="85" t="s">
        <v>356</v>
      </c>
      <c r="K42" s="35">
        <f>Table1[[#This Row],[PO Approve Owner (artikel)]]-Table1[[#This Row],[QTY PO (artikel)]]</f>
        <v>0</v>
      </c>
      <c r="L42" s="18" t="s">
        <v>354</v>
      </c>
    </row>
    <row r="43" spans="1:12" s="2" customFormat="1" ht="45" hidden="1" x14ac:dyDescent="0.25">
      <c r="A43" s="13">
        <v>42</v>
      </c>
      <c r="B43" s="15" t="s">
        <v>246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3" t="s">
        <v>18</v>
      </c>
      <c r="I43" s="16">
        <v>2</v>
      </c>
      <c r="J43" s="85"/>
      <c r="K43" s="35">
        <f>Table1[[#This Row],[PO Approve Owner (artikel)]]-Table1[[#This Row],[QTY PO (artikel)]]</f>
        <v>2</v>
      </c>
      <c r="L43" s="18" t="s">
        <v>355</v>
      </c>
    </row>
    <row r="44" spans="1:12" s="2" customFormat="1" ht="45" hidden="1" x14ac:dyDescent="0.25">
      <c r="A44" s="13">
        <v>43</v>
      </c>
      <c r="B44" s="15" t="s">
        <v>274</v>
      </c>
      <c r="C44" s="15" t="s">
        <v>240</v>
      </c>
      <c r="D44" s="16">
        <v>0</v>
      </c>
      <c r="E44" s="16">
        <v>4</v>
      </c>
      <c r="F44" s="16">
        <f t="shared" si="1"/>
        <v>4</v>
      </c>
      <c r="G44" s="23">
        <v>2</v>
      </c>
      <c r="H44" s="23" t="s">
        <v>250</v>
      </c>
      <c r="I44" s="16"/>
      <c r="J44" s="85"/>
      <c r="K44" s="35">
        <f>Table1[[#This Row],[PO Approve Owner (artikel)]]-Table1[[#This Row],[QTY PO (artikel)]]</f>
        <v>2</v>
      </c>
      <c r="L44" s="18" t="s">
        <v>275</v>
      </c>
    </row>
    <row r="45" spans="1:12" s="2" customFormat="1" hidden="1" x14ac:dyDescent="0.25">
      <c r="A45" s="13">
        <v>44</v>
      </c>
      <c r="B45" s="15" t="s">
        <v>251</v>
      </c>
      <c r="C45" s="15" t="s">
        <v>240</v>
      </c>
      <c r="D45" s="16">
        <v>0</v>
      </c>
      <c r="E45" s="16">
        <v>4</v>
      </c>
      <c r="F45" s="16">
        <f t="shared" si="1"/>
        <v>4</v>
      </c>
      <c r="G45" s="23">
        <v>4</v>
      </c>
      <c r="H45" s="23" t="s">
        <v>277</v>
      </c>
      <c r="I45" s="16"/>
      <c r="J45" s="85"/>
      <c r="K45" s="35">
        <f>Table1[[#This Row],[PO Approve Owner (artikel)]]-Table1[[#This Row],[QTY PO (artikel)]]</f>
        <v>4</v>
      </c>
      <c r="L45" s="18"/>
    </row>
    <row r="46" spans="1:12" s="2" customFormat="1" ht="30" hidden="1" x14ac:dyDescent="0.25">
      <c r="A46" s="13">
        <v>45</v>
      </c>
      <c r="B46" s="15" t="s">
        <v>272</v>
      </c>
      <c r="C46" s="15" t="s">
        <v>41</v>
      </c>
      <c r="D46" s="16">
        <v>4</v>
      </c>
      <c r="E46" s="16">
        <v>0</v>
      </c>
      <c r="F46" s="16">
        <f t="shared" si="1"/>
        <v>4</v>
      </c>
      <c r="G46" s="23">
        <v>4</v>
      </c>
      <c r="H46" s="23" t="s">
        <v>320</v>
      </c>
      <c r="I46" s="16"/>
      <c r="J46" s="85"/>
      <c r="K46" s="35">
        <f>Table1[[#This Row],[PO Approve Owner (artikel)]]-Table1[[#This Row],[QTY PO (artikel)]]</f>
        <v>4</v>
      </c>
      <c r="L46" s="18" t="s">
        <v>335</v>
      </c>
    </row>
    <row r="47" spans="1:12" s="2" customFormat="1" hidden="1" x14ac:dyDescent="0.25">
      <c r="A47" s="13">
        <v>46</v>
      </c>
      <c r="B47" s="15" t="s">
        <v>276</v>
      </c>
      <c r="C47" s="15" t="s">
        <v>240</v>
      </c>
      <c r="D47" s="16">
        <v>0</v>
      </c>
      <c r="E47" s="16">
        <v>4</v>
      </c>
      <c r="F47" s="16">
        <f t="shared" si="1"/>
        <v>4</v>
      </c>
      <c r="G47" s="23">
        <v>4</v>
      </c>
      <c r="H47" s="23" t="s">
        <v>277</v>
      </c>
      <c r="I47" s="16"/>
      <c r="J47" s="85"/>
      <c r="K47" s="35">
        <f>Table1[[#This Row],[PO Approve Owner (artikel)]]-Table1[[#This Row],[QTY PO (artikel)]]</f>
        <v>4</v>
      </c>
      <c r="L47" s="18"/>
    </row>
    <row r="48" spans="1:12" s="2" customFormat="1" hidden="1" x14ac:dyDescent="0.25">
      <c r="A48" s="13">
        <v>47</v>
      </c>
      <c r="B48" s="15" t="s">
        <v>252</v>
      </c>
      <c r="C48" s="15" t="s">
        <v>240</v>
      </c>
      <c r="D48" s="16">
        <v>0</v>
      </c>
      <c r="E48" s="16">
        <v>1</v>
      </c>
      <c r="F48" s="16">
        <f t="shared" si="1"/>
        <v>1</v>
      </c>
      <c r="G48" s="23">
        <v>1</v>
      </c>
      <c r="H48" s="23" t="s">
        <v>277</v>
      </c>
      <c r="I48" s="16"/>
      <c r="J48" s="85"/>
      <c r="K48" s="35">
        <f>Table1[[#This Row],[PO Approve Owner (artikel)]]-Table1[[#This Row],[QTY PO (artikel)]]</f>
        <v>1</v>
      </c>
      <c r="L48" s="18"/>
    </row>
    <row r="49" spans="1:12" s="2" customFormat="1" hidden="1" x14ac:dyDescent="0.25">
      <c r="A49" s="13">
        <v>48</v>
      </c>
      <c r="B49" s="15" t="s">
        <v>255</v>
      </c>
      <c r="C49" s="15" t="s">
        <v>240</v>
      </c>
      <c r="D49" s="16">
        <v>0</v>
      </c>
      <c r="E49" s="16">
        <v>3</v>
      </c>
      <c r="F49" s="16">
        <f t="shared" si="1"/>
        <v>3</v>
      </c>
      <c r="G49" s="23">
        <v>3</v>
      </c>
      <c r="H49" s="23" t="s">
        <v>277</v>
      </c>
      <c r="I49" s="16"/>
      <c r="J49" s="85"/>
      <c r="K49" s="35">
        <f>Table1[[#This Row],[PO Approve Owner (artikel)]]-Table1[[#This Row],[QTY PO (artikel)]]</f>
        <v>3</v>
      </c>
      <c r="L49" s="18"/>
    </row>
    <row r="50" spans="1:12" s="2" customFormat="1" hidden="1" x14ac:dyDescent="0.25">
      <c r="A50" s="13">
        <v>49</v>
      </c>
      <c r="B50" s="15" t="s">
        <v>259</v>
      </c>
      <c r="C50" s="15" t="s">
        <v>41</v>
      </c>
      <c r="D50" s="16">
        <v>2</v>
      </c>
      <c r="E50" s="16">
        <v>0</v>
      </c>
      <c r="F50" s="16">
        <f t="shared" si="1"/>
        <v>2</v>
      </c>
      <c r="G50" s="23">
        <v>2</v>
      </c>
      <c r="H50" s="23" t="s">
        <v>277</v>
      </c>
      <c r="I50" s="16"/>
      <c r="J50" s="85"/>
      <c r="K50" s="35">
        <f>Table1[[#This Row],[PO Approve Owner (artikel)]]-Table1[[#This Row],[QTY PO (artikel)]]</f>
        <v>2</v>
      </c>
      <c r="L50" s="18"/>
    </row>
    <row r="51" spans="1:12" s="2" customFormat="1" hidden="1" x14ac:dyDescent="0.25">
      <c r="A51" s="13">
        <v>50</v>
      </c>
      <c r="B51" s="15" t="s">
        <v>260</v>
      </c>
      <c r="C51" s="15" t="s">
        <v>261</v>
      </c>
      <c r="D51" s="16">
        <v>2</v>
      </c>
      <c r="E51" s="16">
        <v>0</v>
      </c>
      <c r="F51" s="16">
        <f t="shared" si="1"/>
        <v>2</v>
      </c>
      <c r="G51" s="23">
        <v>2</v>
      </c>
      <c r="H51" s="23" t="s">
        <v>277</v>
      </c>
      <c r="I51" s="16"/>
      <c r="J51" s="85"/>
      <c r="K51" s="35">
        <f>Table1[[#This Row],[PO Approve Owner (artikel)]]-Table1[[#This Row],[QTY PO (artikel)]]</f>
        <v>2</v>
      </c>
      <c r="L51" s="18"/>
    </row>
    <row r="52" spans="1:12" s="2" customFormat="1" hidden="1" x14ac:dyDescent="0.25">
      <c r="A52" s="13">
        <v>51</v>
      </c>
      <c r="B52" s="15" t="s">
        <v>262</v>
      </c>
      <c r="C52" s="15" t="s">
        <v>41</v>
      </c>
      <c r="D52" s="16">
        <v>1</v>
      </c>
      <c r="E52" s="16">
        <v>0</v>
      </c>
      <c r="F52" s="16">
        <f t="shared" si="1"/>
        <v>1</v>
      </c>
      <c r="G52" s="23">
        <v>1</v>
      </c>
      <c r="H52" s="23" t="s">
        <v>277</v>
      </c>
      <c r="I52" s="16"/>
      <c r="J52" s="85"/>
      <c r="K52" s="35">
        <f>Table1[[#This Row],[PO Approve Owner (artikel)]]-Table1[[#This Row],[QTY PO (artikel)]]</f>
        <v>1</v>
      </c>
      <c r="L52" s="18"/>
    </row>
    <row r="53" spans="1:12" s="2" customFormat="1" hidden="1" x14ac:dyDescent="0.25">
      <c r="A53" s="13">
        <v>52</v>
      </c>
      <c r="B53" s="15" t="s">
        <v>263</v>
      </c>
      <c r="C53" s="15" t="s">
        <v>264</v>
      </c>
      <c r="D53" s="16">
        <v>1</v>
      </c>
      <c r="E53" s="16">
        <v>0</v>
      </c>
      <c r="F53" s="16">
        <f t="shared" si="1"/>
        <v>1</v>
      </c>
      <c r="G53" s="23">
        <v>1</v>
      </c>
      <c r="H53" s="23" t="s">
        <v>18</v>
      </c>
      <c r="I53" s="16">
        <v>1</v>
      </c>
      <c r="J53" s="85"/>
      <c r="K53" s="35">
        <f>Table1[[#This Row],[PO Approve Owner (artikel)]]-Table1[[#This Row],[QTY PO (artikel)]]</f>
        <v>0</v>
      </c>
      <c r="L53" s="18" t="s">
        <v>253</v>
      </c>
    </row>
    <row r="54" spans="1:12" s="2" customFormat="1" hidden="1" x14ac:dyDescent="0.25">
      <c r="A54" s="13">
        <v>53</v>
      </c>
      <c r="B54" s="15" t="s">
        <v>265</v>
      </c>
      <c r="C54" s="15" t="s">
        <v>40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3" t="s">
        <v>277</v>
      </c>
      <c r="I54" s="16"/>
      <c r="J54" s="85"/>
      <c r="K54" s="35">
        <f>Table1[[#This Row],[PO Approve Owner (artikel)]]-Table1[[#This Row],[QTY PO (artikel)]]</f>
        <v>1</v>
      </c>
      <c r="L54" s="18"/>
    </row>
    <row r="55" spans="1:12" s="2" customFormat="1" hidden="1" x14ac:dyDescent="0.25">
      <c r="A55" s="13">
        <v>54</v>
      </c>
      <c r="B55" s="15" t="s">
        <v>266</v>
      </c>
      <c r="C55" s="15" t="s">
        <v>267</v>
      </c>
      <c r="D55" s="16">
        <v>1</v>
      </c>
      <c r="E55" s="16">
        <v>0</v>
      </c>
      <c r="F55" s="16">
        <f t="shared" si="1"/>
        <v>1</v>
      </c>
      <c r="G55" s="23">
        <v>1</v>
      </c>
      <c r="H55" s="23" t="s">
        <v>277</v>
      </c>
      <c r="I55" s="16"/>
      <c r="J55" s="85"/>
      <c r="K55" s="35">
        <f>Table1[[#This Row],[PO Approve Owner (artikel)]]-Table1[[#This Row],[QTY PO (artikel)]]</f>
        <v>1</v>
      </c>
      <c r="L55" s="18"/>
    </row>
    <row r="56" spans="1:12" s="2" customFormat="1" hidden="1" x14ac:dyDescent="0.25">
      <c r="A56" s="13">
        <v>55</v>
      </c>
      <c r="B56" s="15" t="s">
        <v>317</v>
      </c>
      <c r="C56" s="15" t="s">
        <v>41</v>
      </c>
      <c r="D56" s="16">
        <v>2</v>
      </c>
      <c r="E56" s="16">
        <v>0</v>
      </c>
      <c r="F56" s="16">
        <f t="shared" si="1"/>
        <v>2</v>
      </c>
      <c r="G56" s="23">
        <v>2</v>
      </c>
      <c r="H56" s="23" t="s">
        <v>320</v>
      </c>
      <c r="I56" s="16"/>
      <c r="J56" s="85"/>
      <c r="K56" s="35">
        <f>Table1[[#This Row],[PO Approve Owner (artikel)]]-Table1[[#This Row],[QTY PO (artikel)]]</f>
        <v>2</v>
      </c>
      <c r="L56" s="18"/>
    </row>
    <row r="57" spans="1:12" s="2" customFormat="1" ht="30" x14ac:dyDescent="0.25">
      <c r="A57" s="13">
        <v>56</v>
      </c>
      <c r="B57" s="15" t="s">
        <v>241</v>
      </c>
      <c r="C57" s="15" t="s">
        <v>240</v>
      </c>
      <c r="D57" s="16">
        <v>0</v>
      </c>
      <c r="E57" s="16">
        <v>4</v>
      </c>
      <c r="F57" s="16">
        <f t="shared" si="1"/>
        <v>4</v>
      </c>
      <c r="G57" s="23">
        <v>0</v>
      </c>
      <c r="H57" s="23" t="s">
        <v>242</v>
      </c>
      <c r="I57" s="16"/>
      <c r="J57" s="85"/>
      <c r="K57" s="35">
        <f>Table1[[#This Row],[PO Approve Owner (artikel)]]-Table1[[#This Row],[QTY PO (artikel)]]</f>
        <v>0</v>
      </c>
      <c r="L57" s="18"/>
    </row>
    <row r="58" spans="1:12" s="2" customFormat="1" ht="30" x14ac:dyDescent="0.25">
      <c r="A58" s="13">
        <v>57</v>
      </c>
      <c r="B58" s="15" t="s">
        <v>292</v>
      </c>
      <c r="C58" s="15" t="s">
        <v>240</v>
      </c>
      <c r="D58" s="16">
        <v>0</v>
      </c>
      <c r="E58" s="16">
        <v>10</v>
      </c>
      <c r="F58" s="16">
        <f t="shared" si="1"/>
        <v>10</v>
      </c>
      <c r="G58" s="23">
        <v>0</v>
      </c>
      <c r="H58" s="23" t="s">
        <v>242</v>
      </c>
      <c r="I58" s="16"/>
      <c r="J58" s="85"/>
      <c r="K58" s="35">
        <f>Table1[[#This Row],[PO Approve Owner (artikel)]]-Table1[[#This Row],[QTY PO (artikel)]]</f>
        <v>0</v>
      </c>
      <c r="L58" s="18"/>
    </row>
    <row r="59" spans="1:12" s="2" customFormat="1" ht="30" x14ac:dyDescent="0.25">
      <c r="A59" s="13">
        <v>58</v>
      </c>
      <c r="B59" s="15" t="s">
        <v>243</v>
      </c>
      <c r="C59" s="15" t="s">
        <v>240</v>
      </c>
      <c r="D59" s="16">
        <v>0</v>
      </c>
      <c r="E59" s="16">
        <v>3</v>
      </c>
      <c r="F59" s="16">
        <f t="shared" si="1"/>
        <v>3</v>
      </c>
      <c r="G59" s="23">
        <v>0</v>
      </c>
      <c r="H59" s="23" t="s">
        <v>242</v>
      </c>
      <c r="I59" s="16"/>
      <c r="J59" s="85"/>
      <c r="K59" s="35">
        <f>Table1[[#This Row],[PO Approve Owner (artikel)]]-Table1[[#This Row],[QTY PO (artikel)]]</f>
        <v>0</v>
      </c>
      <c r="L59" s="18"/>
    </row>
    <row r="60" spans="1:12" s="2" customFormat="1" ht="30" x14ac:dyDescent="0.25">
      <c r="A60" s="13">
        <v>59</v>
      </c>
      <c r="B60" s="15" t="s">
        <v>244</v>
      </c>
      <c r="C60" s="15" t="s">
        <v>240</v>
      </c>
      <c r="D60" s="16">
        <v>4</v>
      </c>
      <c r="E60" s="16">
        <v>1</v>
      </c>
      <c r="F60" s="16">
        <f t="shared" si="1"/>
        <v>5</v>
      </c>
      <c r="G60" s="23">
        <v>0</v>
      </c>
      <c r="H60" s="23" t="s">
        <v>242</v>
      </c>
      <c r="I60" s="16"/>
      <c r="J60" s="85"/>
      <c r="K60" s="35">
        <f>Table1[[#This Row],[PO Approve Owner (artikel)]]-Table1[[#This Row],[QTY PO (artikel)]]</f>
        <v>0</v>
      </c>
      <c r="L60" s="18"/>
    </row>
    <row r="61" spans="1:12" s="2" customFormat="1" ht="30" x14ac:dyDescent="0.25">
      <c r="A61" s="13">
        <v>60</v>
      </c>
      <c r="B61" s="15" t="s">
        <v>268</v>
      </c>
      <c r="C61" s="15" t="s">
        <v>240</v>
      </c>
      <c r="D61" s="16">
        <v>0</v>
      </c>
      <c r="E61" s="16">
        <v>16</v>
      </c>
      <c r="F61" s="16">
        <f t="shared" si="1"/>
        <v>16</v>
      </c>
      <c r="G61" s="23">
        <v>0</v>
      </c>
      <c r="H61" s="23" t="s">
        <v>242</v>
      </c>
      <c r="I61" s="16"/>
      <c r="J61" s="85"/>
      <c r="K61" s="35">
        <f>Table1[[#This Row],[PO Approve Owner (artikel)]]-Table1[[#This Row],[QTY PO (artikel)]]</f>
        <v>0</v>
      </c>
      <c r="L61" s="18"/>
    </row>
    <row r="62" spans="1:12" s="2" customFormat="1" ht="30" x14ac:dyDescent="0.25">
      <c r="A62" s="13">
        <v>61</v>
      </c>
      <c r="B62" s="15" t="s">
        <v>270</v>
      </c>
      <c r="C62" s="15" t="s">
        <v>240</v>
      </c>
      <c r="D62" s="16">
        <v>1</v>
      </c>
      <c r="E62" s="16">
        <v>4</v>
      </c>
      <c r="F62" s="16">
        <f t="shared" si="1"/>
        <v>5</v>
      </c>
      <c r="G62" s="23">
        <v>0</v>
      </c>
      <c r="H62" s="23" t="s">
        <v>242</v>
      </c>
      <c r="I62" s="16"/>
      <c r="J62" s="85"/>
      <c r="K62" s="35">
        <f>Table1[[#This Row],[PO Approve Owner (artikel)]]-Table1[[#This Row],[QTY PO (artikel)]]</f>
        <v>0</v>
      </c>
      <c r="L62" s="18"/>
    </row>
    <row r="63" spans="1:12" s="2" customFormat="1" ht="30" x14ac:dyDescent="0.25">
      <c r="A63" s="13">
        <v>62</v>
      </c>
      <c r="B63" s="15" t="s">
        <v>280</v>
      </c>
      <c r="C63" s="15" t="s">
        <v>281</v>
      </c>
      <c r="D63" s="16">
        <v>1</v>
      </c>
      <c r="E63" s="16">
        <v>3</v>
      </c>
      <c r="F63" s="16">
        <f t="shared" si="1"/>
        <v>4</v>
      </c>
      <c r="G63" s="23">
        <v>0</v>
      </c>
      <c r="H63" s="23" t="s">
        <v>242</v>
      </c>
      <c r="I63" s="16"/>
      <c r="J63" s="85"/>
      <c r="K63" s="35">
        <f>Table1[[#This Row],[PO Approve Owner (artikel)]]-Table1[[#This Row],[QTY PO (artikel)]]</f>
        <v>0</v>
      </c>
      <c r="L63" s="18"/>
    </row>
    <row r="64" spans="1:12" s="2" customFormat="1" ht="30" x14ac:dyDescent="0.25">
      <c r="A64" s="13">
        <v>63</v>
      </c>
      <c r="B64" s="15" t="s">
        <v>282</v>
      </c>
      <c r="C64" s="15" t="s">
        <v>240</v>
      </c>
      <c r="D64" s="16">
        <v>8</v>
      </c>
      <c r="E64" s="16">
        <v>0</v>
      </c>
      <c r="F64" s="16">
        <f t="shared" si="1"/>
        <v>8</v>
      </c>
      <c r="G64" s="23">
        <v>0</v>
      </c>
      <c r="H64" s="23" t="s">
        <v>242</v>
      </c>
      <c r="I64" s="16"/>
      <c r="J64" s="85"/>
      <c r="K64" s="35">
        <f>Table1[[#This Row],[PO Approve Owner (artikel)]]-Table1[[#This Row],[QTY PO (artikel)]]</f>
        <v>0</v>
      </c>
      <c r="L64" s="18"/>
    </row>
    <row r="65" spans="1:12" s="2" customFormat="1" ht="30" x14ac:dyDescent="0.25">
      <c r="A65" s="13">
        <v>64</v>
      </c>
      <c r="B65" s="15" t="s">
        <v>283</v>
      </c>
      <c r="C65" s="15" t="s">
        <v>240</v>
      </c>
      <c r="D65" s="16">
        <v>0</v>
      </c>
      <c r="E65" s="16">
        <v>3</v>
      </c>
      <c r="F65" s="16">
        <f t="shared" si="1"/>
        <v>3</v>
      </c>
      <c r="G65" s="23">
        <v>0</v>
      </c>
      <c r="H65" s="23" t="s">
        <v>242</v>
      </c>
      <c r="I65" s="16"/>
      <c r="J65" s="85"/>
      <c r="K65" s="35">
        <f>Table1[[#This Row],[PO Approve Owner (artikel)]]-Table1[[#This Row],[QTY PO (artikel)]]</f>
        <v>0</v>
      </c>
      <c r="L65" s="18"/>
    </row>
    <row r="66" spans="1:12" s="2" customFormat="1" ht="30" x14ac:dyDescent="0.25">
      <c r="A66" s="13">
        <v>65</v>
      </c>
      <c r="B66" s="15" t="s">
        <v>286</v>
      </c>
      <c r="C66" s="15" t="s">
        <v>287</v>
      </c>
      <c r="D66" s="16">
        <v>0</v>
      </c>
      <c r="E66" s="16">
        <v>1</v>
      </c>
      <c r="F66" s="16">
        <f t="shared" ref="F66:F97" si="2">D66+E66</f>
        <v>1</v>
      </c>
      <c r="G66" s="23">
        <v>0</v>
      </c>
      <c r="H66" s="23" t="s">
        <v>242</v>
      </c>
      <c r="I66" s="16"/>
      <c r="J66" s="85"/>
      <c r="K66" s="35">
        <f>Table1[[#This Row],[PO Approve Owner (artikel)]]-Table1[[#This Row],[QTY PO (artikel)]]</f>
        <v>0</v>
      </c>
      <c r="L66" s="18"/>
    </row>
    <row r="67" spans="1:12" s="2" customFormat="1" ht="30" x14ac:dyDescent="0.25">
      <c r="A67" s="13">
        <v>66</v>
      </c>
      <c r="B67" s="15" t="s">
        <v>289</v>
      </c>
      <c r="C67" s="15" t="s">
        <v>290</v>
      </c>
      <c r="D67" s="16">
        <v>1</v>
      </c>
      <c r="E67" s="16">
        <v>1</v>
      </c>
      <c r="F67" s="16">
        <f t="shared" si="2"/>
        <v>2</v>
      </c>
      <c r="G67" s="23">
        <v>0</v>
      </c>
      <c r="H67" s="23" t="s">
        <v>242</v>
      </c>
      <c r="I67" s="16"/>
      <c r="J67" s="85"/>
      <c r="K67" s="35">
        <f>Table1[[#This Row],[PO Approve Owner (artikel)]]-Table1[[#This Row],[QTY PO (artikel)]]</f>
        <v>0</v>
      </c>
      <c r="L67" s="18" t="s">
        <v>291</v>
      </c>
    </row>
    <row r="68" spans="1:12" s="2" customFormat="1" ht="30" x14ac:dyDescent="0.25">
      <c r="A68" s="13">
        <v>67</v>
      </c>
      <c r="B68" s="15" t="s">
        <v>293</v>
      </c>
      <c r="C68" s="15" t="s">
        <v>240</v>
      </c>
      <c r="D68" s="16">
        <v>0</v>
      </c>
      <c r="E68" s="16">
        <v>7</v>
      </c>
      <c r="F68" s="16">
        <f t="shared" si="2"/>
        <v>7</v>
      </c>
      <c r="G68" s="23">
        <v>0</v>
      </c>
      <c r="H68" s="23" t="s">
        <v>242</v>
      </c>
      <c r="I68" s="16"/>
      <c r="J68" s="85"/>
      <c r="K68" s="35">
        <f>Table1[[#This Row],[PO Approve Owner (artikel)]]-Table1[[#This Row],[QTY PO (artikel)]]</f>
        <v>0</v>
      </c>
      <c r="L68" s="18"/>
    </row>
    <row r="69" spans="1:12" s="2" customFormat="1" ht="30" x14ac:dyDescent="0.25">
      <c r="A69" s="13">
        <v>68</v>
      </c>
      <c r="B69" s="15" t="s">
        <v>294</v>
      </c>
      <c r="C69" s="15" t="s">
        <v>295</v>
      </c>
      <c r="D69" s="16">
        <v>6</v>
      </c>
      <c r="E69" s="16">
        <v>0</v>
      </c>
      <c r="F69" s="16">
        <f t="shared" si="2"/>
        <v>6</v>
      </c>
      <c r="G69" s="23">
        <v>0</v>
      </c>
      <c r="H69" s="23" t="s">
        <v>242</v>
      </c>
      <c r="I69" s="16"/>
      <c r="J69" s="85"/>
      <c r="K69" s="35">
        <f>Table1[[#This Row],[PO Approve Owner (artikel)]]-Table1[[#This Row],[QTY PO (artikel)]]</f>
        <v>0</v>
      </c>
      <c r="L69" s="18"/>
    </row>
    <row r="70" spans="1:12" s="2" customFormat="1" ht="30" x14ac:dyDescent="0.25">
      <c r="A70" s="13">
        <v>69</v>
      </c>
      <c r="B70" s="15" t="s">
        <v>296</v>
      </c>
      <c r="C70" s="15" t="s">
        <v>240</v>
      </c>
      <c r="D70" s="16">
        <v>0</v>
      </c>
      <c r="E70" s="16">
        <v>2</v>
      </c>
      <c r="F70" s="16">
        <f t="shared" si="2"/>
        <v>2</v>
      </c>
      <c r="G70" s="23">
        <v>0</v>
      </c>
      <c r="H70" s="23" t="s">
        <v>242</v>
      </c>
      <c r="I70" s="16"/>
      <c r="J70" s="85"/>
      <c r="K70" s="35">
        <f>Table1[[#This Row],[PO Approve Owner (artikel)]]-Table1[[#This Row],[QTY PO (artikel)]]</f>
        <v>0</v>
      </c>
      <c r="L70" s="18"/>
    </row>
    <row r="71" spans="1:12" s="2" customFormat="1" ht="30" x14ac:dyDescent="0.25">
      <c r="A71" s="13">
        <v>70</v>
      </c>
      <c r="B71" s="15" t="s">
        <v>297</v>
      </c>
      <c r="C71" s="15" t="s">
        <v>240</v>
      </c>
      <c r="D71" s="16">
        <v>3</v>
      </c>
      <c r="E71" s="16">
        <v>0</v>
      </c>
      <c r="F71" s="16">
        <f t="shared" si="2"/>
        <v>3</v>
      </c>
      <c r="G71" s="23">
        <v>0</v>
      </c>
      <c r="H71" s="23" t="s">
        <v>242</v>
      </c>
      <c r="I71" s="16"/>
      <c r="J71" s="85"/>
      <c r="K71" s="35">
        <f>Table1[[#This Row],[PO Approve Owner (artikel)]]-Table1[[#This Row],[QTY PO (artikel)]]</f>
        <v>0</v>
      </c>
      <c r="L71" s="18"/>
    </row>
    <row r="72" spans="1:12" s="2" customFormat="1" ht="30" x14ac:dyDescent="0.25">
      <c r="A72" s="13">
        <v>71</v>
      </c>
      <c r="B72" s="15" t="s">
        <v>298</v>
      </c>
      <c r="C72" s="15" t="s">
        <v>240</v>
      </c>
      <c r="D72" s="16">
        <v>0</v>
      </c>
      <c r="E72" s="16">
        <v>2</v>
      </c>
      <c r="F72" s="16">
        <f t="shared" si="2"/>
        <v>2</v>
      </c>
      <c r="G72" s="23">
        <v>0</v>
      </c>
      <c r="H72" s="23" t="s">
        <v>242</v>
      </c>
      <c r="I72" s="16"/>
      <c r="J72" s="85"/>
      <c r="K72" s="35">
        <f>Table1[[#This Row],[PO Approve Owner (artikel)]]-Table1[[#This Row],[QTY PO (artikel)]]</f>
        <v>0</v>
      </c>
      <c r="L72" s="18"/>
    </row>
    <row r="73" spans="1:12" s="2" customFormat="1" ht="30" x14ac:dyDescent="0.25">
      <c r="A73" s="13">
        <v>72</v>
      </c>
      <c r="B73" s="15" t="s">
        <v>299</v>
      </c>
      <c r="C73" s="15" t="s">
        <v>240</v>
      </c>
      <c r="D73" s="16">
        <v>0</v>
      </c>
      <c r="E73" s="16">
        <v>1</v>
      </c>
      <c r="F73" s="16">
        <f t="shared" si="2"/>
        <v>1</v>
      </c>
      <c r="G73" s="23">
        <v>0</v>
      </c>
      <c r="H73" s="23" t="s">
        <v>242</v>
      </c>
      <c r="I73" s="16"/>
      <c r="J73" s="85"/>
      <c r="K73" s="35">
        <f>Table1[[#This Row],[PO Approve Owner (artikel)]]-Table1[[#This Row],[QTY PO (artikel)]]</f>
        <v>0</v>
      </c>
      <c r="L73" s="18"/>
    </row>
    <row r="74" spans="1:12" s="2" customFormat="1" ht="30" x14ac:dyDescent="0.25">
      <c r="A74" s="13">
        <v>73</v>
      </c>
      <c r="B74" s="15" t="s">
        <v>300</v>
      </c>
      <c r="C74" s="15" t="s">
        <v>240</v>
      </c>
      <c r="D74" s="16">
        <v>0</v>
      </c>
      <c r="E74" s="16">
        <v>1</v>
      </c>
      <c r="F74" s="16">
        <f t="shared" si="2"/>
        <v>1</v>
      </c>
      <c r="G74" s="23">
        <v>0</v>
      </c>
      <c r="H74" s="23" t="s">
        <v>242</v>
      </c>
      <c r="I74" s="16"/>
      <c r="J74" s="85"/>
      <c r="K74" s="35">
        <f>Table1[[#This Row],[PO Approve Owner (artikel)]]-Table1[[#This Row],[QTY PO (artikel)]]</f>
        <v>0</v>
      </c>
      <c r="L74" s="18"/>
    </row>
    <row r="75" spans="1:12" s="2" customFormat="1" ht="30" x14ac:dyDescent="0.25">
      <c r="A75" s="13">
        <v>74</v>
      </c>
      <c r="B75" s="15" t="s">
        <v>301</v>
      </c>
      <c r="C75" s="15" t="s">
        <v>240</v>
      </c>
      <c r="D75" s="16">
        <v>0</v>
      </c>
      <c r="E75" s="16">
        <v>3</v>
      </c>
      <c r="F75" s="16">
        <f t="shared" si="2"/>
        <v>3</v>
      </c>
      <c r="G75" s="23">
        <v>0</v>
      </c>
      <c r="H75" s="23" t="s">
        <v>242</v>
      </c>
      <c r="I75" s="16"/>
      <c r="J75" s="85"/>
      <c r="K75" s="35">
        <f>Table1[[#This Row],[PO Approve Owner (artikel)]]-Table1[[#This Row],[QTY PO (artikel)]]</f>
        <v>0</v>
      </c>
      <c r="L75" s="18"/>
    </row>
    <row r="76" spans="1:12" s="2" customFormat="1" ht="30" x14ac:dyDescent="0.25">
      <c r="A76" s="13">
        <v>75</v>
      </c>
      <c r="B76" s="15" t="s">
        <v>302</v>
      </c>
      <c r="C76" s="15" t="s">
        <v>240</v>
      </c>
      <c r="D76" s="16">
        <v>0</v>
      </c>
      <c r="E76" s="16">
        <v>2</v>
      </c>
      <c r="F76" s="16">
        <f t="shared" si="2"/>
        <v>2</v>
      </c>
      <c r="G76" s="23">
        <v>0</v>
      </c>
      <c r="H76" s="23" t="s">
        <v>242</v>
      </c>
      <c r="I76" s="16"/>
      <c r="J76" s="85"/>
      <c r="K76" s="35">
        <f>Table1[[#This Row],[PO Approve Owner (artikel)]]-Table1[[#This Row],[QTY PO (artikel)]]</f>
        <v>0</v>
      </c>
      <c r="L76" s="18"/>
    </row>
    <row r="77" spans="1:12" s="2" customFormat="1" ht="30" x14ac:dyDescent="0.25">
      <c r="A77" s="13">
        <v>76</v>
      </c>
      <c r="B77" s="15" t="s">
        <v>303</v>
      </c>
      <c r="C77" s="15" t="s">
        <v>240</v>
      </c>
      <c r="D77" s="16">
        <v>1</v>
      </c>
      <c r="E77" s="16">
        <v>0</v>
      </c>
      <c r="F77" s="16">
        <f t="shared" si="2"/>
        <v>1</v>
      </c>
      <c r="G77" s="23">
        <v>0</v>
      </c>
      <c r="H77" s="23" t="s">
        <v>242</v>
      </c>
      <c r="I77" s="16"/>
      <c r="J77" s="85"/>
      <c r="K77" s="35">
        <f>Table1[[#This Row],[PO Approve Owner (artikel)]]-Table1[[#This Row],[QTY PO (artikel)]]</f>
        <v>0</v>
      </c>
      <c r="L77" s="18"/>
    </row>
    <row r="78" spans="1:12" s="2" customFormat="1" ht="30" x14ac:dyDescent="0.25">
      <c r="A78" s="13">
        <v>77</v>
      </c>
      <c r="B78" s="15" t="s">
        <v>304</v>
      </c>
      <c r="C78" s="15" t="s">
        <v>240</v>
      </c>
      <c r="D78" s="16">
        <v>1</v>
      </c>
      <c r="E78" s="16">
        <v>1</v>
      </c>
      <c r="F78" s="16">
        <f t="shared" si="2"/>
        <v>2</v>
      </c>
      <c r="G78" s="23">
        <v>0</v>
      </c>
      <c r="H78" s="23" t="s">
        <v>242</v>
      </c>
      <c r="I78" s="16"/>
      <c r="J78" s="85"/>
      <c r="K78" s="35">
        <f>Table1[[#This Row],[PO Approve Owner (artikel)]]-Table1[[#This Row],[QTY PO (artikel)]]</f>
        <v>0</v>
      </c>
      <c r="L78" s="18"/>
    </row>
    <row r="79" spans="1:12" s="2" customFormat="1" ht="30" x14ac:dyDescent="0.25">
      <c r="A79" s="13">
        <v>78</v>
      </c>
      <c r="B79" s="15" t="s">
        <v>305</v>
      </c>
      <c r="C79" s="15" t="s">
        <v>240</v>
      </c>
      <c r="D79" s="16">
        <v>0</v>
      </c>
      <c r="E79" s="16">
        <v>2</v>
      </c>
      <c r="F79" s="16">
        <f t="shared" si="2"/>
        <v>2</v>
      </c>
      <c r="G79" s="23">
        <v>0</v>
      </c>
      <c r="H79" s="23" t="s">
        <v>242</v>
      </c>
      <c r="I79" s="16"/>
      <c r="J79" s="85"/>
      <c r="K79" s="35">
        <f>Table1[[#This Row],[PO Approve Owner (artikel)]]-Table1[[#This Row],[QTY PO (artikel)]]</f>
        <v>0</v>
      </c>
      <c r="L79" s="18"/>
    </row>
    <row r="80" spans="1:12" s="2" customFormat="1" ht="30" x14ac:dyDescent="0.25">
      <c r="A80" s="13">
        <v>79</v>
      </c>
      <c r="B80" s="15" t="s">
        <v>306</v>
      </c>
      <c r="C80" s="15" t="s">
        <v>240</v>
      </c>
      <c r="D80" s="16">
        <v>2</v>
      </c>
      <c r="E80" s="16">
        <v>0</v>
      </c>
      <c r="F80" s="16">
        <f t="shared" si="2"/>
        <v>2</v>
      </c>
      <c r="G80" s="23">
        <v>0</v>
      </c>
      <c r="H80" s="23" t="s">
        <v>242</v>
      </c>
      <c r="I80" s="16"/>
      <c r="J80" s="85"/>
      <c r="K80" s="35">
        <f>Table1[[#This Row],[PO Approve Owner (artikel)]]-Table1[[#This Row],[QTY PO (artikel)]]</f>
        <v>0</v>
      </c>
      <c r="L80" s="18"/>
    </row>
    <row r="81" spans="1:12" s="2" customFormat="1" ht="30" x14ac:dyDescent="0.25">
      <c r="A81" s="13">
        <v>80</v>
      </c>
      <c r="B81" s="15" t="s">
        <v>307</v>
      </c>
      <c r="C81" s="15" t="s">
        <v>240</v>
      </c>
      <c r="D81" s="16">
        <v>0</v>
      </c>
      <c r="E81" s="16">
        <v>2</v>
      </c>
      <c r="F81" s="16">
        <f t="shared" si="2"/>
        <v>2</v>
      </c>
      <c r="G81" s="23">
        <v>0</v>
      </c>
      <c r="H81" s="23" t="s">
        <v>242</v>
      </c>
      <c r="I81" s="16"/>
      <c r="J81" s="85"/>
      <c r="K81" s="35">
        <f>Table1[[#This Row],[PO Approve Owner (artikel)]]-Table1[[#This Row],[QTY PO (artikel)]]</f>
        <v>0</v>
      </c>
      <c r="L81" s="18"/>
    </row>
    <row r="82" spans="1:12" s="2" customFormat="1" ht="30" x14ac:dyDescent="0.25">
      <c r="A82" s="13">
        <v>81</v>
      </c>
      <c r="B82" s="15" t="s">
        <v>308</v>
      </c>
      <c r="C82" s="15" t="s">
        <v>240</v>
      </c>
      <c r="D82" s="16">
        <v>1</v>
      </c>
      <c r="E82" s="16">
        <v>5</v>
      </c>
      <c r="F82" s="16">
        <f t="shared" si="2"/>
        <v>6</v>
      </c>
      <c r="G82" s="23">
        <v>0</v>
      </c>
      <c r="H82" s="23" t="s">
        <v>242</v>
      </c>
      <c r="I82" s="16"/>
      <c r="J82" s="85"/>
      <c r="K82" s="35">
        <f>Table1[[#This Row],[PO Approve Owner (artikel)]]-Table1[[#This Row],[QTY PO (artikel)]]</f>
        <v>0</v>
      </c>
      <c r="L82" s="18"/>
    </row>
    <row r="83" spans="1:12" s="2" customFormat="1" ht="30" x14ac:dyDescent="0.25">
      <c r="A83" s="13">
        <v>82</v>
      </c>
      <c r="B83" s="15" t="s">
        <v>309</v>
      </c>
      <c r="C83" s="15" t="s">
        <v>240</v>
      </c>
      <c r="D83" s="16">
        <v>0</v>
      </c>
      <c r="E83" s="16">
        <v>2</v>
      </c>
      <c r="F83" s="16">
        <f t="shared" si="2"/>
        <v>2</v>
      </c>
      <c r="G83" s="23">
        <v>0</v>
      </c>
      <c r="H83" s="23" t="s">
        <v>242</v>
      </c>
      <c r="I83" s="16"/>
      <c r="J83" s="85"/>
      <c r="K83" s="35">
        <f>Table1[[#This Row],[PO Approve Owner (artikel)]]-Table1[[#This Row],[QTY PO (artikel)]]</f>
        <v>0</v>
      </c>
      <c r="L83" s="18"/>
    </row>
    <row r="84" spans="1:12" s="2" customFormat="1" ht="30" x14ac:dyDescent="0.25">
      <c r="A84" s="13">
        <v>83</v>
      </c>
      <c r="B84" s="15" t="s">
        <v>310</v>
      </c>
      <c r="C84" s="15" t="s">
        <v>240</v>
      </c>
      <c r="D84" s="16">
        <v>1</v>
      </c>
      <c r="E84" s="16">
        <v>7</v>
      </c>
      <c r="F84" s="16">
        <f t="shared" si="2"/>
        <v>8</v>
      </c>
      <c r="G84" s="23">
        <v>0</v>
      </c>
      <c r="H84" s="23" t="s">
        <v>242</v>
      </c>
      <c r="I84" s="16"/>
      <c r="J84" s="85"/>
      <c r="K84" s="35">
        <f>Table1[[#This Row],[PO Approve Owner (artikel)]]-Table1[[#This Row],[QTY PO (artikel)]]</f>
        <v>0</v>
      </c>
      <c r="L84" s="18"/>
    </row>
    <row r="85" spans="1:12" s="2" customFormat="1" ht="30" x14ac:dyDescent="0.25">
      <c r="A85" s="13">
        <v>84</v>
      </c>
      <c r="B85" s="15" t="s">
        <v>311</v>
      </c>
      <c r="C85" s="15" t="s">
        <v>240</v>
      </c>
      <c r="D85" s="16">
        <v>0</v>
      </c>
      <c r="E85" s="16">
        <v>3</v>
      </c>
      <c r="F85" s="16">
        <f t="shared" si="2"/>
        <v>3</v>
      </c>
      <c r="G85" s="23">
        <v>0</v>
      </c>
      <c r="H85" s="23" t="s">
        <v>242</v>
      </c>
      <c r="I85" s="16"/>
      <c r="J85" s="85"/>
      <c r="K85" s="35">
        <f>Table1[[#This Row],[PO Approve Owner (artikel)]]-Table1[[#This Row],[QTY PO (artikel)]]</f>
        <v>0</v>
      </c>
      <c r="L85" s="18"/>
    </row>
    <row r="86" spans="1:12" s="2" customFormat="1" ht="30" x14ac:dyDescent="0.25">
      <c r="A86" s="13">
        <v>85</v>
      </c>
      <c r="B86" s="15" t="s">
        <v>312</v>
      </c>
      <c r="C86" s="15" t="s">
        <v>240</v>
      </c>
      <c r="D86" s="16">
        <v>7</v>
      </c>
      <c r="E86" s="16">
        <v>0</v>
      </c>
      <c r="F86" s="16">
        <f t="shared" si="2"/>
        <v>7</v>
      </c>
      <c r="G86" s="23">
        <v>0</v>
      </c>
      <c r="H86" s="23" t="s">
        <v>242</v>
      </c>
      <c r="I86" s="16"/>
      <c r="J86" s="85"/>
      <c r="K86" s="35">
        <f>Table1[[#This Row],[PO Approve Owner (artikel)]]-Table1[[#This Row],[QTY PO (artikel)]]</f>
        <v>0</v>
      </c>
      <c r="L86" s="18"/>
    </row>
    <row r="87" spans="1:12" s="2" customFormat="1" ht="30" x14ac:dyDescent="0.25">
      <c r="A87" s="13">
        <v>86</v>
      </c>
      <c r="B87" s="15" t="s">
        <v>313</v>
      </c>
      <c r="C87" s="15" t="s">
        <v>240</v>
      </c>
      <c r="D87" s="16">
        <v>0</v>
      </c>
      <c r="E87" s="16">
        <v>1</v>
      </c>
      <c r="F87" s="16">
        <f t="shared" si="2"/>
        <v>1</v>
      </c>
      <c r="G87" s="23">
        <v>0</v>
      </c>
      <c r="H87" s="23" t="s">
        <v>242</v>
      </c>
      <c r="I87" s="16"/>
      <c r="J87" s="85"/>
      <c r="K87" s="35">
        <f>Table1[[#This Row],[PO Approve Owner (artikel)]]-Table1[[#This Row],[QTY PO (artikel)]]</f>
        <v>0</v>
      </c>
      <c r="L87" s="18"/>
    </row>
    <row r="88" spans="1:12" s="2" customFormat="1" ht="30" x14ac:dyDescent="0.25">
      <c r="A88" s="13">
        <v>87</v>
      </c>
      <c r="B88" s="15" t="s">
        <v>314</v>
      </c>
      <c r="C88" s="15" t="s">
        <v>240</v>
      </c>
      <c r="D88" s="16">
        <v>2</v>
      </c>
      <c r="E88" s="16">
        <v>0</v>
      </c>
      <c r="F88" s="16">
        <f t="shared" si="2"/>
        <v>2</v>
      </c>
      <c r="G88" s="23">
        <v>0</v>
      </c>
      <c r="H88" s="23" t="s">
        <v>242</v>
      </c>
      <c r="I88" s="16"/>
      <c r="J88" s="85"/>
      <c r="K88" s="35">
        <f>Table1[[#This Row],[PO Approve Owner (artikel)]]-Table1[[#This Row],[QTY PO (artikel)]]</f>
        <v>0</v>
      </c>
      <c r="L88" s="18"/>
    </row>
    <row r="89" spans="1:12" s="2" customFormat="1" ht="30" x14ac:dyDescent="0.25">
      <c r="A89" s="13">
        <v>88</v>
      </c>
      <c r="B89" s="15" t="s">
        <v>315</v>
      </c>
      <c r="C89" s="15" t="s">
        <v>240</v>
      </c>
      <c r="D89" s="16">
        <v>2</v>
      </c>
      <c r="E89" s="16">
        <v>0</v>
      </c>
      <c r="F89" s="16">
        <f t="shared" si="2"/>
        <v>2</v>
      </c>
      <c r="G89" s="23">
        <v>0</v>
      </c>
      <c r="H89" s="23" t="s">
        <v>242</v>
      </c>
      <c r="I89" s="16"/>
      <c r="J89" s="85"/>
      <c r="K89" s="35">
        <f>Table1[[#This Row],[PO Approve Owner (artikel)]]-Table1[[#This Row],[QTY PO (artikel)]]</f>
        <v>0</v>
      </c>
      <c r="L89" s="18"/>
    </row>
    <row r="90" spans="1:12" s="2" customFormat="1" ht="30" x14ac:dyDescent="0.25">
      <c r="A90" s="13">
        <v>89</v>
      </c>
      <c r="B90" s="15" t="s">
        <v>316</v>
      </c>
      <c r="C90" s="15" t="s">
        <v>240</v>
      </c>
      <c r="D90" s="16">
        <v>0</v>
      </c>
      <c r="E90" s="16">
        <v>6</v>
      </c>
      <c r="F90" s="16">
        <f t="shared" si="2"/>
        <v>6</v>
      </c>
      <c r="G90" s="23">
        <v>0</v>
      </c>
      <c r="H90" s="23" t="s">
        <v>242</v>
      </c>
      <c r="I90" s="16"/>
      <c r="J90" s="85"/>
      <c r="K90" s="35">
        <f>Table1[[#This Row],[PO Approve Owner (artikel)]]-Table1[[#This Row],[QTY PO (artikel)]]</f>
        <v>0</v>
      </c>
      <c r="L90" s="18"/>
    </row>
    <row r="91" spans="1:12" s="2" customFormat="1" ht="30" x14ac:dyDescent="0.25">
      <c r="A91" s="13">
        <v>90</v>
      </c>
      <c r="B91" s="15" t="s">
        <v>318</v>
      </c>
      <c r="C91" s="15" t="s">
        <v>319</v>
      </c>
      <c r="D91" s="16">
        <v>9</v>
      </c>
      <c r="E91" s="16">
        <v>0</v>
      </c>
      <c r="F91" s="16">
        <f t="shared" si="2"/>
        <v>9</v>
      </c>
      <c r="G91" s="23">
        <v>0</v>
      </c>
      <c r="H91" s="23" t="s">
        <v>242</v>
      </c>
      <c r="I91" s="16"/>
      <c r="J91" s="85"/>
      <c r="K91" s="35">
        <f>Table1[[#This Row],[PO Approve Owner (artikel)]]-Table1[[#This Row],[QTY PO (artikel)]]</f>
        <v>0</v>
      </c>
      <c r="L91" s="18"/>
    </row>
    <row r="92" spans="1:12" s="2" customFormat="1" ht="45" x14ac:dyDescent="0.25">
      <c r="A92" s="13">
        <v>91</v>
      </c>
      <c r="B92" s="15" t="s">
        <v>322</v>
      </c>
      <c r="C92" s="15" t="s">
        <v>321</v>
      </c>
      <c r="D92" s="16">
        <v>3</v>
      </c>
      <c r="E92" s="16">
        <v>0</v>
      </c>
      <c r="F92" s="16">
        <f t="shared" si="2"/>
        <v>3</v>
      </c>
      <c r="G92" s="23">
        <v>3</v>
      </c>
      <c r="H92" s="23" t="s">
        <v>342</v>
      </c>
      <c r="I92" s="16"/>
      <c r="J92" s="85"/>
      <c r="K92" s="35">
        <f>Table1[[#This Row],[PO Approve Owner (artikel)]]-Table1[[#This Row],[QTY PO (artikel)]]</f>
        <v>3</v>
      </c>
      <c r="L92" s="18"/>
    </row>
    <row r="93" spans="1:12" s="2" customFormat="1" ht="30" x14ac:dyDescent="0.25">
      <c r="A93" s="13">
        <v>92</v>
      </c>
      <c r="B93" s="15" t="s">
        <v>323</v>
      </c>
      <c r="C93" s="15" t="s">
        <v>240</v>
      </c>
      <c r="D93" s="16">
        <v>2</v>
      </c>
      <c r="E93" s="16">
        <v>0</v>
      </c>
      <c r="F93" s="16">
        <f t="shared" si="2"/>
        <v>2</v>
      </c>
      <c r="G93" s="23">
        <v>0</v>
      </c>
      <c r="H93" s="23" t="s">
        <v>242</v>
      </c>
      <c r="I93" s="16"/>
      <c r="J93" s="85"/>
      <c r="K93" s="35">
        <f>Table1[[#This Row],[PO Approve Owner (artikel)]]-Table1[[#This Row],[QTY PO (artikel)]]</f>
        <v>0</v>
      </c>
      <c r="L93" s="18"/>
    </row>
    <row r="94" spans="1:12" s="2" customFormat="1" ht="30" x14ac:dyDescent="0.25">
      <c r="A94" s="13">
        <v>93</v>
      </c>
      <c r="B94" s="15" t="s">
        <v>324</v>
      </c>
      <c r="C94" s="15" t="s">
        <v>240</v>
      </c>
      <c r="D94" s="16">
        <v>0</v>
      </c>
      <c r="E94" s="16">
        <v>1</v>
      </c>
      <c r="F94" s="16">
        <f t="shared" si="2"/>
        <v>1</v>
      </c>
      <c r="G94" s="23">
        <v>0</v>
      </c>
      <c r="H94" s="23" t="s">
        <v>242</v>
      </c>
      <c r="I94" s="16"/>
      <c r="J94" s="85"/>
      <c r="K94" s="35">
        <f>Table1[[#This Row],[PO Approve Owner (artikel)]]-Table1[[#This Row],[QTY PO (artikel)]]</f>
        <v>0</v>
      </c>
      <c r="L94" s="18"/>
    </row>
    <row r="95" spans="1:12" s="2" customFormat="1" ht="30" x14ac:dyDescent="0.25">
      <c r="A95" s="13">
        <v>94</v>
      </c>
      <c r="B95" s="15" t="s">
        <v>325</v>
      </c>
      <c r="C95" s="15" t="s">
        <v>240</v>
      </c>
      <c r="D95" s="16">
        <v>0</v>
      </c>
      <c r="E95" s="16">
        <v>1</v>
      </c>
      <c r="F95" s="16">
        <f t="shared" si="2"/>
        <v>1</v>
      </c>
      <c r="G95" s="23">
        <v>0</v>
      </c>
      <c r="H95" s="23" t="s">
        <v>242</v>
      </c>
      <c r="I95" s="16"/>
      <c r="J95" s="85"/>
      <c r="K95" s="35">
        <f>Table1[[#This Row],[PO Approve Owner (artikel)]]-Table1[[#This Row],[QTY PO (artikel)]]</f>
        <v>0</v>
      </c>
      <c r="L95" s="18"/>
    </row>
    <row r="96" spans="1:12" s="2" customFormat="1" ht="30" x14ac:dyDescent="0.25">
      <c r="A96" s="13">
        <v>95</v>
      </c>
      <c r="B96" s="15" t="s">
        <v>326</v>
      </c>
      <c r="C96" s="15" t="s">
        <v>240</v>
      </c>
      <c r="D96" s="16">
        <v>0</v>
      </c>
      <c r="E96" s="16">
        <v>2</v>
      </c>
      <c r="F96" s="16">
        <f t="shared" si="2"/>
        <v>2</v>
      </c>
      <c r="G96" s="23">
        <v>0</v>
      </c>
      <c r="H96" s="23" t="s">
        <v>242</v>
      </c>
      <c r="I96" s="16"/>
      <c r="J96" s="85"/>
      <c r="K96" s="35">
        <f>Table1[[#This Row],[PO Approve Owner (artikel)]]-Table1[[#This Row],[QTY PO (artikel)]]</f>
        <v>0</v>
      </c>
      <c r="L96" s="18"/>
    </row>
    <row r="97" spans="1:12" s="2" customFormat="1" ht="30" x14ac:dyDescent="0.25">
      <c r="A97" s="13">
        <v>96</v>
      </c>
      <c r="B97" s="15" t="s">
        <v>327</v>
      </c>
      <c r="C97" s="15" t="s">
        <v>240</v>
      </c>
      <c r="D97" s="16">
        <v>1</v>
      </c>
      <c r="E97" s="16">
        <v>1</v>
      </c>
      <c r="F97" s="16">
        <f t="shared" si="2"/>
        <v>2</v>
      </c>
      <c r="G97" s="23">
        <v>0</v>
      </c>
      <c r="H97" s="23" t="s">
        <v>242</v>
      </c>
      <c r="I97" s="16"/>
      <c r="J97" s="85"/>
      <c r="K97" s="35">
        <f>Table1[[#This Row],[PO Approve Owner (artikel)]]-Table1[[#This Row],[QTY PO (artikel)]]</f>
        <v>0</v>
      </c>
      <c r="L97" s="18"/>
    </row>
    <row r="98" spans="1:12" s="2" customFormat="1" ht="30" x14ac:dyDescent="0.25">
      <c r="A98" s="13">
        <v>97</v>
      </c>
      <c r="B98" s="15" t="s">
        <v>328</v>
      </c>
      <c r="C98" s="15" t="s">
        <v>240</v>
      </c>
      <c r="D98" s="16">
        <v>1</v>
      </c>
      <c r="E98" s="16">
        <v>0</v>
      </c>
      <c r="F98" s="16">
        <f t="shared" ref="F98:F109" si="3">D98+E98</f>
        <v>1</v>
      </c>
      <c r="G98" s="23">
        <v>0</v>
      </c>
      <c r="H98" s="23" t="s">
        <v>242</v>
      </c>
      <c r="I98" s="16"/>
      <c r="J98" s="85"/>
      <c r="K98" s="35">
        <f>Table1[[#This Row],[PO Approve Owner (artikel)]]-Table1[[#This Row],[QTY PO (artikel)]]</f>
        <v>0</v>
      </c>
      <c r="L98" s="18"/>
    </row>
    <row r="99" spans="1:12" s="2" customFormat="1" ht="30" x14ac:dyDescent="0.25">
      <c r="A99" s="13">
        <v>98</v>
      </c>
      <c r="B99" s="15" t="s">
        <v>329</v>
      </c>
      <c r="C99" s="15" t="s">
        <v>267</v>
      </c>
      <c r="D99" s="16">
        <v>8</v>
      </c>
      <c r="E99" s="16">
        <v>0</v>
      </c>
      <c r="F99" s="16">
        <f t="shared" si="3"/>
        <v>8</v>
      </c>
      <c r="G99" s="23">
        <v>0</v>
      </c>
      <c r="H99" s="23" t="s">
        <v>242</v>
      </c>
      <c r="I99" s="16"/>
      <c r="J99" s="85"/>
      <c r="K99" s="35">
        <f>Table1[[#This Row],[PO Approve Owner (artikel)]]-Table1[[#This Row],[QTY PO (artikel)]]</f>
        <v>0</v>
      </c>
      <c r="L99" s="18" t="s">
        <v>330</v>
      </c>
    </row>
    <row r="100" spans="1:12" s="2" customFormat="1" ht="30" x14ac:dyDescent="0.25">
      <c r="A100" s="13">
        <v>99</v>
      </c>
      <c r="B100" s="15" t="s">
        <v>331</v>
      </c>
      <c r="C100" s="15" t="s">
        <v>240</v>
      </c>
      <c r="D100" s="16">
        <v>0</v>
      </c>
      <c r="E100" s="16">
        <v>1</v>
      </c>
      <c r="F100" s="16">
        <f t="shared" si="3"/>
        <v>1</v>
      </c>
      <c r="G100" s="23">
        <v>0</v>
      </c>
      <c r="H100" s="23" t="s">
        <v>242</v>
      </c>
      <c r="I100" s="16"/>
      <c r="J100" s="85"/>
      <c r="K100" s="35">
        <f>Table1[[#This Row],[PO Approve Owner (artikel)]]-Table1[[#This Row],[QTY PO (artikel)]]</f>
        <v>0</v>
      </c>
      <c r="L100" s="18"/>
    </row>
    <row r="101" spans="1:12" s="2" customFormat="1" ht="30" x14ac:dyDescent="0.25">
      <c r="A101" s="13">
        <v>100</v>
      </c>
      <c r="B101" s="15" t="s">
        <v>332</v>
      </c>
      <c r="C101" s="15" t="s">
        <v>240</v>
      </c>
      <c r="D101" s="16">
        <v>0</v>
      </c>
      <c r="E101" s="16">
        <v>3</v>
      </c>
      <c r="F101" s="16">
        <f t="shared" si="3"/>
        <v>3</v>
      </c>
      <c r="G101" s="23">
        <v>0</v>
      </c>
      <c r="H101" s="23" t="s">
        <v>242</v>
      </c>
      <c r="I101" s="16"/>
      <c r="J101" s="85"/>
      <c r="K101" s="35">
        <f>Table1[[#This Row],[PO Approve Owner (artikel)]]-Table1[[#This Row],[QTY PO (artikel)]]</f>
        <v>0</v>
      </c>
      <c r="L101" s="18"/>
    </row>
    <row r="102" spans="1:12" s="2" customFormat="1" ht="30" x14ac:dyDescent="0.25">
      <c r="A102" s="13">
        <v>101</v>
      </c>
      <c r="B102" s="15" t="s">
        <v>333</v>
      </c>
      <c r="C102" s="15" t="s">
        <v>240</v>
      </c>
      <c r="D102" s="16">
        <v>0</v>
      </c>
      <c r="E102" s="16">
        <v>2</v>
      </c>
      <c r="F102" s="16">
        <f t="shared" si="3"/>
        <v>2</v>
      </c>
      <c r="G102" s="23">
        <v>0</v>
      </c>
      <c r="H102" s="23" t="s">
        <v>242</v>
      </c>
      <c r="I102" s="16"/>
      <c r="J102" s="85"/>
      <c r="K102" s="35">
        <f>Table1[[#This Row],[PO Approve Owner (artikel)]]-Table1[[#This Row],[QTY PO (artikel)]]</f>
        <v>0</v>
      </c>
      <c r="L102" s="18"/>
    </row>
    <row r="103" spans="1:12" s="2" customFormat="1" ht="30" x14ac:dyDescent="0.25">
      <c r="A103" s="13">
        <v>102</v>
      </c>
      <c r="B103" s="15" t="s">
        <v>334</v>
      </c>
      <c r="C103" s="15" t="s">
        <v>240</v>
      </c>
      <c r="D103" s="16">
        <v>0</v>
      </c>
      <c r="E103" s="16">
        <v>2</v>
      </c>
      <c r="F103" s="16">
        <f t="shared" si="3"/>
        <v>2</v>
      </c>
      <c r="G103" s="23">
        <v>0</v>
      </c>
      <c r="H103" s="23" t="s">
        <v>242</v>
      </c>
      <c r="I103" s="16"/>
      <c r="J103" s="85"/>
      <c r="K103" s="35">
        <f>Table1[[#This Row],[PO Approve Owner (artikel)]]-Table1[[#This Row],[QTY PO (artikel)]]</f>
        <v>0</v>
      </c>
      <c r="L103" s="18"/>
    </row>
    <row r="104" spans="1:12" s="2" customFormat="1" ht="45" x14ac:dyDescent="0.25">
      <c r="A104" s="13">
        <v>103</v>
      </c>
      <c r="B104" s="15" t="s">
        <v>336</v>
      </c>
      <c r="C104" s="15" t="s">
        <v>337</v>
      </c>
      <c r="D104" s="16">
        <v>24</v>
      </c>
      <c r="E104" s="16">
        <v>2</v>
      </c>
      <c r="F104" s="16">
        <f t="shared" si="3"/>
        <v>26</v>
      </c>
      <c r="G104" s="23">
        <v>2</v>
      </c>
      <c r="H104" s="23" t="s">
        <v>342</v>
      </c>
      <c r="I104" s="16"/>
      <c r="J104" s="85"/>
      <c r="K104" s="35">
        <f>Table1[[#This Row],[PO Approve Owner (artikel)]]-Table1[[#This Row],[QTY PO (artikel)]]</f>
        <v>2</v>
      </c>
      <c r="L104" s="18" t="s">
        <v>339</v>
      </c>
    </row>
    <row r="105" spans="1:12" s="2" customFormat="1" ht="45" x14ac:dyDescent="0.25">
      <c r="A105" s="13">
        <v>104</v>
      </c>
      <c r="B105" s="15" t="s">
        <v>338</v>
      </c>
      <c r="C105" s="15" t="s">
        <v>240</v>
      </c>
      <c r="D105" s="16">
        <v>14</v>
      </c>
      <c r="E105" s="16">
        <v>11</v>
      </c>
      <c r="F105" s="16">
        <f t="shared" si="3"/>
        <v>25</v>
      </c>
      <c r="G105" s="23">
        <v>3</v>
      </c>
      <c r="H105" s="23" t="s">
        <v>342</v>
      </c>
      <c r="I105" s="16"/>
      <c r="J105" s="85"/>
      <c r="K105" s="35">
        <f>Table1[[#This Row],[PO Approve Owner (artikel)]]-Table1[[#This Row],[QTY PO (artikel)]]</f>
        <v>3</v>
      </c>
      <c r="L105" s="18" t="s">
        <v>363</v>
      </c>
    </row>
    <row r="106" spans="1:12" s="2" customFormat="1" ht="30" x14ac:dyDescent="0.25">
      <c r="A106" s="13">
        <v>105</v>
      </c>
      <c r="B106" s="15" t="s">
        <v>340</v>
      </c>
      <c r="C106" s="15" t="s">
        <v>240</v>
      </c>
      <c r="D106" s="16">
        <v>2</v>
      </c>
      <c r="E106" s="16">
        <v>4</v>
      </c>
      <c r="F106" s="16">
        <f t="shared" si="3"/>
        <v>6</v>
      </c>
      <c r="G106" s="23">
        <v>0</v>
      </c>
      <c r="H106" s="23" t="s">
        <v>242</v>
      </c>
      <c r="I106" s="16"/>
      <c r="J106" s="85"/>
      <c r="K106" s="35">
        <f>Table1[[#This Row],[PO Approve Owner (artikel)]]-Table1[[#This Row],[QTY PO (artikel)]]</f>
        <v>0</v>
      </c>
      <c r="L106" s="18"/>
    </row>
    <row r="107" spans="1:12" s="2" customFormat="1" ht="30" x14ac:dyDescent="0.25">
      <c r="A107" s="13">
        <v>106</v>
      </c>
      <c r="B107" s="15" t="s">
        <v>341</v>
      </c>
      <c r="C107" s="15" t="s">
        <v>290</v>
      </c>
      <c r="D107" s="16">
        <v>19</v>
      </c>
      <c r="E107" s="16">
        <v>10</v>
      </c>
      <c r="F107" s="16">
        <f t="shared" si="3"/>
        <v>29</v>
      </c>
      <c r="G107" s="23">
        <v>0</v>
      </c>
      <c r="H107" s="23" t="s">
        <v>242</v>
      </c>
      <c r="I107" s="16"/>
      <c r="J107" s="85"/>
      <c r="K107" s="35">
        <f>Table1[[#This Row],[PO Approve Owner (artikel)]]-Table1[[#This Row],[QTY PO (artikel)]]</f>
        <v>0</v>
      </c>
      <c r="L107" s="18"/>
    </row>
    <row r="108" spans="1:12" s="2" customFormat="1" ht="45" hidden="1" x14ac:dyDescent="0.25">
      <c r="A108" s="13">
        <v>107</v>
      </c>
      <c r="B108" s="15" t="s">
        <v>25</v>
      </c>
      <c r="C108" s="15" t="s">
        <v>40</v>
      </c>
      <c r="D108" s="16">
        <v>0</v>
      </c>
      <c r="E108" s="16">
        <v>1</v>
      </c>
      <c r="F108" s="16">
        <f t="shared" si="3"/>
        <v>1</v>
      </c>
      <c r="G108" s="23">
        <v>1</v>
      </c>
      <c r="H108" s="23" t="s">
        <v>107</v>
      </c>
      <c r="I108" s="16"/>
      <c r="J108" s="85"/>
      <c r="K108" s="35">
        <f>Table1[[#This Row],[PO Approve Owner (artikel)]]-Table1[[#This Row],[QTY PO (artikel)]]</f>
        <v>1</v>
      </c>
      <c r="L108" s="18"/>
    </row>
    <row r="109" spans="1:12" s="2" customFormat="1" ht="45" hidden="1" x14ac:dyDescent="0.25">
      <c r="A109" s="13">
        <v>108</v>
      </c>
      <c r="B109" s="15" t="s">
        <v>35</v>
      </c>
      <c r="C109" s="15" t="s">
        <v>43</v>
      </c>
      <c r="D109" s="16">
        <v>15</v>
      </c>
      <c r="E109" s="16">
        <v>0</v>
      </c>
      <c r="F109" s="16">
        <f t="shared" si="3"/>
        <v>15</v>
      </c>
      <c r="G109" s="23">
        <v>14</v>
      </c>
      <c r="H109" s="23" t="s">
        <v>107</v>
      </c>
      <c r="I109" s="16"/>
      <c r="J109" s="85"/>
      <c r="K109" s="35">
        <f>Table1[[#This Row],[PO Approve Owner (artikel)]]-Table1[[#This Row],[QTY PO (artikel)]]</f>
        <v>14</v>
      </c>
      <c r="L109" s="18" t="s">
        <v>353</v>
      </c>
    </row>
    <row r="110" spans="1:12" s="2" customFormat="1" x14ac:dyDescent="0.25">
      <c r="A110" s="70"/>
      <c r="B110" s="71"/>
      <c r="C110" s="71"/>
      <c r="D110" s="70"/>
      <c r="E110" s="70"/>
      <c r="F110" s="70"/>
      <c r="G110" s="72"/>
      <c r="H110" s="72"/>
      <c r="I110" s="70"/>
      <c r="J110" s="86"/>
      <c r="K110" s="73"/>
      <c r="L110" s="74"/>
    </row>
    <row r="112" spans="1:12" x14ac:dyDescent="0.25">
      <c r="A112" s="26" t="s">
        <v>16</v>
      </c>
      <c r="B112" s="27"/>
      <c r="C112" s="27"/>
      <c r="D112" s="26">
        <f>SUM(D2:D111)</f>
        <v>363</v>
      </c>
      <c r="E112" s="26">
        <f>SUM(E2:E111)</f>
        <v>323</v>
      </c>
      <c r="F112" s="26">
        <f>SUM(F2:F111)</f>
        <v>686</v>
      </c>
      <c r="G112" s="26">
        <f>SUM(G2:G111)</f>
        <v>430</v>
      </c>
      <c r="H112" s="28"/>
      <c r="I112" s="26">
        <f>SUM(I2:I111)</f>
        <v>355</v>
      </c>
      <c r="K112" s="36">
        <f>SUM(K2:K111)</f>
        <v>75</v>
      </c>
    </row>
    <row r="113" spans="1:9" x14ac:dyDescent="0.25">
      <c r="A113" s="26" t="s">
        <v>115</v>
      </c>
      <c r="D113" s="26">
        <v>397</v>
      </c>
      <c r="E113" s="26">
        <v>404</v>
      </c>
      <c r="F113" s="26">
        <f>SUM(D113:E113)</f>
        <v>801</v>
      </c>
      <c r="G113" s="31">
        <v>801</v>
      </c>
      <c r="I113" s="26"/>
    </row>
    <row r="114" spans="1:9" x14ac:dyDescent="0.25">
      <c r="A114" s="26" t="s">
        <v>116</v>
      </c>
      <c r="D114" s="29">
        <f>D112/D113</f>
        <v>0.91435768261964734</v>
      </c>
      <c r="E114" s="29">
        <f t="shared" ref="E114:F114" si="4">E112/E113</f>
        <v>0.79950495049504955</v>
      </c>
      <c r="F114" s="29">
        <f t="shared" si="4"/>
        <v>0.85642946317103619</v>
      </c>
      <c r="G114" s="30">
        <f>G112/G113</f>
        <v>0.53682896379525591</v>
      </c>
      <c r="H114" s="28" t="s">
        <v>209</v>
      </c>
      <c r="I114" s="29">
        <f>I112/G112</f>
        <v>0.82558139534883723</v>
      </c>
    </row>
    <row r="116" spans="1:9" x14ac:dyDescent="0.25">
      <c r="I116" s="37"/>
    </row>
    <row r="117" spans="1:9" x14ac:dyDescent="0.25">
      <c r="H117" s="24">
        <f>257-8</f>
        <v>249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69" activePane="bottomRight" state="frozen"/>
      <selection pane="topRight" activeCell="E1" sqref="E1"/>
      <selection pane="bottomLeft" activeCell="A3" sqref="A3"/>
      <selection pane="bottomRight" activeCell="BD69" sqref="BD69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78" t="s">
        <v>70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49"/>
      <c r="Q1" s="49"/>
      <c r="R1" s="49"/>
      <c r="S1" s="46"/>
      <c r="T1" s="76" t="s">
        <v>73</v>
      </c>
      <c r="U1" s="76"/>
      <c r="V1" s="76"/>
      <c r="W1" s="76"/>
      <c r="X1" s="76"/>
      <c r="Y1" s="76"/>
      <c r="Z1" s="76"/>
      <c r="AA1" s="76"/>
      <c r="AB1" s="76"/>
      <c r="AC1" s="76"/>
      <c r="AD1" s="76"/>
      <c r="AE1" s="46"/>
      <c r="AF1" s="77" t="s">
        <v>74</v>
      </c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56"/>
      <c r="AR1" s="79" t="s">
        <v>217</v>
      </c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43"/>
      <c r="BD1" s="80" t="s">
        <v>220</v>
      </c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219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216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218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221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183</v>
      </c>
      <c r="C24" s="11" t="s">
        <v>78</v>
      </c>
      <c r="D24" s="11" t="s">
        <v>139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140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141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142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143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144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145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146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147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148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149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150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151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152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153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154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182</v>
      </c>
      <c r="C40" s="11" t="s">
        <v>78</v>
      </c>
      <c r="D40" s="11" t="s">
        <v>157</v>
      </c>
      <c r="E40" s="51">
        <v>36</v>
      </c>
      <c r="P40" s="52">
        <f t="shared" si="34"/>
        <v>36</v>
      </c>
      <c r="Q40" s="53" t="s">
        <v>109</v>
      </c>
      <c r="R40" s="53" t="s">
        <v>109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158</v>
      </c>
      <c r="E41" s="51">
        <v>36</v>
      </c>
      <c r="P41" s="52">
        <f t="shared" si="34"/>
        <v>36</v>
      </c>
      <c r="Q41" s="53" t="s">
        <v>109</v>
      </c>
      <c r="R41" s="53" t="s">
        <v>109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159</v>
      </c>
      <c r="E42" s="51">
        <v>36</v>
      </c>
      <c r="P42" s="52">
        <f t="shared" si="34"/>
        <v>36</v>
      </c>
      <c r="Q42" s="53" t="s">
        <v>109</v>
      </c>
      <c r="R42" s="53" t="s">
        <v>109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160</v>
      </c>
      <c r="E43" s="51">
        <v>36</v>
      </c>
      <c r="P43" s="52">
        <f t="shared" si="34"/>
        <v>36</v>
      </c>
      <c r="Q43" s="53" t="s">
        <v>109</v>
      </c>
      <c r="R43" s="53" t="s">
        <v>109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161</v>
      </c>
      <c r="E44" s="51">
        <v>36</v>
      </c>
      <c r="P44" s="52">
        <f t="shared" si="34"/>
        <v>36</v>
      </c>
      <c r="Q44" s="53" t="s">
        <v>109</v>
      </c>
      <c r="R44" s="53" t="s">
        <v>109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162</v>
      </c>
      <c r="E45" s="51">
        <v>36</v>
      </c>
      <c r="P45" s="52">
        <f t="shared" si="34"/>
        <v>36</v>
      </c>
      <c r="Q45" s="53" t="s">
        <v>109</v>
      </c>
      <c r="R45" s="53" t="s">
        <v>109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163</v>
      </c>
      <c r="E46" s="51">
        <v>36</v>
      </c>
      <c r="P46" s="52">
        <f t="shared" si="34"/>
        <v>36</v>
      </c>
      <c r="Q46" s="53" t="s">
        <v>109</v>
      </c>
      <c r="R46" s="53" t="s">
        <v>109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155</v>
      </c>
      <c r="E47" s="51">
        <v>36</v>
      </c>
      <c r="P47" s="52">
        <f t="shared" si="34"/>
        <v>36</v>
      </c>
      <c r="Q47" s="53" t="s">
        <v>109</v>
      </c>
      <c r="R47" s="53" t="s">
        <v>109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164</v>
      </c>
      <c r="E48" s="51">
        <v>36</v>
      </c>
      <c r="P48" s="52">
        <f t="shared" si="34"/>
        <v>36</v>
      </c>
      <c r="Q48" s="53" t="s">
        <v>109</v>
      </c>
      <c r="R48" s="53" t="s">
        <v>109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156</v>
      </c>
      <c r="E49" s="51">
        <v>36</v>
      </c>
      <c r="P49" s="52">
        <f t="shared" si="34"/>
        <v>36</v>
      </c>
      <c r="Q49" s="53" t="s">
        <v>109</v>
      </c>
      <c r="R49" s="53" t="s">
        <v>109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165</v>
      </c>
      <c r="E50" s="51">
        <v>36</v>
      </c>
      <c r="P50" s="52">
        <f t="shared" si="34"/>
        <v>36</v>
      </c>
      <c r="Q50" s="53" t="s">
        <v>109</v>
      </c>
      <c r="R50" s="53" t="s">
        <v>109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166</v>
      </c>
      <c r="E51" s="51">
        <v>36</v>
      </c>
      <c r="P51" s="52">
        <f t="shared" si="34"/>
        <v>36</v>
      </c>
      <c r="Q51" s="53" t="s">
        <v>109</v>
      </c>
      <c r="R51" s="53" t="s">
        <v>109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167</v>
      </c>
      <c r="E52" s="51">
        <v>36</v>
      </c>
      <c r="P52" s="52">
        <f t="shared" si="34"/>
        <v>36</v>
      </c>
      <c r="Q52" s="53" t="s">
        <v>109</v>
      </c>
      <c r="R52" s="53" t="s">
        <v>109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168</v>
      </c>
      <c r="E53" s="51">
        <v>36</v>
      </c>
      <c r="P53" s="52">
        <f t="shared" si="34"/>
        <v>36</v>
      </c>
      <c r="Q53" s="53" t="s">
        <v>109</v>
      </c>
      <c r="R53" s="53" t="s">
        <v>109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169</v>
      </c>
      <c r="E54" s="51">
        <v>36</v>
      </c>
      <c r="P54" s="52">
        <f t="shared" si="34"/>
        <v>36</v>
      </c>
      <c r="Q54" s="53" t="s">
        <v>109</v>
      </c>
      <c r="R54" s="53" t="s">
        <v>109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170</v>
      </c>
      <c r="E55" s="51">
        <v>36</v>
      </c>
      <c r="P55" s="52">
        <f t="shared" si="34"/>
        <v>36</v>
      </c>
      <c r="Q55" s="53" t="s">
        <v>109</v>
      </c>
      <c r="R55" s="53" t="s">
        <v>109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171</v>
      </c>
      <c r="E56" s="51">
        <v>36</v>
      </c>
      <c r="P56" s="52">
        <f t="shared" si="34"/>
        <v>36</v>
      </c>
      <c r="Q56" s="53" t="s">
        <v>109</v>
      </c>
      <c r="R56" s="53" t="s">
        <v>109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172</v>
      </c>
      <c r="E57" s="51">
        <v>36</v>
      </c>
      <c r="P57" s="52">
        <f t="shared" si="34"/>
        <v>36</v>
      </c>
      <c r="Q57" s="53" t="s">
        <v>109</v>
      </c>
      <c r="R57" s="53" t="s">
        <v>109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173</v>
      </c>
      <c r="E58" s="51">
        <v>36</v>
      </c>
      <c r="P58" s="52">
        <f t="shared" si="34"/>
        <v>36</v>
      </c>
      <c r="Q58" s="53" t="s">
        <v>109</v>
      </c>
      <c r="R58" s="53" t="s">
        <v>109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174</v>
      </c>
      <c r="E59" s="51">
        <v>36</v>
      </c>
      <c r="P59" s="52">
        <f t="shared" si="34"/>
        <v>36</v>
      </c>
      <c r="Q59" s="53" t="s">
        <v>109</v>
      </c>
      <c r="R59" s="53" t="s">
        <v>109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181</v>
      </c>
      <c r="C60" s="11" t="s">
        <v>77</v>
      </c>
      <c r="D60" s="11" t="s">
        <v>184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185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186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187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188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189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190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191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192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193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194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195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196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197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198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199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200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201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202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203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213</v>
      </c>
      <c r="D81" s="11" t="s">
        <v>212</v>
      </c>
      <c r="S81" s="54" t="s">
        <v>215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214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5" priority="6"/>
  </conditionalFormatting>
  <conditionalFormatting sqref="D52:D59">
    <cfRule type="duplicateValues" dxfId="4" priority="3"/>
  </conditionalFormatting>
  <conditionalFormatting sqref="D60:D73">
    <cfRule type="duplicateValues" dxfId="3" priority="2"/>
  </conditionalFormatting>
  <conditionalFormatting sqref="D74:D7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44"/>
  <sheetViews>
    <sheetView workbookViewId="0">
      <pane ySplit="2" topLeftCell="A3" activePane="bottomLeft" state="frozen"/>
      <selection pane="bottomLeft" activeCell="D44" sqref="D44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81" t="s">
        <v>129</v>
      </c>
      <c r="I1" s="81"/>
      <c r="J1" s="3" t="s">
        <v>130</v>
      </c>
    </row>
    <row r="2" spans="1:11" s="2" customFormat="1" x14ac:dyDescent="0.25">
      <c r="A2" s="39" t="s">
        <v>0</v>
      </c>
      <c r="B2" s="39" t="s">
        <v>11</v>
      </c>
      <c r="C2" s="39" t="s">
        <v>122</v>
      </c>
      <c r="D2" s="39" t="s">
        <v>123</v>
      </c>
      <c r="E2" s="39" t="s">
        <v>124</v>
      </c>
      <c r="F2" s="39" t="s">
        <v>125</v>
      </c>
      <c r="G2" s="39" t="s">
        <v>126</v>
      </c>
      <c r="H2" s="66" t="s">
        <v>128</v>
      </c>
      <c r="I2" s="66" t="s">
        <v>133</v>
      </c>
      <c r="J2" s="39" t="s">
        <v>127</v>
      </c>
      <c r="K2" s="39" t="s">
        <v>133</v>
      </c>
    </row>
    <row r="3" spans="1:11" x14ac:dyDescent="0.25">
      <c r="A3" s="11">
        <v>1</v>
      </c>
      <c r="B3" s="11" t="s">
        <v>45</v>
      </c>
      <c r="C3" s="11" t="s">
        <v>177</v>
      </c>
      <c r="D3" s="8" t="s">
        <v>180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344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177</v>
      </c>
      <c r="D5" s="8"/>
      <c r="E5" s="11"/>
      <c r="F5" s="11"/>
      <c r="G5" s="11"/>
      <c r="H5" s="67" t="s">
        <v>285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226</v>
      </c>
      <c r="E6" s="11"/>
      <c r="F6" s="11"/>
      <c r="G6" s="11"/>
      <c r="H6" s="67" t="s">
        <v>237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233</v>
      </c>
      <c r="E8" s="11"/>
      <c r="F8" s="11"/>
      <c r="G8" s="11"/>
      <c r="H8" s="67" t="s">
        <v>231</v>
      </c>
      <c r="I8" s="67" t="s">
        <v>232</v>
      </c>
      <c r="J8" s="68">
        <v>2431021945</v>
      </c>
      <c r="K8" s="67" t="s">
        <v>232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345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177</v>
      </c>
      <c r="D15" s="8" t="s">
        <v>178</v>
      </c>
      <c r="E15" s="11"/>
      <c r="F15" s="11"/>
      <c r="G15" s="11"/>
      <c r="H15" s="67" t="s">
        <v>132</v>
      </c>
      <c r="I15" s="67" t="s">
        <v>134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177</v>
      </c>
      <c r="D16" s="8"/>
      <c r="E16" s="11"/>
      <c r="F16" s="11"/>
      <c r="G16" s="11"/>
      <c r="H16" s="67" t="s">
        <v>237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117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177</v>
      </c>
      <c r="D22" s="8" t="s">
        <v>229</v>
      </c>
      <c r="E22" s="11"/>
      <c r="F22" s="11"/>
      <c r="G22" s="11"/>
      <c r="H22" s="67" t="s">
        <v>227</v>
      </c>
      <c r="I22" s="67" t="s">
        <v>228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256</v>
      </c>
      <c r="E29" s="11"/>
      <c r="F29" s="11"/>
      <c r="G29" s="11"/>
      <c r="H29" s="67" t="s">
        <v>257</v>
      </c>
      <c r="I29" s="67" t="s">
        <v>258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179</v>
      </c>
      <c r="E30" s="11"/>
      <c r="F30" s="11"/>
      <c r="G30" s="11"/>
      <c r="H30" s="67" t="s">
        <v>135</v>
      </c>
      <c r="I30" s="67" t="s">
        <v>136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360</v>
      </c>
      <c r="E31" s="11"/>
      <c r="F31" s="11"/>
      <c r="G31" s="11"/>
      <c r="H31" s="67" t="s">
        <v>361</v>
      </c>
      <c r="I31" s="67" t="s">
        <v>362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346</v>
      </c>
      <c r="E32" s="11"/>
      <c r="F32" s="11"/>
      <c r="G32" s="11"/>
      <c r="H32" s="67" t="s">
        <v>347</v>
      </c>
      <c r="I32" s="67" t="s">
        <v>348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349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114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237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343</v>
      </c>
      <c r="E38" s="11"/>
      <c r="F38" s="11"/>
      <c r="G38" s="11"/>
      <c r="H38" s="67" t="s">
        <v>237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237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82" t="s">
        <v>238</v>
      </c>
      <c r="C41" s="11"/>
      <c r="D41" s="8"/>
      <c r="E41" s="11"/>
      <c r="F41" s="11"/>
      <c r="G41" s="11"/>
      <c r="H41" s="67" t="s">
        <v>237</v>
      </c>
      <c r="I41" s="67"/>
      <c r="J41" s="68"/>
      <c r="K41" s="11"/>
    </row>
    <row r="42" spans="1:11" x14ac:dyDescent="0.25">
      <c r="A42" s="11">
        <v>40</v>
      </c>
      <c r="B42" s="82" t="s">
        <v>247</v>
      </c>
      <c r="C42" s="11" t="s">
        <v>177</v>
      </c>
      <c r="D42" s="8"/>
      <c r="E42" s="11"/>
      <c r="F42" s="11"/>
      <c r="G42" s="11"/>
      <c r="H42" s="67" t="s">
        <v>269</v>
      </c>
      <c r="I42" s="67"/>
      <c r="J42" s="68"/>
      <c r="K42" s="11"/>
    </row>
    <row r="43" spans="1:11" x14ac:dyDescent="0.25">
      <c r="A43" s="11">
        <v>41</v>
      </c>
      <c r="B43" s="82" t="s">
        <v>271</v>
      </c>
      <c r="C43" s="11" t="s">
        <v>177</v>
      </c>
      <c r="D43" s="8"/>
      <c r="E43" s="11"/>
      <c r="F43" s="11"/>
      <c r="G43" s="11"/>
      <c r="H43" s="67" t="s">
        <v>285</v>
      </c>
      <c r="I43" s="67"/>
      <c r="J43" s="68"/>
      <c r="K43" s="11"/>
    </row>
    <row r="44" spans="1:11" x14ac:dyDescent="0.25">
      <c r="B44" s="69" t="s">
        <v>245</v>
      </c>
      <c r="C44" s="11" t="s">
        <v>177</v>
      </c>
      <c r="D44" s="2" t="s">
        <v>350</v>
      </c>
      <c r="H44" s="38" t="s">
        <v>351</v>
      </c>
      <c r="I44" s="38" t="s">
        <v>352</v>
      </c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2825-D204-45CC-A933-05FB743A8FA1}">
  <dimension ref="A1:B9"/>
  <sheetViews>
    <sheetView workbookViewId="0">
      <selection activeCell="D8" sqref="D8"/>
    </sheetView>
  </sheetViews>
  <sheetFormatPr defaultRowHeight="15" x14ac:dyDescent="0.25"/>
  <cols>
    <col min="1" max="1" width="13.7109375" bestFit="1" customWidth="1"/>
    <col min="2" max="2" width="7.140625" bestFit="1" customWidth="1"/>
    <col min="3" max="3" width="4.28515625" bestFit="1" customWidth="1"/>
    <col min="4" max="4" width="7.28515625" bestFit="1" customWidth="1"/>
    <col min="5" max="5" width="11.28515625" bestFit="1" customWidth="1"/>
  </cols>
  <sheetData>
    <row r="1" spans="1:2" x14ac:dyDescent="0.25">
      <c r="A1" s="32" t="s">
        <v>65</v>
      </c>
      <c r="B1" t="s">
        <v>176</v>
      </c>
    </row>
    <row r="3" spans="1:2" x14ac:dyDescent="0.25">
      <c r="A3" s="32" t="s">
        <v>118</v>
      </c>
    </row>
    <row r="4" spans="1:2" x14ac:dyDescent="0.25">
      <c r="A4" s="3" t="s">
        <v>76</v>
      </c>
    </row>
    <row r="5" spans="1:2" x14ac:dyDescent="0.25">
      <c r="A5" s="3" t="s">
        <v>101</v>
      </c>
    </row>
    <row r="6" spans="1:2" x14ac:dyDescent="0.25">
      <c r="A6" s="3" t="s">
        <v>138</v>
      </c>
    </row>
    <row r="7" spans="1:2" x14ac:dyDescent="0.25">
      <c r="A7" s="3" t="s">
        <v>75</v>
      </c>
    </row>
    <row r="8" spans="1:2" x14ac:dyDescent="0.25">
      <c r="A8" s="3" t="s">
        <v>175</v>
      </c>
    </row>
    <row r="9" spans="1:2" x14ac:dyDescent="0.25">
      <c r="A9" s="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210</v>
      </c>
    </row>
    <row r="2" spans="1:2" x14ac:dyDescent="0.25">
      <c r="A2" t="s">
        <v>0</v>
      </c>
      <c r="B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PO ALAS KAKI</vt:lpstr>
      <vt:lpstr>Data Supplier 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2018-05-08T11:47:43Z</dcterms:modified>
</cp:coreProperties>
</file>